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defaultThemeVersion="124226"/>
  <mc:AlternateContent xmlns:mc="http://schemas.openxmlformats.org/markup-compatibility/2006">
    <mc:Choice Requires="x15">
      <x15ac:absPath xmlns:x15ac="http://schemas.microsoft.com/office/spreadsheetml/2010/11/ac" url="V:\ProcurementServices\PSTm03(Nusbaum)\RoadMaterials\31503-23152 BC HMA VPP DOT 2019\FPR\02Procurement\02_RfpIfb\Web Posting 1-23-19\"/>
    </mc:Choice>
  </mc:AlternateContent>
  <xr:revisionPtr revIDLastSave="0" documentId="13_ncr:1_{C42962A6-5890-4864-993E-6DF497168CFC}" xr6:coauthVersionLast="34" xr6:coauthVersionMax="34" xr10:uidLastSave="{00000000-0000-0000-0000-000000000000}"/>
  <workbookProtection workbookPassword="CABA" lockStructure="1"/>
  <bookViews>
    <workbookView xWindow="696" yWindow="96" windowWidth="15216" windowHeight="7740" tabRatio="727" xr2:uid="{00000000-000D-0000-FFFF-FFFF00000000}"/>
  </bookViews>
  <sheets>
    <sheet name="General Questions" sheetId="1" r:id="rId1"/>
    <sheet name="(OGS Use Only)-CAN Info" sheetId="18" r:id="rId2"/>
    <sheet name="(OGS Use Only)-IFB Info" sheetId="19" r:id="rId3"/>
    <sheet name="(OGS Use Only)-Contract Adm" sheetId="21" r:id="rId4"/>
  </sheets>
  <definedNames>
    <definedName name="Counties" localSheetId="3">#REF!</definedName>
    <definedName name="Counties">#REF!</definedName>
    <definedName name="_xlnm.Print_Titles" localSheetId="0">'General Questions'!$1:$9</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37" i="1" l="1"/>
  <c r="E31" i="1"/>
  <c r="K5" i="19" l="1"/>
  <c r="E2" i="19"/>
  <c r="E6" i="21" l="1"/>
  <c r="E5" i="21"/>
  <c r="E4" i="21"/>
  <c r="E3" i="21"/>
  <c r="E2" i="21"/>
  <c r="I7" i="21"/>
  <c r="I6" i="21"/>
  <c r="I5" i="21"/>
  <c r="A5" i="21"/>
  <c r="I4" i="21"/>
  <c r="C4" i="21"/>
  <c r="B4" i="21"/>
  <c r="A4" i="21"/>
  <c r="J3" i="21"/>
  <c r="F3" i="21"/>
  <c r="C3" i="21"/>
  <c r="A3" i="21"/>
  <c r="J2" i="21"/>
  <c r="I2" i="21"/>
  <c r="G2" i="21"/>
  <c r="F2" i="21"/>
  <c r="C12" i="18"/>
  <c r="C13" i="18"/>
  <c r="C14" i="18"/>
  <c r="E21" i="18" l="1"/>
  <c r="E20" i="18"/>
  <c r="E19" i="18"/>
  <c r="E18" i="18"/>
  <c r="D10" i="18"/>
  <c r="D9" i="18"/>
  <c r="J3" i="19" l="1"/>
  <c r="J2" i="19"/>
  <c r="I7" i="19"/>
  <c r="I6" i="19"/>
  <c r="I5" i="19"/>
  <c r="I4" i="19"/>
  <c r="I2" i="19"/>
  <c r="E5" i="19"/>
  <c r="E6" i="19"/>
  <c r="E4" i="19"/>
  <c r="E3" i="19"/>
  <c r="A5" i="19" l="1"/>
  <c r="C4" i="19"/>
  <c r="B4" i="19"/>
  <c r="A4" i="19"/>
  <c r="F3" i="19"/>
  <c r="C3" i="19"/>
  <c r="A3" i="19"/>
  <c r="G2" i="19"/>
  <c r="F2" i="19"/>
  <c r="H3" i="18"/>
  <c r="F4" i="18"/>
  <c r="F3" i="18"/>
  <c r="E7" i="18"/>
  <c r="E67" i="1"/>
  <c r="E62" i="1"/>
  <c r="E60" i="1"/>
  <c r="E52" i="1"/>
  <c r="E46" i="1"/>
  <c r="E6" i="18"/>
  <c r="E5" i="18"/>
  <c r="E4" i="18"/>
  <c r="E3" i="18"/>
  <c r="C5" i="18"/>
  <c r="D10" i="1"/>
  <c r="C4" i="18"/>
  <c r="A6" i="18"/>
  <c r="A4" i="18"/>
  <c r="B5" i="18"/>
  <c r="A5" i="18"/>
  <c r="E56" i="1"/>
  <c r="E13" i="1"/>
  <c r="C2" i="19" l="1"/>
  <c r="C2" i="21"/>
  <c r="E4" i="1" l="1"/>
  <c r="E88" i="1"/>
  <c r="E87" i="1"/>
  <c r="E86" i="1"/>
  <c r="E27" i="1"/>
  <c r="E21" i="1"/>
  <c r="C3" i="18"/>
  <c r="E80" i="1" l="1"/>
  <c r="E73" i="1"/>
  <c r="E68" i="1"/>
  <c r="E66" i="1"/>
  <c r="E65" i="1"/>
  <c r="E64" i="1"/>
  <c r="E55" i="1"/>
  <c r="E57" i="1"/>
  <c r="E58" i="1"/>
  <c r="E59" i="1"/>
  <c r="E61" i="1"/>
  <c r="E53" i="1"/>
  <c r="E51" i="1"/>
  <c r="E50" i="1"/>
  <c r="E49" i="1"/>
  <c r="E47" i="1"/>
  <c r="E45" i="1"/>
  <c r="E44" i="1"/>
  <c r="E43" i="1"/>
  <c r="E36" i="1"/>
  <c r="E32" i="1"/>
  <c r="E92" i="1" l="1"/>
  <c r="E91" i="1"/>
  <c r="E90" i="1"/>
  <c r="E85" i="1"/>
  <c r="E84" i="1"/>
  <c r="E18" i="1" l="1"/>
  <c r="E89" i="1" l="1"/>
  <c r="E83" i="1"/>
  <c r="E77" i="1"/>
  <c r="E78" i="1"/>
  <c r="E76" i="1"/>
  <c r="E71" i="1"/>
  <c r="E70" i="1"/>
  <c r="E29" i="1"/>
  <c r="E28" i="1"/>
  <c r="E26" i="1"/>
  <c r="E12" i="1" l="1"/>
  <c r="E24" i="1"/>
  <c r="E23" i="1"/>
  <c r="E22" i="1"/>
  <c r="E14" i="1"/>
  <c r="E15" i="1"/>
  <c r="E16" i="1"/>
  <c r="E17" i="1"/>
  <c r="E19" i="1"/>
  <c r="E11" i="1"/>
  <c r="D5" i="1" l="1"/>
</calcChain>
</file>

<file path=xl/sharedStrings.xml><?xml version="1.0" encoding="utf-8"?>
<sst xmlns="http://schemas.openxmlformats.org/spreadsheetml/2006/main" count="260" uniqueCount="205">
  <si>
    <t>#</t>
  </si>
  <si>
    <t>Address</t>
  </si>
  <si>
    <t>City</t>
  </si>
  <si>
    <t>State</t>
  </si>
  <si>
    <t>Zip Code</t>
  </si>
  <si>
    <t>Response</t>
  </si>
  <si>
    <t>Question</t>
  </si>
  <si>
    <t>Title:</t>
  </si>
  <si>
    <t>Date of Finding of Non-responsibility:</t>
  </si>
  <si>
    <t>Governmental Entity:</t>
  </si>
  <si>
    <t>Date of Termination or Withholding of Contract:</t>
  </si>
  <si>
    <t>Bidder Name</t>
  </si>
  <si>
    <t>E-Mail Address:</t>
  </si>
  <si>
    <t>Contract #</t>
  </si>
  <si>
    <t>Contractor &amp; Address</t>
  </si>
  <si>
    <t>Telephone #</t>
  </si>
  <si>
    <t>Fed ID#/NYS Vendor ID#</t>
  </si>
  <si>
    <t>County</t>
  </si>
  <si>
    <t>Phone #:</t>
  </si>
  <si>
    <t>Contact:</t>
  </si>
  <si>
    <t>E-mail:</t>
  </si>
  <si>
    <t>Web Site:</t>
  </si>
  <si>
    <t>Toll-Free #:</t>
  </si>
  <si>
    <t>Bid Deviations</t>
  </si>
  <si>
    <t>P-Card</t>
  </si>
  <si>
    <t>Is the General Questions Tab Complete?</t>
  </si>
  <si>
    <t>Bidder Contact Name</t>
  </si>
  <si>
    <t>Bidder Contact Telephone Number</t>
  </si>
  <si>
    <t xml:space="preserve">Bidder Contact E-mail </t>
  </si>
  <si>
    <t>Bidder's PRINCIPAL PLACE OF BUSINESS: "Principal Place of Business" is the location of the primary control, direction and management of the enterprise (State of):</t>
  </si>
  <si>
    <r>
      <rPr>
        <b/>
        <u/>
        <sz val="11"/>
        <color theme="1"/>
        <rFont val="Times New Roman"/>
        <family val="1"/>
      </rPr>
      <t>Instructions</t>
    </r>
    <r>
      <rPr>
        <b/>
        <sz val="11"/>
        <color theme="1"/>
        <rFont val="Times New Roman"/>
        <family val="1"/>
      </rPr>
      <t>:</t>
    </r>
    <r>
      <rPr>
        <sz val="11"/>
        <color theme="1"/>
        <rFont val="Times New Roman"/>
        <family val="1"/>
      </rPr>
      <t xml:space="preserve"> Complete all questions below. Questions may have a drop-down menu from which to select your response.
NOTE TO BIDDER:  FAILURE TO ANSWER THE QUESTIONS WILL DELAY THE EVALUATION OF YOUR BID AND MAY RESULT IN REJECTION OF YOUR BID. Fields that do not apply to a bidder should be marked as "n/a."</t>
    </r>
  </si>
  <si>
    <t>Bidder's Federal Tax Identification Number</t>
  </si>
  <si>
    <t>Does Bidder have the required NYS 10 digit vendor ID number?</t>
  </si>
  <si>
    <t>If yes, please provide here</t>
  </si>
  <si>
    <t>If no, did Bidder complete and submit the OSC Substitute W-9 form to OGS as described in NYS Vendor File Registration, prior to submitting this bid document?</t>
  </si>
  <si>
    <t xml:space="preserve">Are prices quoted for this solicitation the same as or lower than those quoted other federal, state or local governmental entities (including GSA/VA contracts) on similar products, quantities, terms and conditions? </t>
  </si>
  <si>
    <t>If Bidder answered "No" to question above, please explain:</t>
  </si>
  <si>
    <t xml:space="preserve">If Bidder requires a minimum purchase amount for orders placed using the NYS Purchasing Card, please indicate the minimum purchase amount: </t>
  </si>
  <si>
    <t xml:space="preserve">If Bidder limits the maximum acceptable purchase amount for orders placed using the NYS Purchasing Card, please indicate the maximum purchase amount: </t>
  </si>
  <si>
    <t>If Bidder offers an additional discount for purchases made with the NYS  Purchasing Card, enter it here (%):</t>
  </si>
  <si>
    <t>Does Bidder offer a prompt payment discount for payments made in less than 30 days after receipt of a proper invoice?</t>
  </si>
  <si>
    <t xml:space="preserve">If yes, please detail the additional discounts by providing the percentage of discounts and the specific number of days within which payment must be made for the discounts to apply (for example: 2% / 15 days; 1% / 20 days): </t>
  </si>
  <si>
    <t>Person to contact for questions relating to this Bid submission:</t>
  </si>
  <si>
    <t>Name:</t>
  </si>
  <si>
    <t>Telephone Number:</t>
  </si>
  <si>
    <t>Person to contact for Contract Administration issues:</t>
  </si>
  <si>
    <t>Customer Service contact for New York State Contract Orders during normal business hours:</t>
  </si>
  <si>
    <t>Person to contact in the event of an emergency occuring after normal business hours or on weekend/holidays:</t>
  </si>
  <si>
    <t>Is Bidder a New York Small Business as defined above?</t>
  </si>
  <si>
    <t xml:space="preserve">Total number of people employed by your business: </t>
  </si>
  <si>
    <t xml:space="preserve">Total number of people employed by your business in New York State: </t>
  </si>
  <si>
    <t>A Bidder that is a Small Business as defined in New York State Finance Law Section 160(8) will be identified by OGS in the OGS Contract Award Notification upon award of the Contract.
"Small Business" means a business which:
        (a)  is resident in New York State; 
        (b)  is independently owned and operated;
        (c)  is not dominant in its field; and, 
        (d)  employs one hundred or fewer persons</t>
  </si>
  <si>
    <t>BIDDER/OFFERER DISCLOSURE OF PRIOR NON-RESPONSIBILITY DETERMINATIONS
 Pursuant to Procurement Lobbying Law (SFL § 139-j)</t>
  </si>
  <si>
    <t>Has any Governmental Entity made a finding of non-responsibility regarding the Bidder in the previous four years?</t>
  </si>
  <si>
    <t>If yes, was the basis for the finding of non-responsibility due to a violation of State Finance Law § 139-j?</t>
  </si>
  <si>
    <t>If yes, was the basis for the finding of non-responsibility due to the intentional provision of false or incomplete information to a Governmental Entity? 
If yes, please provide details regarding the finding of non-responsibility below.</t>
  </si>
  <si>
    <t>Basis of Finding of Non-Responsibility:
 (add additional pages if necessary with content clearly labeled)</t>
  </si>
  <si>
    <t>Has any Governmental Entity terminated a Procurement Contract with or withheld a Procurement Contract from the Bidder due to the intentional provision of false or incomplete information? If yes, please provide details below.</t>
  </si>
  <si>
    <t>Basis of Termination or Withholding:
 (add additional pages if necessary with content clearly labeled)</t>
  </si>
  <si>
    <t>Place of manufacture of Product(s) bid:
(choose from the drop-down menu)</t>
  </si>
  <si>
    <t>All Product(s) bid are manufactured in NYS</t>
  </si>
  <si>
    <t>All Product(s) bid are manufactured outside NYS</t>
  </si>
  <si>
    <t>The Product(s) bid are manufactured both in NYS and outside NYS</t>
  </si>
  <si>
    <t xml:space="preserve"> If yes, provide a link for each contract, if available.</t>
  </si>
  <si>
    <t xml:space="preserve">Is Bidder listed as a certified Minority- or Women-Owned Business Enterprise in the NYS Empire State Development Directory of Certified Minority- and Women-Owned Businesses
https://ny.newnycontracts.com/frontend/vendorsearchpublic.asp? </t>
  </si>
  <si>
    <t>If yes, please indicate Minority-Owned (MBE), Women-Owned (WBE), or Minority- and Women-Owned (MWBE):
(choose from the drop-down menu)</t>
  </si>
  <si>
    <t>Hide</t>
  </si>
  <si>
    <t>Counties</t>
  </si>
  <si>
    <t>Albany</t>
  </si>
  <si>
    <t>Allegany</t>
  </si>
  <si>
    <t>Bronx</t>
  </si>
  <si>
    <t>Broome</t>
  </si>
  <si>
    <t>Cattaraugus</t>
  </si>
  <si>
    <t>Cayuga</t>
  </si>
  <si>
    <t>Chautauqua</t>
  </si>
  <si>
    <t>Chemung</t>
  </si>
  <si>
    <t>Chenango</t>
  </si>
  <si>
    <t>Clinton</t>
  </si>
  <si>
    <t>Columbia</t>
  </si>
  <si>
    <t>Cortland</t>
  </si>
  <si>
    <t>Delaware</t>
  </si>
  <si>
    <t>Dutchess</t>
  </si>
  <si>
    <t>Erie</t>
  </si>
  <si>
    <t>Essex</t>
  </si>
  <si>
    <t>Franklin</t>
  </si>
  <si>
    <t>Fulton</t>
  </si>
  <si>
    <t>Genesee</t>
  </si>
  <si>
    <t>Greene</t>
  </si>
  <si>
    <t>Hamilton</t>
  </si>
  <si>
    <t>Herkimer</t>
  </si>
  <si>
    <t>Jefferson</t>
  </si>
  <si>
    <t>Kings</t>
  </si>
  <si>
    <t>Lewis</t>
  </si>
  <si>
    <t>Livingston</t>
  </si>
  <si>
    <t>Madison</t>
  </si>
  <si>
    <t>Monroe</t>
  </si>
  <si>
    <t>Montgomery</t>
  </si>
  <si>
    <t>Nassau</t>
  </si>
  <si>
    <t>New York</t>
  </si>
  <si>
    <t>Niagara</t>
  </si>
  <si>
    <t>Oneida</t>
  </si>
  <si>
    <t>Onondaga</t>
  </si>
  <si>
    <t>Ontario</t>
  </si>
  <si>
    <t>Orange</t>
  </si>
  <si>
    <t>Orleans</t>
  </si>
  <si>
    <t>Oswego</t>
  </si>
  <si>
    <t>Otsego</t>
  </si>
  <si>
    <t>Putnam</t>
  </si>
  <si>
    <t>Queens</t>
  </si>
  <si>
    <t>Rensselaer</t>
  </si>
  <si>
    <t>Richmond</t>
  </si>
  <si>
    <t>Rockland</t>
  </si>
  <si>
    <t>Saint Lawrence</t>
  </si>
  <si>
    <t>Saratoga</t>
  </si>
  <si>
    <t>Schenectady</t>
  </si>
  <si>
    <t>Schoharie</t>
  </si>
  <si>
    <t>Schuyler</t>
  </si>
  <si>
    <t>Seneca</t>
  </si>
  <si>
    <t>Steuben</t>
  </si>
  <si>
    <t>Suffolk</t>
  </si>
  <si>
    <t>Sullivan</t>
  </si>
  <si>
    <t>Tioga</t>
  </si>
  <si>
    <t>Tompkins</t>
  </si>
  <si>
    <t>Ulster</t>
  </si>
  <si>
    <t>Warren</t>
  </si>
  <si>
    <t>Washington</t>
  </si>
  <si>
    <t>Wayne</t>
  </si>
  <si>
    <t>Westchester</t>
  </si>
  <si>
    <t>Wyoming</t>
  </si>
  <si>
    <t>Yates</t>
  </si>
  <si>
    <t>Other</t>
  </si>
  <si>
    <t>States</t>
  </si>
  <si>
    <t>List normal business hours (M-F):</t>
  </si>
  <si>
    <t>MBE</t>
  </si>
  <si>
    <t>WBE</t>
  </si>
  <si>
    <t>MWBE</t>
  </si>
  <si>
    <t>Alabama</t>
  </si>
  <si>
    <t>Alaska</t>
  </si>
  <si>
    <t>Arizona</t>
  </si>
  <si>
    <t>Arkansas</t>
  </si>
  <si>
    <t>California</t>
  </si>
  <si>
    <t>Colorado</t>
  </si>
  <si>
    <t>Connecticut</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</si>
  <si>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</si>
  <si>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</si>
  <si>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</si>
  <si>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</si>
  <si>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</si>
  <si>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</si>
  <si>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</si>
  <si>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</si>
  <si>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</si>
  <si>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</si>
  <si>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</si>
  <si>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</si>
  <si>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</si>
  <si>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</si>
  <si>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</si>
  <si>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</si>
  <si>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</si>
  <si>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</si>
  <si>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</si>
  <si>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</si>
  <si>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</si>
  <si>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</si>
  <si>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</si>
  <si>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North Carolina</t>
  </si>
  <si>
    <t>North Dakota</t>
  </si>
  <si>
    <t>Ohio</t>
  </si>
  <si>
    <t>Oklahoma</t>
  </si>
  <si>
    <t>Oregon</t>
  </si>
  <si>
    <t>Pennsylvania</t>
  </si>
  <si>
    <t>Rhode Island</t>
  </si>
  <si>
    <t>South Carolina</t>
  </si>
  <si>
    <t>South Dakota</t>
  </si>
  <si>
    <t>Tennessee</t>
  </si>
  <si>
    <t>Texas</t>
  </si>
  <si>
    <t>Utah</t>
  </si>
  <si>
    <t>Vermont</t>
  </si>
  <si>
    <t>Virginia</t>
  </si>
  <si>
    <t>West Virginia</t>
  </si>
  <si>
    <t>Wisconsin</t>
  </si>
  <si>
    <t>List normal business hours (Sat, Sun):
(Enter n/a if not available)</t>
  </si>
  <si>
    <t>Web Site:
(Enter n/a if not available)</t>
  </si>
  <si>
    <t>Toll Free Telephone Number:
(Enter n/a if not available)</t>
  </si>
  <si>
    <t>E-Mail Address:
(Enter n/a if not available)</t>
  </si>
  <si>
    <t>Minimum Purchase Amount:</t>
  </si>
  <si>
    <t>Maximum Purchase Amount:</t>
  </si>
  <si>
    <t>Prompt Payment Discounts:</t>
  </si>
  <si>
    <t>Additional P-Card Discounts:</t>
  </si>
  <si>
    <t>SB/MWBE/SDVOB</t>
  </si>
  <si>
    <t>(Sat, Sun):</t>
  </si>
  <si>
    <t>Business hours         (M-F):</t>
  </si>
  <si>
    <t>IF('General Questions'!D31="Yes", (IF(ISBLANK('General Questions'!D32),IF(ISBLANK('General Questions'!D33),"Accepts Procurement Card for orders up to $50,000", "Accepts Procurement Card for orders up to " &amp; ('General Questions'!D33),IF(ISBLANK('General Questions'!D33),"Accepts Procurement Card for orders from " &amp; ('General Questions'!D32) &amp; " up to $50,000", "Accepts Procurement Card for orders from " &amp; ('General Questions'!D32) &amp; " up to " &amp; ('General Questions'!D33))), " ")</t>
  </si>
  <si>
    <t>Is Bidder listed as a certified Service-Disabled Veteran Owned Business Division  of Service-Disabled Veteran's Business Development at: https://ogs.ny.gov/Veterans/default.asp</t>
  </si>
  <si>
    <t>Discriminatory Jurisdictions</t>
  </si>
  <si>
    <t>(Alaska, Hawaii, Louisiana, South Carolina, West Virginia &amp; Wyoming).</t>
  </si>
  <si>
    <t>Attachment 5
BIDDER INFORMATION QUESTIONNAIRE</t>
  </si>
  <si>
    <t>Does Bidder have a contract with any other federal, state or local governmental entity, including General Services Administration (GSA)/ Veterans Affairs (VA), on similar products, quantities, terms and conditions?</t>
  </si>
  <si>
    <t>Does Bidder offer an online web-based ordering system?</t>
  </si>
  <si>
    <t>If awarded a contract, will Bidder accept the NYS Purchasing Card (see Appendix B, Purchasing Card) at no additional charge, for orders up to and including $50,000?</t>
  </si>
  <si>
    <t>Are any Products offered manufactured from recycled materials? If yes, please attach price list with noted products.</t>
  </si>
  <si>
    <t>Are any Products offered remanufactured (i.e., restored to
their original performance standards and function)? If yes, please attach price list with noted products.</t>
  </si>
  <si>
    <t>Are any Products offered Energy Star Compliant? If yes, please attach price list with noted products.</t>
  </si>
  <si>
    <t>Group 31503 
IFB #23152 - BITUMINOUS CONCRETE - HOT MIX ASPHALT
(2019 VPP NYSDOT Specific Projects) (Federal &amp; State Funds)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</si>
</sst>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lt;=9999999]###\-####;\(###\)\ ###\-####"/>
    <numFmt numFmtId="165" formatCode="00000"/>
    <numFmt numFmtId="166" formatCode="&quot;$&quot;#,##0"/>
    <numFmt numFmtId="167" formatCode="0.0%"/>
    <numFmt numFmtId="168" formatCode="&quot;$&quot;#,##0.0"/>
  </numFmts>
  <fonts count="11" x14ac:knownFonts="1">
    <font>
      <sz val="11"/>
      <color theme="1"/>
      <name val="Calibri"/>
      <family val="2"/>
      <scheme val="minor"/>
    </font>
    <font>
      <sz val="10"/>
      <name val="Arial"/>
      <family val="2"/>
    </font>
    <font>
      <sz val="10"/>
      <color theme="1"/>
      <name val="Arial"/>
      <family val="2"/>
    </font>
    <font>
      <b/>
      <sz val="12"/>
      <color theme="1"/>
      <name val="Arial"/>
      <family val="2"/>
    </font>
    <font>
      <b/>
      <sz val="11"/>
      <color theme="1"/>
      <name val="Times New Roman"/>
      <family val="1"/>
    </font>
    <font>
      <b/>
      <sz val="14"/>
      <color theme="1"/>
      <name val="Times New Roman"/>
      <family val="1"/>
    </font>
    <font>
      <sz val="11"/>
      <color theme="1"/>
      <name val="Times New Roman"/>
      <family val="1"/>
    </font>
    <font>
      <b/>
      <u/>
      <sz val="11"/>
      <color theme="1"/>
      <name val="Times New Roman"/>
      <family val="1"/>
    </font>
    <font>
      <u/>
      <sz val="11"/>
      <color theme="10"/>
      <name val="Calibri"/>
      <family val="2"/>
      <scheme val="minor"/>
    </font>
    <font>
      <b/>
      <sz val="10"/>
      <name val="Arial"/>
      <family val="2"/>
    </font>
    <font>
      <sz val="11"/>
      <color rgb="FFFF0000"/>
      <name val="Times New Roman"/>
      <family val="1"/>
    </font>
  </fonts>
  <fills count="6">
    <fill>
      <patternFill patternType="none"/>
    </fill>
    <fill>
      <patternFill patternType="gray125"/>
    </fill>
    <fill>
      <patternFill patternType="solid">
        <fgColor rgb="FFFFFF99"/>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indexed="6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0" fontId="1" fillId="0" borderId="0"/>
    <xf numFmtId="0" fontId="8" fillId="0" borderId="0" applyNumberFormat="0" applyFill="0" applyBorder="0" applyAlignment="0" applyProtection="0"/>
  </cellStyleXfs>
  <cellXfs count="104">
    <xf numFmtId="0" fontId="0" fillId="0" borderId="0" xfId="0"/>
    <xf numFmtId="0" fontId="2" fillId="0" borderId="0" xfId="0" applyFont="1" applyAlignment="1" applyProtection="1">
      <alignment shrinkToFit="1"/>
      <protection hidden="1"/>
    </xf>
    <xf numFmtId="0" fontId="3" fillId="0" borderId="0" xfId="0" applyFont="1" applyFill="1" applyBorder="1" applyAlignment="1" applyProtection="1">
      <alignment horizontal="center" shrinkToFit="1"/>
      <protection hidden="1"/>
    </xf>
    <xf numFmtId="0" fontId="6" fillId="2" borderId="1" xfId="0" applyFont="1" applyFill="1" applyBorder="1" applyAlignment="1" applyProtection="1">
      <alignment wrapText="1" shrinkToFit="1"/>
      <protection locked="0"/>
    </xf>
    <xf numFmtId="0" fontId="6" fillId="0" borderId="1" xfId="0" applyFont="1" applyFill="1" applyBorder="1" applyAlignment="1" applyProtection="1">
      <alignment wrapText="1" shrinkToFit="1"/>
      <protection locked="0"/>
    </xf>
    <xf numFmtId="0" fontId="6" fillId="2" borderId="1" xfId="0" applyFont="1" applyFill="1" applyBorder="1" applyAlignment="1" applyProtection="1">
      <alignment horizontal="left" vertical="top" wrapText="1" shrinkToFit="1"/>
      <protection locked="0"/>
    </xf>
    <xf numFmtId="0" fontId="6" fillId="0" borderId="1" xfId="0" applyFont="1" applyFill="1" applyBorder="1" applyAlignment="1" applyProtection="1">
      <alignment horizontal="left" vertical="top" wrapText="1" shrinkToFit="1"/>
      <protection locked="0"/>
    </xf>
    <xf numFmtId="0" fontId="6" fillId="0" borderId="0" xfId="0" applyFont="1" applyFill="1" applyBorder="1" applyAlignment="1" applyProtection="1">
      <alignment horizontal="left" vertical="top" wrapText="1" shrinkToFit="1"/>
      <protection hidden="1"/>
    </xf>
    <xf numFmtId="0" fontId="3" fillId="0" borderId="1" xfId="0" applyFont="1" applyFill="1" applyBorder="1" applyAlignment="1" applyProtection="1">
      <alignment horizontal="center" vertical="center" shrinkToFit="1"/>
      <protection hidden="1"/>
    </xf>
    <xf numFmtId="0" fontId="6" fillId="2" borderId="1" xfId="0" applyFont="1" applyFill="1" applyBorder="1" applyAlignment="1" applyProtection="1">
      <alignment horizontal="left" vertical="center" wrapText="1" shrinkToFit="1"/>
      <protection locked="0"/>
    </xf>
    <xf numFmtId="0" fontId="6" fillId="0" borderId="1" xfId="0" applyNumberFormat="1" applyFont="1" applyFill="1" applyBorder="1" applyAlignment="1" applyProtection="1">
      <alignment horizontal="left" vertical="center" wrapText="1" shrinkToFit="1"/>
      <protection hidden="1"/>
    </xf>
    <xf numFmtId="164" fontId="6" fillId="2" borderId="1" xfId="0" applyNumberFormat="1" applyFont="1" applyFill="1" applyBorder="1" applyAlignment="1" applyProtection="1">
      <alignment horizontal="left" vertical="center" wrapText="1" shrinkToFit="1"/>
      <protection locked="0"/>
    </xf>
    <xf numFmtId="165" fontId="6" fillId="2" borderId="1" xfId="0" applyNumberFormat="1" applyFont="1" applyFill="1" applyBorder="1" applyAlignment="1" applyProtection="1">
      <alignment horizontal="left" vertical="center" wrapText="1" shrinkToFit="1"/>
      <protection locked="0"/>
    </xf>
    <xf numFmtId="0" fontId="8" fillId="2" borderId="1" xfId="2" applyFill="1" applyBorder="1" applyAlignment="1" applyProtection="1">
      <alignment wrapText="1" shrinkToFit="1"/>
      <protection locked="0"/>
    </xf>
    <xf numFmtId="166" fontId="6" fillId="0" borderId="1" xfId="0" applyNumberFormat="1" applyFont="1" applyFill="1" applyBorder="1" applyAlignment="1" applyProtection="1">
      <alignment horizontal="left" vertical="top" wrapText="1" shrinkToFit="1"/>
      <protection locked="0"/>
    </xf>
    <xf numFmtId="167" fontId="6" fillId="0" borderId="1" xfId="0" applyNumberFormat="1" applyFont="1" applyFill="1" applyBorder="1" applyAlignment="1" applyProtection="1">
      <alignment horizontal="left" vertical="top" wrapText="1" shrinkToFit="1"/>
      <protection locked="0"/>
    </xf>
    <xf numFmtId="0" fontId="6" fillId="0" borderId="1" xfId="0" applyFont="1" applyFill="1" applyBorder="1" applyAlignment="1" applyProtection="1">
      <alignment horizontal="left" vertical="center" wrapText="1" shrinkToFit="1"/>
      <protection locked="0"/>
    </xf>
    <xf numFmtId="3" fontId="6" fillId="0" borderId="1" xfId="0" applyNumberFormat="1" applyFont="1" applyFill="1" applyBorder="1" applyAlignment="1" applyProtection="1">
      <alignment horizontal="left" vertical="top" wrapText="1" shrinkToFit="1"/>
      <protection locked="0"/>
    </xf>
    <xf numFmtId="0" fontId="8" fillId="2" borderId="9" xfId="2" applyFill="1" applyBorder="1" applyAlignment="1" applyProtection="1">
      <alignment horizontal="left" vertical="center" wrapText="1" shrinkToFit="1"/>
      <protection locked="0"/>
    </xf>
    <xf numFmtId="0" fontId="2" fillId="0" borderId="0" xfId="0" applyFont="1" applyAlignment="1" applyProtection="1">
      <alignment horizontal="center" vertical="top" shrinkToFit="1"/>
      <protection hidden="1"/>
    </xf>
    <xf numFmtId="0" fontId="3" fillId="3" borderId="2" xfId="0" applyFont="1" applyFill="1" applyBorder="1" applyAlignment="1" applyProtection="1">
      <alignment horizontal="right" vertical="center" wrapText="1" shrinkToFit="1"/>
      <protection hidden="1"/>
    </xf>
    <xf numFmtId="0" fontId="2" fillId="0" borderId="0" xfId="0" applyFont="1" applyFill="1" applyAlignment="1" applyProtection="1">
      <alignment shrinkToFit="1"/>
      <protection hidden="1"/>
    </xf>
    <xf numFmtId="0" fontId="3" fillId="0" borderId="1" xfId="0" applyFont="1" applyFill="1" applyBorder="1" applyAlignment="1" applyProtection="1">
      <alignment horizontal="right" vertical="center" wrapText="1" shrinkToFit="1"/>
      <protection hidden="1"/>
    </xf>
    <xf numFmtId="0" fontId="2" fillId="0" borderId="0" xfId="0" applyFont="1" applyFill="1" applyAlignment="1" applyProtection="1">
      <alignment wrapText="1" shrinkToFit="1"/>
      <protection hidden="1"/>
    </xf>
    <xf numFmtId="0" fontId="4" fillId="3" borderId="1" xfId="0" applyFont="1" applyFill="1" applyBorder="1" applyAlignment="1" applyProtection="1">
      <alignment horizontal="center" vertical="top" shrinkToFit="1"/>
      <protection hidden="1"/>
    </xf>
    <xf numFmtId="0" fontId="4" fillId="3" borderId="1" xfId="0" applyFont="1" applyFill="1" applyBorder="1" applyAlignment="1" applyProtection="1">
      <alignment shrinkToFit="1"/>
      <protection hidden="1"/>
    </xf>
    <xf numFmtId="0" fontId="4" fillId="3" borderId="1" xfId="0" applyFont="1" applyFill="1" applyBorder="1" applyAlignment="1" applyProtection="1">
      <alignment horizontal="center" shrinkToFit="1"/>
      <protection hidden="1"/>
    </xf>
    <xf numFmtId="0" fontId="6" fillId="3" borderId="1" xfId="0" applyFont="1" applyFill="1" applyBorder="1" applyAlignment="1" applyProtection="1">
      <alignment horizontal="center" vertical="center" shrinkToFit="1"/>
      <protection hidden="1"/>
    </xf>
    <xf numFmtId="0" fontId="6" fillId="3" borderId="2" xfId="0" applyFont="1" applyFill="1" applyBorder="1" applyAlignment="1" applyProtection="1">
      <alignment vertical="center" shrinkToFit="1"/>
      <protection hidden="1"/>
    </xf>
    <xf numFmtId="0" fontId="6" fillId="3" borderId="2" xfId="0" applyFont="1" applyFill="1" applyBorder="1" applyAlignment="1" applyProtection="1">
      <alignment vertical="center"/>
      <protection hidden="1"/>
    </xf>
    <xf numFmtId="0" fontId="6" fillId="3" borderId="2" xfId="0" applyFont="1" applyFill="1" applyBorder="1" applyAlignment="1" applyProtection="1">
      <alignment vertical="center" wrapText="1"/>
      <protection hidden="1"/>
    </xf>
    <xf numFmtId="0" fontId="2" fillId="0" borderId="0" xfId="0" applyFont="1" applyAlignment="1" applyProtection="1">
      <alignment vertical="center" shrinkToFit="1"/>
      <protection hidden="1"/>
    </xf>
    <xf numFmtId="0" fontId="6" fillId="3" borderId="2" xfId="0" applyFont="1" applyFill="1" applyBorder="1" applyAlignment="1" applyProtection="1">
      <alignment vertical="center" wrapText="1" shrinkToFit="1"/>
      <protection hidden="1"/>
    </xf>
    <xf numFmtId="0" fontId="6" fillId="3" borderId="2" xfId="0" applyFont="1" applyFill="1" applyBorder="1" applyAlignment="1" applyProtection="1">
      <alignment horizontal="left" vertical="top" wrapText="1" shrinkToFit="1"/>
      <protection hidden="1"/>
    </xf>
    <xf numFmtId="0" fontId="6" fillId="3" borderId="6" xfId="0" applyFont="1" applyFill="1" applyBorder="1" applyAlignment="1" applyProtection="1">
      <alignment horizontal="center" vertical="center" shrinkToFit="1"/>
      <protection hidden="1"/>
    </xf>
    <xf numFmtId="0" fontId="6" fillId="3" borderId="2" xfId="0" applyFont="1" applyFill="1" applyBorder="1" applyAlignment="1" applyProtection="1">
      <alignment horizontal="right" vertical="center" wrapText="1" shrinkToFit="1"/>
      <protection hidden="1"/>
    </xf>
    <xf numFmtId="0" fontId="6" fillId="3" borderId="9" xfId="0" applyFont="1" applyFill="1" applyBorder="1" applyAlignment="1" applyProtection="1">
      <alignment horizontal="center" vertical="center" shrinkToFit="1"/>
      <protection hidden="1"/>
    </xf>
    <xf numFmtId="0" fontId="6" fillId="3" borderId="4" xfId="0" applyFont="1" applyFill="1" applyBorder="1" applyAlignment="1" applyProtection="1">
      <alignment horizontal="right" vertical="center" wrapText="1" shrinkToFit="1"/>
      <protection hidden="1"/>
    </xf>
    <xf numFmtId="0" fontId="6" fillId="0" borderId="0" xfId="0" applyFont="1" applyBorder="1" applyAlignment="1" applyProtection="1">
      <alignment horizontal="center" vertical="center" shrinkToFit="1"/>
      <protection hidden="1"/>
    </xf>
    <xf numFmtId="0" fontId="6" fillId="0" borderId="0" xfId="0" applyFont="1" applyFill="1" applyBorder="1" applyAlignment="1" applyProtection="1">
      <alignment wrapText="1" shrinkToFit="1"/>
      <protection hidden="1"/>
    </xf>
    <xf numFmtId="0" fontId="6" fillId="0" borderId="0" xfId="0" applyFont="1" applyAlignment="1" applyProtection="1">
      <alignment shrinkToFit="1"/>
      <protection hidden="1"/>
    </xf>
    <xf numFmtId="0" fontId="2" fillId="0" borderId="0" xfId="0" applyFont="1" applyAlignment="1" applyProtection="1">
      <alignment horizontal="left" shrinkToFit="1"/>
      <protection hidden="1"/>
    </xf>
    <xf numFmtId="0" fontId="6" fillId="3" borderId="1" xfId="0" applyFont="1" applyFill="1" applyBorder="1" applyAlignment="1" applyProtection="1">
      <alignment horizontal="left" vertical="center" wrapText="1" shrinkToFit="1"/>
      <protection hidden="1"/>
    </xf>
    <xf numFmtId="0" fontId="6" fillId="0" borderId="0" xfId="0" applyFont="1" applyFill="1" applyBorder="1" applyAlignment="1" applyProtection="1">
      <alignment horizontal="left" wrapText="1" shrinkToFit="1"/>
      <protection hidden="1"/>
    </xf>
    <xf numFmtId="0" fontId="6" fillId="0" borderId="0" xfId="0" applyFont="1" applyAlignment="1" applyProtection="1">
      <alignment vertical="center" shrinkToFit="1"/>
      <protection hidden="1"/>
    </xf>
    <xf numFmtId="0" fontId="6" fillId="0" borderId="0" xfId="0" applyFont="1" applyFill="1" applyAlignment="1" applyProtection="1">
      <alignment wrapText="1" shrinkToFit="1"/>
      <protection hidden="1"/>
    </xf>
    <xf numFmtId="0" fontId="6" fillId="3" borderId="2" xfId="0" applyFont="1" applyFill="1" applyBorder="1" applyAlignment="1" applyProtection="1">
      <alignment horizontal="right" wrapText="1" shrinkToFit="1"/>
      <protection hidden="1"/>
    </xf>
    <xf numFmtId="0" fontId="6" fillId="0" borderId="0" xfId="0" applyFont="1" applyAlignment="1" applyProtection="1">
      <alignment horizontal="center" vertical="top" shrinkToFit="1"/>
      <protection hidden="1"/>
    </xf>
    <xf numFmtId="49" fontId="3" fillId="0" borderId="1" xfId="0" applyNumberFormat="1" applyFont="1" applyFill="1" applyBorder="1" applyAlignment="1" applyProtection="1">
      <alignment horizontal="center" vertical="center" shrinkToFit="1"/>
      <protection locked="0"/>
    </xf>
    <xf numFmtId="0" fontId="6" fillId="2" borderId="1" xfId="0" applyNumberFormat="1" applyFont="1" applyFill="1" applyBorder="1" applyAlignment="1" applyProtection="1">
      <alignment horizontal="left" vertical="center" wrapText="1" shrinkToFit="1"/>
      <protection locked="0"/>
    </xf>
    <xf numFmtId="1" fontId="6" fillId="0" borderId="1" xfId="0" applyNumberFormat="1" applyFont="1" applyFill="1" applyBorder="1" applyAlignment="1" applyProtection="1">
      <alignment horizontal="left" vertical="center" wrapText="1" shrinkToFit="1"/>
      <protection locked="0"/>
    </xf>
    <xf numFmtId="49" fontId="6" fillId="2" borderId="1" xfId="0" applyNumberFormat="1" applyFont="1" applyFill="1" applyBorder="1" applyAlignment="1" applyProtection="1">
      <alignment horizontal="left" vertical="center" wrapText="1" shrinkToFit="1"/>
      <protection locked="0"/>
    </xf>
    <xf numFmtId="0" fontId="6" fillId="3" borderId="10" xfId="0" applyFont="1" applyFill="1" applyBorder="1" applyAlignment="1" applyProtection="1">
      <alignment horizontal="center" vertical="center" shrinkToFit="1"/>
      <protection hidden="1"/>
    </xf>
    <xf numFmtId="0" fontId="6" fillId="3" borderId="11" xfId="0" applyFont="1" applyFill="1" applyBorder="1" applyAlignment="1" applyProtection="1">
      <alignment horizontal="right" vertical="center" wrapText="1" shrinkToFit="1"/>
      <protection hidden="1"/>
    </xf>
    <xf numFmtId="0" fontId="8" fillId="2" borderId="10" xfId="2" applyFill="1" applyBorder="1" applyAlignment="1" applyProtection="1">
      <alignment horizontal="left" vertical="center" wrapText="1" shrinkToFit="1"/>
      <protection locked="0"/>
    </xf>
    <xf numFmtId="0" fontId="6" fillId="3" borderId="10" xfId="0" applyFont="1" applyFill="1" applyBorder="1" applyAlignment="1" applyProtection="1">
      <alignment horizontal="right" vertical="center" wrapText="1" shrinkToFit="1"/>
      <protection hidden="1"/>
    </xf>
    <xf numFmtId="0" fontId="6" fillId="0" borderId="0" xfId="0" applyFont="1" applyProtection="1">
      <protection hidden="1"/>
    </xf>
    <xf numFmtId="0" fontId="4" fillId="0" borderId="0" xfId="0" applyFont="1" applyProtection="1">
      <protection hidden="1"/>
    </xf>
    <xf numFmtId="0" fontId="6" fillId="0" borderId="0" xfId="0" applyFont="1" applyAlignment="1" applyProtection="1">
      <alignment horizontal="left" vertical="center"/>
      <protection hidden="1"/>
    </xf>
    <xf numFmtId="164" fontId="6" fillId="0" borderId="0" xfId="0" applyNumberFormat="1" applyFont="1" applyAlignment="1" applyProtection="1">
      <alignment horizontal="left" vertical="center"/>
      <protection hidden="1"/>
    </xf>
    <xf numFmtId="1" fontId="6" fillId="0" borderId="0" xfId="0" applyNumberFormat="1" applyFont="1" applyProtection="1">
      <protection hidden="1"/>
    </xf>
    <xf numFmtId="0" fontId="6" fillId="0" borderId="0" xfId="0" applyFont="1" applyAlignment="1" applyProtection="1">
      <alignment horizontal="left"/>
      <protection hidden="1"/>
    </xf>
    <xf numFmtId="0" fontId="10" fillId="0" borderId="0" xfId="0" applyFont="1" applyProtection="1">
      <protection hidden="1"/>
    </xf>
    <xf numFmtId="49" fontId="6" fillId="0" borderId="0" xfId="0" applyNumberFormat="1" applyFont="1" applyProtection="1">
      <protection hidden="1"/>
    </xf>
    <xf numFmtId="0" fontId="6" fillId="0" borderId="0" xfId="0" applyFont="1" applyAlignment="1" applyProtection="1">
      <alignment horizontal="right"/>
      <protection hidden="1"/>
    </xf>
    <xf numFmtId="0" fontId="6" fillId="0" borderId="0" xfId="0" applyFont="1" applyAlignment="1" applyProtection="1">
      <protection hidden="1"/>
    </xf>
    <xf numFmtId="0" fontId="4" fillId="0" borderId="0" xfId="0" applyFont="1" applyAlignment="1" applyProtection="1">
      <alignment horizontal="center" vertical="center"/>
      <protection hidden="1"/>
    </xf>
    <xf numFmtId="0" fontId="6" fillId="0" borderId="0" xfId="0" applyFont="1" applyAlignment="1" applyProtection="1">
      <alignment horizontal="center" vertical="center"/>
      <protection hidden="1"/>
    </xf>
    <xf numFmtId="168" fontId="6" fillId="0" borderId="0" xfId="0" applyNumberFormat="1" applyFont="1" applyProtection="1">
      <protection hidden="1"/>
    </xf>
    <xf numFmtId="10" fontId="6" fillId="0" borderId="0" xfId="0" applyNumberFormat="1" applyFont="1" applyProtection="1">
      <protection hidden="1"/>
    </xf>
    <xf numFmtId="0" fontId="0" fillId="0" borderId="0" xfId="0" applyProtection="1">
      <protection hidden="1"/>
    </xf>
    <xf numFmtId="0" fontId="4" fillId="0" borderId="19" xfId="0" applyFont="1" applyBorder="1" applyProtection="1">
      <protection hidden="1"/>
    </xf>
    <xf numFmtId="0" fontId="6" fillId="0" borderId="20" xfId="0" applyFont="1" applyBorder="1" applyAlignment="1" applyProtection="1">
      <alignment vertical="center" wrapText="1"/>
      <protection hidden="1"/>
    </xf>
    <xf numFmtId="0" fontId="6" fillId="0" borderId="20" xfId="0" applyFont="1" applyBorder="1" applyProtection="1">
      <protection hidden="1"/>
    </xf>
    <xf numFmtId="0" fontId="6" fillId="0" borderId="21" xfId="0" applyFont="1" applyBorder="1" applyProtection="1">
      <protection hidden="1"/>
    </xf>
    <xf numFmtId="9" fontId="6" fillId="0" borderId="1" xfId="0" applyNumberFormat="1" applyFont="1" applyFill="1" applyBorder="1" applyAlignment="1" applyProtection="1">
      <alignment horizontal="left" vertical="top" wrapText="1" shrinkToFit="1"/>
      <protection locked="0"/>
    </xf>
    <xf numFmtId="14" fontId="6" fillId="0" borderId="1" xfId="0" applyNumberFormat="1" applyFont="1" applyFill="1" applyBorder="1" applyAlignment="1" applyProtection="1">
      <alignment horizontal="left" vertical="top" wrapText="1" shrinkToFit="1"/>
      <protection locked="0"/>
    </xf>
    <xf numFmtId="49" fontId="6" fillId="2" borderId="1" xfId="0" applyNumberFormat="1" applyFont="1" applyFill="1" applyBorder="1" applyAlignment="1" applyProtection="1">
      <alignment horizontal="left" wrapText="1" shrinkToFit="1"/>
      <protection locked="0"/>
    </xf>
    <xf numFmtId="0" fontId="6" fillId="3" borderId="2" xfId="0" applyFont="1" applyFill="1" applyBorder="1" applyAlignment="1" applyProtection="1">
      <alignment horizontal="left" vertical="center" wrapText="1" shrinkToFit="1"/>
      <protection hidden="1"/>
    </xf>
    <xf numFmtId="0" fontId="8" fillId="5" borderId="1" xfId="2" applyFill="1" applyBorder="1" applyAlignment="1" applyProtection="1">
      <alignment horizontal="left" vertical="top" wrapText="1" shrinkToFit="1"/>
      <protection locked="0"/>
    </xf>
    <xf numFmtId="0" fontId="2" fillId="5" borderId="0" xfId="0" applyFont="1" applyFill="1" applyAlignment="1" applyProtection="1">
      <alignment shrinkToFit="1"/>
      <protection hidden="1"/>
    </xf>
    <xf numFmtId="0" fontId="9" fillId="0" borderId="0" xfId="1" applyFont="1" applyProtection="1">
      <protection hidden="1"/>
    </xf>
    <xf numFmtId="0" fontId="1" fillId="0" borderId="0" xfId="1" applyProtection="1">
      <protection hidden="1"/>
    </xf>
    <xf numFmtId="0" fontId="1" fillId="0" borderId="0" xfId="1" applyFont="1" applyProtection="1">
      <protection hidden="1"/>
    </xf>
    <xf numFmtId="0" fontId="2" fillId="4" borderId="0" xfId="0" applyFont="1" applyFill="1" applyAlignment="1" applyProtection="1">
      <alignment horizontal="center" shrinkToFit="1"/>
      <protection hidden="1"/>
    </xf>
    <xf numFmtId="0" fontId="4" fillId="3" borderId="3" xfId="0" applyFont="1" applyFill="1" applyBorder="1" applyAlignment="1" applyProtection="1">
      <alignment horizontal="left" vertical="center" wrapText="1" shrinkToFit="1"/>
      <protection hidden="1"/>
    </xf>
    <xf numFmtId="0" fontId="4" fillId="3" borderId="5" xfId="0" applyFont="1" applyFill="1" applyBorder="1" applyAlignment="1" applyProtection="1">
      <alignment horizontal="left" vertical="center" wrapText="1" shrinkToFit="1"/>
      <protection hidden="1"/>
    </xf>
    <xf numFmtId="0" fontId="4" fillId="3" borderId="7" xfId="0" applyFont="1" applyFill="1" applyBorder="1" applyAlignment="1" applyProtection="1">
      <alignment horizontal="left" vertical="center" wrapText="1" shrinkToFit="1"/>
      <protection hidden="1"/>
    </xf>
    <xf numFmtId="0" fontId="4" fillId="3" borderId="8" xfId="0" applyFont="1" applyFill="1" applyBorder="1" applyAlignment="1" applyProtection="1">
      <alignment horizontal="left" vertical="center" wrapText="1" shrinkToFit="1"/>
      <protection hidden="1"/>
    </xf>
    <xf numFmtId="0" fontId="5" fillId="3" borderId="0" xfId="0" applyFont="1" applyFill="1" applyAlignment="1" applyProtection="1">
      <alignment horizontal="center" vertical="center" wrapText="1"/>
      <protection hidden="1"/>
    </xf>
    <xf numFmtId="0" fontId="5" fillId="3" borderId="0" xfId="0" applyFont="1" applyFill="1" applyAlignment="1" applyProtection="1">
      <alignment horizontal="center" vertical="center"/>
      <protection hidden="1"/>
    </xf>
    <xf numFmtId="0" fontId="6" fillId="3" borderId="2" xfId="0" applyFont="1" applyFill="1" applyBorder="1" applyAlignment="1" applyProtection="1">
      <alignment horizontal="left" vertical="center" wrapText="1" shrinkToFit="1"/>
      <protection hidden="1"/>
    </xf>
    <xf numFmtId="0" fontId="6" fillId="3" borderId="5" xfId="0" applyFont="1" applyFill="1" applyBorder="1" applyAlignment="1" applyProtection="1">
      <alignment horizontal="left" vertical="center" wrapText="1" shrinkToFit="1"/>
      <protection hidden="1"/>
    </xf>
    <xf numFmtId="0" fontId="4" fillId="0" borderId="12" xfId="0" applyFont="1" applyFill="1" applyBorder="1" applyAlignment="1" applyProtection="1">
      <alignment horizontal="left" vertical="center" wrapText="1" shrinkToFit="1"/>
      <protection hidden="1"/>
    </xf>
    <xf numFmtId="0" fontId="6" fillId="0" borderId="11" xfId="0" applyFont="1" applyBorder="1" applyAlignment="1" applyProtection="1">
      <alignment horizontal="left" vertical="center"/>
      <protection hidden="1"/>
    </xf>
    <xf numFmtId="0" fontId="6" fillId="0" borderId="14" xfId="0" applyFont="1" applyBorder="1" applyAlignment="1" applyProtection="1">
      <alignment horizontal="left" vertical="center"/>
      <protection hidden="1"/>
    </xf>
    <xf numFmtId="0" fontId="6" fillId="0" borderId="15" xfId="0" applyFont="1" applyBorder="1" applyAlignment="1" applyProtection="1">
      <alignment horizontal="left" vertical="center"/>
      <protection hidden="1"/>
    </xf>
    <xf numFmtId="0" fontId="6" fillId="0" borderId="16" xfId="0" applyFont="1" applyBorder="1" applyAlignment="1" applyProtection="1">
      <alignment horizontal="left"/>
      <protection hidden="1"/>
    </xf>
    <xf numFmtId="0" fontId="6" fillId="0" borderId="0" xfId="0" applyFont="1" applyBorder="1" applyAlignment="1" applyProtection="1">
      <alignment horizontal="left"/>
      <protection hidden="1"/>
    </xf>
    <xf numFmtId="0" fontId="6" fillId="0" borderId="17" xfId="0" applyFont="1" applyBorder="1" applyAlignment="1" applyProtection="1">
      <alignment horizontal="left"/>
      <protection hidden="1"/>
    </xf>
    <xf numFmtId="0" fontId="6" fillId="0" borderId="13" xfId="0" applyFont="1" applyBorder="1" applyAlignment="1" applyProtection="1">
      <alignment horizontal="left" vertical="center"/>
      <protection hidden="1"/>
    </xf>
    <xf numFmtId="0" fontId="6" fillId="0" borderId="12" xfId="0" applyFont="1" applyBorder="1" applyAlignment="1" applyProtection="1">
      <alignment horizontal="left" vertical="center"/>
      <protection hidden="1"/>
    </xf>
    <xf numFmtId="0" fontId="6" fillId="0" borderId="18" xfId="0" applyFont="1" applyBorder="1" applyAlignment="1" applyProtection="1">
      <alignment horizontal="left" vertical="center"/>
      <protection hidden="1"/>
    </xf>
    <xf numFmtId="0" fontId="4" fillId="0" borderId="20" xfId="0" applyFont="1" applyBorder="1" applyAlignment="1" applyProtection="1">
      <alignment horizontal="left" vertical="center" wrapText="1"/>
      <protection hidden="1"/>
    </xf>
  </cellXfs>
  <cellStyles count="3">
    <cellStyle name="Hyperlink" xfId="2" builtinId="8"/>
    <cellStyle name="Normal" xfId="0" builtinId="0"/>
    <cellStyle name="Normal 2" xfId="1" xr:uid="{00000000-0005-0000-0000-000002000000}"/>
  </cellStyles>
  <dxfs count="12">
    <dxf>
      <fill>
        <patternFill>
          <bgColor rgb="FFFFFF99"/>
        </patternFill>
      </fill>
    </dxf>
    <dxf>
      <fill>
        <patternFill>
          <bgColor rgb="FFFFFF99"/>
        </patternFill>
      </fill>
    </dxf>
    <dxf>
      <fill>
        <patternFill>
          <bgColor rgb="FFFFFF99"/>
        </patternFill>
      </fill>
    </dxf>
    <dxf>
      <fill>
        <patternFill>
          <bgColor rgb="FFFF0000"/>
        </patternFill>
      </fill>
    </dxf>
    <dxf>
      <font>
        <b/>
        <i val="0"/>
        <color auto="1"/>
      </font>
      <fill>
        <patternFill patternType="solid">
          <bgColor rgb="FF92D050"/>
        </patternFill>
      </fill>
    </dxf>
    <dxf>
      <font>
        <b/>
        <i val="0"/>
        <color auto="1"/>
      </font>
      <fill>
        <patternFill patternType="solid">
          <bgColor rgb="FFFF00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K158"/>
  <sheetViews>
    <sheetView showGridLines="0" showRowColHeaders="0" tabSelected="1" zoomScaleNormal="100" workbookViewId="0">
      <selection activeCell="D4" sqref="D4"/>
    </sheetView>
  </sheetViews>
  <sheetFormatPr defaultColWidth="9.109375" defaultRowHeight="13.2" x14ac:dyDescent="0.25"/>
  <cols>
    <col min="1" max="1" width="4.109375" style="1" customWidth="1"/>
    <col min="2" max="2" width="4.33203125" style="19" customWidth="1"/>
    <col min="3" max="3" width="59.88671875" style="1" customWidth="1"/>
    <col min="4" max="4" width="51.5546875" style="1" customWidth="1"/>
    <col min="5" max="10" width="9.109375" style="1" hidden="1" customWidth="1"/>
    <col min="11" max="11" width="15.33203125" style="1" hidden="1" customWidth="1"/>
    <col min="12" max="30" width="0" style="1" hidden="1" customWidth="1"/>
    <col min="31" max="16384" width="9.109375" style="1"/>
  </cols>
  <sheetData>
    <row r="1" spans="2:11" ht="42.75" customHeight="1" x14ac:dyDescent="0.25">
      <c r="C1" s="89" t="s">
        <v>197</v>
      </c>
      <c r="D1" s="90"/>
    </row>
    <row r="2" spans="2:11" ht="54.6" customHeight="1" x14ac:dyDescent="0.25">
      <c r="C2" s="89" t="s">
        <v>204</v>
      </c>
      <c r="D2" s="90"/>
      <c r="E2" s="84" t="s">
        <v>66</v>
      </c>
      <c r="F2" s="84"/>
      <c r="G2" s="84"/>
      <c r="H2" s="84"/>
      <c r="I2" s="84"/>
      <c r="J2" s="84"/>
      <c r="K2" s="84"/>
    </row>
    <row r="3" spans="2:11" ht="15.75" customHeight="1" x14ac:dyDescent="0.25">
      <c r="C3" s="19"/>
      <c r="D3" s="19"/>
    </row>
    <row r="4" spans="2:11" ht="18.75" customHeight="1" x14ac:dyDescent="0.25">
      <c r="B4" s="1"/>
      <c r="C4" s="20" t="s">
        <v>11</v>
      </c>
      <c r="D4" s="48"/>
      <c r="E4" s="1">
        <f>IF(ISBLANK(D4),1,0)</f>
        <v>1</v>
      </c>
      <c r="F4" s="21"/>
    </row>
    <row r="5" spans="2:11" ht="18.75" customHeight="1" x14ac:dyDescent="0.25">
      <c r="B5" s="1"/>
      <c r="C5" s="22" t="s">
        <v>25</v>
      </c>
      <c r="D5" s="8" t="str">
        <f>IF(SUM(E4:E93)=0,"Yes","No")</f>
        <v>No</v>
      </c>
      <c r="F5" s="21"/>
    </row>
    <row r="6" spans="2:11" ht="11.25" customHeight="1" x14ac:dyDescent="0.3">
      <c r="B6" s="1"/>
      <c r="D6" s="2"/>
      <c r="F6" s="21"/>
    </row>
    <row r="7" spans="2:11" ht="57.75" customHeight="1" x14ac:dyDescent="0.25">
      <c r="B7" s="1"/>
      <c r="C7" s="91" t="s">
        <v>30</v>
      </c>
      <c r="D7" s="92"/>
      <c r="F7" s="21"/>
    </row>
    <row r="8" spans="2:11" ht="9" customHeight="1" x14ac:dyDescent="0.25">
      <c r="B8" s="1"/>
      <c r="C8" s="23"/>
      <c r="F8" s="21"/>
    </row>
    <row r="9" spans="2:11" ht="13.8" x14ac:dyDescent="0.25">
      <c r="B9" s="24" t="s">
        <v>0</v>
      </c>
      <c r="C9" s="25" t="s">
        <v>6</v>
      </c>
      <c r="D9" s="26" t="s">
        <v>5</v>
      </c>
    </row>
    <row r="10" spans="2:11" ht="18.75" customHeight="1" x14ac:dyDescent="0.25">
      <c r="B10" s="27">
        <v>1</v>
      </c>
      <c r="C10" s="28" t="s">
        <v>11</v>
      </c>
      <c r="D10" s="10" t="str">
        <f>UPPER(D4)</f>
        <v/>
      </c>
    </row>
    <row r="11" spans="2:11" ht="18.75" customHeight="1" x14ac:dyDescent="0.25">
      <c r="B11" s="27">
        <v>2</v>
      </c>
      <c r="C11" s="28" t="s">
        <v>1</v>
      </c>
      <c r="D11" s="9"/>
      <c r="E11" s="1">
        <f>IF(ISBLANK(D11),1,0)</f>
        <v>1</v>
      </c>
    </row>
    <row r="12" spans="2:11" ht="18.75" customHeight="1" x14ac:dyDescent="0.25">
      <c r="B12" s="27">
        <v>3</v>
      </c>
      <c r="C12" s="28" t="s">
        <v>2</v>
      </c>
      <c r="D12" s="9"/>
      <c r="E12" s="1">
        <f t="shared" ref="E12:E22" si="0">IF(ISBLANK(D12),1,0)</f>
        <v>1</v>
      </c>
    </row>
    <row r="13" spans="2:11" ht="18.75" customHeight="1" x14ac:dyDescent="0.25">
      <c r="B13" s="27">
        <v>4</v>
      </c>
      <c r="C13" s="28" t="s">
        <v>17</v>
      </c>
      <c r="D13" s="49"/>
      <c r="E13" s="1">
        <f t="shared" ref="E13" si="1">IF(ISBLANK(D13),1,0)</f>
        <v>1</v>
      </c>
    </row>
    <row r="14" spans="2:11" ht="18.75" customHeight="1" x14ac:dyDescent="0.25">
      <c r="B14" s="27">
        <v>5</v>
      </c>
      <c r="C14" s="28" t="s">
        <v>3</v>
      </c>
      <c r="D14" s="9"/>
      <c r="E14" s="1">
        <f t="shared" si="0"/>
        <v>1</v>
      </c>
    </row>
    <row r="15" spans="2:11" ht="18.75" customHeight="1" x14ac:dyDescent="0.25">
      <c r="B15" s="27">
        <v>6</v>
      </c>
      <c r="C15" s="28" t="s">
        <v>4</v>
      </c>
      <c r="D15" s="12"/>
      <c r="E15" s="1">
        <f t="shared" si="0"/>
        <v>1</v>
      </c>
    </row>
    <row r="16" spans="2:11" ht="18.75" customHeight="1" x14ac:dyDescent="0.25">
      <c r="B16" s="27">
        <v>7</v>
      </c>
      <c r="C16" s="29" t="s">
        <v>26</v>
      </c>
      <c r="D16" s="9"/>
      <c r="E16" s="1">
        <f t="shared" si="0"/>
        <v>1</v>
      </c>
    </row>
    <row r="17" spans="2:5" ht="18.75" customHeight="1" x14ac:dyDescent="0.25">
      <c r="B17" s="27">
        <v>8</v>
      </c>
      <c r="C17" s="29" t="s">
        <v>27</v>
      </c>
      <c r="D17" s="11"/>
      <c r="E17" s="1">
        <f t="shared" si="0"/>
        <v>1</v>
      </c>
    </row>
    <row r="18" spans="2:5" ht="18.75" customHeight="1" x14ac:dyDescent="0.3">
      <c r="B18" s="27">
        <v>9</v>
      </c>
      <c r="C18" s="29" t="s">
        <v>28</v>
      </c>
      <c r="D18" s="13"/>
      <c r="E18" s="1">
        <f t="shared" si="0"/>
        <v>1</v>
      </c>
    </row>
    <row r="19" spans="2:5" ht="51" customHeight="1" x14ac:dyDescent="0.25">
      <c r="B19" s="27">
        <v>10</v>
      </c>
      <c r="C19" s="30" t="s">
        <v>29</v>
      </c>
      <c r="D19" s="3"/>
      <c r="E19" s="1">
        <f t="shared" si="0"/>
        <v>1</v>
      </c>
    </row>
    <row r="20" spans="2:5" ht="8.25" customHeight="1" x14ac:dyDescent="0.25">
      <c r="B20" s="31"/>
    </row>
    <row r="21" spans="2:5" ht="18.75" customHeight="1" x14ac:dyDescent="0.25">
      <c r="B21" s="27">
        <v>11</v>
      </c>
      <c r="C21" s="30" t="s">
        <v>31</v>
      </c>
      <c r="D21" s="77"/>
      <c r="E21" s="1">
        <f t="shared" si="0"/>
        <v>1</v>
      </c>
    </row>
    <row r="22" spans="2:5" ht="18.75" customHeight="1" x14ac:dyDescent="0.25">
      <c r="B22" s="27">
        <v>12</v>
      </c>
      <c r="C22" s="32" t="s">
        <v>32</v>
      </c>
      <c r="D22" s="3"/>
      <c r="E22" s="1">
        <f t="shared" si="0"/>
        <v>1</v>
      </c>
    </row>
    <row r="23" spans="2:5" ht="18.75" customHeight="1" x14ac:dyDescent="0.25">
      <c r="B23" s="27">
        <v>13</v>
      </c>
      <c r="C23" s="32" t="s">
        <v>33</v>
      </c>
      <c r="D23" s="50"/>
      <c r="E23" s="1">
        <f>IF(D22="",0,IF(D22="No",0,IF(D22="Yes",IF(ISBLANK(D23),1,0))))</f>
        <v>0</v>
      </c>
    </row>
    <row r="24" spans="2:5" ht="41.4" x14ac:dyDescent="0.25">
      <c r="B24" s="27">
        <v>14</v>
      </c>
      <c r="C24" s="32" t="s">
        <v>34</v>
      </c>
      <c r="D24" s="4"/>
      <c r="E24" s="1">
        <f>IF(D22="",0,IF(D22="Yes",0,IF(D22="No",IF(ISBLANK(D24),1,0))))</f>
        <v>0</v>
      </c>
    </row>
    <row r="25" spans="2:5" ht="8.25" customHeight="1" x14ac:dyDescent="0.25">
      <c r="B25" s="31"/>
    </row>
    <row r="26" spans="2:5" ht="64.5" customHeight="1" x14ac:dyDescent="0.25">
      <c r="B26" s="27">
        <v>15</v>
      </c>
      <c r="C26" s="33" t="s">
        <v>198</v>
      </c>
      <c r="D26" s="5"/>
      <c r="E26" s="1">
        <f>IF(ISBLANK(D26),1,0)</f>
        <v>1</v>
      </c>
    </row>
    <row r="27" spans="2:5" s="80" customFormat="1" ht="36" customHeight="1" x14ac:dyDescent="0.25">
      <c r="B27" s="27">
        <v>16</v>
      </c>
      <c r="C27" s="32" t="s">
        <v>63</v>
      </c>
      <c r="D27" s="79"/>
      <c r="E27" s="80">
        <f>IF(D26="",0,IF(D26="No",0,IF(D26="Yes",IF(ISBLANK(D27),1,0))))</f>
        <v>0</v>
      </c>
    </row>
    <row r="28" spans="2:5" ht="55.2" x14ac:dyDescent="0.25">
      <c r="B28" s="27">
        <v>17</v>
      </c>
      <c r="C28" s="33" t="s">
        <v>35</v>
      </c>
      <c r="D28" s="5"/>
      <c r="E28" s="1">
        <f>IF(ISBLANK(D28),1,0)</f>
        <v>1</v>
      </c>
    </row>
    <row r="29" spans="2:5" ht="40.5" customHeight="1" x14ac:dyDescent="0.25">
      <c r="B29" s="27">
        <v>18</v>
      </c>
      <c r="C29" s="78" t="s">
        <v>36</v>
      </c>
      <c r="D29" s="6"/>
      <c r="E29" s="1">
        <f>IF(D28="",0,IF(D28="Yes",0,IF(D28="No",IF(ISBLANK(D29),1,0))))</f>
        <v>0</v>
      </c>
    </row>
    <row r="30" spans="2:5" ht="8.25" customHeight="1" x14ac:dyDescent="0.25">
      <c r="B30" s="31"/>
    </row>
    <row r="31" spans="2:5" ht="24.6" customHeight="1" x14ac:dyDescent="0.25">
      <c r="B31" s="27">
        <v>19</v>
      </c>
      <c r="C31" s="33" t="s">
        <v>199</v>
      </c>
      <c r="D31" s="5"/>
      <c r="E31" s="1">
        <f t="shared" ref="E31" si="2">IF(ISBLANK(D31),1,0)</f>
        <v>1</v>
      </c>
    </row>
    <row r="32" spans="2:5" ht="46.2" customHeight="1" x14ac:dyDescent="0.25">
      <c r="B32" s="27">
        <v>20</v>
      </c>
      <c r="C32" s="33" t="s">
        <v>200</v>
      </c>
      <c r="D32" s="5"/>
      <c r="E32" s="1">
        <f t="shared" ref="E32:E36" si="3">IF(ISBLANK(D32),1,0)</f>
        <v>1</v>
      </c>
    </row>
    <row r="33" spans="2:5" ht="41.4" x14ac:dyDescent="0.25">
      <c r="B33" s="27">
        <v>21</v>
      </c>
      <c r="C33" s="33" t="s">
        <v>37</v>
      </c>
      <c r="D33" s="14"/>
      <c r="E33" s="1">
        <v>0</v>
      </c>
    </row>
    <row r="34" spans="2:5" ht="41.4" x14ac:dyDescent="0.25">
      <c r="B34" s="27">
        <v>22</v>
      </c>
      <c r="C34" s="33" t="s">
        <v>38</v>
      </c>
      <c r="D34" s="14"/>
      <c r="E34" s="1">
        <v>0</v>
      </c>
    </row>
    <row r="35" spans="2:5" ht="27.6" x14ac:dyDescent="0.25">
      <c r="B35" s="27">
        <v>23</v>
      </c>
      <c r="C35" s="33" t="s">
        <v>39</v>
      </c>
      <c r="D35" s="15"/>
      <c r="E35" s="1">
        <v>0</v>
      </c>
    </row>
    <row r="36" spans="2:5" ht="37.200000000000003" customHeight="1" x14ac:dyDescent="0.25">
      <c r="B36" s="27">
        <v>24</v>
      </c>
      <c r="C36" s="33" t="s">
        <v>40</v>
      </c>
      <c r="D36" s="5"/>
      <c r="E36" s="1">
        <f t="shared" si="3"/>
        <v>1</v>
      </c>
    </row>
    <row r="37" spans="2:5" ht="55.2" x14ac:dyDescent="0.25">
      <c r="B37" s="27">
        <v>25</v>
      </c>
      <c r="C37" s="33" t="s">
        <v>41</v>
      </c>
      <c r="D37" s="75"/>
      <c r="E37" s="1">
        <f>IF(D32="",0,IF(D32="No",0,IF(D32="Yes",IF(ISBLANK(D37),1,0))))</f>
        <v>0</v>
      </c>
    </row>
    <row r="38" spans="2:5" ht="37.200000000000003" customHeight="1" x14ac:dyDescent="0.25">
      <c r="B38" s="27">
        <v>26</v>
      </c>
      <c r="C38" s="33" t="s">
        <v>201</v>
      </c>
      <c r="D38" s="5"/>
    </row>
    <row r="39" spans="2:5" ht="41.4" x14ac:dyDescent="0.25">
      <c r="B39" s="27">
        <v>27</v>
      </c>
      <c r="C39" s="33" t="s">
        <v>202</v>
      </c>
      <c r="D39" s="5"/>
    </row>
    <row r="40" spans="2:5" ht="37.200000000000003" customHeight="1" x14ac:dyDescent="0.25">
      <c r="B40" s="27">
        <v>28</v>
      </c>
      <c r="C40" s="33" t="s">
        <v>203</v>
      </c>
      <c r="D40" s="5"/>
    </row>
    <row r="41" spans="2:5" ht="8.25" customHeight="1" thickBot="1" x14ac:dyDescent="0.3">
      <c r="B41" s="31"/>
    </row>
    <row r="42" spans="2:5" ht="18.75" customHeight="1" x14ac:dyDescent="0.25">
      <c r="B42" s="34">
        <v>29</v>
      </c>
      <c r="C42" s="87" t="s">
        <v>42</v>
      </c>
      <c r="D42" s="88"/>
    </row>
    <row r="43" spans="2:5" ht="13.8" x14ac:dyDescent="0.25">
      <c r="B43" s="27"/>
      <c r="C43" s="35" t="s">
        <v>43</v>
      </c>
      <c r="D43" s="9"/>
      <c r="E43" s="1">
        <f t="shared" ref="E43:E68" si="4">IF(ISBLANK(D43),1,0)</f>
        <v>1</v>
      </c>
    </row>
    <row r="44" spans="2:5" ht="13.8" x14ac:dyDescent="0.25">
      <c r="B44" s="27"/>
      <c r="C44" s="35" t="s">
        <v>7</v>
      </c>
      <c r="D44" s="9"/>
      <c r="E44" s="1">
        <f t="shared" si="4"/>
        <v>1</v>
      </c>
    </row>
    <row r="45" spans="2:5" ht="13.8" x14ac:dyDescent="0.25">
      <c r="B45" s="27"/>
      <c r="C45" s="35" t="s">
        <v>44</v>
      </c>
      <c r="D45" s="11"/>
      <c r="E45" s="1">
        <f t="shared" si="4"/>
        <v>1</v>
      </c>
    </row>
    <row r="46" spans="2:5" ht="27.6" x14ac:dyDescent="0.25">
      <c r="B46" s="27"/>
      <c r="C46" s="35" t="s">
        <v>184</v>
      </c>
      <c r="D46" s="11"/>
      <c r="E46" s="1">
        <f t="shared" si="4"/>
        <v>1</v>
      </c>
    </row>
    <row r="47" spans="2:5" ht="15" thickBot="1" x14ac:dyDescent="0.3">
      <c r="B47" s="36"/>
      <c r="C47" s="37" t="s">
        <v>12</v>
      </c>
      <c r="D47" s="18"/>
      <c r="E47" s="1">
        <f t="shared" si="4"/>
        <v>1</v>
      </c>
    </row>
    <row r="48" spans="2:5" ht="18.75" customHeight="1" x14ac:dyDescent="0.25">
      <c r="B48" s="34">
        <v>30</v>
      </c>
      <c r="C48" s="87" t="s">
        <v>45</v>
      </c>
      <c r="D48" s="88"/>
    </row>
    <row r="49" spans="2:5" ht="13.8" x14ac:dyDescent="0.25">
      <c r="B49" s="27"/>
      <c r="C49" s="35" t="s">
        <v>43</v>
      </c>
      <c r="D49" s="9"/>
      <c r="E49" s="1">
        <f t="shared" si="4"/>
        <v>1</v>
      </c>
    </row>
    <row r="50" spans="2:5" ht="13.8" x14ac:dyDescent="0.25">
      <c r="B50" s="27"/>
      <c r="C50" s="35" t="s">
        <v>7</v>
      </c>
      <c r="D50" s="9"/>
      <c r="E50" s="1">
        <f t="shared" si="4"/>
        <v>1</v>
      </c>
    </row>
    <row r="51" spans="2:5" ht="13.8" x14ac:dyDescent="0.25">
      <c r="B51" s="27"/>
      <c r="C51" s="35" t="s">
        <v>44</v>
      </c>
      <c r="D51" s="11"/>
      <c r="E51" s="1">
        <f t="shared" si="4"/>
        <v>1</v>
      </c>
    </row>
    <row r="52" spans="2:5" ht="27.6" x14ac:dyDescent="0.25">
      <c r="B52" s="27"/>
      <c r="C52" s="35" t="s">
        <v>184</v>
      </c>
      <c r="D52" s="11"/>
      <c r="E52" s="1">
        <f t="shared" si="4"/>
        <v>1</v>
      </c>
    </row>
    <row r="53" spans="2:5" ht="15" thickBot="1" x14ac:dyDescent="0.3">
      <c r="B53" s="36"/>
      <c r="C53" s="37" t="s">
        <v>12</v>
      </c>
      <c r="D53" s="18"/>
      <c r="E53" s="1">
        <f t="shared" si="4"/>
        <v>1</v>
      </c>
    </row>
    <row r="54" spans="2:5" ht="18.75" customHeight="1" x14ac:dyDescent="0.25">
      <c r="B54" s="34">
        <v>31</v>
      </c>
      <c r="C54" s="87" t="s">
        <v>46</v>
      </c>
      <c r="D54" s="88"/>
    </row>
    <row r="55" spans="2:5" ht="32.25" customHeight="1" x14ac:dyDescent="0.25">
      <c r="B55" s="27"/>
      <c r="C55" s="35" t="s">
        <v>132</v>
      </c>
      <c r="D55" s="51"/>
      <c r="E55" s="1">
        <f t="shared" si="4"/>
        <v>1</v>
      </c>
    </row>
    <row r="56" spans="2:5" ht="32.25" customHeight="1" x14ac:dyDescent="0.25">
      <c r="B56" s="27"/>
      <c r="C56" s="35" t="s">
        <v>182</v>
      </c>
      <c r="D56" s="51"/>
      <c r="E56" s="1">
        <f t="shared" ref="E56" si="5">IF(ISBLANK(D56),1,0)</f>
        <v>1</v>
      </c>
    </row>
    <row r="57" spans="2:5" ht="13.8" x14ac:dyDescent="0.25">
      <c r="B57" s="27"/>
      <c r="C57" s="35" t="s">
        <v>43</v>
      </c>
      <c r="D57" s="9"/>
      <c r="E57" s="1">
        <f t="shared" si="4"/>
        <v>1</v>
      </c>
    </row>
    <row r="58" spans="2:5" ht="13.8" x14ac:dyDescent="0.25">
      <c r="B58" s="27"/>
      <c r="C58" s="35" t="s">
        <v>7</v>
      </c>
      <c r="D58" s="9"/>
      <c r="E58" s="1">
        <f t="shared" si="4"/>
        <v>1</v>
      </c>
    </row>
    <row r="59" spans="2:5" ht="13.8" x14ac:dyDescent="0.25">
      <c r="B59" s="27"/>
      <c r="C59" s="35" t="s">
        <v>44</v>
      </c>
      <c r="D59" s="11"/>
      <c r="E59" s="1">
        <f t="shared" si="4"/>
        <v>1</v>
      </c>
    </row>
    <row r="60" spans="2:5" ht="27.6" x14ac:dyDescent="0.25">
      <c r="B60" s="27"/>
      <c r="C60" s="35" t="s">
        <v>184</v>
      </c>
      <c r="D60" s="11"/>
      <c r="E60" s="1">
        <f t="shared" si="4"/>
        <v>1</v>
      </c>
    </row>
    <row r="61" spans="2:5" ht="14.4" x14ac:dyDescent="0.25">
      <c r="B61" s="52"/>
      <c r="C61" s="53" t="s">
        <v>12</v>
      </c>
      <c r="D61" s="54"/>
      <c r="E61" s="1">
        <f t="shared" si="4"/>
        <v>1</v>
      </c>
    </row>
    <row r="62" spans="2:5" ht="28.2" thickBot="1" x14ac:dyDescent="0.3">
      <c r="B62" s="36"/>
      <c r="C62" s="55" t="s">
        <v>183</v>
      </c>
      <c r="D62" s="18"/>
      <c r="E62" s="1">
        <f t="shared" si="4"/>
        <v>1</v>
      </c>
    </row>
    <row r="63" spans="2:5" ht="18.75" customHeight="1" x14ac:dyDescent="0.25">
      <c r="B63" s="34">
        <v>32</v>
      </c>
      <c r="C63" s="87" t="s">
        <v>47</v>
      </c>
      <c r="D63" s="88"/>
    </row>
    <row r="64" spans="2:5" ht="13.8" x14ac:dyDescent="0.25">
      <c r="B64" s="27"/>
      <c r="C64" s="35" t="s">
        <v>43</v>
      </c>
      <c r="D64" s="9"/>
      <c r="E64" s="1">
        <f t="shared" si="4"/>
        <v>1</v>
      </c>
    </row>
    <row r="65" spans="2:9" ht="13.8" x14ac:dyDescent="0.25">
      <c r="B65" s="27"/>
      <c r="C65" s="35" t="s">
        <v>7</v>
      </c>
      <c r="D65" s="9"/>
      <c r="E65" s="1">
        <f t="shared" si="4"/>
        <v>1</v>
      </c>
    </row>
    <row r="66" spans="2:9" ht="13.8" x14ac:dyDescent="0.25">
      <c r="B66" s="27"/>
      <c r="C66" s="35" t="s">
        <v>44</v>
      </c>
      <c r="D66" s="11"/>
      <c r="E66" s="1">
        <f t="shared" si="4"/>
        <v>1</v>
      </c>
    </row>
    <row r="67" spans="2:9" ht="27.6" x14ac:dyDescent="0.25">
      <c r="B67" s="27"/>
      <c r="C67" s="35" t="s">
        <v>184</v>
      </c>
      <c r="D67" s="11"/>
      <c r="E67" s="1">
        <f t="shared" si="4"/>
        <v>1</v>
      </c>
    </row>
    <row r="68" spans="2:9" ht="28.2" thickBot="1" x14ac:dyDescent="0.3">
      <c r="B68" s="36"/>
      <c r="C68" s="37" t="s">
        <v>185</v>
      </c>
      <c r="D68" s="18"/>
      <c r="E68" s="1">
        <f t="shared" si="4"/>
        <v>1</v>
      </c>
    </row>
    <row r="69" spans="2:9" ht="9" customHeight="1" x14ac:dyDescent="0.25">
      <c r="B69" s="38"/>
      <c r="C69" s="39"/>
      <c r="D69" s="40"/>
      <c r="I69" s="41"/>
    </row>
    <row r="70" spans="2:9" ht="72.75" customHeight="1" x14ac:dyDescent="0.25">
      <c r="B70" s="27">
        <v>33</v>
      </c>
      <c r="C70" s="78" t="s">
        <v>64</v>
      </c>
      <c r="D70" s="9"/>
      <c r="E70" s="1">
        <f>IF(ISBLANK(D70),1,0)</f>
        <v>1</v>
      </c>
    </row>
    <row r="71" spans="2:9" ht="47.25" customHeight="1" x14ac:dyDescent="0.25">
      <c r="B71" s="27">
        <v>34</v>
      </c>
      <c r="C71" s="42" t="s">
        <v>65</v>
      </c>
      <c r="D71" s="16"/>
      <c r="E71" s="1">
        <f>IF(D70="",0,IF(D70="No",0,IF(D70="Yes",IF(ISBLANK(D71),1,0))))</f>
        <v>0</v>
      </c>
      <c r="G71" s="1" t="s">
        <v>133</v>
      </c>
      <c r="H71" s="1" t="s">
        <v>134</v>
      </c>
      <c r="I71" s="1" t="s">
        <v>135</v>
      </c>
    </row>
    <row r="72" spans="2:9" ht="10.199999999999999" customHeight="1" x14ac:dyDescent="0.25">
      <c r="B72" s="38"/>
      <c r="C72" s="43"/>
      <c r="D72" s="7"/>
    </row>
    <row r="73" spans="2:9" ht="67.5" customHeight="1" x14ac:dyDescent="0.25">
      <c r="B73" s="27">
        <v>35</v>
      </c>
      <c r="C73" s="78" t="s">
        <v>194</v>
      </c>
      <c r="D73" s="9"/>
      <c r="E73" s="1">
        <f>IF(ISBLANK(D73),1,0)</f>
        <v>1</v>
      </c>
    </row>
    <row r="74" spans="2:9" ht="10.199999999999999" customHeight="1" x14ac:dyDescent="0.25">
      <c r="B74" s="38"/>
      <c r="C74" s="43"/>
      <c r="D74" s="7"/>
    </row>
    <row r="75" spans="2:9" ht="126" customHeight="1" x14ac:dyDescent="0.25">
      <c r="B75" s="28"/>
      <c r="C75" s="85" t="s">
        <v>51</v>
      </c>
      <c r="D75" s="86"/>
    </row>
    <row r="76" spans="2:9" ht="18.75" customHeight="1" x14ac:dyDescent="0.25">
      <c r="B76" s="27">
        <v>36</v>
      </c>
      <c r="C76" s="78" t="s">
        <v>48</v>
      </c>
      <c r="D76" s="5"/>
      <c r="E76" s="1">
        <f>IF(ISBLANK(D76),1,0)</f>
        <v>1</v>
      </c>
    </row>
    <row r="77" spans="2:9" ht="18.75" customHeight="1" x14ac:dyDescent="0.25">
      <c r="B77" s="27">
        <v>37</v>
      </c>
      <c r="C77" s="78" t="s">
        <v>49</v>
      </c>
      <c r="D77" s="17"/>
      <c r="E77" s="1">
        <f t="shared" ref="E77:E78" si="6">IF(ISBLANK(D77),1,0)</f>
        <v>1</v>
      </c>
    </row>
    <row r="78" spans="2:9" ht="13.8" x14ac:dyDescent="0.25">
      <c r="B78" s="27">
        <v>38</v>
      </c>
      <c r="C78" s="78" t="s">
        <v>50</v>
      </c>
      <c r="D78" s="17"/>
      <c r="E78" s="1">
        <f t="shared" si="6"/>
        <v>1</v>
      </c>
    </row>
    <row r="79" spans="2:9" ht="10.199999999999999" customHeight="1" x14ac:dyDescent="0.25">
      <c r="B79" s="38"/>
      <c r="C79" s="43"/>
      <c r="D79" s="7"/>
    </row>
    <row r="80" spans="2:9" ht="38.25" customHeight="1" x14ac:dyDescent="0.25">
      <c r="B80" s="27">
        <v>39</v>
      </c>
      <c r="C80" s="78" t="s">
        <v>59</v>
      </c>
      <c r="D80" s="5"/>
      <c r="E80" s="1">
        <f>IF(ISBLANK(D80),1,0)</f>
        <v>1</v>
      </c>
      <c r="G80" s="1" t="s">
        <v>60</v>
      </c>
      <c r="H80" s="1" t="s">
        <v>61</v>
      </c>
      <c r="I80" s="1" t="s">
        <v>62</v>
      </c>
    </row>
    <row r="81" spans="2:11" ht="12.75" customHeight="1" x14ac:dyDescent="0.25">
      <c r="B81" s="44"/>
      <c r="C81" s="45"/>
      <c r="D81" s="40"/>
    </row>
    <row r="82" spans="2:11" ht="39.75" customHeight="1" x14ac:dyDescent="0.25">
      <c r="B82" s="28"/>
      <c r="C82" s="85" t="s">
        <v>52</v>
      </c>
      <c r="D82" s="86"/>
    </row>
    <row r="83" spans="2:11" ht="34.5" customHeight="1" x14ac:dyDescent="0.25">
      <c r="B83" s="27">
        <v>40</v>
      </c>
      <c r="C83" s="32" t="s">
        <v>53</v>
      </c>
      <c r="D83" s="5"/>
      <c r="E83" s="1">
        <f>IF(ISBLANK(D83),1,0)</f>
        <v>1</v>
      </c>
    </row>
    <row r="84" spans="2:11" ht="27.6" x14ac:dyDescent="0.25">
      <c r="B84" s="27">
        <v>41</v>
      </c>
      <c r="C84" s="32" t="s">
        <v>54</v>
      </c>
      <c r="D84" s="6"/>
      <c r="E84" s="1">
        <f>IF(D83="",0,IF(D83="No",0,IF(D83="Yes",IF(ISBLANK(D84),1,0))))</f>
        <v>0</v>
      </c>
    </row>
    <row r="85" spans="2:11" ht="69" x14ac:dyDescent="0.25">
      <c r="B85" s="27">
        <v>42</v>
      </c>
      <c r="C85" s="32" t="s">
        <v>55</v>
      </c>
      <c r="D85" s="6"/>
      <c r="E85" s="1">
        <f>IF(D83="",0,IF(D83="No",0,IF(D83="Yes",IF(ISBLANK(D85),1,0))))</f>
        <v>0</v>
      </c>
    </row>
    <row r="86" spans="2:11" ht="13.8" x14ac:dyDescent="0.25">
      <c r="B86" s="27"/>
      <c r="C86" s="46" t="s">
        <v>9</v>
      </c>
      <c r="D86" s="6"/>
      <c r="E86" s="1">
        <f>IF(D85="",0,IF(D85="No",0,IF(D85="Yes",IF(ISBLANK(D86),1,0))))</f>
        <v>0</v>
      </c>
    </row>
    <row r="87" spans="2:11" ht="13.8" x14ac:dyDescent="0.25">
      <c r="B87" s="27"/>
      <c r="C87" s="46" t="s">
        <v>8</v>
      </c>
      <c r="D87" s="6"/>
      <c r="E87" s="1">
        <f>IF(D85="",0,IF(D85="No",0,IF(D85="Yes",IF(ISBLANK(D87),1,0))))</f>
        <v>0</v>
      </c>
    </row>
    <row r="88" spans="2:11" ht="27.6" x14ac:dyDescent="0.25">
      <c r="B88" s="27"/>
      <c r="C88" s="46" t="s">
        <v>56</v>
      </c>
      <c r="D88" s="6"/>
      <c r="E88" s="1">
        <f>IF(D85="",0,IF(D85="No",0,IF(D85="Yes",IF(ISBLANK(D88),1,0))))</f>
        <v>0</v>
      </c>
    </row>
    <row r="89" spans="2:11" ht="55.2" x14ac:dyDescent="0.25">
      <c r="B89" s="27">
        <v>43</v>
      </c>
      <c r="C89" s="32" t="s">
        <v>57</v>
      </c>
      <c r="D89" s="5"/>
      <c r="E89" s="1">
        <f>IF(ISBLANK(D89),1,0)</f>
        <v>1</v>
      </c>
    </row>
    <row r="90" spans="2:11" ht="13.8" x14ac:dyDescent="0.25">
      <c r="B90" s="27"/>
      <c r="C90" s="35" t="s">
        <v>9</v>
      </c>
      <c r="D90" s="6"/>
      <c r="E90" s="1">
        <f>IF(D89="",0,IF(D89="No",0,IF(D89="Yes",IF(ISBLANK(D90),1,0))))</f>
        <v>0</v>
      </c>
    </row>
    <row r="91" spans="2:11" ht="13.8" x14ac:dyDescent="0.25">
      <c r="B91" s="27"/>
      <c r="C91" s="35" t="s">
        <v>10</v>
      </c>
      <c r="D91" s="76"/>
      <c r="E91" s="1">
        <f>IF(D89="",0,IF(D89="No",0,IF(D89="Yes",IF(ISBLANK(D91),1,0))))</f>
        <v>0</v>
      </c>
    </row>
    <row r="92" spans="2:11" ht="27.6" x14ac:dyDescent="0.25">
      <c r="B92" s="27"/>
      <c r="C92" s="35" t="s">
        <v>58</v>
      </c>
      <c r="D92" s="6"/>
      <c r="E92" s="1">
        <f>IF(D89="",0,IF(D89="No",0,IF(D89="Yes",IF(ISBLANK(D92),1,0))))</f>
        <v>0</v>
      </c>
    </row>
    <row r="93" spans="2:11" ht="12.75" customHeight="1" x14ac:dyDescent="0.25">
      <c r="B93" s="44"/>
      <c r="C93" s="45"/>
      <c r="D93" s="40"/>
    </row>
    <row r="94" spans="2:11" ht="13.8" x14ac:dyDescent="0.25">
      <c r="B94" s="47"/>
      <c r="C94" s="40"/>
      <c r="D94" s="40"/>
      <c r="I94" s="41"/>
    </row>
    <row r="95" spans="2:11" x14ac:dyDescent="0.25">
      <c r="J95" s="81" t="s">
        <v>67</v>
      </c>
      <c r="K95" s="81" t="s">
        <v>131</v>
      </c>
    </row>
    <row r="96" spans="2:11" ht="14.4" x14ac:dyDescent="0.3">
      <c r="J96" s="82" t="s">
        <v>68</v>
      </c>
      <c r="K96" s="70" t="s">
        <v>136</v>
      </c>
    </row>
    <row r="97" spans="10:11" ht="14.4" x14ac:dyDescent="0.3">
      <c r="J97" s="82" t="s">
        <v>69</v>
      </c>
      <c r="K97" s="70" t="s">
        <v>137</v>
      </c>
    </row>
    <row r="98" spans="10:11" ht="14.4" x14ac:dyDescent="0.3">
      <c r="J98" s="82" t="s">
        <v>70</v>
      </c>
      <c r="K98" s="70" t="s">
        <v>138</v>
      </c>
    </row>
    <row r="99" spans="10:11" ht="14.4" x14ac:dyDescent="0.3">
      <c r="J99" s="82" t="s">
        <v>71</v>
      </c>
      <c r="K99" s="70" t="s">
        <v>139</v>
      </c>
    </row>
    <row r="100" spans="10:11" ht="14.4" x14ac:dyDescent="0.3">
      <c r="J100" s="82" t="s">
        <v>72</v>
      </c>
      <c r="K100" s="70" t="s">
        <v>140</v>
      </c>
    </row>
    <row r="101" spans="10:11" ht="14.4" x14ac:dyDescent="0.3">
      <c r="J101" s="82" t="s">
        <v>73</v>
      </c>
      <c r="K101" s="70" t="s">
        <v>141</v>
      </c>
    </row>
    <row r="102" spans="10:11" ht="14.4" x14ac:dyDescent="0.3">
      <c r="J102" s="82" t="s">
        <v>74</v>
      </c>
      <c r="K102" s="70" t="s">
        <v>142</v>
      </c>
    </row>
    <row r="103" spans="10:11" ht="14.4" x14ac:dyDescent="0.3">
      <c r="J103" s="82" t="s">
        <v>75</v>
      </c>
      <c r="K103" s="70" t="s">
        <v>80</v>
      </c>
    </row>
    <row r="104" spans="10:11" ht="14.4" x14ac:dyDescent="0.3">
      <c r="J104" s="82" t="s">
        <v>76</v>
      </c>
      <c r="K104" s="70" t="s">
        <v>143</v>
      </c>
    </row>
    <row r="105" spans="10:11" ht="14.4" x14ac:dyDescent="0.3">
      <c r="J105" s="82" t="s">
        <v>77</v>
      </c>
      <c r="K105" s="70" t="s">
        <v>144</v>
      </c>
    </row>
    <row r="106" spans="10:11" ht="14.4" x14ac:dyDescent="0.3">
      <c r="J106" s="82" t="s">
        <v>78</v>
      </c>
      <c r="K106" s="70" t="s">
        <v>145</v>
      </c>
    </row>
    <row r="107" spans="10:11" ht="14.4" x14ac:dyDescent="0.3">
      <c r="J107" s="82" t="s">
        <v>79</v>
      </c>
      <c r="K107" s="70" t="s">
        <v>146</v>
      </c>
    </row>
    <row r="108" spans="10:11" ht="14.4" x14ac:dyDescent="0.3">
      <c r="J108" s="82" t="s">
        <v>80</v>
      </c>
      <c r="K108" s="70" t="s">
        <v>147</v>
      </c>
    </row>
    <row r="109" spans="10:11" ht="14.4" x14ac:dyDescent="0.3">
      <c r="J109" s="82" t="s">
        <v>81</v>
      </c>
      <c r="K109" s="70" t="s">
        <v>148</v>
      </c>
    </row>
    <row r="110" spans="10:11" ht="14.4" x14ac:dyDescent="0.3">
      <c r="J110" s="82" t="s">
        <v>82</v>
      </c>
      <c r="K110" s="70" t="s">
        <v>149</v>
      </c>
    </row>
    <row r="111" spans="10:11" ht="14.4" x14ac:dyDescent="0.3">
      <c r="J111" s="82" t="s">
        <v>83</v>
      </c>
      <c r="K111" s="70" t="s">
        <v>150</v>
      </c>
    </row>
    <row r="112" spans="10:11" ht="14.4" x14ac:dyDescent="0.3">
      <c r="J112" s="82" t="s">
        <v>84</v>
      </c>
      <c r="K112" s="70" t="s">
        <v>151</v>
      </c>
    </row>
    <row r="113" spans="10:11" ht="14.4" x14ac:dyDescent="0.3">
      <c r="J113" s="82" t="s">
        <v>85</v>
      </c>
      <c r="K113" s="70" t="s">
        <v>152</v>
      </c>
    </row>
    <row r="114" spans="10:11" ht="14.4" x14ac:dyDescent="0.3">
      <c r="J114" s="82" t="s">
        <v>86</v>
      </c>
      <c r="K114" s="70" t="s">
        <v>153</v>
      </c>
    </row>
    <row r="115" spans="10:11" ht="14.4" x14ac:dyDescent="0.3">
      <c r="J115" s="82" t="s">
        <v>87</v>
      </c>
      <c r="K115" s="70" t="s">
        <v>154</v>
      </c>
    </row>
    <row r="116" spans="10:11" ht="14.4" x14ac:dyDescent="0.3">
      <c r="J116" s="82" t="s">
        <v>88</v>
      </c>
      <c r="K116" s="70" t="s">
        <v>155</v>
      </c>
    </row>
    <row r="117" spans="10:11" ht="14.4" x14ac:dyDescent="0.3">
      <c r="J117" s="82" t="s">
        <v>89</v>
      </c>
      <c r="K117" s="70" t="s">
        <v>156</v>
      </c>
    </row>
    <row r="118" spans="10:11" ht="14.4" x14ac:dyDescent="0.3">
      <c r="J118" s="82" t="s">
        <v>90</v>
      </c>
      <c r="K118" s="70" t="s">
        <v>157</v>
      </c>
    </row>
    <row r="119" spans="10:11" ht="14.4" x14ac:dyDescent="0.3">
      <c r="J119" s="82" t="s">
        <v>91</v>
      </c>
      <c r="K119" s="70" t="s">
        <v>158</v>
      </c>
    </row>
    <row r="120" spans="10:11" ht="14.4" x14ac:dyDescent="0.3">
      <c r="J120" s="82" t="s">
        <v>92</v>
      </c>
      <c r="K120" s="70" t="s">
        <v>159</v>
      </c>
    </row>
    <row r="121" spans="10:11" ht="14.4" x14ac:dyDescent="0.3">
      <c r="J121" s="82" t="s">
        <v>93</v>
      </c>
      <c r="K121" s="70" t="s">
        <v>160</v>
      </c>
    </row>
    <row r="122" spans="10:11" ht="14.4" x14ac:dyDescent="0.3">
      <c r="J122" s="82" t="s">
        <v>94</v>
      </c>
      <c r="K122" s="70" t="s">
        <v>161</v>
      </c>
    </row>
    <row r="123" spans="10:11" ht="14.4" x14ac:dyDescent="0.3">
      <c r="J123" s="82" t="s">
        <v>95</v>
      </c>
      <c r="K123" s="70" t="s">
        <v>162</v>
      </c>
    </row>
    <row r="124" spans="10:11" ht="14.4" x14ac:dyDescent="0.3">
      <c r="J124" s="82" t="s">
        <v>96</v>
      </c>
      <c r="K124" s="70" t="s">
        <v>163</v>
      </c>
    </row>
    <row r="125" spans="10:11" ht="14.4" x14ac:dyDescent="0.3">
      <c r="J125" s="82" t="s">
        <v>97</v>
      </c>
      <c r="K125" s="70" t="s">
        <v>164</v>
      </c>
    </row>
    <row r="126" spans="10:11" ht="14.4" x14ac:dyDescent="0.3">
      <c r="J126" s="82" t="s">
        <v>98</v>
      </c>
      <c r="K126" s="70" t="s">
        <v>165</v>
      </c>
    </row>
    <row r="127" spans="10:11" ht="14.4" x14ac:dyDescent="0.3">
      <c r="J127" s="82" t="s">
        <v>99</v>
      </c>
      <c r="K127" s="70" t="s">
        <v>98</v>
      </c>
    </row>
    <row r="128" spans="10:11" ht="14.4" x14ac:dyDescent="0.3">
      <c r="J128" s="82" t="s">
        <v>100</v>
      </c>
      <c r="K128" s="70" t="s">
        <v>166</v>
      </c>
    </row>
    <row r="129" spans="10:11" ht="14.4" x14ac:dyDescent="0.3">
      <c r="J129" s="82" t="s">
        <v>101</v>
      </c>
      <c r="K129" s="70" t="s">
        <v>167</v>
      </c>
    </row>
    <row r="130" spans="10:11" ht="14.4" x14ac:dyDescent="0.3">
      <c r="J130" s="82" t="s">
        <v>102</v>
      </c>
      <c r="K130" s="70" t="s">
        <v>168</v>
      </c>
    </row>
    <row r="131" spans="10:11" ht="14.4" x14ac:dyDescent="0.3">
      <c r="J131" s="82" t="s">
        <v>103</v>
      </c>
      <c r="K131" s="70" t="s">
        <v>169</v>
      </c>
    </row>
    <row r="132" spans="10:11" ht="14.4" x14ac:dyDescent="0.3">
      <c r="J132" s="82" t="s">
        <v>104</v>
      </c>
      <c r="K132" s="70" t="s">
        <v>170</v>
      </c>
    </row>
    <row r="133" spans="10:11" ht="14.4" x14ac:dyDescent="0.3">
      <c r="J133" s="82" t="s">
        <v>105</v>
      </c>
      <c r="K133" s="70" t="s">
        <v>171</v>
      </c>
    </row>
    <row r="134" spans="10:11" ht="14.4" x14ac:dyDescent="0.3">
      <c r="J134" s="82" t="s">
        <v>106</v>
      </c>
      <c r="K134" s="70" t="s">
        <v>172</v>
      </c>
    </row>
    <row r="135" spans="10:11" ht="14.4" x14ac:dyDescent="0.3">
      <c r="J135" s="82" t="s">
        <v>107</v>
      </c>
      <c r="K135" s="70" t="s">
        <v>173</v>
      </c>
    </row>
    <row r="136" spans="10:11" ht="14.4" x14ac:dyDescent="0.3">
      <c r="J136" s="82" t="s">
        <v>108</v>
      </c>
      <c r="K136" s="70" t="s">
        <v>174</v>
      </c>
    </row>
    <row r="137" spans="10:11" ht="14.4" x14ac:dyDescent="0.3">
      <c r="J137" s="82" t="s">
        <v>109</v>
      </c>
      <c r="K137" s="70" t="s">
        <v>175</v>
      </c>
    </row>
    <row r="138" spans="10:11" ht="14.4" x14ac:dyDescent="0.3">
      <c r="J138" s="82" t="s">
        <v>110</v>
      </c>
      <c r="K138" s="70" t="s">
        <v>176</v>
      </c>
    </row>
    <row r="139" spans="10:11" ht="14.4" x14ac:dyDescent="0.3">
      <c r="J139" s="82" t="s">
        <v>111</v>
      </c>
      <c r="K139" s="70" t="s">
        <v>177</v>
      </c>
    </row>
    <row r="140" spans="10:11" ht="14.4" x14ac:dyDescent="0.3">
      <c r="J140" s="82" t="s">
        <v>112</v>
      </c>
      <c r="K140" s="70" t="s">
        <v>178</v>
      </c>
    </row>
    <row r="141" spans="10:11" ht="14.4" x14ac:dyDescent="0.3">
      <c r="J141" s="82" t="s">
        <v>113</v>
      </c>
      <c r="K141" s="70" t="s">
        <v>179</v>
      </c>
    </row>
    <row r="142" spans="10:11" ht="14.4" x14ac:dyDescent="0.3">
      <c r="J142" s="82" t="s">
        <v>114</v>
      </c>
      <c r="K142" s="70" t="s">
        <v>125</v>
      </c>
    </row>
    <row r="143" spans="10:11" ht="14.4" x14ac:dyDescent="0.3">
      <c r="J143" s="82" t="s">
        <v>115</v>
      </c>
      <c r="K143" s="70" t="s">
        <v>180</v>
      </c>
    </row>
    <row r="144" spans="10:11" ht="14.4" x14ac:dyDescent="0.3">
      <c r="J144" s="82" t="s">
        <v>116</v>
      </c>
      <c r="K144" s="70" t="s">
        <v>181</v>
      </c>
    </row>
    <row r="145" spans="10:11" ht="14.4" x14ac:dyDescent="0.3">
      <c r="J145" s="82" t="s">
        <v>117</v>
      </c>
      <c r="K145" s="70" t="s">
        <v>128</v>
      </c>
    </row>
    <row r="146" spans="10:11" x14ac:dyDescent="0.25">
      <c r="J146" s="82" t="s">
        <v>118</v>
      </c>
      <c r="K146" s="1" t="s">
        <v>130</v>
      </c>
    </row>
    <row r="147" spans="10:11" x14ac:dyDescent="0.25">
      <c r="J147" s="82" t="s">
        <v>119</v>
      </c>
    </row>
    <row r="148" spans="10:11" x14ac:dyDescent="0.25">
      <c r="J148" s="82" t="s">
        <v>120</v>
      </c>
    </row>
    <row r="149" spans="10:11" x14ac:dyDescent="0.25">
      <c r="J149" s="82" t="s">
        <v>121</v>
      </c>
    </row>
    <row r="150" spans="10:11" x14ac:dyDescent="0.25">
      <c r="J150" s="82" t="s">
        <v>122</v>
      </c>
    </row>
    <row r="151" spans="10:11" x14ac:dyDescent="0.25">
      <c r="J151" s="82" t="s">
        <v>123</v>
      </c>
    </row>
    <row r="152" spans="10:11" x14ac:dyDescent="0.25">
      <c r="J152" s="82" t="s">
        <v>124</v>
      </c>
    </row>
    <row r="153" spans="10:11" x14ac:dyDescent="0.25">
      <c r="J153" s="82" t="s">
        <v>125</v>
      </c>
    </row>
    <row r="154" spans="10:11" x14ac:dyDescent="0.25">
      <c r="J154" s="82" t="s">
        <v>126</v>
      </c>
    </row>
    <row r="155" spans="10:11" x14ac:dyDescent="0.25">
      <c r="J155" s="82" t="s">
        <v>127</v>
      </c>
    </row>
    <row r="156" spans="10:11" x14ac:dyDescent="0.25">
      <c r="J156" s="82" t="s">
        <v>128</v>
      </c>
    </row>
    <row r="157" spans="10:11" x14ac:dyDescent="0.25">
      <c r="J157" s="82" t="s">
        <v>129</v>
      </c>
    </row>
    <row r="158" spans="10:11" x14ac:dyDescent="0.25">
      <c r="J158" s="83" t="s">
        <v>130</v>
      </c>
    </row>
  </sheetData>
  <sheetProtection password="CC2A" sheet="1" selectLockedCells="1"/>
  <mergeCells count="10">
    <mergeCell ref="E2:K2"/>
    <mergeCell ref="C75:D75"/>
    <mergeCell ref="C82:D82"/>
    <mergeCell ref="C63:D63"/>
    <mergeCell ref="C1:D1"/>
    <mergeCell ref="C42:D42"/>
    <mergeCell ref="C48:D48"/>
    <mergeCell ref="C54:D54"/>
    <mergeCell ref="C7:D7"/>
    <mergeCell ref="C2:D2"/>
  </mergeCells>
  <conditionalFormatting sqref="D23">
    <cfRule type="expression" dxfId="11" priority="42">
      <formula>$D$22="Yes"</formula>
    </cfRule>
  </conditionalFormatting>
  <conditionalFormatting sqref="D24">
    <cfRule type="expression" dxfId="10" priority="41">
      <formula>$D$22="No"</formula>
    </cfRule>
  </conditionalFormatting>
  <conditionalFormatting sqref="D71">
    <cfRule type="expression" dxfId="9" priority="24">
      <formula>$D$70="Yes"</formula>
    </cfRule>
  </conditionalFormatting>
  <conditionalFormatting sqref="D84:D88">
    <cfRule type="expression" dxfId="8" priority="20">
      <formula>$D$83="Yes"</formula>
    </cfRule>
  </conditionalFormatting>
  <conditionalFormatting sqref="D90:D92">
    <cfRule type="expression" dxfId="7" priority="19">
      <formula>$D$89="Yes"</formula>
    </cfRule>
  </conditionalFormatting>
  <conditionalFormatting sqref="D29">
    <cfRule type="expression" dxfId="6" priority="18">
      <formula>$D$28="No"</formula>
    </cfRule>
  </conditionalFormatting>
  <conditionalFormatting sqref="D5">
    <cfRule type="containsText" dxfId="5" priority="13" operator="containsText" text="No">
      <formula>NOT(ISERROR(SEARCH("No",D5)))</formula>
    </cfRule>
    <cfRule type="containsText" dxfId="4" priority="14" operator="containsText" text="Yes">
      <formula>NOT(ISERROR(SEARCH("Yes",D5)))</formula>
    </cfRule>
  </conditionalFormatting>
  <conditionalFormatting sqref="D4">
    <cfRule type="expression" dxfId="3" priority="10">
      <formula>IF(ISBLANK(D4),TRUE,FALSE)</formula>
    </cfRule>
  </conditionalFormatting>
  <conditionalFormatting sqref="D27">
    <cfRule type="expression" dxfId="2" priority="8">
      <formula>$D$26="Yes"</formula>
    </cfRule>
  </conditionalFormatting>
  <conditionalFormatting sqref="D77:D78">
    <cfRule type="expression" dxfId="1" priority="3">
      <formula>$D$32="Yes"</formula>
    </cfRule>
  </conditionalFormatting>
  <conditionalFormatting sqref="D37">
    <cfRule type="expression" dxfId="0" priority="1">
      <formula>$D$36="Yes"</formula>
    </cfRule>
  </conditionalFormatting>
  <dataValidations count="8">
    <dataValidation type="list" allowBlank="1" showInputMessage="1" showErrorMessage="1" sqref="D22 D26 D89 D73 D83:D85 D70 D28 D76 D31:D32 D36 D38:D40" xr:uid="{00000000-0002-0000-0000-000000000000}">
      <formula1>"Yes, No"</formula1>
    </dataValidation>
    <dataValidation type="list" allowBlank="1" showInputMessage="1" showErrorMessage="1" errorTitle="Submit W-9 form" error="You must submit the W-9 form to OSC prior to submitting this bid document." sqref="D24" xr:uid="{00000000-0002-0000-0000-000001000000}">
      <formula1>"Yes"</formula1>
    </dataValidation>
    <dataValidation type="list" allowBlank="1" showInputMessage="1" showErrorMessage="1" sqref="D80" xr:uid="{00000000-0002-0000-0000-000002000000}">
      <formula1>$G$80:$I$80</formula1>
    </dataValidation>
    <dataValidation type="list" allowBlank="1" showInputMessage="1" showErrorMessage="1" sqref="D71" xr:uid="{00000000-0002-0000-0000-000003000000}">
      <formula1>$G$71:$I$71</formula1>
    </dataValidation>
    <dataValidation type="list" allowBlank="1" showInputMessage="1" showErrorMessage="1" sqref="D13" xr:uid="{00000000-0002-0000-0000-000004000000}">
      <formula1>$J$96:$J$158</formula1>
    </dataValidation>
    <dataValidation type="list" allowBlank="1" showInputMessage="1" showErrorMessage="1" sqref="D14 D19" xr:uid="{00000000-0002-0000-0000-000005000000}">
      <formula1>$K$96:$K$146</formula1>
    </dataValidation>
    <dataValidation operator="equal" allowBlank="1" showInputMessage="1" error="Please enter a 9-digits number" sqref="D21" xr:uid="{00000000-0002-0000-0000-000006000000}"/>
    <dataValidation type="textLength" operator="equal" allowBlank="1" showInputMessage="1" showErrorMessage="1" error="Please enter a 10-digit number" sqref="D23" xr:uid="{00000000-0002-0000-0000-000007000000}">
      <formula1>10</formula1>
    </dataValidation>
  </dataValidations>
  <pageMargins left="0.5" right="0.5" top="0.75" bottom="0.75" header="0.3" footer="0.3"/>
  <pageSetup scale="82" fitToHeight="0" orientation="portrait" r:id="rId1"/>
  <headerFooter>
    <oddHeader>&amp;C&amp;A - &amp;F</oddHeader>
    <oddFooter>Page &amp;P of &amp;N</oddFooter>
  </headerFooter>
  <rowBreaks count="1" manualBreakCount="1">
    <brk id="93" max="16383" man="1"/>
  </rowBreaks>
  <ignoredErrors>
    <ignoredError sqref="E27 E85:E86"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H25"/>
  <sheetViews>
    <sheetView workbookViewId="0">
      <selection activeCell="E29" sqref="E29"/>
    </sheetView>
  </sheetViews>
  <sheetFormatPr defaultColWidth="9.109375" defaultRowHeight="13.8" x14ac:dyDescent="0.25"/>
  <cols>
    <col min="1" max="2" width="11.33203125" style="56" customWidth="1"/>
    <col min="3" max="3" width="26.88671875" style="56" bestFit="1" customWidth="1"/>
    <col min="4" max="4" width="11.33203125" style="56" customWidth="1"/>
    <col min="5" max="5" width="23.88671875" style="56" bestFit="1" customWidth="1"/>
    <col min="6" max="6" width="25.5546875" style="56" bestFit="1" customWidth="1"/>
    <col min="7" max="8" width="11.33203125" style="56" customWidth="1"/>
    <col min="9" max="9" width="9.109375" style="56"/>
    <col min="10" max="10" width="79.88671875" style="56" customWidth="1"/>
    <col min="11" max="16384" width="9.109375" style="56"/>
  </cols>
  <sheetData>
    <row r="1" spans="1:8" ht="27" customHeight="1" x14ac:dyDescent="0.25">
      <c r="D1" s="93" t="s">
        <v>46</v>
      </c>
      <c r="E1" s="93"/>
      <c r="F1" s="93"/>
    </row>
    <row r="2" spans="1:8" s="57" customFormat="1" x14ac:dyDescent="0.25">
      <c r="A2" s="57" t="s">
        <v>13</v>
      </c>
      <c r="C2" s="57" t="s">
        <v>14</v>
      </c>
      <c r="D2" s="57" t="s">
        <v>15</v>
      </c>
      <c r="F2" s="57" t="s">
        <v>16</v>
      </c>
      <c r="H2" s="57" t="s">
        <v>17</v>
      </c>
    </row>
    <row r="3" spans="1:8" x14ac:dyDescent="0.25">
      <c r="C3" s="58" t="str">
        <f>'General Questions'!D10</f>
        <v/>
      </c>
      <c r="D3" s="56" t="s">
        <v>22</v>
      </c>
      <c r="E3" s="59">
        <f>'General Questions'!D60</f>
        <v>0</v>
      </c>
      <c r="F3" s="60">
        <f>'General Questions'!D21</f>
        <v>0</v>
      </c>
      <c r="H3" s="56">
        <f>'General Questions'!D13</f>
        <v>0</v>
      </c>
    </row>
    <row r="4" spans="1:8" x14ac:dyDescent="0.25">
      <c r="A4" s="56" t="str">
        <f>IF('General Questions'!D70="Yes", 'General Questions'!D71, " ")</f>
        <v xml:space="preserve"> </v>
      </c>
      <c r="C4" s="58">
        <f>'General Questions'!D11</f>
        <v>0</v>
      </c>
      <c r="D4" s="56" t="s">
        <v>18</v>
      </c>
      <c r="E4" s="59">
        <f>'General Questions'!D59</f>
        <v>0</v>
      </c>
      <c r="F4" s="60">
        <f>'General Questions'!D23</f>
        <v>0</v>
      </c>
    </row>
    <row r="5" spans="1:8" x14ac:dyDescent="0.25">
      <c r="A5" s="61" t="str">
        <f>IF('General Questions'!D76="Yes", "SB", " ")</f>
        <v xml:space="preserve"> </v>
      </c>
      <c r="B5" s="62" t="str">
        <f>IF('General Questions'!D76="Yes", 'General Questions'!D77, " ")</f>
        <v xml:space="preserve"> </v>
      </c>
      <c r="C5" s="56" t="str">
        <f>_xlfn.CONCAT('General Questions'!D12,", ",'General Questions'!D14," ",'General Questions'!D15)</f>
        <v xml:space="preserve">,  </v>
      </c>
      <c r="D5" s="56" t="s">
        <v>19</v>
      </c>
      <c r="E5" s="58">
        <f>'General Questions'!D57</f>
        <v>0</v>
      </c>
    </row>
    <row r="6" spans="1:8" x14ac:dyDescent="0.25">
      <c r="A6" s="56" t="str">
        <f>IF('General Questions'!D73="Yes", "SDVOB", " ")</f>
        <v xml:space="preserve"> </v>
      </c>
      <c r="D6" s="56" t="s">
        <v>20</v>
      </c>
      <c r="E6" s="58">
        <f>'General Questions'!D61</f>
        <v>0</v>
      </c>
    </row>
    <row r="7" spans="1:8" x14ac:dyDescent="0.25">
      <c r="D7" s="56" t="s">
        <v>21</v>
      </c>
      <c r="E7" s="58">
        <f>'General Questions'!D62</f>
        <v>0</v>
      </c>
    </row>
    <row r="9" spans="1:8" x14ac:dyDescent="0.25">
      <c r="C9" s="61" t="s">
        <v>192</v>
      </c>
      <c r="D9" s="63">
        <f>'General Questions'!D55</f>
        <v>0</v>
      </c>
    </row>
    <row r="10" spans="1:8" x14ac:dyDescent="0.25">
      <c r="C10" s="64" t="s">
        <v>191</v>
      </c>
      <c r="D10" s="63">
        <f>'General Questions'!D56</f>
        <v>0</v>
      </c>
    </row>
    <row r="11" spans="1:8" x14ac:dyDescent="0.25">
      <c r="C11" s="64"/>
      <c r="D11" s="63"/>
    </row>
    <row r="12" spans="1:8" x14ac:dyDescent="0.25">
      <c r="C12" s="94" t="str">
        <f>IF('General Questions'!D32="Yes",(IF(ISBLANK('General Questions'!D33),( IF(ISBLANK('General Questions'!D34),"Accepts Procurement Card for orders up to $50,000", CONCATENATE("Accepts Procurement Card for orders up to ",TEXT('General Questions'!D34,"$#,##0_);($#,##0)")))),(IF(ISBLANK('General Questions'!D34), CONCATENATE("Accepts Procurement Card for orders from ",TEXT('General Questions'!D33,"$#,##0_);($#,##0)")," up to $50,000"), CONCATENATE("Accepts Procurement Card for orders from ",TEXT('General Questions'!D33,"$#,##0_);($#,##0)")," up to ",TEXT('General Questions'!D34,"$#,##0_);($#,##0)"))))))," ")</f>
        <v xml:space="preserve"> </v>
      </c>
      <c r="D12" s="95" t="s">
        <v>193</v>
      </c>
      <c r="E12" s="95" t="s">
        <v>193</v>
      </c>
      <c r="F12" s="96" t="s">
        <v>193</v>
      </c>
    </row>
    <row r="13" spans="1:8" x14ac:dyDescent="0.25">
      <c r="C13" s="97" t="str">
        <f>IF(ISBLANK('General Questions'!D35)," ",CONCATENATE("Vendor offers an additional discount of ",TEXT('General Questions'!D35, "0.00%")," for purchases made with the NYS Procurement Card"))</f>
        <v xml:space="preserve"> </v>
      </c>
      <c r="D13" s="98"/>
      <c r="E13" s="98"/>
      <c r="F13" s="99"/>
    </row>
    <row r="14" spans="1:8" x14ac:dyDescent="0.25">
      <c r="C14" s="100" t="str">
        <f>IF('General Questions'!D36="Yes", CONCATENATE("Vendor offers prompt payment discount: ",'General Questions'!#REF!), "")</f>
        <v/>
      </c>
      <c r="D14" s="101"/>
      <c r="E14" s="101"/>
      <c r="F14" s="102"/>
    </row>
    <row r="15" spans="1:8" x14ac:dyDescent="0.25">
      <c r="C15" s="64"/>
      <c r="D15" s="63"/>
    </row>
    <row r="17" spans="3:6" ht="27" customHeight="1" x14ac:dyDescent="0.25">
      <c r="D17" s="93" t="s">
        <v>47</v>
      </c>
      <c r="E17" s="93"/>
      <c r="F17" s="93"/>
    </row>
    <row r="18" spans="3:6" x14ac:dyDescent="0.25">
      <c r="C18" s="58"/>
      <c r="D18" s="56" t="s">
        <v>22</v>
      </c>
      <c r="E18" s="59">
        <f>'General Questions'!D67</f>
        <v>0</v>
      </c>
    </row>
    <row r="19" spans="3:6" x14ac:dyDescent="0.25">
      <c r="C19" s="58"/>
      <c r="D19" s="56" t="s">
        <v>18</v>
      </c>
      <c r="E19" s="59">
        <f>'General Questions'!D66</f>
        <v>0</v>
      </c>
    </row>
    <row r="20" spans="3:6" x14ac:dyDescent="0.25">
      <c r="D20" s="56" t="s">
        <v>19</v>
      </c>
      <c r="E20" s="58">
        <f>'General Questions'!D64</f>
        <v>0</v>
      </c>
    </row>
    <row r="21" spans="3:6" x14ac:dyDescent="0.25">
      <c r="D21" s="56" t="s">
        <v>20</v>
      </c>
      <c r="E21" s="58">
        <f>'General Questions'!D68</f>
        <v>0</v>
      </c>
    </row>
    <row r="25" spans="3:6" x14ac:dyDescent="0.25">
      <c r="D25" s="65"/>
    </row>
  </sheetData>
  <sheetProtection password="CABA" sheet="1" objects="1" scenarios="1"/>
  <mergeCells count="5">
    <mergeCell ref="D17:F17"/>
    <mergeCell ref="D1:F1"/>
    <mergeCell ref="C12:F12"/>
    <mergeCell ref="C13:F13"/>
    <mergeCell ref="C14:F1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S8"/>
  <sheetViews>
    <sheetView workbookViewId="0">
      <selection activeCell="K15" sqref="K15"/>
    </sheetView>
  </sheetViews>
  <sheetFormatPr defaultColWidth="9.109375" defaultRowHeight="14.4" x14ac:dyDescent="0.3"/>
  <cols>
    <col min="1" max="1" width="19.6640625" style="70" bestFit="1" customWidth="1"/>
    <col min="2" max="2" width="9.109375" style="70"/>
    <col min="3" max="3" width="26.88671875" style="70" bestFit="1" customWidth="1"/>
    <col min="4" max="4" width="11.44140625" style="70" bestFit="1" customWidth="1"/>
    <col min="5" max="5" width="23.88671875" style="70" bestFit="1" customWidth="1"/>
    <col min="6" max="6" width="25.6640625" style="70" customWidth="1"/>
    <col min="7" max="7" width="21.5546875" style="70" customWidth="1"/>
    <col min="8" max="8" width="28.88671875" style="70" bestFit="1" customWidth="1"/>
    <col min="9" max="9" width="9.6640625" style="70" customWidth="1"/>
    <col min="10" max="10" width="18.88671875" style="70" customWidth="1"/>
    <col min="11" max="11" width="66.6640625" style="70" customWidth="1"/>
    <col min="12" max="16384" width="9.109375" style="70"/>
  </cols>
  <sheetData>
    <row r="1" spans="1:19" s="57" customFormat="1" ht="13.8" x14ac:dyDescent="0.25">
      <c r="A1" s="57" t="s">
        <v>190</v>
      </c>
      <c r="C1" s="57" t="s">
        <v>14</v>
      </c>
      <c r="D1" s="57" t="s">
        <v>15</v>
      </c>
      <c r="F1" s="57" t="s">
        <v>16</v>
      </c>
      <c r="G1" s="66" t="s">
        <v>17</v>
      </c>
      <c r="I1" s="57" t="s">
        <v>24</v>
      </c>
      <c r="J1" s="57" t="s">
        <v>23</v>
      </c>
      <c r="K1" s="71" t="s">
        <v>195</v>
      </c>
    </row>
    <row r="2" spans="1:19" s="56" customFormat="1" ht="15" customHeight="1" x14ac:dyDescent="0.25">
      <c r="C2" s="58" t="str">
        <f>'General Questions'!D10</f>
        <v/>
      </c>
      <c r="D2" s="56" t="s">
        <v>22</v>
      </c>
      <c r="E2" s="59">
        <f>'General Questions'!D46</f>
        <v>0</v>
      </c>
      <c r="F2" s="60">
        <f>'General Questions'!D21</f>
        <v>0</v>
      </c>
      <c r="G2" s="67">
        <f>'General Questions'!D13</f>
        <v>0</v>
      </c>
      <c r="I2" s="56">
        <f>'General Questions'!D32</f>
        <v>0</v>
      </c>
      <c r="J2" s="56" t="e">
        <f>'General Questions'!#REF!</f>
        <v>#REF!</v>
      </c>
      <c r="K2" s="103" t="s">
        <v>196</v>
      </c>
    </row>
    <row r="3" spans="1:19" s="56" customFormat="1" ht="13.8" x14ac:dyDescent="0.25">
      <c r="A3" s="56" t="str">
        <f>IF('General Questions'!D70="Yes", 'General Questions'!D71, " ")</f>
        <v xml:space="preserve"> </v>
      </c>
      <c r="C3" s="58">
        <f>'General Questions'!D11</f>
        <v>0</v>
      </c>
      <c r="D3" s="56" t="s">
        <v>18</v>
      </c>
      <c r="E3" s="59">
        <f>'General Questions'!D45</f>
        <v>0</v>
      </c>
      <c r="F3" s="60">
        <f>'General Questions'!D23</f>
        <v>0</v>
      </c>
      <c r="J3" s="56" t="e">
        <f>'General Questions'!#REF!</f>
        <v>#REF!</v>
      </c>
      <c r="K3" s="103"/>
    </row>
    <row r="4" spans="1:19" s="56" customFormat="1" ht="13.8" x14ac:dyDescent="0.25">
      <c r="A4" s="61" t="str">
        <f>IF('General Questions'!D76="Yes", "SB", " ")</f>
        <v xml:space="preserve"> </v>
      </c>
      <c r="B4" s="56" t="str">
        <f>IF('General Questions'!D76="Yes", 'General Questions'!D77, " ")</f>
        <v xml:space="preserve"> </v>
      </c>
      <c r="C4" s="56" t="str">
        <f>_xlfn.CONCAT('General Questions'!D12,", ",'General Questions'!D14," ",'General Questions'!D15)</f>
        <v xml:space="preserve">,  </v>
      </c>
      <c r="D4" s="56" t="s">
        <v>19</v>
      </c>
      <c r="E4" s="58">
        <f>'General Questions'!D43</f>
        <v>0</v>
      </c>
      <c r="H4" s="57" t="s">
        <v>186</v>
      </c>
      <c r="I4" s="68">
        <f>'General Questions'!D33</f>
        <v>0</v>
      </c>
      <c r="K4" s="72"/>
    </row>
    <row r="5" spans="1:19" s="56" customFormat="1" ht="13.8" x14ac:dyDescent="0.25">
      <c r="A5" s="56" t="str">
        <f>IF('General Questions'!D73="Yes", "SDVOB", " ")</f>
        <v xml:space="preserve"> </v>
      </c>
      <c r="D5" s="56" t="s">
        <v>7</v>
      </c>
      <c r="E5" s="58">
        <f>'General Questions'!D44</f>
        <v>0</v>
      </c>
      <c r="H5" s="57" t="s">
        <v>187</v>
      </c>
      <c r="I5" s="68">
        <f>'General Questions'!D34</f>
        <v>0</v>
      </c>
      <c r="K5" s="73" t="str">
        <f>IF(OR('General Questions'!D19 = "Alaska",'General Questions'!D19 = "Hawaii",'General Questions'!D19 = "Louisiana",'General Questions'!D19 = "South Carolina",'General Questions'!D19 = "West Virginia",'General Questions'!D19 = "Wyoming"), CONCATENATE( "Bidder's Principal Place of Business in a Discriminatory Jurisdiction: (",'General Questions'!D19, ")"), " No ")</f>
        <v xml:space="preserve"> No </v>
      </c>
    </row>
    <row r="6" spans="1:19" s="56" customFormat="1" thickBot="1" x14ac:dyDescent="0.3">
      <c r="D6" s="56" t="s">
        <v>20</v>
      </c>
      <c r="E6" s="58">
        <f>'General Questions'!D47</f>
        <v>0</v>
      </c>
      <c r="H6" s="57" t="s">
        <v>189</v>
      </c>
      <c r="I6" s="69">
        <f>'General Questions'!D35</f>
        <v>0</v>
      </c>
      <c r="K6" s="74"/>
    </row>
    <row r="7" spans="1:19" x14ac:dyDescent="0.3">
      <c r="D7" s="56"/>
      <c r="E7" s="58"/>
      <c r="H7" s="57" t="s">
        <v>188</v>
      </c>
      <c r="I7" s="70" t="str">
        <f>IF('General Questions'!D36="Yes", 'General Questions'!#REF!, " ")</f>
        <v xml:space="preserve"> </v>
      </c>
      <c r="O7" s="56"/>
      <c r="P7" s="56"/>
      <c r="Q7" s="56"/>
      <c r="R7" s="56"/>
      <c r="S7" s="56"/>
    </row>
    <row r="8" spans="1:19" x14ac:dyDescent="0.3">
      <c r="O8" s="56"/>
      <c r="P8" s="56"/>
      <c r="Q8" s="56"/>
      <c r="R8" s="56"/>
      <c r="S8" s="56"/>
    </row>
  </sheetData>
  <sheetProtection password="CABA" sheet="1" objects="1" scenarios="1"/>
  <mergeCells count="1">
    <mergeCell ref="K2:K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sheetPr>
  <dimension ref="A1:S8"/>
  <sheetViews>
    <sheetView workbookViewId="0">
      <selection activeCell="I7" sqref="I7"/>
    </sheetView>
  </sheetViews>
  <sheetFormatPr defaultColWidth="9.109375" defaultRowHeight="14.4" x14ac:dyDescent="0.3"/>
  <cols>
    <col min="1" max="1" width="19.6640625" style="70" bestFit="1" customWidth="1"/>
    <col min="2" max="2" width="9.109375" style="70"/>
    <col min="3" max="3" width="26.88671875" style="70" bestFit="1" customWidth="1"/>
    <col min="4" max="4" width="11.44140625" style="70" bestFit="1" customWidth="1"/>
    <col min="5" max="5" width="23.88671875" style="70" bestFit="1" customWidth="1"/>
    <col min="6" max="6" width="30.44140625" style="70" customWidth="1"/>
    <col min="7" max="7" width="21.5546875" style="70" customWidth="1"/>
    <col min="8" max="8" width="28.88671875" style="70" bestFit="1" customWidth="1"/>
    <col min="9" max="9" width="13.6640625" style="70" customWidth="1"/>
    <col min="10" max="10" width="18.88671875" style="70" customWidth="1"/>
    <col min="11" max="16384" width="9.109375" style="70"/>
  </cols>
  <sheetData>
    <row r="1" spans="1:19" s="57" customFormat="1" ht="13.8" x14ac:dyDescent="0.25">
      <c r="A1" s="57" t="s">
        <v>190</v>
      </c>
      <c r="C1" s="57" t="s">
        <v>14</v>
      </c>
      <c r="D1" s="57" t="s">
        <v>15</v>
      </c>
      <c r="F1" s="57" t="s">
        <v>16</v>
      </c>
      <c r="G1" s="66" t="s">
        <v>17</v>
      </c>
      <c r="I1" s="57" t="s">
        <v>24</v>
      </c>
      <c r="J1" s="57" t="s">
        <v>23</v>
      </c>
    </row>
    <row r="2" spans="1:19" s="56" customFormat="1" ht="13.8" x14ac:dyDescent="0.25">
      <c r="C2" s="58" t="str">
        <f>'General Questions'!D10</f>
        <v/>
      </c>
      <c r="D2" s="56" t="s">
        <v>22</v>
      </c>
      <c r="E2" s="59">
        <f>'General Questions'!D52</f>
        <v>0</v>
      </c>
      <c r="F2" s="60">
        <f>'General Questions'!D21</f>
        <v>0</v>
      </c>
      <c r="G2" s="67">
        <f>'General Questions'!D13</f>
        <v>0</v>
      </c>
      <c r="I2" s="56">
        <f>'General Questions'!D32</f>
        <v>0</v>
      </c>
      <c r="J2" s="56" t="e">
        <f>'General Questions'!#REF!</f>
        <v>#REF!</v>
      </c>
    </row>
    <row r="3" spans="1:19" s="56" customFormat="1" ht="13.8" x14ac:dyDescent="0.25">
      <c r="A3" s="56" t="str">
        <f>IF('General Questions'!D70="Yes", 'General Questions'!D71, " ")</f>
        <v xml:space="preserve"> </v>
      </c>
      <c r="C3" s="58">
        <f>'General Questions'!D11</f>
        <v>0</v>
      </c>
      <c r="D3" s="56" t="s">
        <v>18</v>
      </c>
      <c r="E3" s="59">
        <f>'General Questions'!D51</f>
        <v>0</v>
      </c>
      <c r="F3" s="60">
        <f>'General Questions'!D23</f>
        <v>0</v>
      </c>
      <c r="J3" s="56" t="e">
        <f>'General Questions'!#REF!</f>
        <v>#REF!</v>
      </c>
    </row>
    <row r="4" spans="1:19" s="56" customFormat="1" ht="13.8" x14ac:dyDescent="0.25">
      <c r="A4" s="61" t="str">
        <f>IF('General Questions'!D76="Yes", "SB", " ")</f>
        <v xml:space="preserve"> </v>
      </c>
      <c r="B4" s="56" t="str">
        <f>IF('General Questions'!D76="Yes", 'General Questions'!D77, " ")</f>
        <v xml:space="preserve"> </v>
      </c>
      <c r="C4" s="56" t="str">
        <f>_xlfn.CONCAT('General Questions'!D12,", ",'General Questions'!D14," ",'General Questions'!D15)</f>
        <v xml:space="preserve">,  </v>
      </c>
      <c r="D4" s="56" t="s">
        <v>19</v>
      </c>
      <c r="E4" s="58">
        <f>'General Questions'!D49</f>
        <v>0</v>
      </c>
      <c r="H4" s="57" t="s">
        <v>186</v>
      </c>
      <c r="I4" s="68">
        <f>'General Questions'!D33</f>
        <v>0</v>
      </c>
    </row>
    <row r="5" spans="1:19" s="56" customFormat="1" ht="13.8" x14ac:dyDescent="0.25">
      <c r="A5" s="56" t="str">
        <f>IF('General Questions'!D73="Yes", "SDVOB", " ")</f>
        <v xml:space="preserve"> </v>
      </c>
      <c r="D5" s="56" t="s">
        <v>7</v>
      </c>
      <c r="E5" s="58">
        <f>'General Questions'!D50</f>
        <v>0</v>
      </c>
      <c r="H5" s="57" t="s">
        <v>187</v>
      </c>
      <c r="I5" s="68">
        <f>'General Questions'!D34</f>
        <v>0</v>
      </c>
    </row>
    <row r="6" spans="1:19" s="56" customFormat="1" ht="13.8" x14ac:dyDescent="0.25">
      <c r="D6" s="56" t="s">
        <v>20</v>
      </c>
      <c r="E6" s="58">
        <f>'General Questions'!D53</f>
        <v>0</v>
      </c>
      <c r="H6" s="57" t="s">
        <v>189</v>
      </c>
      <c r="I6" s="69">
        <f>'General Questions'!D35</f>
        <v>0</v>
      </c>
    </row>
    <row r="7" spans="1:19" x14ac:dyDescent="0.3">
      <c r="D7" s="56"/>
      <c r="E7" s="58"/>
      <c r="H7" s="57" t="s">
        <v>188</v>
      </c>
      <c r="I7" s="70" t="str">
        <f>IF('General Questions'!D36="Yes", 'General Questions'!#REF!, " ")</f>
        <v xml:space="preserve"> </v>
      </c>
      <c r="O7" s="56"/>
      <c r="P7" s="56"/>
      <c r="Q7" s="56"/>
      <c r="R7" s="56"/>
      <c r="S7" s="56"/>
    </row>
    <row r="8" spans="1:19" x14ac:dyDescent="0.3">
      <c r="O8" s="56"/>
      <c r="P8" s="56"/>
      <c r="Q8" s="56"/>
      <c r="R8" s="56"/>
      <c r="S8" s="56"/>
    </row>
  </sheetData>
  <sheetProtection password="CABA"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A11256D3CEA094AB24DD554547AE9A6" ma:contentTypeVersion="0" ma:contentTypeDescription="Create a new document." ma:contentTypeScope="" ma:versionID="461152b3aaa1fc6cdaa304e6df8fcf39">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ACEBE36-A08F-4EE7-A123-A0515E874AAD}">
  <ds:schemaRefs>
    <ds:schemaRef ds:uri="http://schemas.microsoft.com/office/2006/metadata/properties"/>
    <ds:schemaRef ds:uri="http://purl.org/dc/elements/1.1/"/>
    <ds:schemaRef ds:uri="http://purl.org/dc/dcmitype/"/>
    <ds:schemaRef ds:uri="http://purl.org/dc/terms/"/>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7D57D341-84FD-450E-ADD2-EAB8A982B24D}">
  <ds:schemaRefs>
    <ds:schemaRef ds:uri="http://schemas.microsoft.com/sharepoint/v3/contenttype/forms"/>
  </ds:schemaRefs>
</ds:datastoreItem>
</file>

<file path=customXml/itemProps3.xml><?xml version="1.0" encoding="utf-8"?>
<ds:datastoreItem xmlns:ds="http://schemas.openxmlformats.org/officeDocument/2006/customXml" ds:itemID="{433A5580-20B1-4B0B-A249-DCC5D7204F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General Questions</vt:lpstr>
      <vt:lpstr>(OGS Use Only)-CAN Info</vt:lpstr>
      <vt:lpstr>(OGS Use Only)-IFB Info</vt:lpstr>
      <vt:lpstr>(OGS Use Only)-Contract Adm</vt:lpstr>
      <vt:lpstr>'General Questions'!Print_Titles</vt:lpstr>
    </vt:vector>
  </TitlesOfParts>
  <Company>Accenture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DeAndres, Jose M (OGS)</dc:creator>
  <cp:lastModifiedBy>Alden, Brandy</cp:lastModifiedBy>
  <cp:lastPrinted>2015-11-05T15:27:24Z</cp:lastPrinted>
  <dcterms:created xsi:type="dcterms:W3CDTF">2011-09-02T20:59:26Z</dcterms:created>
  <dcterms:modified xsi:type="dcterms:W3CDTF">2019-01-23T18:57:32Z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0x010100EA11256D3CEA094AB24DD554547AE9A6</vt:lpwstr>
  </property>
</Properties>
</file>