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showInkAnnotation="0" codeName="ThisWorkbook"/>
  <mc:AlternateContent xmlns:mc="http://schemas.openxmlformats.org/markup-compatibility/2006">
    <mc:Choice Requires="x15">
      <x15ac:absPath xmlns:x15ac="http://schemas.microsoft.com/office/spreadsheetml/2010/11/ac" url="V:\ProcurementServices\PSTm05(Kleinhenz)\Umbrella\73600-22802 Umbrella,Mfr\00_Mfrs\Assetworks\2_PL\"/>
    </mc:Choice>
  </mc:AlternateContent>
  <xr:revisionPtr revIDLastSave="0" documentId="8_{58596F53-F6B7-409D-9959-297DB401C481}" xr6:coauthVersionLast="46" xr6:coauthVersionMax="46" xr10:uidLastSave="{00000000-0000-0000-0000-000000000000}"/>
  <bookViews>
    <workbookView xWindow="-120" yWindow="-120" windowWidth="29040" windowHeight="15840" tabRatio="868" xr2:uid="{00000000-000D-0000-FFFF-FFFF00000000}"/>
  </bookViews>
  <sheets>
    <sheet name="Category Discount" sheetId="55" r:id="rId1"/>
    <sheet name="Lot 1 Software" sheetId="43" r:id="rId2"/>
    <sheet name="Lot 2 Hardware" sheetId="53" r:id="rId3"/>
    <sheet name="Lot 3 Cloud" sheetId="44" r:id="rId4"/>
    <sheet name="Lot 4 Implementation" sheetId="54" r:id="rId5"/>
    <sheet name="Categories" sheetId="32" state="hidden" r:id="rId6"/>
  </sheets>
  <externalReferences>
    <externalReference r:id="rId7"/>
    <externalReference r:id="rId8"/>
  </externalReferences>
  <definedNames>
    <definedName name="_xlnm._FilterDatabase" localSheetId="1" hidden="1">'Lot 1 Software'!$B$5:$Q$494</definedName>
    <definedName name="_xlnm._FilterDatabase" localSheetId="2" hidden="1">'Lot 2 Hardware'!$B$5:$Q$351</definedName>
    <definedName name="_xlnm._FilterDatabase" localSheetId="3" hidden="1">'Lot 3 Cloud'!$B$5:$Q$5</definedName>
    <definedName name="_xlnm._FilterDatabase" localSheetId="4" hidden="1">'Lot 4 Implementation'!$B$5:$Q$5</definedName>
    <definedName name="_xlnm.Print_Titles" localSheetId="1">'Lot 1 Software'!$5:$5</definedName>
    <definedName name="_xlnm.Print_Titles" localSheetId="3">'Lot 3 Cloud'!$5:$5</definedName>
    <definedName name="_xlnm.Print_Titles" localSheetId="4">'Lot 4 Implementation'!$5:$5</definedName>
  </definedNames>
  <calcPr calcId="191029"/>
  <customWorkbookViews>
    <customWorkbookView name="michael.falstich - Personal View" guid="{03CC777F-CB35-4204-9FA4-98641554F379}" mergeInterval="0" personalView="1" maximized="1" xWindow="1" yWindow="1" windowWidth="1276" windowHeight="580" activeSheetId="1"/>
    <customWorkbookView name="Accenture - Personal View" guid="{8A8F7088-C6A3-4AFB-9EB1-C188635FEB3C}" mergeInterval="0" personalView="1" maximized="1" xWindow="1" yWindow="1" windowWidth="1280" windowHeight="580"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N50" i="44" l="1"/>
  <c r="N7" i="44"/>
  <c r="N8" i="44"/>
  <c r="N9" i="44"/>
  <c r="N10" i="44"/>
  <c r="N11" i="44"/>
  <c r="N12" i="44"/>
  <c r="N13" i="44"/>
  <c r="N14" i="44"/>
  <c r="N15" i="44"/>
  <c r="N16" i="44"/>
  <c r="N17" i="44"/>
  <c r="N18" i="44"/>
  <c r="N19" i="44"/>
  <c r="N20" i="44"/>
  <c r="N21" i="44"/>
  <c r="N22" i="44"/>
  <c r="N23" i="44"/>
  <c r="N24" i="44"/>
  <c r="N25" i="44"/>
  <c r="N26" i="44"/>
  <c r="N27" i="44"/>
  <c r="N28" i="44"/>
  <c r="N29" i="44"/>
  <c r="N30" i="44"/>
  <c r="N31" i="44"/>
  <c r="N32" i="44"/>
  <c r="N33" i="44"/>
  <c r="N34" i="44"/>
  <c r="N35" i="44"/>
  <c r="N36" i="44"/>
  <c r="N37" i="44"/>
  <c r="N38" i="44"/>
  <c r="N39" i="44"/>
  <c r="N40" i="44"/>
  <c r="N41" i="44"/>
  <c r="N42" i="44"/>
  <c r="N43" i="44"/>
  <c r="N44" i="44"/>
  <c r="N45" i="44"/>
  <c r="N46" i="44"/>
  <c r="N47" i="44"/>
  <c r="N48" i="44"/>
  <c r="N49" i="44"/>
  <c r="N25" i="54"/>
  <c r="Q25" i="54" s="1"/>
  <c r="N24" i="54"/>
  <c r="Q24" i="54" s="1"/>
  <c r="N23" i="54"/>
  <c r="Q23" i="54" s="1"/>
  <c r="N494" i="43" l="1"/>
  <c r="N493" i="43"/>
  <c r="Q493" i="43" s="1"/>
  <c r="N492" i="43"/>
  <c r="Q492" i="43" s="1"/>
  <c r="N491" i="43"/>
  <c r="Q491" i="43" s="1"/>
  <c r="N490" i="43"/>
  <c r="Q490" i="43" s="1"/>
  <c r="N489" i="43"/>
  <c r="Q489" i="43" s="1"/>
  <c r="N488" i="43"/>
  <c r="Q488" i="43" s="1"/>
  <c r="N487" i="43"/>
  <c r="Q487" i="43" s="1"/>
  <c r="N486" i="43"/>
  <c r="Q486" i="43" s="1"/>
  <c r="N485" i="43"/>
  <c r="Q485" i="43" s="1"/>
  <c r="N484" i="43"/>
  <c r="Q484" i="43" s="1"/>
  <c r="N483" i="43"/>
  <c r="Q483" i="43" s="1"/>
  <c r="N482" i="43"/>
  <c r="Q482" i="43" s="1"/>
  <c r="N481" i="43"/>
  <c r="Q481" i="43" s="1"/>
  <c r="N480" i="43"/>
  <c r="Q480" i="43" s="1"/>
  <c r="N479" i="43"/>
  <c r="Q479" i="43" s="1"/>
  <c r="N478" i="43"/>
  <c r="Q478" i="43" s="1"/>
  <c r="N477" i="43"/>
  <c r="Q477" i="43" s="1"/>
  <c r="N476" i="43"/>
  <c r="Q476" i="43" s="1"/>
  <c r="N475" i="43"/>
  <c r="Q475" i="43" s="1"/>
  <c r="N474" i="43"/>
  <c r="Q474" i="43" s="1"/>
  <c r="N473" i="43"/>
  <c r="Q473" i="43" s="1"/>
  <c r="N472" i="43"/>
  <c r="Q472" i="43" s="1"/>
  <c r="N471" i="43"/>
  <c r="Q471" i="43" s="1"/>
  <c r="N470" i="43"/>
  <c r="Q470" i="43" s="1"/>
  <c r="N469" i="43"/>
  <c r="Q469" i="43" s="1"/>
  <c r="N468" i="43"/>
  <c r="Q468" i="43" s="1"/>
  <c r="N467" i="43"/>
  <c r="Q467" i="43" s="1"/>
  <c r="N466" i="43"/>
  <c r="Q466" i="43" s="1"/>
  <c r="N465" i="43"/>
  <c r="Q465" i="43" s="1"/>
  <c r="N464" i="43"/>
  <c r="Q464" i="43" s="1"/>
  <c r="N463" i="43"/>
  <c r="Q463" i="43" s="1"/>
  <c r="N462" i="43"/>
  <c r="Q462" i="43" s="1"/>
  <c r="N461" i="43"/>
  <c r="Q461" i="43" s="1"/>
  <c r="N460" i="43"/>
  <c r="Q460" i="43" s="1"/>
  <c r="N459" i="43"/>
  <c r="Q459" i="43" s="1"/>
  <c r="N458" i="43"/>
  <c r="Q458" i="43" s="1"/>
  <c r="N457" i="43"/>
  <c r="Q457" i="43" s="1"/>
  <c r="N456" i="43"/>
  <c r="Q456" i="43" s="1"/>
  <c r="N455" i="43"/>
  <c r="Q455" i="43" s="1"/>
  <c r="N454" i="43"/>
  <c r="Q454" i="43" s="1"/>
  <c r="N453" i="43"/>
  <c r="Q453" i="43" s="1"/>
  <c r="N452" i="43"/>
  <c r="Q452" i="43" s="1"/>
  <c r="N451" i="43"/>
  <c r="Q451" i="43" s="1"/>
  <c r="N450" i="43"/>
  <c r="Q450" i="43" s="1"/>
  <c r="N449" i="43"/>
  <c r="Q449" i="43" s="1"/>
  <c r="N448" i="43"/>
  <c r="Q448" i="43" s="1"/>
  <c r="N447" i="43"/>
  <c r="Q447" i="43" s="1"/>
  <c r="N446" i="43"/>
  <c r="Q446" i="43" s="1"/>
  <c r="N445" i="43"/>
  <c r="Q445" i="43" s="1"/>
  <c r="N444" i="43"/>
  <c r="Q444" i="43" s="1"/>
  <c r="N443" i="43"/>
  <c r="Q443" i="43" s="1"/>
  <c r="N442" i="43"/>
  <c r="Q442" i="43" s="1"/>
  <c r="N441" i="43"/>
  <c r="Q441" i="43" s="1"/>
  <c r="N440" i="43"/>
  <c r="Q440" i="43" s="1"/>
  <c r="N439" i="43"/>
  <c r="Q439" i="43" s="1"/>
  <c r="N438" i="43"/>
  <c r="Q438" i="43" s="1"/>
  <c r="N437" i="43"/>
  <c r="Q437" i="43" s="1"/>
  <c r="N436" i="43"/>
  <c r="Q436" i="43" s="1"/>
  <c r="N435" i="43"/>
  <c r="Q435" i="43" s="1"/>
  <c r="N434" i="43"/>
  <c r="Q434" i="43" s="1"/>
  <c r="N433" i="43"/>
  <c r="Q433" i="43" s="1"/>
  <c r="N432" i="43"/>
  <c r="Q432" i="43" s="1"/>
  <c r="N431" i="43"/>
  <c r="Q431" i="43" s="1"/>
  <c r="N430" i="43"/>
  <c r="Q430" i="43" s="1"/>
  <c r="N429" i="43"/>
  <c r="Q429" i="43" s="1"/>
  <c r="N428" i="43"/>
  <c r="Q428" i="43" s="1"/>
  <c r="N427" i="43"/>
  <c r="Q427" i="43" s="1"/>
  <c r="N426" i="43"/>
  <c r="Q426" i="43" s="1"/>
  <c r="N425" i="43"/>
  <c r="Q425" i="43" s="1"/>
  <c r="N424" i="43"/>
  <c r="Q424" i="43" s="1"/>
  <c r="N423" i="43"/>
  <c r="Q423" i="43" s="1"/>
  <c r="N422" i="43"/>
  <c r="Q422" i="43" s="1"/>
  <c r="N421" i="43"/>
  <c r="Q421" i="43" s="1"/>
  <c r="N420" i="43"/>
  <c r="Q420" i="43" s="1"/>
  <c r="N419" i="43"/>
  <c r="Q419" i="43" s="1"/>
  <c r="N418" i="43"/>
  <c r="Q418" i="43" s="1"/>
  <c r="N417" i="43"/>
  <c r="Q417" i="43" s="1"/>
  <c r="N416" i="43"/>
  <c r="Q416" i="43" s="1"/>
  <c r="N415" i="43"/>
  <c r="Q415" i="43" s="1"/>
  <c r="N414" i="43"/>
  <c r="Q414" i="43" s="1"/>
  <c r="N413" i="43"/>
  <c r="Q413" i="43" s="1"/>
  <c r="N412" i="43"/>
  <c r="Q412" i="43" s="1"/>
  <c r="N411" i="43"/>
  <c r="Q411" i="43" s="1"/>
  <c r="N410" i="43"/>
  <c r="Q410" i="43" s="1"/>
  <c r="N409" i="43"/>
  <c r="Q409" i="43" s="1"/>
  <c r="N408" i="43"/>
  <c r="Q408" i="43" s="1"/>
  <c r="N407" i="43"/>
  <c r="Q407" i="43" s="1"/>
  <c r="N406" i="43"/>
  <c r="Q406" i="43" s="1"/>
  <c r="N405" i="43"/>
  <c r="Q405" i="43" s="1"/>
  <c r="N404" i="43"/>
  <c r="Q404" i="43" s="1"/>
  <c r="N403" i="43"/>
  <c r="Q403" i="43" s="1"/>
  <c r="N402" i="43"/>
  <c r="Q402" i="43" s="1"/>
  <c r="N401" i="43"/>
  <c r="Q401" i="43" s="1"/>
  <c r="N400" i="43"/>
  <c r="Q400" i="43" s="1"/>
  <c r="N399" i="43"/>
  <c r="Q399" i="43" s="1"/>
  <c r="N398" i="43"/>
  <c r="Q398" i="43" s="1"/>
  <c r="N397" i="43"/>
  <c r="Q397" i="43" s="1"/>
  <c r="N396" i="43"/>
  <c r="Q396" i="43" s="1"/>
  <c r="N395" i="43"/>
  <c r="Q395" i="43" s="1"/>
  <c r="N394" i="43"/>
  <c r="Q394" i="43" s="1"/>
  <c r="N393" i="43"/>
  <c r="Q393" i="43" s="1"/>
  <c r="N392" i="43"/>
  <c r="Q392" i="43" s="1"/>
  <c r="N391" i="43"/>
  <c r="Q391" i="43" s="1"/>
  <c r="N390" i="43"/>
  <c r="Q390" i="43" s="1"/>
  <c r="N389" i="43"/>
  <c r="Q389" i="43" s="1"/>
  <c r="N388" i="43"/>
  <c r="Q388" i="43" s="1"/>
  <c r="N387" i="43"/>
  <c r="Q387" i="43" s="1"/>
  <c r="Q386" i="43"/>
  <c r="D1" i="55" l="1"/>
  <c r="D2" i="55"/>
  <c r="C4" i="55"/>
  <c r="F4" i="55"/>
  <c r="I4" i="55"/>
  <c r="L4" i="55"/>
  <c r="N22" i="54" l="1"/>
  <c r="N21" i="54"/>
  <c r="N20" i="54"/>
  <c r="N19" i="54"/>
  <c r="Q49" i="44"/>
  <c r="Q48" i="44"/>
  <c r="Q47" i="44"/>
  <c r="Q46" i="44" l="1"/>
  <c r="N369" i="43" l="1"/>
  <c r="N7" i="54" l="1"/>
  <c r="N8" i="54"/>
  <c r="N9" i="54"/>
  <c r="N10" i="54"/>
  <c r="N11" i="54"/>
  <c r="N12" i="54"/>
  <c r="N13" i="54"/>
  <c r="N14" i="54"/>
  <c r="N15" i="54"/>
  <c r="N16" i="54"/>
  <c r="N17" i="54"/>
  <c r="N18" i="54"/>
  <c r="N6" i="54"/>
  <c r="M7" i="53"/>
  <c r="N7" i="53" s="1"/>
  <c r="M8" i="53"/>
  <c r="N8" i="53" s="1"/>
  <c r="M9" i="53"/>
  <c r="N9" i="53" s="1"/>
  <c r="M10" i="53"/>
  <c r="N10" i="53" s="1"/>
  <c r="M11" i="53"/>
  <c r="N11" i="53" s="1"/>
  <c r="M12" i="53"/>
  <c r="N12" i="53" s="1"/>
  <c r="M13" i="53"/>
  <c r="N13" i="53" s="1"/>
  <c r="M14" i="53"/>
  <c r="N14" i="53" s="1"/>
  <c r="M15" i="53"/>
  <c r="N15" i="53" s="1"/>
  <c r="M16" i="53"/>
  <c r="N16" i="53" s="1"/>
  <c r="M17" i="53"/>
  <c r="N17" i="53" s="1"/>
  <c r="M18" i="53"/>
  <c r="N18" i="53" s="1"/>
  <c r="M19" i="53"/>
  <c r="N19" i="53" s="1"/>
  <c r="M20" i="53"/>
  <c r="N20" i="53" s="1"/>
  <c r="M21" i="53"/>
  <c r="N21" i="53" s="1"/>
  <c r="M22" i="53"/>
  <c r="N22" i="53" s="1"/>
  <c r="M23" i="53"/>
  <c r="N23" i="53" s="1"/>
  <c r="M24" i="53"/>
  <c r="N24" i="53" s="1"/>
  <c r="M25" i="53"/>
  <c r="N25" i="53" s="1"/>
  <c r="M26" i="53"/>
  <c r="N26" i="53" s="1"/>
  <c r="M27" i="53"/>
  <c r="N27" i="53" s="1"/>
  <c r="M28" i="53"/>
  <c r="N28" i="53" s="1"/>
  <c r="M29" i="53"/>
  <c r="N29" i="53" s="1"/>
  <c r="M30" i="53"/>
  <c r="N30" i="53" s="1"/>
  <c r="M31" i="53"/>
  <c r="N31" i="53" s="1"/>
  <c r="M32" i="53"/>
  <c r="N32" i="53" s="1"/>
  <c r="M33" i="53"/>
  <c r="N33" i="53" s="1"/>
  <c r="M34" i="53"/>
  <c r="N34" i="53" s="1"/>
  <c r="M35" i="53"/>
  <c r="N35" i="53" s="1"/>
  <c r="M36" i="53"/>
  <c r="N36" i="53" s="1"/>
  <c r="M37" i="53"/>
  <c r="N37" i="53" s="1"/>
  <c r="M38" i="53"/>
  <c r="N38" i="53" s="1"/>
  <c r="M39" i="53"/>
  <c r="N39" i="53" s="1"/>
  <c r="M40" i="53"/>
  <c r="N40" i="53" s="1"/>
  <c r="M41" i="53"/>
  <c r="N41" i="53" s="1"/>
  <c r="M42" i="53"/>
  <c r="N42" i="53" s="1"/>
  <c r="M43" i="53"/>
  <c r="N43" i="53" s="1"/>
  <c r="M44" i="53"/>
  <c r="N44" i="53" s="1"/>
  <c r="M45" i="53"/>
  <c r="N45" i="53" s="1"/>
  <c r="M46" i="53"/>
  <c r="N46" i="53" s="1"/>
  <c r="M47" i="53"/>
  <c r="N47" i="53" s="1"/>
  <c r="M48" i="53"/>
  <c r="N48" i="53" s="1"/>
  <c r="M49" i="53"/>
  <c r="N49" i="53" s="1"/>
  <c r="M50" i="53"/>
  <c r="N50" i="53" s="1"/>
  <c r="M51" i="53"/>
  <c r="N51" i="53" s="1"/>
  <c r="M52" i="53"/>
  <c r="N52" i="53" s="1"/>
  <c r="M53" i="53"/>
  <c r="N53" i="53" s="1"/>
  <c r="M54" i="53"/>
  <c r="N54" i="53" s="1"/>
  <c r="M55" i="53"/>
  <c r="N55" i="53" s="1"/>
  <c r="M56" i="53"/>
  <c r="N56" i="53" s="1"/>
  <c r="M57" i="53"/>
  <c r="N57" i="53" s="1"/>
  <c r="M58" i="53"/>
  <c r="N58" i="53" s="1"/>
  <c r="M59" i="53"/>
  <c r="N59" i="53" s="1"/>
  <c r="M60" i="53"/>
  <c r="N60" i="53" s="1"/>
  <c r="M61" i="53"/>
  <c r="N61" i="53" s="1"/>
  <c r="M62" i="53"/>
  <c r="N62" i="53" s="1"/>
  <c r="M63" i="53"/>
  <c r="N63" i="53" s="1"/>
  <c r="M64" i="53"/>
  <c r="N64" i="53" s="1"/>
  <c r="M65" i="53"/>
  <c r="N65" i="53" s="1"/>
  <c r="M66" i="53"/>
  <c r="N66" i="53" s="1"/>
  <c r="M67" i="53"/>
  <c r="N67" i="53" s="1"/>
  <c r="M68" i="53"/>
  <c r="N68" i="53" s="1"/>
  <c r="M69" i="53"/>
  <c r="N69" i="53" s="1"/>
  <c r="M70" i="53"/>
  <c r="N70" i="53" s="1"/>
  <c r="M71" i="53"/>
  <c r="N71" i="53" s="1"/>
  <c r="M72" i="53"/>
  <c r="N72" i="53" s="1"/>
  <c r="M73" i="53"/>
  <c r="N73" i="53" s="1"/>
  <c r="M74" i="53"/>
  <c r="N74" i="53" s="1"/>
  <c r="M75" i="53"/>
  <c r="N75" i="53" s="1"/>
  <c r="M76" i="53"/>
  <c r="N76" i="53" s="1"/>
  <c r="M77" i="53"/>
  <c r="N77" i="53" s="1"/>
  <c r="M78" i="53"/>
  <c r="N78" i="53" s="1"/>
  <c r="M79" i="53"/>
  <c r="N79" i="53" s="1"/>
  <c r="M80" i="53"/>
  <c r="N80" i="53" s="1"/>
  <c r="M81" i="53"/>
  <c r="N81" i="53" s="1"/>
  <c r="M82" i="53"/>
  <c r="N82" i="53" s="1"/>
  <c r="M83" i="53"/>
  <c r="N83" i="53" s="1"/>
  <c r="M84" i="53"/>
  <c r="N84" i="53" s="1"/>
  <c r="M85" i="53"/>
  <c r="N85" i="53" s="1"/>
  <c r="M86" i="53"/>
  <c r="N86" i="53" s="1"/>
  <c r="M87" i="53"/>
  <c r="N87" i="53" s="1"/>
  <c r="M88" i="53"/>
  <c r="N88" i="53" s="1"/>
  <c r="M89" i="53"/>
  <c r="N89" i="53" s="1"/>
  <c r="M90" i="53"/>
  <c r="N90" i="53" s="1"/>
  <c r="M91" i="53"/>
  <c r="N91" i="53" s="1"/>
  <c r="M92" i="53"/>
  <c r="N92" i="53" s="1"/>
  <c r="M93" i="53"/>
  <c r="N93" i="53" s="1"/>
  <c r="M94" i="53"/>
  <c r="N94" i="53" s="1"/>
  <c r="M95" i="53"/>
  <c r="N95" i="53" s="1"/>
  <c r="M96" i="53"/>
  <c r="N96" i="53" s="1"/>
  <c r="M97" i="53"/>
  <c r="N97" i="53" s="1"/>
  <c r="M98" i="53"/>
  <c r="N98" i="53" s="1"/>
  <c r="M99" i="53"/>
  <c r="N99" i="53" s="1"/>
  <c r="M100" i="53"/>
  <c r="N100" i="53" s="1"/>
  <c r="M101" i="53"/>
  <c r="N101" i="53" s="1"/>
  <c r="M102" i="53"/>
  <c r="N102" i="53" s="1"/>
  <c r="M103" i="53"/>
  <c r="N103" i="53" s="1"/>
  <c r="M104" i="53"/>
  <c r="N104" i="53" s="1"/>
  <c r="M105" i="53"/>
  <c r="N105" i="53" s="1"/>
  <c r="M106" i="53"/>
  <c r="N106" i="53" s="1"/>
  <c r="M107" i="53"/>
  <c r="N107" i="53" s="1"/>
  <c r="M108" i="53"/>
  <c r="N108" i="53" s="1"/>
  <c r="M109" i="53"/>
  <c r="N109" i="53" s="1"/>
  <c r="M110" i="53"/>
  <c r="N110" i="53" s="1"/>
  <c r="M111" i="53"/>
  <c r="N111" i="53" s="1"/>
  <c r="M112" i="53"/>
  <c r="N112" i="53" s="1"/>
  <c r="M113" i="53"/>
  <c r="N113" i="53" s="1"/>
  <c r="M114" i="53"/>
  <c r="N114" i="53" s="1"/>
  <c r="M115" i="53"/>
  <c r="N115" i="53" s="1"/>
  <c r="M116" i="53"/>
  <c r="N116" i="53" s="1"/>
  <c r="M117" i="53"/>
  <c r="N117" i="53" s="1"/>
  <c r="M118" i="53"/>
  <c r="N118" i="53" s="1"/>
  <c r="M119" i="53"/>
  <c r="N119" i="53" s="1"/>
  <c r="M120" i="53"/>
  <c r="N120" i="53" s="1"/>
  <c r="M121" i="53"/>
  <c r="N121" i="53" s="1"/>
  <c r="M122" i="53"/>
  <c r="N122" i="53" s="1"/>
  <c r="M123" i="53"/>
  <c r="N123" i="53" s="1"/>
  <c r="M124" i="53"/>
  <c r="N124" i="53" s="1"/>
  <c r="M125" i="53"/>
  <c r="N125" i="53" s="1"/>
  <c r="M126" i="53"/>
  <c r="N126" i="53" s="1"/>
  <c r="M127" i="53"/>
  <c r="N127" i="53" s="1"/>
  <c r="M128" i="53"/>
  <c r="N128" i="53" s="1"/>
  <c r="M129" i="53"/>
  <c r="N129" i="53" s="1"/>
  <c r="M130" i="53"/>
  <c r="N130" i="53" s="1"/>
  <c r="M131" i="53"/>
  <c r="N131" i="53" s="1"/>
  <c r="M132" i="53"/>
  <c r="N132" i="53" s="1"/>
  <c r="M133" i="53"/>
  <c r="N133" i="53" s="1"/>
  <c r="M134" i="53"/>
  <c r="N134" i="53" s="1"/>
  <c r="M135" i="53"/>
  <c r="N135" i="53" s="1"/>
  <c r="M136" i="53"/>
  <c r="N136" i="53" s="1"/>
  <c r="M137" i="53"/>
  <c r="N137" i="53" s="1"/>
  <c r="M138" i="53"/>
  <c r="N138" i="53" s="1"/>
  <c r="M139" i="53"/>
  <c r="N139" i="53" s="1"/>
  <c r="M140" i="53"/>
  <c r="N140" i="53" s="1"/>
  <c r="M141" i="53"/>
  <c r="N141" i="53" s="1"/>
  <c r="M142" i="53"/>
  <c r="N142" i="53" s="1"/>
  <c r="M143" i="53"/>
  <c r="N143" i="53" s="1"/>
  <c r="M144" i="53"/>
  <c r="N144" i="53" s="1"/>
  <c r="M145" i="53"/>
  <c r="N145" i="53" s="1"/>
  <c r="M146" i="53"/>
  <c r="N146" i="53" s="1"/>
  <c r="M147" i="53"/>
  <c r="N147" i="53" s="1"/>
  <c r="M148" i="53"/>
  <c r="N148" i="53" s="1"/>
  <c r="M149" i="53"/>
  <c r="N149" i="53" s="1"/>
  <c r="M150" i="53"/>
  <c r="N150" i="53" s="1"/>
  <c r="M151" i="53"/>
  <c r="N151" i="53" s="1"/>
  <c r="M152" i="53"/>
  <c r="N152" i="53" s="1"/>
  <c r="M153" i="53"/>
  <c r="N153" i="53" s="1"/>
  <c r="M154" i="53"/>
  <c r="N154" i="53" s="1"/>
  <c r="M155" i="53"/>
  <c r="N155" i="53" s="1"/>
  <c r="M156" i="53"/>
  <c r="N156" i="53" s="1"/>
  <c r="M157" i="53"/>
  <c r="N157" i="53" s="1"/>
  <c r="M158" i="53"/>
  <c r="N158" i="53" s="1"/>
  <c r="M159" i="53"/>
  <c r="N159" i="53" s="1"/>
  <c r="M160" i="53"/>
  <c r="N160" i="53" s="1"/>
  <c r="M161" i="53"/>
  <c r="N161" i="53" s="1"/>
  <c r="M162" i="53"/>
  <c r="N162" i="53" s="1"/>
  <c r="M163" i="53"/>
  <c r="N163" i="53" s="1"/>
  <c r="M164" i="53"/>
  <c r="N164" i="53" s="1"/>
  <c r="M165" i="53"/>
  <c r="N165" i="53" s="1"/>
  <c r="M166" i="53"/>
  <c r="N166" i="53" s="1"/>
  <c r="M167" i="53"/>
  <c r="N167" i="53" s="1"/>
  <c r="M168" i="53"/>
  <c r="N168" i="53" s="1"/>
  <c r="M169" i="53"/>
  <c r="N169" i="53" s="1"/>
  <c r="M170" i="53"/>
  <c r="N170" i="53" s="1"/>
  <c r="M171" i="53"/>
  <c r="N171" i="53" s="1"/>
  <c r="M172" i="53"/>
  <c r="N172" i="53" s="1"/>
  <c r="M173" i="53"/>
  <c r="N173" i="53" s="1"/>
  <c r="M174" i="53"/>
  <c r="N174" i="53" s="1"/>
  <c r="M175" i="53"/>
  <c r="N175" i="53" s="1"/>
  <c r="M176" i="53"/>
  <c r="N176" i="53" s="1"/>
  <c r="M177" i="53"/>
  <c r="N177" i="53" s="1"/>
  <c r="M178" i="53"/>
  <c r="N178" i="53" s="1"/>
  <c r="M179" i="53"/>
  <c r="N179" i="53" s="1"/>
  <c r="M180" i="53"/>
  <c r="N180" i="53" s="1"/>
  <c r="M181" i="53"/>
  <c r="N181" i="53" s="1"/>
  <c r="M182" i="53"/>
  <c r="N182" i="53" s="1"/>
  <c r="M183" i="53"/>
  <c r="N183" i="53" s="1"/>
  <c r="M184" i="53"/>
  <c r="N184" i="53" s="1"/>
  <c r="M185" i="53"/>
  <c r="N185" i="53" s="1"/>
  <c r="M186" i="53"/>
  <c r="N186" i="53" s="1"/>
  <c r="M187" i="53"/>
  <c r="N187" i="53" s="1"/>
  <c r="M188" i="53"/>
  <c r="N188" i="53" s="1"/>
  <c r="M189" i="53"/>
  <c r="N189" i="53" s="1"/>
  <c r="M190" i="53"/>
  <c r="N190" i="53" s="1"/>
  <c r="M191" i="53"/>
  <c r="N191" i="53" s="1"/>
  <c r="M192" i="53"/>
  <c r="N192" i="53" s="1"/>
  <c r="M193" i="53"/>
  <c r="N193" i="53" s="1"/>
  <c r="M194" i="53"/>
  <c r="N194" i="53" s="1"/>
  <c r="M195" i="53"/>
  <c r="N195" i="53" s="1"/>
  <c r="M196" i="53"/>
  <c r="N196" i="53" s="1"/>
  <c r="M197" i="53"/>
  <c r="N197" i="53" s="1"/>
  <c r="M198" i="53"/>
  <c r="N198" i="53" s="1"/>
  <c r="M199" i="53"/>
  <c r="N199" i="53" s="1"/>
  <c r="M200" i="53"/>
  <c r="N200" i="53" s="1"/>
  <c r="M201" i="53"/>
  <c r="N201" i="53" s="1"/>
  <c r="M202" i="53"/>
  <c r="N202" i="53" s="1"/>
  <c r="M203" i="53"/>
  <c r="N203" i="53" s="1"/>
  <c r="M204" i="53"/>
  <c r="N204" i="53" s="1"/>
  <c r="M205" i="53"/>
  <c r="N205" i="53" s="1"/>
  <c r="M206" i="53"/>
  <c r="N206" i="53" s="1"/>
  <c r="M207" i="53"/>
  <c r="N207" i="53" s="1"/>
  <c r="M208" i="53"/>
  <c r="N208" i="53" s="1"/>
  <c r="M209" i="53"/>
  <c r="N209" i="53" s="1"/>
  <c r="M210" i="53"/>
  <c r="N210" i="53" s="1"/>
  <c r="M211" i="53"/>
  <c r="N211" i="53" s="1"/>
  <c r="M212" i="53"/>
  <c r="N212" i="53" s="1"/>
  <c r="M213" i="53"/>
  <c r="N213" i="53" s="1"/>
  <c r="M214" i="53"/>
  <c r="N214" i="53" s="1"/>
  <c r="M215" i="53"/>
  <c r="N215" i="53" s="1"/>
  <c r="M216" i="53"/>
  <c r="N216" i="53" s="1"/>
  <c r="M217" i="53"/>
  <c r="N217" i="53" s="1"/>
  <c r="M218" i="53"/>
  <c r="N218" i="53" s="1"/>
  <c r="M219" i="53"/>
  <c r="N219" i="53" s="1"/>
  <c r="M220" i="53"/>
  <c r="N220" i="53" s="1"/>
  <c r="M221" i="53"/>
  <c r="N221" i="53" s="1"/>
  <c r="M222" i="53"/>
  <c r="N222" i="53" s="1"/>
  <c r="M223" i="53"/>
  <c r="N223" i="53" s="1"/>
  <c r="M224" i="53"/>
  <c r="N224" i="53" s="1"/>
  <c r="M225" i="53"/>
  <c r="N225" i="53" s="1"/>
  <c r="M226" i="53"/>
  <c r="N226" i="53" s="1"/>
  <c r="M227" i="53"/>
  <c r="N227" i="53" s="1"/>
  <c r="M228" i="53"/>
  <c r="N228" i="53" s="1"/>
  <c r="M229" i="53"/>
  <c r="N229" i="53" s="1"/>
  <c r="M230" i="53"/>
  <c r="N230" i="53" s="1"/>
  <c r="M231" i="53"/>
  <c r="N231" i="53" s="1"/>
  <c r="M232" i="53"/>
  <c r="N232" i="53" s="1"/>
  <c r="M233" i="53"/>
  <c r="N233" i="53" s="1"/>
  <c r="M234" i="53"/>
  <c r="N234" i="53" s="1"/>
  <c r="M235" i="53"/>
  <c r="N235" i="53" s="1"/>
  <c r="M236" i="53"/>
  <c r="N236" i="53" s="1"/>
  <c r="M237" i="53"/>
  <c r="N237" i="53" s="1"/>
  <c r="M238" i="53"/>
  <c r="N238" i="53" s="1"/>
  <c r="M239" i="53"/>
  <c r="N239" i="53" s="1"/>
  <c r="M240" i="53"/>
  <c r="N240" i="53" s="1"/>
  <c r="M241" i="53"/>
  <c r="N241" i="53" s="1"/>
  <c r="M242" i="53"/>
  <c r="N242" i="53" s="1"/>
  <c r="M243" i="53"/>
  <c r="N243" i="53" s="1"/>
  <c r="M244" i="53"/>
  <c r="N244" i="53" s="1"/>
  <c r="M245" i="53"/>
  <c r="N245" i="53" s="1"/>
  <c r="M246" i="53"/>
  <c r="N246" i="53" s="1"/>
  <c r="M247" i="53"/>
  <c r="N247" i="53" s="1"/>
  <c r="M248" i="53"/>
  <c r="N248" i="53" s="1"/>
  <c r="M249" i="53"/>
  <c r="N249" i="53" s="1"/>
  <c r="M250" i="53"/>
  <c r="N250" i="53" s="1"/>
  <c r="M251" i="53"/>
  <c r="N251" i="53" s="1"/>
  <c r="M252" i="53"/>
  <c r="N252" i="53" s="1"/>
  <c r="M253" i="53"/>
  <c r="N253" i="53" s="1"/>
  <c r="M254" i="53"/>
  <c r="N254" i="53" s="1"/>
  <c r="M255" i="53"/>
  <c r="N255" i="53" s="1"/>
  <c r="M256" i="53"/>
  <c r="N256" i="53" s="1"/>
  <c r="M257" i="53"/>
  <c r="N257" i="53" s="1"/>
  <c r="M258" i="53"/>
  <c r="N258" i="53" s="1"/>
  <c r="M259" i="53"/>
  <c r="N259" i="53" s="1"/>
  <c r="M260" i="53"/>
  <c r="N260" i="53" s="1"/>
  <c r="M261" i="53"/>
  <c r="N261" i="53" s="1"/>
  <c r="M262" i="53"/>
  <c r="N262" i="53" s="1"/>
  <c r="M263" i="53"/>
  <c r="N263" i="53" s="1"/>
  <c r="M264" i="53"/>
  <c r="N264" i="53" s="1"/>
  <c r="M265" i="53"/>
  <c r="N265" i="53" s="1"/>
  <c r="M266" i="53"/>
  <c r="N266" i="53" s="1"/>
  <c r="M267" i="53"/>
  <c r="N267" i="53" s="1"/>
  <c r="M268" i="53"/>
  <c r="N268" i="53" s="1"/>
  <c r="M269" i="53"/>
  <c r="N269" i="53" s="1"/>
  <c r="M270" i="53"/>
  <c r="N270" i="53" s="1"/>
  <c r="M271" i="53"/>
  <c r="N271" i="53" s="1"/>
  <c r="M272" i="53"/>
  <c r="N272" i="53" s="1"/>
  <c r="M273" i="53"/>
  <c r="N273" i="53" s="1"/>
  <c r="M274" i="53"/>
  <c r="N274" i="53" s="1"/>
  <c r="M275" i="53"/>
  <c r="N275" i="53" s="1"/>
  <c r="M276" i="53"/>
  <c r="N276" i="53" s="1"/>
  <c r="M277" i="53"/>
  <c r="N277" i="53" s="1"/>
  <c r="M278" i="53"/>
  <c r="N278" i="53" s="1"/>
  <c r="M279" i="53"/>
  <c r="N279" i="53" s="1"/>
  <c r="M280" i="53"/>
  <c r="N280" i="53" s="1"/>
  <c r="M281" i="53"/>
  <c r="N281" i="53" s="1"/>
  <c r="M282" i="53"/>
  <c r="N282" i="53" s="1"/>
  <c r="M283" i="53"/>
  <c r="N283" i="53" s="1"/>
  <c r="M284" i="53"/>
  <c r="N284" i="53" s="1"/>
  <c r="N285" i="53"/>
  <c r="Q285" i="53" s="1"/>
  <c r="N286" i="53"/>
  <c r="N287" i="53"/>
  <c r="Q287" i="53" s="1"/>
  <c r="N288" i="53"/>
  <c r="Q288" i="53" s="1"/>
  <c r="N289" i="53"/>
  <c r="Q289" i="53" s="1"/>
  <c r="N290" i="53"/>
  <c r="N291" i="53"/>
  <c r="N292" i="53"/>
  <c r="Q292" i="53" s="1"/>
  <c r="N293" i="53"/>
  <c r="Q293" i="53" s="1"/>
  <c r="N294" i="53"/>
  <c r="Q294" i="53" s="1"/>
  <c r="N295" i="53"/>
  <c r="Q295" i="53" s="1"/>
  <c r="N296" i="53"/>
  <c r="Q296" i="53" s="1"/>
  <c r="N297" i="53"/>
  <c r="Q297" i="53" s="1"/>
  <c r="N298" i="53"/>
  <c r="N299" i="53"/>
  <c r="Q299" i="53" s="1"/>
  <c r="N300" i="53"/>
  <c r="Q300" i="53" s="1"/>
  <c r="N301" i="53"/>
  <c r="Q301" i="53" s="1"/>
  <c r="N302" i="53"/>
  <c r="N303" i="53"/>
  <c r="N304" i="53"/>
  <c r="Q304" i="53" s="1"/>
  <c r="N305" i="53"/>
  <c r="Q305" i="53" s="1"/>
  <c r="N306" i="53"/>
  <c r="N307" i="53"/>
  <c r="Q307" i="53" s="1"/>
  <c r="N308" i="53"/>
  <c r="Q308" i="53" s="1"/>
  <c r="N309" i="53"/>
  <c r="Q309" i="53" s="1"/>
  <c r="N310" i="53"/>
  <c r="Q310" i="53" s="1"/>
  <c r="N311" i="53"/>
  <c r="Q311" i="53" s="1"/>
  <c r="N312" i="53"/>
  <c r="Q312" i="53" s="1"/>
  <c r="N313" i="53"/>
  <c r="Q313" i="53" s="1"/>
  <c r="N314" i="53"/>
  <c r="Q314" i="53" s="1"/>
  <c r="N315" i="53"/>
  <c r="Q315" i="53" s="1"/>
  <c r="N316" i="53"/>
  <c r="Q316" i="53" s="1"/>
  <c r="N317" i="53"/>
  <c r="Q317" i="53" s="1"/>
  <c r="N318" i="53"/>
  <c r="N319" i="53"/>
  <c r="Q319" i="53" s="1"/>
  <c r="N320" i="53"/>
  <c r="Q320" i="53" s="1"/>
  <c r="N321" i="53"/>
  <c r="Q321" i="53" s="1"/>
  <c r="N322" i="53"/>
  <c r="N323" i="53"/>
  <c r="Q323" i="53" s="1"/>
  <c r="N324" i="53"/>
  <c r="Q324" i="53" s="1"/>
  <c r="N325" i="53"/>
  <c r="Q325" i="53" s="1"/>
  <c r="N326" i="53"/>
  <c r="Q326" i="53" s="1"/>
  <c r="N327" i="53"/>
  <c r="Q327" i="53" s="1"/>
  <c r="N328" i="53"/>
  <c r="Q328" i="53" s="1"/>
  <c r="N329" i="53"/>
  <c r="Q329" i="53" s="1"/>
  <c r="N330" i="53"/>
  <c r="Q330" i="53" s="1"/>
  <c r="N331" i="53"/>
  <c r="Q331" i="53" s="1"/>
  <c r="N332" i="53"/>
  <c r="Q332" i="53" s="1"/>
  <c r="N333" i="53"/>
  <c r="Q333" i="53" s="1"/>
  <c r="N334" i="53"/>
  <c r="N335" i="53"/>
  <c r="Q335" i="53" s="1"/>
  <c r="N336" i="53"/>
  <c r="Q336" i="53" s="1"/>
  <c r="M6" i="53"/>
  <c r="N6" i="53" s="1"/>
  <c r="Q6" i="53" s="1"/>
  <c r="N6" i="44"/>
  <c r="N277" i="43"/>
  <c r="N278" i="43"/>
  <c r="N279" i="43"/>
  <c r="N280" i="43"/>
  <c r="N281" i="43"/>
  <c r="N282" i="43"/>
  <c r="N283" i="43"/>
  <c r="N284" i="43"/>
  <c r="N285" i="43"/>
  <c r="N286" i="43"/>
  <c r="N287" i="43"/>
  <c r="N288" i="43"/>
  <c r="N289" i="43"/>
  <c r="N290" i="43"/>
  <c r="N291" i="43"/>
  <c r="N292" i="43"/>
  <c r="N293" i="43"/>
  <c r="N294" i="43"/>
  <c r="N295" i="43"/>
  <c r="N296" i="43"/>
  <c r="N297" i="43"/>
  <c r="N298" i="43"/>
  <c r="N299" i="43"/>
  <c r="N300" i="43"/>
  <c r="J301" i="43"/>
  <c r="N301" i="43" s="1"/>
  <c r="J302" i="43"/>
  <c r="N302" i="43" s="1"/>
  <c r="J303" i="43"/>
  <c r="N303" i="43" s="1"/>
  <c r="J304" i="43"/>
  <c r="N304" i="43" s="1"/>
  <c r="J305" i="43"/>
  <c r="N305" i="43" s="1"/>
  <c r="J306" i="43"/>
  <c r="N306" i="43" s="1"/>
  <c r="J307" i="43"/>
  <c r="N307" i="43" s="1"/>
  <c r="J308" i="43"/>
  <c r="N308" i="43" s="1"/>
  <c r="J309" i="43"/>
  <c r="N309" i="43" s="1"/>
  <c r="J310" i="43"/>
  <c r="N310" i="43" s="1"/>
  <c r="J311" i="43"/>
  <c r="N311" i="43" s="1"/>
  <c r="N312" i="43"/>
  <c r="J313" i="43"/>
  <c r="N313" i="43" s="1"/>
  <c r="J314" i="43"/>
  <c r="N314" i="43" s="1"/>
  <c r="J315" i="43"/>
  <c r="N315" i="43" s="1"/>
  <c r="J316" i="43"/>
  <c r="N316" i="43" s="1"/>
  <c r="J317" i="43"/>
  <c r="N317" i="43" s="1"/>
  <c r="J318" i="43"/>
  <c r="N318" i="43" s="1"/>
  <c r="J319" i="43"/>
  <c r="N319" i="43" s="1"/>
  <c r="J320" i="43"/>
  <c r="N320" i="43" s="1"/>
  <c r="J321" i="43"/>
  <c r="N321" i="43" s="1"/>
  <c r="J322" i="43"/>
  <c r="N322" i="43" s="1"/>
  <c r="J323" i="43"/>
  <c r="N323" i="43" s="1"/>
  <c r="J324" i="43"/>
  <c r="N324" i="43" s="1"/>
  <c r="J325" i="43"/>
  <c r="N325" i="43" s="1"/>
  <c r="J326" i="43"/>
  <c r="N326" i="43" s="1"/>
  <c r="J327" i="43"/>
  <c r="N327" i="43" s="1"/>
  <c r="J328" i="43"/>
  <c r="N328" i="43" s="1"/>
  <c r="J329" i="43"/>
  <c r="N329" i="43" s="1"/>
  <c r="J330" i="43"/>
  <c r="N330" i="43" s="1"/>
  <c r="J331" i="43"/>
  <c r="N331" i="43" s="1"/>
  <c r="J332" i="43"/>
  <c r="N332" i="43" s="1"/>
  <c r="J333" i="43"/>
  <c r="N333" i="43" s="1"/>
  <c r="J334" i="43"/>
  <c r="N334" i="43" s="1"/>
  <c r="J335" i="43"/>
  <c r="N335" i="43" s="1"/>
  <c r="N336" i="43"/>
  <c r="J337" i="43"/>
  <c r="N337" i="43" s="1"/>
  <c r="J338" i="43"/>
  <c r="N338" i="43" s="1"/>
  <c r="J339" i="43"/>
  <c r="N339" i="43" s="1"/>
  <c r="J340" i="43"/>
  <c r="N340" i="43" s="1"/>
  <c r="J341" i="43"/>
  <c r="N341" i="43" s="1"/>
  <c r="J342" i="43"/>
  <c r="N342" i="43" s="1"/>
  <c r="J343" i="43"/>
  <c r="N343" i="43" s="1"/>
  <c r="J344" i="43"/>
  <c r="N344" i="43" s="1"/>
  <c r="J345" i="43"/>
  <c r="N345" i="43" s="1"/>
  <c r="J346" i="43"/>
  <c r="N346" i="43" s="1"/>
  <c r="J347" i="43"/>
  <c r="N347" i="43" s="1"/>
  <c r="J348" i="43"/>
  <c r="N348" i="43" s="1"/>
  <c r="J349" i="43"/>
  <c r="N349" i="43" s="1"/>
  <c r="J350" i="43"/>
  <c r="N350" i="43" s="1"/>
  <c r="J351" i="43"/>
  <c r="N351" i="43" s="1"/>
  <c r="J352" i="43"/>
  <c r="N352" i="43" s="1"/>
  <c r="J353" i="43"/>
  <c r="N353" i="43" s="1"/>
  <c r="J354" i="43"/>
  <c r="N354" i="43" s="1"/>
  <c r="J355" i="43"/>
  <c r="N355" i="43" s="1"/>
  <c r="J356" i="43"/>
  <c r="N356" i="43" s="1"/>
  <c r="J357" i="43"/>
  <c r="N357" i="43" s="1"/>
  <c r="J358" i="43"/>
  <c r="N358" i="43" s="1"/>
  <c r="J359" i="43"/>
  <c r="N359" i="43" s="1"/>
  <c r="N360" i="43"/>
  <c r="N361" i="43"/>
  <c r="N362" i="43"/>
  <c r="N363" i="43"/>
  <c r="N364" i="43"/>
  <c r="N365" i="43"/>
  <c r="N366" i="43"/>
  <c r="N367" i="43"/>
  <c r="N368" i="43"/>
  <c r="N276" i="43"/>
  <c r="N7" i="43"/>
  <c r="N8" i="43"/>
  <c r="N9" i="43"/>
  <c r="N10" i="43"/>
  <c r="N11" i="43"/>
  <c r="N12" i="43"/>
  <c r="N13" i="43"/>
  <c r="N14" i="43"/>
  <c r="N15" i="43"/>
  <c r="N16" i="43"/>
  <c r="N17" i="43"/>
  <c r="N18" i="43"/>
  <c r="N19" i="43"/>
  <c r="N20" i="43"/>
  <c r="N21" i="43"/>
  <c r="N22" i="43"/>
  <c r="N23" i="43"/>
  <c r="N24" i="43"/>
  <c r="N25" i="43"/>
  <c r="N26" i="43"/>
  <c r="N27" i="43"/>
  <c r="N28" i="43"/>
  <c r="N29" i="43"/>
  <c r="N30" i="43"/>
  <c r="N31" i="43"/>
  <c r="N32" i="43"/>
  <c r="N33" i="43"/>
  <c r="N34" i="43"/>
  <c r="N35" i="43"/>
  <c r="N36" i="43"/>
  <c r="N37" i="43"/>
  <c r="N38" i="43"/>
  <c r="N39" i="43"/>
  <c r="N40" i="43"/>
  <c r="N41" i="43"/>
  <c r="N42" i="43"/>
  <c r="N43" i="43"/>
  <c r="N44" i="43"/>
  <c r="N45" i="43"/>
  <c r="N46" i="43"/>
  <c r="N47" i="43"/>
  <c r="N48" i="43"/>
  <c r="N49" i="43"/>
  <c r="N50" i="43"/>
  <c r="N51" i="43"/>
  <c r="N52" i="43"/>
  <c r="N53" i="43"/>
  <c r="N54" i="43"/>
  <c r="N55" i="43"/>
  <c r="N56" i="43"/>
  <c r="N57" i="43"/>
  <c r="N58" i="43"/>
  <c r="N59" i="43"/>
  <c r="N60" i="43"/>
  <c r="N61" i="43"/>
  <c r="N62" i="43"/>
  <c r="N63" i="43"/>
  <c r="N64" i="43"/>
  <c r="N65" i="43"/>
  <c r="N66" i="43"/>
  <c r="N67" i="43"/>
  <c r="N68" i="43"/>
  <c r="N69" i="43"/>
  <c r="N70" i="43"/>
  <c r="N71" i="43"/>
  <c r="N72" i="43"/>
  <c r="N73" i="43"/>
  <c r="N74" i="43"/>
  <c r="N75" i="43"/>
  <c r="N76" i="43"/>
  <c r="N77" i="43"/>
  <c r="N78" i="43"/>
  <c r="N79" i="43"/>
  <c r="N80" i="43"/>
  <c r="N81" i="43"/>
  <c r="N82" i="43"/>
  <c r="N83" i="43"/>
  <c r="N84" i="43"/>
  <c r="N85" i="43"/>
  <c r="N86" i="43"/>
  <c r="N87" i="43"/>
  <c r="N88" i="43"/>
  <c r="N89" i="43"/>
  <c r="N90" i="43"/>
  <c r="N91" i="43"/>
  <c r="N92" i="43"/>
  <c r="N93" i="43"/>
  <c r="N94" i="43"/>
  <c r="N95" i="43"/>
  <c r="N96" i="43"/>
  <c r="N97" i="43"/>
  <c r="N98" i="43"/>
  <c r="N99" i="43"/>
  <c r="N100" i="43"/>
  <c r="N101" i="43"/>
  <c r="N102" i="43"/>
  <c r="N103" i="43"/>
  <c r="N104" i="43"/>
  <c r="N105" i="43"/>
  <c r="N106" i="43"/>
  <c r="N107" i="43"/>
  <c r="N108" i="43"/>
  <c r="N109" i="43"/>
  <c r="N110" i="43"/>
  <c r="N111" i="43"/>
  <c r="N112" i="43"/>
  <c r="N113" i="43"/>
  <c r="N114" i="43"/>
  <c r="N115" i="43"/>
  <c r="N116" i="43"/>
  <c r="N117" i="43"/>
  <c r="N118" i="43"/>
  <c r="N119" i="43"/>
  <c r="N120" i="43"/>
  <c r="N121" i="43"/>
  <c r="N122" i="43"/>
  <c r="N123" i="43"/>
  <c r="N124" i="43"/>
  <c r="N125" i="43"/>
  <c r="N126" i="43"/>
  <c r="N127" i="43"/>
  <c r="N128" i="43"/>
  <c r="N129" i="43"/>
  <c r="N130" i="43"/>
  <c r="N131" i="43"/>
  <c r="N132" i="43"/>
  <c r="N133" i="43"/>
  <c r="N134" i="43"/>
  <c r="N135" i="43"/>
  <c r="N136" i="43"/>
  <c r="N137" i="43"/>
  <c r="N138" i="43"/>
  <c r="N139" i="43"/>
  <c r="N140" i="43"/>
  <c r="N141" i="43"/>
  <c r="N142" i="43"/>
  <c r="N143" i="43"/>
  <c r="N144" i="43"/>
  <c r="N145" i="43"/>
  <c r="N146" i="43"/>
  <c r="N147" i="43"/>
  <c r="N148" i="43"/>
  <c r="N149" i="43"/>
  <c r="N150" i="43"/>
  <c r="N151" i="43"/>
  <c r="N152" i="43"/>
  <c r="N153" i="43"/>
  <c r="N154" i="43"/>
  <c r="N155" i="43"/>
  <c r="N156" i="43"/>
  <c r="N157" i="43"/>
  <c r="N158" i="43"/>
  <c r="N159" i="43"/>
  <c r="N160" i="43"/>
  <c r="N161" i="43"/>
  <c r="N162" i="43"/>
  <c r="N163" i="43"/>
  <c r="N164" i="43"/>
  <c r="N165" i="43"/>
  <c r="N166" i="43"/>
  <c r="N167" i="43"/>
  <c r="N168" i="43"/>
  <c r="N169" i="43"/>
  <c r="N170" i="43"/>
  <c r="N171" i="43"/>
  <c r="N172" i="43"/>
  <c r="N173" i="43"/>
  <c r="N174" i="43"/>
  <c r="N175" i="43"/>
  <c r="N176" i="43"/>
  <c r="N177" i="43"/>
  <c r="N178" i="43"/>
  <c r="N179" i="43"/>
  <c r="N180" i="43"/>
  <c r="N181" i="43"/>
  <c r="N182" i="43"/>
  <c r="N183" i="43"/>
  <c r="N184" i="43"/>
  <c r="N185" i="43"/>
  <c r="N186" i="43"/>
  <c r="N187" i="43"/>
  <c r="N188" i="43"/>
  <c r="N189" i="43"/>
  <c r="N190" i="43"/>
  <c r="N191" i="43"/>
  <c r="N192" i="43"/>
  <c r="N193" i="43"/>
  <c r="N194" i="43"/>
  <c r="N195" i="43"/>
  <c r="N196" i="43"/>
  <c r="N197" i="43"/>
  <c r="N198" i="43"/>
  <c r="N199" i="43"/>
  <c r="N200" i="43"/>
  <c r="N201" i="43"/>
  <c r="N202" i="43"/>
  <c r="N203" i="43"/>
  <c r="N204" i="43"/>
  <c r="N205" i="43"/>
  <c r="N206" i="43"/>
  <c r="N207" i="43"/>
  <c r="N208" i="43"/>
  <c r="N209" i="43"/>
  <c r="N210" i="43"/>
  <c r="N211" i="43"/>
  <c r="N212" i="43"/>
  <c r="N213" i="43"/>
  <c r="N214" i="43"/>
  <c r="N215" i="43"/>
  <c r="N216" i="43"/>
  <c r="N217" i="43"/>
  <c r="N218" i="43"/>
  <c r="N219" i="43"/>
  <c r="N220" i="43"/>
  <c r="N221" i="43"/>
  <c r="N222" i="43"/>
  <c r="N223" i="43"/>
  <c r="N224" i="43"/>
  <c r="N225" i="43"/>
  <c r="N226" i="43"/>
  <c r="N227" i="43"/>
  <c r="N228" i="43"/>
  <c r="N229" i="43"/>
  <c r="N230" i="43"/>
  <c r="N231" i="43"/>
  <c r="N232" i="43"/>
  <c r="N233" i="43"/>
  <c r="N234" i="43"/>
  <c r="N235" i="43"/>
  <c r="N236" i="43"/>
  <c r="N237" i="43"/>
  <c r="N238" i="43"/>
  <c r="N239" i="43"/>
  <c r="N240" i="43"/>
  <c r="N241" i="43"/>
  <c r="N242" i="43"/>
  <c r="N243" i="43"/>
  <c r="N244" i="43"/>
  <c r="N245" i="43"/>
  <c r="N246" i="43"/>
  <c r="N247" i="43"/>
  <c r="N248" i="43"/>
  <c r="N249" i="43"/>
  <c r="N250" i="43"/>
  <c r="N251" i="43"/>
  <c r="N252" i="43"/>
  <c r="N253" i="43"/>
  <c r="N254" i="43"/>
  <c r="N255" i="43"/>
  <c r="N256" i="43"/>
  <c r="N257" i="43"/>
  <c r="N258" i="43"/>
  <c r="N259" i="43"/>
  <c r="N260" i="43"/>
  <c r="N261" i="43"/>
  <c r="N262" i="43"/>
  <c r="N263" i="43"/>
  <c r="N264" i="43"/>
  <c r="N265" i="43"/>
  <c r="N266" i="43"/>
  <c r="N267" i="43"/>
  <c r="N268" i="43"/>
  <c r="N269" i="43"/>
  <c r="N270" i="43"/>
  <c r="N271" i="43"/>
  <c r="N272" i="43"/>
  <c r="N273" i="43"/>
  <c r="N274" i="43"/>
  <c r="N275" i="43"/>
  <c r="N6" i="43"/>
  <c r="Q298" i="53"/>
  <c r="Q291" i="53"/>
  <c r="Q284" i="53"/>
  <c r="Q283" i="53"/>
  <c r="Q282" i="53"/>
  <c r="Q281" i="53"/>
  <c r="Q280" i="53"/>
  <c r="Q279" i="53"/>
  <c r="Q278" i="53"/>
  <c r="Q277" i="53"/>
  <c r="Q276" i="53"/>
  <c r="Q275" i="53"/>
  <c r="Q274" i="53"/>
  <c r="Q273" i="53"/>
  <c r="Q272" i="53"/>
  <c r="Q271" i="53"/>
  <c r="Q270" i="53"/>
  <c r="Q269" i="53"/>
  <c r="Q268" i="53"/>
  <c r="Q267" i="53"/>
  <c r="Q266" i="53"/>
  <c r="Q265" i="53"/>
  <c r="Q264" i="53"/>
  <c r="Q263" i="53"/>
  <c r="Q262" i="53"/>
  <c r="Q261" i="53"/>
  <c r="Q260" i="53"/>
  <c r="Q259" i="53"/>
  <c r="Q258" i="53"/>
  <c r="Q257" i="53"/>
  <c r="Q256" i="53"/>
  <c r="Q255" i="53"/>
  <c r="Q254" i="53"/>
  <c r="Q253" i="53"/>
  <c r="Q252" i="53"/>
  <c r="Q251" i="53"/>
  <c r="Q250" i="53"/>
  <c r="Q249" i="53"/>
  <c r="Q248" i="53"/>
  <c r="Q247" i="53"/>
  <c r="Q246" i="53"/>
  <c r="Q245" i="53"/>
  <c r="Q244" i="53"/>
  <c r="Q243" i="53"/>
  <c r="Q242" i="53"/>
  <c r="Q241" i="53"/>
  <c r="Q240" i="53"/>
  <c r="Q239" i="53"/>
  <c r="Q238" i="53"/>
  <c r="Q237" i="53"/>
  <c r="Q236" i="53"/>
  <c r="Q235" i="53"/>
  <c r="Q234" i="53"/>
  <c r="Q233" i="53"/>
  <c r="Q232" i="53"/>
  <c r="Q231" i="53"/>
  <c r="Q230" i="53"/>
  <c r="Q229" i="53"/>
  <c r="Q228" i="53"/>
  <c r="Q227" i="53"/>
  <c r="Q226" i="53"/>
  <c r="Q225" i="53"/>
  <c r="Q224" i="53"/>
  <c r="Q223" i="53"/>
  <c r="Q222" i="53"/>
  <c r="Q221" i="53"/>
  <c r="Q220" i="53"/>
  <c r="Q219" i="53"/>
  <c r="Q218" i="53"/>
  <c r="Q217" i="53"/>
  <c r="Q216" i="53"/>
  <c r="Q215" i="53"/>
  <c r="Q214" i="53"/>
  <c r="Q213" i="53"/>
  <c r="Q212" i="53"/>
  <c r="Q211" i="53"/>
  <c r="Q210" i="53"/>
  <c r="Q209" i="53"/>
  <c r="Q208" i="53"/>
  <c r="Q207" i="53"/>
  <c r="Q206" i="53"/>
  <c r="Q205" i="53"/>
  <c r="Q204" i="53"/>
  <c r="Q203" i="53"/>
  <c r="Q202" i="53"/>
  <c r="Q201" i="53"/>
  <c r="Q200" i="53"/>
  <c r="Q199" i="53"/>
  <c r="Q198" i="53"/>
  <c r="Q197" i="53"/>
  <c r="Q196" i="53"/>
  <c r="Q195" i="53"/>
  <c r="Q194" i="53"/>
  <c r="Q193" i="53"/>
  <c r="Q192" i="53"/>
  <c r="Q191" i="53"/>
  <c r="Q190" i="53"/>
  <c r="Q189" i="53"/>
  <c r="Q188" i="53"/>
  <c r="Q187" i="53"/>
  <c r="Q186" i="53"/>
  <c r="Q185" i="53"/>
  <c r="Q184" i="53"/>
  <c r="Q183" i="53"/>
  <c r="Q182" i="53"/>
  <c r="Q181" i="53"/>
  <c r="Q180" i="53"/>
  <c r="Q179" i="53"/>
  <c r="Q178" i="53"/>
  <c r="Q177" i="53"/>
  <c r="Q176" i="53"/>
  <c r="Q175" i="53"/>
  <c r="Q174" i="53"/>
  <c r="Q173" i="53"/>
  <c r="Q172" i="53"/>
  <c r="Q171" i="53"/>
  <c r="Q170" i="53"/>
  <c r="Q169" i="53"/>
  <c r="Q168" i="53"/>
  <c r="Q167" i="53"/>
  <c r="Q166" i="53"/>
  <c r="Q165" i="53"/>
  <c r="Q164" i="53"/>
  <c r="Q163" i="53"/>
  <c r="Q162" i="53"/>
  <c r="Q161" i="53"/>
  <c r="Q160" i="53"/>
  <c r="Q159" i="53"/>
  <c r="Q158" i="53"/>
  <c r="Q157" i="53"/>
  <c r="Q156" i="53"/>
  <c r="Q155" i="53"/>
  <c r="Q154" i="53"/>
  <c r="Q153" i="53"/>
  <c r="Q152" i="53"/>
  <c r="Q151" i="53"/>
  <c r="Q150" i="53"/>
  <c r="Q149" i="53"/>
  <c r="Q148" i="53"/>
  <c r="Q147" i="53"/>
  <c r="Q146" i="53"/>
  <c r="Q145" i="53"/>
  <c r="Q144" i="53"/>
  <c r="Q143" i="53"/>
  <c r="Q142" i="53"/>
  <c r="Q141" i="53"/>
  <c r="Q140" i="53"/>
  <c r="Q139" i="53"/>
  <c r="Q138" i="53"/>
  <c r="Q137" i="53"/>
  <c r="Q136" i="53"/>
  <c r="Q135" i="53"/>
  <c r="Q134" i="53"/>
  <c r="Q133" i="53"/>
  <c r="Q132" i="53"/>
  <c r="Q131" i="53"/>
  <c r="Q130" i="53"/>
  <c r="Q129" i="53"/>
  <c r="Q128" i="53"/>
  <c r="Q127" i="53"/>
  <c r="Q126" i="53"/>
  <c r="Q125" i="53"/>
  <c r="Q124" i="53"/>
  <c r="Q123" i="53"/>
  <c r="Q122" i="53"/>
  <c r="Q121" i="53"/>
  <c r="Q120" i="53"/>
  <c r="Q119" i="53"/>
  <c r="Q118" i="53"/>
  <c r="Q117" i="53"/>
  <c r="Q116" i="53"/>
  <c r="Q115" i="53"/>
  <c r="Q114" i="53"/>
  <c r="Q113" i="53"/>
  <c r="Q112" i="53"/>
  <c r="Q111" i="53"/>
  <c r="Q110" i="53"/>
  <c r="Q109" i="53"/>
  <c r="Q108" i="53"/>
  <c r="Q107" i="53"/>
  <c r="Q106" i="53"/>
  <c r="Q105" i="53"/>
  <c r="Q104" i="53"/>
  <c r="Q103" i="53"/>
  <c r="Q102" i="53"/>
  <c r="Q101" i="53"/>
  <c r="Q100" i="53"/>
  <c r="Q99" i="53"/>
  <c r="Q98" i="53"/>
  <c r="Q97" i="53"/>
  <c r="Q96" i="53"/>
  <c r="Q95" i="53"/>
  <c r="Q94" i="53"/>
  <c r="Q93" i="53"/>
  <c r="Q92" i="53"/>
  <c r="Q91" i="53"/>
  <c r="Q90" i="53"/>
  <c r="Q89" i="53"/>
  <c r="Q88" i="53"/>
  <c r="Q87" i="53"/>
  <c r="Q86" i="53"/>
  <c r="Q85" i="53"/>
  <c r="Q84" i="53"/>
  <c r="Q83" i="53"/>
  <c r="Q82" i="53"/>
  <c r="Q81" i="53"/>
  <c r="Q80" i="53"/>
  <c r="Q79" i="53"/>
  <c r="Q78" i="53"/>
  <c r="Q77" i="53"/>
  <c r="Q76" i="53"/>
  <c r="Q75" i="53"/>
  <c r="Q74" i="53"/>
  <c r="Q73" i="53"/>
  <c r="Q72" i="53"/>
  <c r="Q71" i="53"/>
  <c r="Q70" i="53"/>
  <c r="Q69" i="53"/>
  <c r="Q68" i="53"/>
  <c r="Q67" i="53"/>
  <c r="Q66" i="53"/>
  <c r="Q65" i="53"/>
  <c r="Q64" i="53"/>
  <c r="Q63" i="53"/>
  <c r="Q62" i="53"/>
  <c r="Q61" i="53"/>
  <c r="Q60" i="53"/>
  <c r="Q59" i="53"/>
  <c r="Q58" i="53"/>
  <c r="Q57" i="53"/>
  <c r="Q56" i="53"/>
  <c r="Q55" i="53"/>
  <c r="Q54" i="53"/>
  <c r="Q53" i="53"/>
  <c r="Q52" i="53"/>
  <c r="Q51" i="53"/>
  <c r="Q50" i="53"/>
  <c r="Q49" i="53"/>
  <c r="Q48" i="53"/>
  <c r="Q47" i="53"/>
  <c r="Q46" i="53"/>
  <c r="Q45" i="53"/>
  <c r="Q44" i="53"/>
  <c r="Q43" i="53"/>
  <c r="Q42" i="53"/>
  <c r="Q41" i="53"/>
  <c r="Q40" i="53"/>
  <c r="Q39" i="53"/>
  <c r="Q38" i="53"/>
  <c r="Q37" i="53"/>
  <c r="Q36" i="53"/>
  <c r="Q35" i="53"/>
  <c r="Q34" i="53"/>
  <c r="Q33" i="53"/>
  <c r="Q32" i="53"/>
  <c r="Q31" i="53"/>
  <c r="Q30" i="53"/>
  <c r="Q29" i="53"/>
  <c r="Q28" i="53"/>
  <c r="Q27" i="53"/>
  <c r="Q26" i="53"/>
  <c r="Q25" i="53"/>
  <c r="Q24" i="53"/>
  <c r="Q23" i="53"/>
  <c r="Q22" i="53"/>
  <c r="Q21" i="53"/>
  <c r="Q20" i="53"/>
  <c r="Q19" i="53"/>
  <c r="Q18" i="53"/>
  <c r="Q17" i="53"/>
  <c r="Q16" i="53"/>
  <c r="Q15" i="53"/>
  <c r="Q14" i="53"/>
  <c r="Q13" i="53"/>
  <c r="Q12" i="53"/>
  <c r="Q11" i="53"/>
  <c r="Q10" i="53"/>
  <c r="Q9" i="53"/>
  <c r="Q8" i="53"/>
  <c r="Q7" i="53"/>
  <c r="F4" i="53"/>
  <c r="D2" i="53"/>
  <c r="D1" i="53"/>
  <c r="Q303" i="53" l="1"/>
  <c r="Q290" i="53"/>
  <c r="Q306" i="53"/>
  <c r="Q322" i="53"/>
  <c r="Q286" i="53"/>
  <c r="Q302" i="53"/>
  <c r="Q318" i="53"/>
  <c r="Q334" i="53"/>
</calcChain>
</file>

<file path=xl/sharedStrings.xml><?xml version="1.0" encoding="utf-8"?>
<sst xmlns="http://schemas.openxmlformats.org/spreadsheetml/2006/main" count="5993" uniqueCount="1875">
  <si>
    <t>Unit of Measure</t>
  </si>
  <si>
    <t>List Price</t>
  </si>
  <si>
    <t>Item Number</t>
  </si>
  <si>
    <t>Net NYS Contract Price</t>
  </si>
  <si>
    <t>Product Name</t>
  </si>
  <si>
    <t>Product Description</t>
  </si>
  <si>
    <t>Units Per Unit of Measure</t>
  </si>
  <si>
    <t>Bundled Part Number? 
Yes / No</t>
  </si>
  <si>
    <t>Vendor Name</t>
  </si>
  <si>
    <t>Manufacturer Part Number (SKU)</t>
  </si>
  <si>
    <t>Lot 1 - Software</t>
  </si>
  <si>
    <t>Lot 2 - Hardware</t>
  </si>
  <si>
    <t>Lot 3 - Cloud</t>
  </si>
  <si>
    <t>Lot 4 - Implementation</t>
  </si>
  <si>
    <t>No</t>
  </si>
  <si>
    <t>Each</t>
  </si>
  <si>
    <t>Minimum NYS Discount</t>
  </si>
  <si>
    <t>Minimum  NYS Discount</t>
  </si>
  <si>
    <t>Product Category</t>
  </si>
  <si>
    <t>Annual Price Increase</t>
  </si>
  <si>
    <t>Price Decrease</t>
  </si>
  <si>
    <t>Other Complex Update</t>
  </si>
  <si>
    <t>Product Deletion</t>
  </si>
  <si>
    <t>Complex Product Add</t>
  </si>
  <si>
    <t>Simple Product Add</t>
  </si>
  <si>
    <t>Contract Number</t>
  </si>
  <si>
    <t>Date</t>
  </si>
  <si>
    <t>Yes</t>
  </si>
  <si>
    <t>Date of Price List</t>
  </si>
  <si>
    <t/>
  </si>
  <si>
    <t>AssetWorks LLC</t>
  </si>
  <si>
    <t>PM20780</t>
  </si>
  <si>
    <t>Bar Code Hardware</t>
  </si>
  <si>
    <t>AssetWorks Hosting</t>
  </si>
  <si>
    <t>All Labor Categories</t>
  </si>
  <si>
    <t>GPS</t>
  </si>
  <si>
    <t>Quantities &lt; 200 (Nozzle Tags)</t>
  </si>
  <si>
    <t>Quantities of 200 or more (Nozzle Tags)</t>
  </si>
  <si>
    <t>Quantities &lt; 1,500 (WAF Vehicle Equipment)</t>
  </si>
  <si>
    <t>Quantities 1,500-3,999 (WAF Vehicle Equipment)</t>
  </si>
  <si>
    <t>Quantities of 4,000 or more (WAF Vehicle Equipment)</t>
  </si>
  <si>
    <t>Quantities &lt; 20 (RVB Programmers and Vehicle Kits)</t>
  </si>
  <si>
    <t>Quantities of 20 to 99 (RVB Programmers and Vehicle Kits)</t>
  </si>
  <si>
    <t>Quantities of 100 or more (RVB Programmers and Vehicle Kits)</t>
  </si>
  <si>
    <t>Quantities &lt; 500 (Easy Connect Cables (min purchase of 100 units required))</t>
  </si>
  <si>
    <t>Quantities of 500-3,999 (Easy Connect Cables (min purchase of 100 units required))</t>
  </si>
  <si>
    <t>Quantities of 4,000 or more (Easy Connect Cables (min purchase of 100 units required))</t>
  </si>
  <si>
    <t>Quantities &lt; 10 (Spare Parts &amp; Spare Parts Kits)</t>
  </si>
  <si>
    <t>Quantities of 10 or more (Spare Parts &amp; Spare Parts Kits)</t>
  </si>
  <si>
    <t>Fuel Insight Software</t>
  </si>
  <si>
    <t>Fleet Management Software &lt; $100K</t>
  </si>
  <si>
    <t>FleetFocus Size (0-749 Units)- per vehicle unit (non bus/ non transit)</t>
  </si>
  <si>
    <t>Fleet-1</t>
  </si>
  <si>
    <t>FleetFocus Size (500 - 999 Units)- per vehicle unit(non bus/ non transit)</t>
  </si>
  <si>
    <t>Fleet-2</t>
  </si>
  <si>
    <t>FleetFocus Size (1000 - 2499 Units)-per vehicle unit (non bus/ non transit)</t>
  </si>
  <si>
    <t>Fleet-3</t>
  </si>
  <si>
    <t>FleetFocus Size (2500-4999 Units)- per vehicle unit (non bus/ non transit)</t>
  </si>
  <si>
    <t>Fleet-4</t>
  </si>
  <si>
    <t>FleetFocus Size (5000 - 7499 Units)-per vehicle unit (non bus/ non transit)</t>
  </si>
  <si>
    <t>Fleet-5</t>
  </si>
  <si>
    <t>FleetFocus Size (7500- 9999 Units)- per vehicle unit (non bus/ non transit)</t>
  </si>
  <si>
    <t>Fleet-6</t>
  </si>
  <si>
    <t>FleetFocus Size (10000- 12499 Units)- per vehicle unit (non bus/ non transit)</t>
  </si>
  <si>
    <t>Fleet-7</t>
  </si>
  <si>
    <t>FleetFocus Size (12500-14999 Units)- per vehicle unit (non bus/ non transit)</t>
  </si>
  <si>
    <t>Fleet-8</t>
  </si>
  <si>
    <t>FleetFocus Size (15000-19999 Units)- per vehicle unit (non bus/ non transit)</t>
  </si>
  <si>
    <t>Fleet-9</t>
  </si>
  <si>
    <t>FleetFocus Size (20000- 29999 Units)- per vehicle unit (non bus/ non transit)</t>
  </si>
  <si>
    <t>Fleet-10</t>
  </si>
  <si>
    <t>FleetFocus Size (30000- 49999 Units)- per vehicle unit (non bus/ non transit)</t>
  </si>
  <si>
    <t>Fleet-11</t>
  </si>
  <si>
    <t>FleetFocus Size (50000-99999- Units)- per vehicle unit (non bus/ non transit)</t>
  </si>
  <si>
    <t>Fleet-12</t>
  </si>
  <si>
    <t>FleetFocus Size (100,000-299,999 Units)- per vehicle unit (non bus/ non transit)</t>
  </si>
  <si>
    <t>Fleet-13</t>
  </si>
  <si>
    <t>FleetFocus Size (300,000+Units)- per vehicle unit (non bus/ non transit)</t>
  </si>
  <si>
    <t>Fleet-14</t>
  </si>
  <si>
    <t>Fleet-15</t>
  </si>
  <si>
    <t>Fleet-16</t>
  </si>
  <si>
    <t>Fleet-17</t>
  </si>
  <si>
    <t>Fleet-18</t>
  </si>
  <si>
    <t>Fleet-19</t>
  </si>
  <si>
    <t>Fleet-20</t>
  </si>
  <si>
    <t>Fleet-21</t>
  </si>
  <si>
    <t>Fleet-22</t>
  </si>
  <si>
    <t>Fleet-23</t>
  </si>
  <si>
    <t>Fleet-24</t>
  </si>
  <si>
    <t>Fleet-25</t>
  </si>
  <si>
    <t>Fleet-26</t>
  </si>
  <si>
    <t>Fleet-27</t>
  </si>
  <si>
    <t>Fleet-28</t>
  </si>
  <si>
    <t>Fleet-29</t>
  </si>
  <si>
    <t>Fleet-30</t>
  </si>
  <si>
    <t>Fleet-31</t>
  </si>
  <si>
    <t>Fleet-32</t>
  </si>
  <si>
    <t>Fleet-33</t>
  </si>
  <si>
    <t>Fleet-34</t>
  </si>
  <si>
    <t>Fleet-35</t>
  </si>
  <si>
    <t>Fleet-36</t>
  </si>
  <si>
    <t>Fleet-37</t>
  </si>
  <si>
    <t>Fleet-38</t>
  </si>
  <si>
    <t>Fleet-39</t>
  </si>
  <si>
    <t>Fleet-40</t>
  </si>
  <si>
    <t>Fleet-41</t>
  </si>
  <si>
    <t>Fleet-42</t>
  </si>
  <si>
    <t>FleetFocus Size (0 - 49 Units)- per vehicle unit (bus/ transit vehicle unit)</t>
  </si>
  <si>
    <t>Fleet-43</t>
  </si>
  <si>
    <t>FleetFocus Size (50 - 99 Units)- per vehicle unit (bus/ transit vehicle unit)</t>
  </si>
  <si>
    <t>Fleet-44</t>
  </si>
  <si>
    <t>FleetFocus Size (100 - 199 Units)- per vehicle unit (bus/ transit vehicle unit)</t>
  </si>
  <si>
    <t>Fleet-45</t>
  </si>
  <si>
    <t>FleetFocus Size (200 - 299 Units)-per vehicle unit (bus/ transit vehicle unit)</t>
  </si>
  <si>
    <t>Fleet-46</t>
  </si>
  <si>
    <t>FleetFocus Size (300-399 Units)- per vehicle unit (bus/ transit vehicle unit)</t>
  </si>
  <si>
    <t>Fleet-47</t>
  </si>
  <si>
    <t>FleetFocus Size (400 - 499 Units)-per vehicle unit (bus/ transit vehicle unit)</t>
  </si>
  <si>
    <t>Fleet-48</t>
  </si>
  <si>
    <t>FleetFocus Size (500-759 Units)- per vehicle unit (bus/ transit vehicle unit)</t>
  </si>
  <si>
    <t>Fleet-49</t>
  </si>
  <si>
    <t>FleetFocus Size (750- 999 Units)- per vehicle unit (bus/ transit vehicle unit)</t>
  </si>
  <si>
    <t>Fleet-50</t>
  </si>
  <si>
    <t>FleetFocus Size (1000-1999 Units)- per vehicle unit (bus/ transit vehicle unit)</t>
  </si>
  <si>
    <t>Fleet-51</t>
  </si>
  <si>
    <t>FleetFocus Size (2000+ Units)- per vehicle unit (bus/ transit vehicle unit)</t>
  </si>
  <si>
    <t>Fleet-52</t>
  </si>
  <si>
    <t>Fleet-53</t>
  </si>
  <si>
    <t>Fleet-54</t>
  </si>
  <si>
    <t>Fleet-55</t>
  </si>
  <si>
    <t>Fleet-56</t>
  </si>
  <si>
    <t>Fleet-57</t>
  </si>
  <si>
    <t>Fleet-58</t>
  </si>
  <si>
    <t>Fleet-59</t>
  </si>
  <si>
    <t>Fleet-60</t>
  </si>
  <si>
    <t>Fleet-61</t>
  </si>
  <si>
    <t>Fleet-62</t>
  </si>
  <si>
    <t>Fleet-63</t>
  </si>
  <si>
    <t>Fleet-64</t>
  </si>
  <si>
    <t>Fleet-65</t>
  </si>
  <si>
    <t>Fleet-66</t>
  </si>
  <si>
    <t>Fleet-67</t>
  </si>
  <si>
    <t>Fleet-68</t>
  </si>
  <si>
    <t>Fleet-69</t>
  </si>
  <si>
    <t>Fleet-70</t>
  </si>
  <si>
    <t>Fleet-71</t>
  </si>
  <si>
    <t>Fleet-72</t>
  </si>
  <si>
    <t>RailFocus Size (0 - 49 Units)- per vehicle unit (rail vehicle unit)</t>
  </si>
  <si>
    <t>Fleet-73</t>
  </si>
  <si>
    <t>RailFocus Size (50 - 99 Units)- per vehicle unit (rail vehicle unit)</t>
  </si>
  <si>
    <t>Fleet-74</t>
  </si>
  <si>
    <t>RailFocus Size (100- 249 Units)-per vehicle unit (rail vehicle unit)</t>
  </si>
  <si>
    <t>Fleet-75</t>
  </si>
  <si>
    <t>RailFocus Size (250-499Units)- per vehicle unit (rail vehicle unit)</t>
  </si>
  <si>
    <t>Fleet-76</t>
  </si>
  <si>
    <t>RailFocus Size (500 - 749 Units)-per vehicle unit (rail vehicle unit)</t>
  </si>
  <si>
    <t>Fleet-77</t>
  </si>
  <si>
    <t>RailFocus Size (750-999 Units)- per vehicle unit (rail vehicle unit)</t>
  </si>
  <si>
    <t>Fleet-78</t>
  </si>
  <si>
    <t>RailFocus Size (1000+ Units)- per vehicle unit (rail vehicle unit)</t>
  </si>
  <si>
    <t>Fleet-79</t>
  </si>
  <si>
    <t>Fleet-80</t>
  </si>
  <si>
    <t>Fleet-81</t>
  </si>
  <si>
    <t>Fleet-82</t>
  </si>
  <si>
    <t>Fleet-83</t>
  </si>
  <si>
    <t>Fleet-84</t>
  </si>
  <si>
    <t>Fleet-85</t>
  </si>
  <si>
    <t>Fleet-86</t>
  </si>
  <si>
    <t>Fleet-87</t>
  </si>
  <si>
    <t>Fleet-88</t>
  </si>
  <si>
    <t>Fleet-89</t>
  </si>
  <si>
    <t>Fleet-90</t>
  </si>
  <si>
    <t>Fleet-91</t>
  </si>
  <si>
    <t>Fleet-92</t>
  </si>
  <si>
    <t>Fleet-93</t>
  </si>
  <si>
    <t>LinearFocus Size (0 - 49 Units)- per track (route) mile</t>
  </si>
  <si>
    <t>Fleet-94</t>
  </si>
  <si>
    <t>LinearFocus Size (50 - 249 Units)- per track (route) mile</t>
  </si>
  <si>
    <t>Fleet-95</t>
  </si>
  <si>
    <t>LinearFocus Size (250-  499 Units)- per track (route) mile</t>
  </si>
  <si>
    <t>Fleet-96</t>
  </si>
  <si>
    <t>LinearFocus Size (500 - 749 Units)- per track (route) mile</t>
  </si>
  <si>
    <t>Fleet-97</t>
  </si>
  <si>
    <t>LinearFocus Size (750 - 999 Units)- per track (route) mile</t>
  </si>
  <si>
    <t>Fleet-98</t>
  </si>
  <si>
    <t>LinearFocus Size (1000+ plus Units)- per track (route) mile</t>
  </si>
  <si>
    <t>Fleet-99</t>
  </si>
  <si>
    <t>Fleet-100</t>
  </si>
  <si>
    <t>Fleet-101</t>
  </si>
  <si>
    <t>Fleet-102</t>
  </si>
  <si>
    <t>Fleet-103</t>
  </si>
  <si>
    <t>Fleet-104</t>
  </si>
  <si>
    <t>Fleet-105</t>
  </si>
  <si>
    <t>Fleet-106</t>
  </si>
  <si>
    <t>Fleet-107</t>
  </si>
  <si>
    <t>Fleet-108</t>
  </si>
  <si>
    <t>Fleet-109</t>
  </si>
  <si>
    <t>Fleet-110</t>
  </si>
  <si>
    <t>Fleet-111</t>
  </si>
  <si>
    <t>EquipmentFocus for Comm. Equipment, per asset (1-4999)</t>
  </si>
  <si>
    <t>Fleet-112</t>
  </si>
  <si>
    <t>EquipmentFocus for Comm. Equipment, per asset (5000-9999)</t>
  </si>
  <si>
    <t>Fleet-113</t>
  </si>
  <si>
    <t>EquipmentFocus for Comm. Equipment, per asset (10,000-14999)</t>
  </si>
  <si>
    <t>Fleet-114</t>
  </si>
  <si>
    <t>EquipmentFocus for Comm. Equipment, per asset (15000-19999)</t>
  </si>
  <si>
    <t>Fleet-115</t>
  </si>
  <si>
    <t>EquipmentFocus for Comm. Equipment, per asset (20000+)</t>
  </si>
  <si>
    <t>Fleet-116</t>
  </si>
  <si>
    <t>Fleet-117</t>
  </si>
  <si>
    <t>Fleet-118</t>
  </si>
  <si>
    <t>Fleet-119</t>
  </si>
  <si>
    <t>Fleet-120</t>
  </si>
  <si>
    <t>Fleet-121</t>
  </si>
  <si>
    <t>Fleet-122</t>
  </si>
  <si>
    <t>Fleet-123</t>
  </si>
  <si>
    <t>Fleet-124</t>
  </si>
  <si>
    <t>Fleet-125</t>
  </si>
  <si>
    <t>Fleet-126</t>
  </si>
  <si>
    <t>Component asset licenses, per asset (1-4999)</t>
  </si>
  <si>
    <t>Fleet-127</t>
  </si>
  <si>
    <t>Component asset licenses, per asset (5000-9999)</t>
  </si>
  <si>
    <t>Fleet-128</t>
  </si>
  <si>
    <t>Component asset licenses, per asset (10,000-14999)</t>
  </si>
  <si>
    <t>Fleet-129</t>
  </si>
  <si>
    <t>Component asset licenses, per asset (15000-19999)</t>
  </si>
  <si>
    <t>Fleet-130</t>
  </si>
  <si>
    <t>Componenet asset licenses, per asset (20000+)</t>
  </si>
  <si>
    <t>Fleet-131</t>
  </si>
  <si>
    <t>Fleet-132</t>
  </si>
  <si>
    <t>Fleet-133</t>
  </si>
  <si>
    <t>Fleet-134</t>
  </si>
  <si>
    <t>Fleet-135</t>
  </si>
  <si>
    <t>Fleet-136</t>
  </si>
  <si>
    <t>Fleet-137</t>
  </si>
  <si>
    <t>Fleet-138</t>
  </si>
  <si>
    <t>Fleet-139</t>
  </si>
  <si>
    <t>Fleet-140</t>
  </si>
  <si>
    <t>Fleet-141</t>
  </si>
  <si>
    <t>FleetFocus Size (0-749 Units)- per vehicle unit (non bus/ non transit) Outsource</t>
  </si>
  <si>
    <t>Fleet-142</t>
  </si>
  <si>
    <t>FleetFocus Size (500 - 999 Units)- per vehicle unit(non bus/ non transit) Outsource</t>
  </si>
  <si>
    <t>Fleet-143</t>
  </si>
  <si>
    <t>FleetFocus Size (1000 - 2499 Units)-per vehicle unit (non bus/ non transit) Outsource</t>
  </si>
  <si>
    <t>Fleet-144</t>
  </si>
  <si>
    <t>FleetFocus Size (2500-4999 Units)- per vehicle unit (non bus/ non transit) Outsource</t>
  </si>
  <si>
    <t>Fleet-145</t>
  </si>
  <si>
    <t>FleetFocus Size (5000 - 7499 Units)-per vehicle unit (non bus/ non transit) Outsource</t>
  </si>
  <si>
    <t>Fleet-146</t>
  </si>
  <si>
    <t>FleetFocus Size (7500- 9999 Units)- per vehicle unit (non bus/ non transit) Outsource</t>
  </si>
  <si>
    <t>Fleet-147</t>
  </si>
  <si>
    <t>FleetFocus Size (10000- 12499 Units)- per vehicle unit (non bus/ non transit) Outsource</t>
  </si>
  <si>
    <t>Fleet-148</t>
  </si>
  <si>
    <t>FleetFocus Size (12500-14999 Units)- per vehicle unit (non bus/ non transit) Outsource</t>
  </si>
  <si>
    <t>Fleet-149</t>
  </si>
  <si>
    <t>FleetFocus Size (15000-19999 Units)- per vehicle unit (non bus/ non transit) Outsource</t>
  </si>
  <si>
    <t>Fleet-150</t>
  </si>
  <si>
    <t>FleetFocus Size (20000- 29999 Units)- per vehicle unit (non bus/ non transit) Outsource</t>
  </si>
  <si>
    <t>Fleet-151</t>
  </si>
  <si>
    <t>FleetFocus Size (30000- 49999 Units)- per vehicle unit (non bus/ non transit) Outsource</t>
  </si>
  <si>
    <t>Fleet-152</t>
  </si>
  <si>
    <t>FleetFocus Size (50000-99999- Units)- per vehicle unit (non bus/ non transit) Outsource</t>
  </si>
  <si>
    <t>Fleet-153</t>
  </si>
  <si>
    <t>FleetFocus Size (100,000-299,999 Units)- per vehicle unit (non bus/ non transit) Outsource</t>
  </si>
  <si>
    <t>Fleet-154</t>
  </si>
  <si>
    <t>FleetFocus Size (300,000+Units)- per vehicle unit (non bus/ non transit) Outsource</t>
  </si>
  <si>
    <t>Fleet-155</t>
  </si>
  <si>
    <t>Fleet-156</t>
  </si>
  <si>
    <t>Fleet-157</t>
  </si>
  <si>
    <t>Fleet-158</t>
  </si>
  <si>
    <t>Fleet-159</t>
  </si>
  <si>
    <t>Fleet-160</t>
  </si>
  <si>
    <t>Fleet-161</t>
  </si>
  <si>
    <t>Fleet-162</t>
  </si>
  <si>
    <t>Fleet-163</t>
  </si>
  <si>
    <t>Fleet-164</t>
  </si>
  <si>
    <t>Fleet-165</t>
  </si>
  <si>
    <t>Fleet-166</t>
  </si>
  <si>
    <t>Fleet-167</t>
  </si>
  <si>
    <t>Fleet-168</t>
  </si>
  <si>
    <t>Fleet-169</t>
  </si>
  <si>
    <t>Fleet-170</t>
  </si>
  <si>
    <t>Fleet-171</t>
  </si>
  <si>
    <t>Fleet-172</t>
  </si>
  <si>
    <t>Fleet-173</t>
  </si>
  <si>
    <t>Fleet-174</t>
  </si>
  <si>
    <t>Fleet-175</t>
  </si>
  <si>
    <t>Fleet-176</t>
  </si>
  <si>
    <t>Fleet-177</t>
  </si>
  <si>
    <t>Fleet-178</t>
  </si>
  <si>
    <t>Fleet-179</t>
  </si>
  <si>
    <t>Fleet-180</t>
  </si>
  <si>
    <t>Fleet-181</t>
  </si>
  <si>
    <t>Fleet-182</t>
  </si>
  <si>
    <t>Fleet-183</t>
  </si>
  <si>
    <t>MobileFocus for Pocket PC/Windows 2000, per pda, not incl. hardware</t>
  </si>
  <si>
    <t>Fleet-184</t>
  </si>
  <si>
    <t>Fleet-185</t>
  </si>
  <si>
    <t>Fleet-186</t>
  </si>
  <si>
    <t>Motor Pool Module</t>
  </si>
  <si>
    <t>Fleet-193</t>
  </si>
  <si>
    <t>MP Reservations Portal</t>
  </si>
  <si>
    <t>Fleet-194</t>
  </si>
  <si>
    <t>Equipment Focus for Facilities Module</t>
  </si>
  <si>
    <t>Fleet-195</t>
  </si>
  <si>
    <t>Reporting Module</t>
  </si>
  <si>
    <t>Fleet-196</t>
  </si>
  <si>
    <t>Shop Activity, (Tech,Supervisor, Storekeeper, Warranty portal) Module(includes Service Request and Notifications Module)</t>
  </si>
  <si>
    <t>Fleet-197</t>
  </si>
  <si>
    <t>Customer Access Module</t>
  </si>
  <si>
    <t>Fleet-198</t>
  </si>
  <si>
    <t>KPI/Dashboards Module</t>
  </si>
  <si>
    <t>Fleet-199</t>
  </si>
  <si>
    <t>Enterprise Portal Module (include for free for all NEW clients)</t>
  </si>
  <si>
    <t>Fleet-200</t>
  </si>
  <si>
    <t>Notifications Module (included for all clients who own either Shop Activity or Customer Access)</t>
  </si>
  <si>
    <t>Fleet-201</t>
  </si>
  <si>
    <t>FA Notification Builder (MAXQueue) Module, percentage of base system</t>
  </si>
  <si>
    <t>Fleet-202</t>
  </si>
  <si>
    <t>PMM/ Performance Measures and Monitors</t>
  </si>
  <si>
    <t>Fleet-203</t>
  </si>
  <si>
    <t>ACTIONMap!</t>
  </si>
  <si>
    <t>Fleet-204</t>
  </si>
  <si>
    <t>Yard Management (for Transit) 15% or 10K per bus yard, 20K per rail yard</t>
  </si>
  <si>
    <t>Fleet-205</t>
  </si>
  <si>
    <t>Incident Management Module (for transit only)</t>
  </si>
  <si>
    <t>Fleet-206</t>
  </si>
  <si>
    <t>Rail Operations Modules (bundle in to all rail deals)</t>
  </si>
  <si>
    <t>Fleet-207</t>
  </si>
  <si>
    <t>Trapeze Ops/ PASS Interface Module</t>
  </si>
  <si>
    <t>Fleet-208</t>
  </si>
  <si>
    <t>Trapezse ITS Interface Module (required Telematics Module)</t>
  </si>
  <si>
    <t>Fleet-209</t>
  </si>
  <si>
    <t>State of Good Repair / Capital Planning</t>
  </si>
  <si>
    <t>Fleet-210</t>
  </si>
  <si>
    <t>MAXQueue Integration Module, percentage of base system</t>
  </si>
  <si>
    <t>Fleet-211</t>
  </si>
  <si>
    <t>Telematics Module (need adapters as per below)</t>
  </si>
  <si>
    <t>Fleet-212</t>
  </si>
  <si>
    <t>Telematics Networkfleet Adaptor, license (when not bundled into monthly fee)</t>
  </si>
  <si>
    <t>Fleet-213</t>
  </si>
  <si>
    <t>Telematics Zonar Evir (Inspection) Adaptor</t>
  </si>
  <si>
    <t>Fleet-214</t>
  </si>
  <si>
    <t>Telematics Zonar GPS Adaptor (Odometers)</t>
  </si>
  <si>
    <t>Fleet-215</t>
  </si>
  <si>
    <t>FA Novalog IPC Parts Catalog Integration (does not include Novalog software)</t>
  </si>
  <si>
    <t>Fleet-216</t>
  </si>
  <si>
    <t>FA AssetWorks IPC Parts Catalog Integration (does not include Documoto/Digabit software)</t>
  </si>
  <si>
    <t>Fleet-217</t>
  </si>
  <si>
    <t>Incident Management, percentage of base pricing</t>
  </si>
  <si>
    <t>Fleet-218</t>
  </si>
  <si>
    <t>Equipment Focus for Facilities, percentage of base pricing</t>
  </si>
  <si>
    <t>Fleet-219</t>
  </si>
  <si>
    <t>Rail Operations, percentage of base pricing</t>
  </si>
  <si>
    <t>Fleet-220</t>
  </si>
  <si>
    <t>InfoCenter Accounting Gateway Module, percentage of base pricing</t>
  </si>
  <si>
    <t>Fleet-221</t>
  </si>
  <si>
    <t>InfoCenter ESRI Integration Module, percentage of base (LinearFocus) pricing</t>
  </si>
  <si>
    <t>Fleet-222</t>
  </si>
  <si>
    <t>InfoCenter Novalog OPC Parts Catalog Integration</t>
  </si>
  <si>
    <t>Fleet-223</t>
  </si>
  <si>
    <t>InfoCenter Yard Management</t>
  </si>
  <si>
    <t>Fleet-224</t>
  </si>
  <si>
    <t>InfoCenter NAPA Interface</t>
  </si>
  <si>
    <t>Fleet-225</t>
  </si>
  <si>
    <t>InfoCenter Invers Interface Module</t>
  </si>
  <si>
    <t>Fleet-226</t>
  </si>
  <si>
    <t>M5 Dashboard (Fleet Stats Monitors)</t>
  </si>
  <si>
    <t>Fleet-227</t>
  </si>
  <si>
    <t>M5 Workflow Generator</t>
  </si>
  <si>
    <t>Fleet-228</t>
  </si>
  <si>
    <t>M5 Fleet Trends Historical Analysis/ Performance Measures and Monitors (or $7500, whichever is greater)</t>
  </si>
  <si>
    <t>Fleet-229</t>
  </si>
  <si>
    <t>M5 Shop Portal</t>
  </si>
  <si>
    <t>Fleet-230</t>
  </si>
  <si>
    <t>M5 Customer Portal</t>
  </si>
  <si>
    <t>Fleet-231</t>
  </si>
  <si>
    <t>M5 Infocenter Adapter with customer provided BOE license</t>
  </si>
  <si>
    <t>Fleet-232</t>
  </si>
  <si>
    <t>Annual Maintenance of Software is 20% of the total, discounted software and add-on module pricing</t>
  </si>
  <si>
    <t>Fleet-234</t>
  </si>
  <si>
    <t>Fleet-235</t>
  </si>
  <si>
    <t>Fleet-236</t>
  </si>
  <si>
    <t>Fleet-237</t>
  </si>
  <si>
    <t>Fleet-238</t>
  </si>
  <si>
    <t>Shop Activity, (Tech,Supervisor, Storekeeper, Warranty portal) Module</t>
  </si>
  <si>
    <t>Fleet-239</t>
  </si>
  <si>
    <t>Fleet-240</t>
  </si>
  <si>
    <t>Fleet-241</t>
  </si>
  <si>
    <t>Fleet-242</t>
  </si>
  <si>
    <t>Fleet-243</t>
  </si>
  <si>
    <t>Fleet-244</t>
  </si>
  <si>
    <t>Fleet-245</t>
  </si>
  <si>
    <t>Fleet-246</t>
  </si>
  <si>
    <t>Fleet-247</t>
  </si>
  <si>
    <t>Fleet-248</t>
  </si>
  <si>
    <t>Fleet-249</t>
  </si>
  <si>
    <t>Fleet-250</t>
  </si>
  <si>
    <t>Fleet-251</t>
  </si>
  <si>
    <t>Fleet-252</t>
  </si>
  <si>
    <t>Fleet-253</t>
  </si>
  <si>
    <t>Fleet-254</t>
  </si>
  <si>
    <t>Fleet-255</t>
  </si>
  <si>
    <t>Fleet-256</t>
  </si>
  <si>
    <t>Fleet-257</t>
  </si>
  <si>
    <t>Fleet-258</t>
  </si>
  <si>
    <t>Fleet-259</t>
  </si>
  <si>
    <t>M5 Replacement</t>
  </si>
  <si>
    <t>Fleet-260</t>
  </si>
  <si>
    <t>M5 Motor Pool</t>
  </si>
  <si>
    <t>Fleet-261</t>
  </si>
  <si>
    <t>M5 Motor Pool Reservations</t>
  </si>
  <si>
    <t>Fleet-262</t>
  </si>
  <si>
    <t>M5 Screen Designer</t>
  </si>
  <si>
    <t>Fleet-263</t>
  </si>
  <si>
    <t>M5 KPI/ Dashboard</t>
  </si>
  <si>
    <t>Fleet-264</t>
  </si>
  <si>
    <t>M5 PMM/ Performance Measures and Monitors (Min Price $7500)</t>
  </si>
  <si>
    <t>Fleet-265</t>
  </si>
  <si>
    <t>Fleet-266</t>
  </si>
  <si>
    <t>M5 Customer Portal/ Customer View</t>
  </si>
  <si>
    <t>Fleet-267</t>
  </si>
  <si>
    <t>M5 AdHoc Query Module</t>
  </si>
  <si>
    <t>Fleet-268</t>
  </si>
  <si>
    <t>Fleet-269</t>
  </si>
  <si>
    <t>Fleet-270</t>
  </si>
  <si>
    <t>Fleet-271</t>
  </si>
  <si>
    <t>Fleet-272</t>
  </si>
  <si>
    <t>M5 MAXQueue/  Integration Module, percentage of base system</t>
  </si>
  <si>
    <t>Fleet-273</t>
  </si>
  <si>
    <t>M5 Crystal/ BOE Adapter with customer provided BOE license</t>
  </si>
  <si>
    <t>Fleet-274</t>
  </si>
  <si>
    <t>Server Set-Up (one-time)  ASP</t>
  </si>
  <si>
    <t>Fleet-275</t>
  </si>
  <si>
    <t>Minimum monthly charge or per vehicle amount, whichever is higher  ASP</t>
  </si>
  <si>
    <t>Fleet-276</t>
  </si>
  <si>
    <t>Vehicles 1-749, price per vehicle per month  ASP</t>
  </si>
  <si>
    <t>Fleet-277</t>
  </si>
  <si>
    <t>Vehicles 750-1999, price per vehicle per month  ASP</t>
  </si>
  <si>
    <t>Fleet-278</t>
  </si>
  <si>
    <t>Vehicles 2000-4999, price per vehicle per month  ASP</t>
  </si>
  <si>
    <t>Fleet-279</t>
  </si>
  <si>
    <t>Vehicles 5000-9999, price per vehicle per month  ASP</t>
  </si>
  <si>
    <t>Fleet-280</t>
  </si>
  <si>
    <t>Vehicles 10000-14999, price per vehicle per month ASP</t>
  </si>
  <si>
    <t>Fleet-281</t>
  </si>
  <si>
    <t>InfoCenter or Reports Server Set-Up (one time)  ASP</t>
  </si>
  <si>
    <t>Fleet-283</t>
  </si>
  <si>
    <t>InfoCenter or Reports Server Per Month  ASP</t>
  </si>
  <si>
    <t>Fleet-284</t>
  </si>
  <si>
    <t>MobileFocus Per PDA, Per Month  ASP</t>
  </si>
  <si>
    <t>Fleet-285</t>
  </si>
  <si>
    <t>Server Set-Up (one time) Hosting</t>
  </si>
  <si>
    <t>Fleet-286</t>
  </si>
  <si>
    <t>Minimum monthly charge or per vehicle amount, whichever is higher  Hosting</t>
  </si>
  <si>
    <t>Fleet-287</t>
  </si>
  <si>
    <t>Vehicles  1-749, price per vehicle per month  Hosting</t>
  </si>
  <si>
    <t>Fleet-288</t>
  </si>
  <si>
    <t>Vehicles 750-1999, price per vehicle per month  Hosting</t>
  </si>
  <si>
    <t>Fleet-289</t>
  </si>
  <si>
    <t>Vehicles 2000-4999, price per vehicle per month  Hosting</t>
  </si>
  <si>
    <t>Fleet-290</t>
  </si>
  <si>
    <t>Vehicles 5000-9999, price per vehicle per month  Hosting</t>
  </si>
  <si>
    <t>Fleet-291</t>
  </si>
  <si>
    <t>Vehicles 10000-14999, price per vehicle per month  Hosting</t>
  </si>
  <si>
    <t>Fleet-292</t>
  </si>
  <si>
    <t>Vehicles 15000+, price per vehicle per month  Hosting</t>
  </si>
  <si>
    <t>Fleet-293</t>
  </si>
  <si>
    <t>Web Server or Reports Server Set-Up (one-time)  Hosting</t>
  </si>
  <si>
    <t>Fleet-294</t>
  </si>
  <si>
    <t>Web Server or Reports Server Per Month  Hosting</t>
  </si>
  <si>
    <t>Fleet-295</t>
  </si>
  <si>
    <t>MobileFocus Per PDA, Per Month  Hosting</t>
  </si>
  <si>
    <t>Fleet-296</t>
  </si>
  <si>
    <t>Server Set-Up (one time)</t>
  </si>
  <si>
    <t>Fleet-297</t>
  </si>
  <si>
    <t>Minimum monthly charge or per vehicle amount, whichever is higher</t>
  </si>
  <si>
    <t>Fleet-298</t>
  </si>
  <si>
    <t>Vehicles 1 to 99, price per vehicle per month</t>
  </si>
  <si>
    <t>Fleet-299</t>
  </si>
  <si>
    <t>Vehicles 100-199, price per vehicle per month</t>
  </si>
  <si>
    <t>Fleet-300</t>
  </si>
  <si>
    <t>Vehicles 200-299, price per vehicle per month</t>
  </si>
  <si>
    <t>Fleet-301</t>
  </si>
  <si>
    <t>Vehicles 300-399, price per vehicle per month</t>
  </si>
  <si>
    <t>Fleet-302</t>
  </si>
  <si>
    <t>Vehicles 400-499, price per vehicle per month</t>
  </si>
  <si>
    <t>Fleet-303</t>
  </si>
  <si>
    <t>Vehicles 500-749, price per vehicle per month</t>
  </si>
  <si>
    <t>Fleet-304</t>
  </si>
  <si>
    <t>Vehicles 750-1999, price per vehicle per month</t>
  </si>
  <si>
    <t>Fleet-305</t>
  </si>
  <si>
    <t>Vehicles 2000+, price per vehicle per month</t>
  </si>
  <si>
    <t>Fleet-306</t>
  </si>
  <si>
    <t>Web Server or Reports Server Set-Up (one-time)</t>
  </si>
  <si>
    <t>Fleet-307</t>
  </si>
  <si>
    <t>Web Server or Reports Server Per Month</t>
  </si>
  <si>
    <t>Fleet-308</t>
  </si>
  <si>
    <t>MobileFocus Per PDA, Per Month</t>
  </si>
  <si>
    <t>Fleet-309</t>
  </si>
  <si>
    <t>Quantities &lt; 5,000 (HID Keys)</t>
  </si>
  <si>
    <t>Quantities of 5,000 or more (HID Keys)</t>
  </si>
  <si>
    <t>Quantities &lt; 50 (Banner Overheard Sensors)</t>
  </si>
  <si>
    <t>Quantities of 50 or more (Banner Overheard Sensors)</t>
  </si>
  <si>
    <t>Quantities &lt; 100 (Omron)</t>
  </si>
  <si>
    <t>Quantities of 100 or more (Omron)</t>
  </si>
  <si>
    <t>Quantities &lt; 50 (FuelFocus Hardware Station Equipment Non WAF and WAF Station Equipment)</t>
  </si>
  <si>
    <t>Quantities 50-99 (FuelFocus Hardware Station Equipment Non WAF and WAF Station Equipment)</t>
  </si>
  <si>
    <t>Quantities of 100 or more (FuelFocus Hardware Station Equipment Non WAF and WAF Station Equipment)</t>
  </si>
  <si>
    <t>5 Concurrent Access License 
(CAL) Pack - Crystal Reports Server 2013 for M5</t>
  </si>
  <si>
    <t>Crystal Reports</t>
  </si>
  <si>
    <t>Crystal Reports Server 2013 OEM Embedded Edition (for FA), - 
includes one report writer</t>
  </si>
  <si>
    <t>Crystal Reports 2013 Professional Edition 
(1 x report writer, 0 report users)</t>
  </si>
  <si>
    <t>AiM Operations and Maintenance (O&amp;M) Server License</t>
  </si>
  <si>
    <t>AiM’s operations and maintenance solution cuts through the complexity of the modern workplace. With AiM, your organization can reduce inventory carrying costs, improve asset availability, limit equipment downtime, and reduce facilities maintenance costs enterprise-wide.</t>
  </si>
  <si>
    <t xml:space="preserve">Facility Management Software </t>
  </si>
  <si>
    <t>Facility-1</t>
  </si>
  <si>
    <t>AiM O&amp;M Named User License, 1-50 Users, price per user</t>
  </si>
  <si>
    <t>AiM O&amp;M Named User License</t>
  </si>
  <si>
    <t>Facility-2</t>
  </si>
  <si>
    <t>AiM O&amp;M Named User License, 51-100 Users, price per user</t>
  </si>
  <si>
    <t>Facility-3</t>
  </si>
  <si>
    <t>AiM O&amp;M Named User License, 101-200 Users, price per user</t>
  </si>
  <si>
    <t>Facility-4</t>
  </si>
  <si>
    <t>AiM O&amp;M Named User License, 201-500 Users, price per user</t>
  </si>
  <si>
    <t>Facility-5</t>
  </si>
  <si>
    <t>AiM O&amp;M Named User License, 501 or more Users, price per user</t>
  </si>
  <si>
    <t>Facility-6</t>
  </si>
  <si>
    <t>AiM Capital Planning and Project Management (CPPM) Server License</t>
  </si>
  <si>
    <t>AiM Capital Planning and Project Management helps organizations increase fiscal controls and improve financial accountability for capital projects, reduce their risk profile through improved regulatory compliance, and streamline capital planning and management processes to reduce CAPEX and improve rates of return from capital investments.  AiM tightly aligns capital planning and facilities maintenance, improving access to shared data, reducing costs, and promoting greater transparency across the organization.</t>
  </si>
  <si>
    <t>Facility-7</t>
  </si>
  <si>
    <t>AiM CPPM Named User License, 1-50 Users, price per user</t>
  </si>
  <si>
    <t>AiM CPPM Named User License</t>
  </si>
  <si>
    <t>Facility-8</t>
  </si>
  <si>
    <t>AiM CPPM Named User License, 51-100 Users, price per user</t>
  </si>
  <si>
    <t>Facility-9</t>
  </si>
  <si>
    <t>AiM CPPM Named User License, 101-200 Users, price per user</t>
  </si>
  <si>
    <t>Facility-10</t>
  </si>
  <si>
    <t>AiM CPPM Named User License, 201-500 Users, price per user</t>
  </si>
  <si>
    <t>Facility-11</t>
  </si>
  <si>
    <t>AiM CPPM Named User License, 501 or more Users, price per user</t>
  </si>
  <si>
    <t>Facility-12</t>
  </si>
  <si>
    <t>AiM Energy Management (EMS) Server License</t>
  </si>
  <si>
    <t>AiM Energy Management leverages a unique feature set that enables organizations to identify energy inefficiencies and squeeze greater savings from their current energy management program by blending energy management and feature-rich business intelligence in a single, fully-integrated package.</t>
  </si>
  <si>
    <t>Facility-13</t>
  </si>
  <si>
    <t>AiM EMS Named User License, 1-50 Users, price per user</t>
  </si>
  <si>
    <t>AiM EMS Named User License</t>
  </si>
  <si>
    <t>Facility-14</t>
  </si>
  <si>
    <t>AiM EMS Named User License, 51-100 Users, price per user</t>
  </si>
  <si>
    <t>Facility-15</t>
  </si>
  <si>
    <t>AiM EMS Named User License, 101-200 Users, price per user</t>
  </si>
  <si>
    <t>Facility-16</t>
  </si>
  <si>
    <t>AiM EMS Named User License, 201-500 Users, price per user</t>
  </si>
  <si>
    <t>Facility-17</t>
  </si>
  <si>
    <t>AiM EMS Named User License, 501 or more Users, price per user</t>
  </si>
  <si>
    <t>Facility-18</t>
  </si>
  <si>
    <t>AiM Space Management (Space) Server License</t>
  </si>
  <si>
    <t>AiM Space Management software provides accurate data to pinpoint the total cost of owned and leased space across an organization.  AiM supports metrics that enable you to compare your organization to similar institutions based on established standards, and you can accurately measure space and accurately track utilization enterprise-wide.</t>
  </si>
  <si>
    <t>Facility-19</t>
  </si>
  <si>
    <t>AiM Space Named User License, 1-50 Users, price per user</t>
  </si>
  <si>
    <t>AiM Space Named User License</t>
  </si>
  <si>
    <t>Facility-20</t>
  </si>
  <si>
    <t>AiM Space Named User License, 51-100 Users, price per user</t>
  </si>
  <si>
    <t>Facility-21</t>
  </si>
  <si>
    <t>AiM Space Named User License, 101-200 Users, price per user</t>
  </si>
  <si>
    <t>Facility-22</t>
  </si>
  <si>
    <t>AiM Space Named User License, 201-500 Users, price per user</t>
  </si>
  <si>
    <t>Facility-23</t>
  </si>
  <si>
    <t>AiM Space Named User License, 501 or more Users, price per user</t>
  </si>
  <si>
    <t>Facility-24</t>
  </si>
  <si>
    <t>Add-on Modules, Key And Access Control, Server License Fee</t>
  </si>
  <si>
    <r>
      <t xml:space="preserve">Facilities Managers focused on Access Controls should consider using AiM’s Key and Access Control module. AiM helps shop personnel track access locations, cores, locks and keys (to include key copies and rings) and helps reduce the fear of rouge keys by taking control of the release/return process. Campus Security officials concerned with the over authorization of access would benefit from AiM’s Key and Access Control software. Knowing exactly what space is opened before keys are released is essential for effective control. Integration with our Space Management system allows graphical, floor-plan style reports that can quickly allow the proper decisions to be made. </t>
    </r>
    <r>
      <rPr>
        <sz val="9"/>
        <rFont val="Arial"/>
        <family val="2"/>
      </rPr>
      <t>Add-on Modules (percentage of total of server and named user licenses)</t>
    </r>
  </si>
  <si>
    <t>Facility-25</t>
  </si>
  <si>
    <t>Add-on Modules, Key And Access Control, Named User License, 1-50 Users, price per user</t>
  </si>
  <si>
    <t>Add-on Key and Access Named User License</t>
  </si>
  <si>
    <t>Facility-26</t>
  </si>
  <si>
    <t>Add-on Modules, Key And Access Control Named User License, 51-100 Users, price per user</t>
  </si>
  <si>
    <t>Facility-27</t>
  </si>
  <si>
    <t>Add-on Modules, Key And Access Control, Named User License, 101-200 Users, price per user</t>
  </si>
  <si>
    <t>Facility-28</t>
  </si>
  <si>
    <t>Add-on Modules, Key And Access Control, Named User License, 201-500 Users, price per user</t>
  </si>
  <si>
    <t>Facility-29</t>
  </si>
  <si>
    <t>Add-on Modules, Key And Access Control, Named User License, 501+ Users, price per user</t>
  </si>
  <si>
    <t>Facility-30</t>
  </si>
  <si>
    <t>Add-on Modules, Assesment and Needs Analysis, Server License Fee</t>
  </si>
  <si>
    <r>
      <t xml:space="preserve">Facilities Managers looking for more credible assessment data can use AiM’s Assessment and Needs Analysis software which allows them to store both asset lifecycle and deficiency data within our industry-leading IWMS platform. Quality control of their information increases, benchmarking of the information becomes possible, and the access to credible data for long-range strategic planning and budgeting becomes a reality. </t>
    </r>
    <r>
      <rPr>
        <sz val="9"/>
        <rFont val="Arial"/>
        <family val="2"/>
      </rPr>
      <t>Add-on Modules (percentage of total of server and named user licenses)</t>
    </r>
  </si>
  <si>
    <t>Facility-31</t>
  </si>
  <si>
    <t>Add-on Modules, Assesment and Needs Analysis, Named User License, 1-50 Users, price per user</t>
  </si>
  <si>
    <t>Add-on Assesment and Needs Analysis Named User License</t>
  </si>
  <si>
    <t>Facility-32</t>
  </si>
  <si>
    <t>Add-on Modules, Assesment and Needs Analysis, Named User License, 51-100 Users, price per user</t>
  </si>
  <si>
    <t>Facility-33</t>
  </si>
  <si>
    <t>Add-on Modules, Assesment and Needs Analysis, Named User License, 101-200 Users, price per user</t>
  </si>
  <si>
    <t>Facility-34</t>
  </si>
  <si>
    <t>Add-on Modules, Assesment and Needs Analysis, Named User License, 201-500 Users, price per user</t>
  </si>
  <si>
    <t>Facility-35</t>
  </si>
  <si>
    <t>Add-on Modules, Assesment and Needs Analysis, Named User License, 501+ Users, price per user</t>
  </si>
  <si>
    <t>Facility-36</t>
  </si>
  <si>
    <t>Add-on Modules, Estimating, Server License Fee</t>
  </si>
  <si>
    <r>
      <t xml:space="preserve">With AiM's Estimating module, Estimators can be automatically tied to the projects and job they are providing estimates for, eliminating the need to transcribe or export completed estimates from a silo system. Multi-price book support provides the institution flexibility for emerging standards and historical price book usage. </t>
    </r>
    <r>
      <rPr>
        <sz val="9"/>
        <rFont val="Arial"/>
        <family val="2"/>
      </rPr>
      <t>Add-on Modules (percentage of total of server and named user licenses)</t>
    </r>
  </si>
  <si>
    <t>Facility-37</t>
  </si>
  <si>
    <t>Add-on Modules, Estimating, Named User License, 1-50 Users, price per user</t>
  </si>
  <si>
    <t>Add-on Estimating Named User License</t>
  </si>
  <si>
    <t>Facility-38</t>
  </si>
  <si>
    <t>Add-on Modules, Estimating, Named User License, 51-100 Users, price per user</t>
  </si>
  <si>
    <t>Facility-39</t>
  </si>
  <si>
    <t>Add-on Modules, Estimating, Named User License, 101-200 Users, price per user</t>
  </si>
  <si>
    <t>Facility-40</t>
  </si>
  <si>
    <t>Add-on Modules, Estimating, Named User License, 201-500 Users, price per user</t>
  </si>
  <si>
    <t>Facility-41</t>
  </si>
  <si>
    <t>Add-on Modules, Estimating, Named User License, 501+ Users, price per user</t>
  </si>
  <si>
    <t>Facility-42</t>
  </si>
  <si>
    <t>Add-on Modules, Lease Management, Server License Fee</t>
  </si>
  <si>
    <r>
      <t xml:space="preserve">With AiM Lease Management module, Lease managers benefit by being integrated to the property and space mgmt system thereby staying current with the location changes and sqft data leading to more accurate sqft lease management and forecasting. Lease managers can automate the invoice/payment process removing the resource intensive manual paperwork or data entry that is fraught with errors and missing information. </t>
    </r>
    <r>
      <rPr>
        <sz val="9"/>
        <rFont val="Arial"/>
        <family val="2"/>
      </rPr>
      <t>Add-on Modules (percentage of total of server and named user licenses)</t>
    </r>
  </si>
  <si>
    <t>Facility-43</t>
  </si>
  <si>
    <t>Add-on Modules, Lease Management, Named User License, 1-50 Users, price per user</t>
  </si>
  <si>
    <t>Add-on Lease Management Named User License</t>
  </si>
  <si>
    <t>Facility-44</t>
  </si>
  <si>
    <t>Add-on Modules, Lease Management, Named User License, 51-100 Users, price per user</t>
  </si>
  <si>
    <t>Facility-45</t>
  </si>
  <si>
    <t>Add-on Modules, Lease Management, Named User License, 101-200 Users, price per user</t>
  </si>
  <si>
    <t>Facility-46</t>
  </si>
  <si>
    <t>Add-on Modules, Lease Management, Named User License, 201-500 Users, price per user</t>
  </si>
  <si>
    <t>Facility-47</t>
  </si>
  <si>
    <t>Add-on Modules, Lease Management, Named User License, 501+ Users, price per user</t>
  </si>
  <si>
    <t>Facility-48</t>
  </si>
  <si>
    <t>Add-on Modules, Environmental Health and Safety, Server License Fee</t>
  </si>
  <si>
    <r>
      <t xml:space="preserve">With AiM EH&amp;S, safety managers can be protected for unnecessary fines with accurate and accessible hazardous material data. Hazardous material disbursements, recovery and disposal are integrated to AiM to manage not only containerized transfers but also transfers in/out of building equipment and other hazardous material containing assets. </t>
    </r>
    <r>
      <rPr>
        <sz val="9"/>
        <rFont val="Arial"/>
        <family val="2"/>
      </rPr>
      <t>Add-on Modules (percentage of total of server and named user licenses)</t>
    </r>
  </si>
  <si>
    <t>Facility-49</t>
  </si>
  <si>
    <t>Add-on Modules, Environmental Health and Safety, Named User License, 1-50 Users, price per user</t>
  </si>
  <si>
    <t>Add-on Environmental Health and Safety Named User License</t>
  </si>
  <si>
    <t>Facility-50</t>
  </si>
  <si>
    <t>Add-on Modules, Environmental Health and Safety, Named User License, 51-100 Users, price per user</t>
  </si>
  <si>
    <t>Facility-51</t>
  </si>
  <si>
    <t>Add-on Modules, Environmental Health and Safety, Named User License, 101-200 Users, price per user</t>
  </si>
  <si>
    <t>Facility-52</t>
  </si>
  <si>
    <t>Add-on Modules, Environmental Health and Safety, Named User License, 201-500 Users, price per user</t>
  </si>
  <si>
    <t>Facility-53</t>
  </si>
  <si>
    <t>Add-on Modules, Environmental Health and Safety, Named User License, 501+ Users, price per user</t>
  </si>
  <si>
    <t>Facility-54</t>
  </si>
  <si>
    <t>Add-on Modules, Motor Pool, Server License Fee</t>
  </si>
  <si>
    <r>
      <t xml:space="preserve">Motorpool provides visibility to accessible vehicles in a visual "gantt-like" chart to quickly make decisions on reservations. Integrated O&amp;M allows Motorpool managers ability to schedule vehicle maintenance or other assets without the need for another system Integrated O&amp;M allows Motorpool managers ability to easily associate costs to a job if needed. </t>
    </r>
    <r>
      <rPr>
        <sz val="9"/>
        <rFont val="Arial"/>
        <family val="2"/>
      </rPr>
      <t>Add-on Modules (percentage of total of server and named user licenses)</t>
    </r>
  </si>
  <si>
    <t>Facility-55</t>
  </si>
  <si>
    <t>Add-on Modules, Motor Pool, Named User License, 1-50 Users, price per user</t>
  </si>
  <si>
    <t>Add-on Motor Pool Named User License</t>
  </si>
  <si>
    <t>Facility-56</t>
  </si>
  <si>
    <t>Add-on Modules, Motor Pool, Named User License, 51-100 Users, price per user</t>
  </si>
  <si>
    <t>Facility-57</t>
  </si>
  <si>
    <t>Add-on Modules, Motor Pool, Named User License, 101-200 Users, price per user</t>
  </si>
  <si>
    <t>Facility-58</t>
  </si>
  <si>
    <t>Add-on Modules, Motor Pool, Named User License, 201-500 Users, price per user</t>
  </si>
  <si>
    <t>Facility-59</t>
  </si>
  <si>
    <t>Add-on Modules, Motor Pool, Named User License, 501+ Users, price per user</t>
  </si>
  <si>
    <t>Facility-60</t>
  </si>
  <si>
    <t>Add-on Modules, GIS, Server License Fee</t>
  </si>
  <si>
    <r>
      <t xml:space="preserve">With AiM's GIS module, GIS managers no longer have to constantly export maps to non-GIS users. AiM GIS integration allows for easy access to maps for all AiM users without having to learn GIS. Non-GIS users struggling with visualizing data on a map that does not contain the proper data elements can add layers of data from AiM without affecting the original GIS maps or systems. Allowing work managers to geolocate jobs speeds the process of locating job sites especially for contractors and new employee unfamiliar with the institution or when the work takes place in a very specific location. </t>
    </r>
    <r>
      <rPr>
        <sz val="9"/>
        <rFont val="Arial"/>
        <family val="2"/>
      </rPr>
      <t>Add-on Modules (percentage of total of server and named user licenses)</t>
    </r>
  </si>
  <si>
    <t>Facility-61</t>
  </si>
  <si>
    <t>Add-on Modules, GIS, Named User License, 1-50 Users, price per user</t>
  </si>
  <si>
    <t>Add-on GIS Named User License</t>
  </si>
  <si>
    <t>Facility-62</t>
  </si>
  <si>
    <t>Add-on Modules, GIS, Named User License, 51-100 Users, price per user</t>
  </si>
  <si>
    <t>Facility-63</t>
  </si>
  <si>
    <t>Add-on Modules, GIS, Named User License, 101-200 Users, price per user</t>
  </si>
  <si>
    <t>Facility-64</t>
  </si>
  <si>
    <t>Add-on Modules, GIS, Named User License, 201-500 Users, price per user</t>
  </si>
  <si>
    <t>Facility-65</t>
  </si>
  <si>
    <t>Add-on Modules, GIS, Named User License, 501+ Users, price per user</t>
  </si>
  <si>
    <t>Facility-66</t>
  </si>
  <si>
    <t>Add-on Modules, Customer Service, Server License Fee</t>
  </si>
  <si>
    <t xml:space="preserve">Add-on Modules </t>
  </si>
  <si>
    <t>Facility-73</t>
  </si>
  <si>
    <t>Add-on Modules, Customer Service, Named User License, 1-50 Users, price per user</t>
  </si>
  <si>
    <t>Add-on Customer Service Named User License</t>
  </si>
  <si>
    <t>Facility-74</t>
  </si>
  <si>
    <t>Add-on Modules, Customer Service, Named User License, 51-100 Users, price per user</t>
  </si>
  <si>
    <t>Facility-75</t>
  </si>
  <si>
    <t>Add-on Modules, Customer Service, Named User License, 101-200 Users, price per user</t>
  </si>
  <si>
    <t>Facility-76</t>
  </si>
  <si>
    <t>Add-on Modules, Customer Service, Named User License, 201-500 Users, price per user</t>
  </si>
  <si>
    <t>Facility-77</t>
  </si>
  <si>
    <t>Add-on Modules, Customer Service, Named User License, 501+ Users, price per user</t>
  </si>
  <si>
    <t>Facility-78</t>
  </si>
  <si>
    <t>Add-on Modules, BIM-COBIE Exchange, Server License Fee</t>
  </si>
  <si>
    <r>
      <t xml:space="preserve">Construction managers struggling with tons of files full of project data during turnover to operations can automate the process of creating property and asset records using a widely accepting data standard. Critical documents needed for reference during the lifecycle of installed assets are easily linked and available. </t>
    </r>
    <r>
      <rPr>
        <sz val="9"/>
        <rFont val="Arial"/>
        <family val="2"/>
      </rPr>
      <t>Add-on Modules (percentage of total of server and named user licenses)</t>
    </r>
  </si>
  <si>
    <t>Facility-85</t>
  </si>
  <si>
    <t>Add-on Modules, BIM-COBIE Exchange, Named User License, 1-50 Users, price per user</t>
  </si>
  <si>
    <t>Add-on BIM-COBIE Exchange Named User License</t>
  </si>
  <si>
    <t>Facility-86</t>
  </si>
  <si>
    <t>Add-on Modules, BIM-COBIE Exchange, Named User License, 51-100 Users, price per user</t>
  </si>
  <si>
    <t>Facility-87</t>
  </si>
  <si>
    <t>Add-on Modules, BIM-COBIE Exchange, Named User License, 101-200 Users, price per user</t>
  </si>
  <si>
    <t>Facility-88</t>
  </si>
  <si>
    <t>Add-on Modules, BIM-COBIE Exchange, Named User License, 201-500 Users, price per user</t>
  </si>
  <si>
    <t>Facility-89</t>
  </si>
  <si>
    <t>Add-on Modules, BIM-COBIE Exchange, Named User License, 501+ Users, price per user</t>
  </si>
  <si>
    <t>Facility-90</t>
  </si>
  <si>
    <t>Add-on Modules, Green and Sustainability, Server License Fee</t>
  </si>
  <si>
    <r>
      <t xml:space="preserve">With AiM's Green and Sustainability module, Sustainability managers struggling with websites to manage "green" projects and manually pulling and scoring green initiatives from soloed systems can seamlessly track all requirements in the same system as Capital Projects, Purchasing, Materials mgmt, and Operations. Sustainability is no longer an "add-on" within AiM, it is integrated into the process of doing projects and jobs. </t>
    </r>
    <r>
      <rPr>
        <sz val="9"/>
        <rFont val="Arial"/>
        <family val="2"/>
      </rPr>
      <t>Add-on Modules (percentage of total of server and named user licenses)</t>
    </r>
  </si>
  <si>
    <t>Facility-91</t>
  </si>
  <si>
    <t>Add-on Modules, Green and Sustainability, Named User License, 1-50 Users, price per user</t>
  </si>
  <si>
    <t>Add-on Green and Sustainability Named User License</t>
  </si>
  <si>
    <t>Facility-92</t>
  </si>
  <si>
    <t>Add-on Modules, Green and Sustainability, Named User License, 51-100 Users, price per user</t>
  </si>
  <si>
    <t>Facility-93</t>
  </si>
  <si>
    <t>Add-on Modules, Green and Sustainability, Named User License, 101-200 Users, price per user</t>
  </si>
  <si>
    <t>Facility-94</t>
  </si>
  <si>
    <t>Add-on Modules, Green and Sustainability, Named User License, 201-500 Users, price per user</t>
  </si>
  <si>
    <t>Facility-95</t>
  </si>
  <si>
    <t>Add-on Modules, Green and Sustainability, Named User License, 501+ Users, price per user</t>
  </si>
  <si>
    <t>Facility-96</t>
  </si>
  <si>
    <t>AiM Mobile (Per FiRE Product) Server License</t>
  </si>
  <si>
    <t>FiRE mobile solutions empower your field personnel and technicians to be right where the action is. Offering the right blend of functionality and usability, your organization will benefit from solutions that make your people more agile, flexible and productive, and that’s good for your bottom line.</t>
  </si>
  <si>
    <t>Facility-97</t>
  </si>
  <si>
    <t>AiM Mobile Per FiRE Product Client License, 1-50 Clients, price per client</t>
  </si>
  <si>
    <t>AiM Mobile Per FiRE Product Client License</t>
  </si>
  <si>
    <t>Facility-98</t>
  </si>
  <si>
    <t>AiM Mobile Per FiRE Product Client License, 51-100 Client, price per client</t>
  </si>
  <si>
    <t>Facility-99</t>
  </si>
  <si>
    <t>AiM Mobile Per FiRE Product Client License, 101 or more Clients, price per client</t>
  </si>
  <si>
    <t>Facility-100</t>
  </si>
  <si>
    <t>AssetMobile On-Site Inventory Software- AssetMobile Client License, 1-50 Clients, price per client</t>
  </si>
  <si>
    <t>AssetMobile On-Site Inventory Software- AssetMobile Client License</t>
  </si>
  <si>
    <t>Facility-101</t>
  </si>
  <si>
    <t>AssetMobile On-Site Inventory Software- AssetMobile Client License, 51-100 Client, price per client</t>
  </si>
  <si>
    <t>Facility-102</t>
  </si>
  <si>
    <t>AssetMobile On-Site Inventory Software- AssetMobile Client License, 101-200 Clients, price per client</t>
  </si>
  <si>
    <t>Facility-103</t>
  </si>
  <si>
    <t>AssetMobile On-Site Inventory Software- AssetMobile Client License, 201-500 Clients, price per client</t>
  </si>
  <si>
    <t>Facility-104</t>
  </si>
  <si>
    <t>AssetMobile On-Site Inventory Software- AssetMobile Client License, 501 or more Clients, price per client</t>
  </si>
  <si>
    <t>Facility-105</t>
  </si>
  <si>
    <t>Facilities Software Hosting, Server Set-Up (one-time)</t>
  </si>
  <si>
    <t>Facility-106</t>
  </si>
  <si>
    <t>Facilities Software Hosting, 1-25  Concurrent Users, price per user per month</t>
  </si>
  <si>
    <t>Facility-107</t>
  </si>
  <si>
    <t>Facilities Software Hosting, 26-50 Concurrent Users, price per user per month</t>
  </si>
  <si>
    <t>Facility-108</t>
  </si>
  <si>
    <t>Facilities Software Hosting, 51-100 Concurrent Users, price per user month</t>
  </si>
  <si>
    <t>Facility-109</t>
  </si>
  <si>
    <t>Facilities Software Hosting, 101-200 Concurrent Users, price per user per month</t>
  </si>
  <si>
    <t>Facility-110</t>
  </si>
  <si>
    <t>Facilities Software Hosting, 201+ Concurrent Users, price per user per month</t>
  </si>
  <si>
    <t>Facility-111</t>
  </si>
  <si>
    <t xml:space="preserve">Hosting - (per Concurrent User per month) - 60 month commitment required
Minimum monthly fee of $1,964.74 or concurrent user amount, whichever is higher. </t>
  </si>
  <si>
    <t xml:space="preserve">Hosting Server Set-Up (one-time) - 60 month commitment required
Minimum monthly fee of $1,964.74 or concurrent user amount, whichever is higher. 
</t>
  </si>
  <si>
    <t>RFC1500 ICU - 2 Hose No Option (up tp 49 units) price per unit</t>
  </si>
  <si>
    <t>AW-FF-1</t>
  </si>
  <si>
    <t>RFC1500 ICU - 2 Hose No Option (50 to 99 units) price per unit</t>
  </si>
  <si>
    <t>AW-FF-2</t>
  </si>
  <si>
    <t>RFC1500 ICU - 2 Hose No Option (100 units or more) price per unit</t>
  </si>
  <si>
    <t>AW-FF-3</t>
  </si>
  <si>
    <t>RFC2500 ICU - 4 Hose, No Option (up to 49 units) price per unit</t>
  </si>
  <si>
    <t>AW-FF-4</t>
  </si>
  <si>
    <t>RFC2500 ICU - 4 Hose, No Option (50 to 949 units) price per unit</t>
  </si>
  <si>
    <t>AW-FF-5</t>
  </si>
  <si>
    <t>RFC2500 ICU - 4 Hose, No Option (100 units or more) price per unit</t>
  </si>
  <si>
    <t>AW-FF-6</t>
  </si>
  <si>
    <t>RFC2500 ICU - 8 Hose, No Option (up to 49 units) price per unit</t>
  </si>
  <si>
    <t>AW-FF-7</t>
  </si>
  <si>
    <t>RFC2500 ICU - 8 Hose, No Option (50 to 99 units) price per unit</t>
  </si>
  <si>
    <t>AW-FF-8</t>
  </si>
  <si>
    <t>RFC2500 ICU - 8 Hose, No Option (100 units or more) price per unit</t>
  </si>
  <si>
    <t>AW-FF-9</t>
  </si>
  <si>
    <t>RFC2500 ICU - 12 Hose, No Option (up to 49 units) price per unit</t>
  </si>
  <si>
    <t>AW-FF-10</t>
  </si>
  <si>
    <t>RFC2500 ICU - 12 Hose, No Option (50 to 99 units) price per unit</t>
  </si>
  <si>
    <t>AW-FF-11</t>
  </si>
  <si>
    <t>RFC2500 ICU - 12 Hose, No Option (100 or more units) price per unit</t>
  </si>
  <si>
    <t>AW-FF-12</t>
  </si>
  <si>
    <t>RFC2500 ICU - 16 Hose, No Option (up to 49 units) price per unit</t>
  </si>
  <si>
    <t>AW-FF-13</t>
  </si>
  <si>
    <t>RFC2500 ICU - 16 Hose, No Option (50 to 99 units) price per unit</t>
  </si>
  <si>
    <t>AW-FF-14</t>
  </si>
  <si>
    <t>RFC2500 ICU - 16 Hose, No Option (100 or more units) price per unit</t>
  </si>
  <si>
    <t>AW-FF-15</t>
  </si>
  <si>
    <t>RFC2500 ICU - 4 Hose, No Option - Printer (up to 49 units) price per unit</t>
  </si>
  <si>
    <t>AW-FF-16</t>
  </si>
  <si>
    <t>RFC2500 ICU - 4 Hose, No Option - Printer (50 to 99 units) price per unit</t>
  </si>
  <si>
    <t>AW-FF-17</t>
  </si>
  <si>
    <t>RFC2500 ICU - 4 Hose, No Option - Printer (100 units or more) price per unit</t>
  </si>
  <si>
    <t>AW-FF-18</t>
  </si>
  <si>
    <t>RFC2500 ICU - 8 Hose, No Option - Printer (up to 49 units) price per unit</t>
  </si>
  <si>
    <t>AW-FF-19</t>
  </si>
  <si>
    <t>RFC2500 ICU - 8 Hose, No Option - Printer (50 to 99 units) price per unit</t>
  </si>
  <si>
    <t>AW-FF-20</t>
  </si>
  <si>
    <t>RFC2500 ICU - 8 Hose, No Option - Printer (100 or more units) price per unit</t>
  </si>
  <si>
    <t>AW-FF-21</t>
  </si>
  <si>
    <t>RFC2500 ICU - 12 Hose, No Option - Printer (up to 49 units) price per unit</t>
  </si>
  <si>
    <t>AW-FF-22</t>
  </si>
  <si>
    <t>RFC2500 ICU - 12 Hose, No Option - Printer (50 to 99 units) price per unit</t>
  </si>
  <si>
    <t>AW-FF-23</t>
  </si>
  <si>
    <t>RFC2500 ICU - 12 Hose, No Option - Printer (100 or more units) price per unit</t>
  </si>
  <si>
    <t>AW-FF-24</t>
  </si>
  <si>
    <t>RFC2500 ICU - 16 Hose, No Option - Printer (up to 49 units) price per unit</t>
  </si>
  <si>
    <t>AW-FF-25</t>
  </si>
  <si>
    <t>RFC2500 ICU - 16 Hose, No Option - Printer (50 to 99 units) price per unit</t>
  </si>
  <si>
    <t>AW-FF-26</t>
  </si>
  <si>
    <t>RFC2500 ICU - 16 Hose, No Option - Printer (100 or more units) price per unit</t>
  </si>
  <si>
    <t>AW-FF-27</t>
  </si>
  <si>
    <t>Mag Card Option (up to 49 units) price per unit</t>
  </si>
  <si>
    <t>AW-FF-28</t>
  </si>
  <si>
    <t>Mag Card Option (50 to 99 units) price per unit</t>
  </si>
  <si>
    <t>AW-FF-29</t>
  </si>
  <si>
    <t>Mag Card Option (100 or more units) price per unit</t>
  </si>
  <si>
    <t>AW-FF-30</t>
  </si>
  <si>
    <t>HID Option (up to 49 units) price per unit</t>
  </si>
  <si>
    <t>AW-FF-31</t>
  </si>
  <si>
    <t>HID Option (50 to 99 units) price per unit</t>
  </si>
  <si>
    <t>AW-FF-32</t>
  </si>
  <si>
    <t>HID Option (100 or more units) price per unit</t>
  </si>
  <si>
    <t>AW-FF-33</t>
  </si>
  <si>
    <t>AWID Option (up to 49 units) price per unit</t>
  </si>
  <si>
    <t>AW-FF-34</t>
  </si>
  <si>
    <t>AWID Option (50 to 99 units) price per unit</t>
  </si>
  <si>
    <t>AW-FF-35</t>
  </si>
  <si>
    <t>AWID Option (100 or more units) price per unit</t>
  </si>
  <si>
    <t>AW-FF-36</t>
  </si>
  <si>
    <t>Printer Upgrade Kit with door (after sale) (up to 49 units) price per unit</t>
  </si>
  <si>
    <t>AW-FF-37</t>
  </si>
  <si>
    <t>Printer Upgrade Kit with door (after sale) (50 to 99 units) price per unit</t>
  </si>
  <si>
    <t>AW-FF-38</t>
  </si>
  <si>
    <t>Printer Upgrade Kit with door (after sale) (100 or more units) price per unit</t>
  </si>
  <si>
    <t>AW-FF-39</t>
  </si>
  <si>
    <t>Electrical Installation Kit - LG (up to 49 units) price per unit</t>
  </si>
  <si>
    <t>AW-FF-40</t>
  </si>
  <si>
    <t>Electrical Installation Kit - LG (50 to 99 units) price per unit</t>
  </si>
  <si>
    <t>AW-FF-41</t>
  </si>
  <si>
    <t>Electrical Installation Kit - LG (100 or more units) price per unit</t>
  </si>
  <si>
    <t>AW-FF-42</t>
  </si>
  <si>
    <t>Electrical Installation Kit - SM (up to 49 units) price per unit</t>
  </si>
  <si>
    <t>AW-FF-43</t>
  </si>
  <si>
    <t>Electrical Installation Kit - SM (50 to 99 units) price per unit</t>
  </si>
  <si>
    <t>AW-FF-44</t>
  </si>
  <si>
    <t>Electrical Installation Kit - SM (100 or more ) price per unit</t>
  </si>
  <si>
    <t>AW-FF-45</t>
  </si>
  <si>
    <t>UPS Power Conditioners (up to 49 units) price per unit</t>
  </si>
  <si>
    <t>AW-FF-46</t>
  </si>
  <si>
    <t>UPS Power Conditioners (50 to 99 units) price per unit</t>
  </si>
  <si>
    <t>AW-FF-47</t>
  </si>
  <si>
    <t>UPS Power Conditioners (100 or more units) price per unit</t>
  </si>
  <si>
    <t>AW-FF-48</t>
  </si>
  <si>
    <t>FF OPW Pulser Kit (up to 49 units) price per unit</t>
  </si>
  <si>
    <t>AW-FF-49</t>
  </si>
  <si>
    <t>YES</t>
  </si>
  <si>
    <t>FF OPW Pulser Kit (50 to 99 units) price per unit</t>
  </si>
  <si>
    <t>AW-FF-50</t>
  </si>
  <si>
    <t>FF OPW Pulser Kit (100 or more units) price per unit</t>
  </si>
  <si>
    <t>AW-FF-51</t>
  </si>
  <si>
    <t>FF GAS Pulser Interface Board (up to 49 units) price per unit</t>
  </si>
  <si>
    <t>AW-FF-52</t>
  </si>
  <si>
    <t>FF GAS Pulser Interface Board (50 to 99 units) price per unit</t>
  </si>
  <si>
    <t>AW-FF-53</t>
  </si>
  <si>
    <t>FF GAS Pulser Interface Board (100 or more units) price per unit</t>
  </si>
  <si>
    <t>AW-FF-54</t>
  </si>
  <si>
    <t>FF VR Totalizer Pulser (up to 49 units) price per unit</t>
  </si>
  <si>
    <t>AW-FF-55</t>
  </si>
  <si>
    <t>FF VR Totalizer Pulser (50 to 99 units) price per unit</t>
  </si>
  <si>
    <t>AW-FF-56</t>
  </si>
  <si>
    <t>FF VR Totalizer Pulser (100 or more units) price per unit</t>
  </si>
  <si>
    <t>AW-FF-57</t>
  </si>
  <si>
    <t>Fuel Insight Software -Server Only (price per license)</t>
  </si>
  <si>
    <t>AW-FF-58</t>
  </si>
  <si>
    <t>Fuel Insight Software Additional Seats (price per seat)</t>
  </si>
  <si>
    <t>AW-FF-59</t>
  </si>
  <si>
    <t>FleetFocus Integration License (up to 9 licenses) price per license</t>
  </si>
  <si>
    <t>AW-FF-60</t>
  </si>
  <si>
    <t>FleetFocus Integration License (10 to 99 licenses) price per license</t>
  </si>
  <si>
    <t>AW-FF-61</t>
  </si>
  <si>
    <t>FleetFocus Integration License (100 or more licenses) price per license</t>
  </si>
  <si>
    <t>AW-FF-62</t>
  </si>
  <si>
    <t>Veeder Root Integration (per site if 1 site)</t>
  </si>
  <si>
    <t>AW-FF-63</t>
  </si>
  <si>
    <t>Veeder Root Integration (per site if multiple sites, up to 8 add'l sites)</t>
  </si>
  <si>
    <t>AW-FF-64</t>
  </si>
  <si>
    <t>Veeder Root Integration (per site if multiple sites, 9 to 98 add'l sites)</t>
  </si>
  <si>
    <t>AW-FF-65</t>
  </si>
  <si>
    <t>Veeder Root Integration (per site if multiple sites, 99 or more add'l sites)</t>
  </si>
  <si>
    <t>AW-FF-66</t>
  </si>
  <si>
    <t>Motorola Canopy Network PTP Hardware (up to 9 units) price per unit</t>
  </si>
  <si>
    <t>AW-FF-67</t>
  </si>
  <si>
    <t>Motorola Canopy Network PTP Hardware (10 to 24 units) price per unit</t>
  </si>
  <si>
    <t>AW-FF-68</t>
  </si>
  <si>
    <t>Motorola Canopy Network PTP Hardware (25 or more units) price per unit</t>
  </si>
  <si>
    <t>AW-FF-69</t>
  </si>
  <si>
    <t>FF Communication Cable (up to 9 units) price per unit</t>
  </si>
  <si>
    <t>AW-FF-70</t>
  </si>
  <si>
    <t>FF Communication Cable (10 or more units) price per unit</t>
  </si>
  <si>
    <t>AW-FF-71</t>
  </si>
  <si>
    <t>RFC1500 ICU - WAF, 2 Hose No Option (up to 49 units) price per unit</t>
  </si>
  <si>
    <t>AW-FF-72</t>
  </si>
  <si>
    <t>RFC1500 ICU - WAF, 2 Hose No Option (50 to 99 units) price per unit</t>
  </si>
  <si>
    <t>AW-FF-73</t>
  </si>
  <si>
    <t>RFC1500 ICU - WAF, 2 Hose No Option (100 or more units) price per unit</t>
  </si>
  <si>
    <t>AW-FF-74</t>
  </si>
  <si>
    <t>RFC2500 ICU - WAF, 4 No Option (up to 49 units) price per unit</t>
  </si>
  <si>
    <t>AW-FF-75</t>
  </si>
  <si>
    <t>RFC2500 ICU - WAF, 4 No Option (50 to 99 units) price per unit</t>
  </si>
  <si>
    <t>AW-FF-76</t>
  </si>
  <si>
    <t>RFC2500 ICU - WAF, 4 No Option (100 or more units) price per unit</t>
  </si>
  <si>
    <t>AW-FF-77</t>
  </si>
  <si>
    <t>RFC2500 ICU - WAF, 8 No Option (up to 49 units) price per unit</t>
  </si>
  <si>
    <t>AW-FF-78</t>
  </si>
  <si>
    <t>RFC2500 ICU - WAF, 8 No Option (50 to 99 units) price per unit</t>
  </si>
  <si>
    <t>AW-FF-79</t>
  </si>
  <si>
    <t>RFC2500 ICU - WAF, 8 No Option (100 or more units) price per unit</t>
  </si>
  <si>
    <t>AW-FF-80</t>
  </si>
  <si>
    <t>RFC2500 ICU - WAF, 12 No Option (up to 49 units) price per unit</t>
  </si>
  <si>
    <t>AW-FF-81</t>
  </si>
  <si>
    <t>RFC2500 ICU - WAF, 12 No Option (50 to 99 units) price per unit</t>
  </si>
  <si>
    <t>AW-FF-82</t>
  </si>
  <si>
    <t>RFC2500 ICU - WAF, 12 No Option (100 or more units) price per unit</t>
  </si>
  <si>
    <t>AW-FF-83</t>
  </si>
  <si>
    <t>RFC2500 ICU - WAF, 16 No Option (up to 49 units) price per unit</t>
  </si>
  <si>
    <t>AW-FF-84</t>
  </si>
  <si>
    <t>RFC2500 ICU - WAF, 16 No Option (50 to 99 units) price per unit</t>
  </si>
  <si>
    <t>AW-FF-85</t>
  </si>
  <si>
    <t>RFC2500 ICU - WAF, 16 No Option (100 or more units) price per unit</t>
  </si>
  <si>
    <t>AW-FF-86</t>
  </si>
  <si>
    <t>RFC2500 ICU - WAF, 4 No Option - Printer (up to 49 units) price per unit</t>
  </si>
  <si>
    <t>AW-FF-87</t>
  </si>
  <si>
    <t>RFC2500 ICU - WAF, 4 No Option - Printer (50 to 99 units) price per unit</t>
  </si>
  <si>
    <t>AW-FF-88</t>
  </si>
  <si>
    <t>RFC2500 ICU - WAF, 4 No Option - Printer (100 or more units) price per unit</t>
  </si>
  <si>
    <t>AW-FF-89</t>
  </si>
  <si>
    <t>RFC2500 ICU - WAF, 8 No Option - Printer (up to 49 units) price per unit</t>
  </si>
  <si>
    <t>AW-FF-90</t>
  </si>
  <si>
    <t>RFC2500 ICU - WAF, 8 No Option - Printer (50 to 99 units) price per unit</t>
  </si>
  <si>
    <t>AW-FF-91</t>
  </si>
  <si>
    <t>RFC2500 ICU - WAF, 8 No Option - Printer (100 or more units) price per unit</t>
  </si>
  <si>
    <t>AW-FF-92</t>
  </si>
  <si>
    <t>RFC2500 ICU - WAF, 12 No Option - Printer (up to 49 units) price per unit</t>
  </si>
  <si>
    <t>AW-FF-93</t>
  </si>
  <si>
    <t>RFC2500 ICU - WAF, 12 No Option - Printer (50 to 99 units) price per unit</t>
  </si>
  <si>
    <t>AW-FF-94</t>
  </si>
  <si>
    <t>RFC2500 ICU - WAF, 12 No Option - Printer (100 or more units) price per unit</t>
  </si>
  <si>
    <t>AW-FF-95</t>
  </si>
  <si>
    <t>RFC2500 ICU - WAF, 16 No Option - Printer (up to 49 units) price per unit</t>
  </si>
  <si>
    <t>AW-FF-96</t>
  </si>
  <si>
    <t>RFC2500 ICU - WAF, 16 No Option - Printer (50 to 99 units) price per unit</t>
  </si>
  <si>
    <t>AW-FF-97</t>
  </si>
  <si>
    <t>RFC2500 ICU - WAF, 16 No Option - Printer (100 or more units) price per unit</t>
  </si>
  <si>
    <t>AW-FF-98</t>
  </si>
  <si>
    <t>RFC-2500 WAF Mobile Refueler (up to 49 units) price per unit</t>
  </si>
  <si>
    <t>AW-FF-99</t>
  </si>
  <si>
    <t>RFC-2500 WAF Mobile Refueler (50 to 99 units) price per unit</t>
  </si>
  <si>
    <t>AW-FF-100</t>
  </si>
  <si>
    <t>RFC-2500 WAF Mobile Refueler (100 or more units) price per unit</t>
  </si>
  <si>
    <t>AW-FF-101</t>
  </si>
  <si>
    <t>RFC-2500 ICU -WAF  4 Optical Channels No Option (up to 49 units) price per unit</t>
  </si>
  <si>
    <t>AW-FF-102</t>
  </si>
  <si>
    <t>RFC-2500 ICU -WAF  4 Optical Channels No Option (50 to 99 units) price per unit</t>
  </si>
  <si>
    <t>AW-FF-103</t>
  </si>
  <si>
    <t>RFC-2500 ICU -WAF  4 Optical Channels No Option (100 or more units) price per unit</t>
  </si>
  <si>
    <t>AW-FF-104</t>
  </si>
  <si>
    <t>DDA  - with power supply (up to 49 units) price per unit</t>
  </si>
  <si>
    <t>AW-FF-105</t>
  </si>
  <si>
    <t>DDA  - with power supply (50 to 99 units) price per unit</t>
  </si>
  <si>
    <t>AW-FF-106</t>
  </si>
  <si>
    <t>DDA  - with power supply (50 or more units) price per unit</t>
  </si>
  <si>
    <t>AW-FF-107</t>
  </si>
  <si>
    <t>Mechanical Pump Adapter (up to 49 units) price per unit</t>
  </si>
  <si>
    <t>AW-FF-108</t>
  </si>
  <si>
    <t>Mechanical Pump Adapter (50 to 99 units) price per unit</t>
  </si>
  <si>
    <t>AW-FF-109</t>
  </si>
  <si>
    <t>Mechanical Pump Adapter (100 or more units) price per unit</t>
  </si>
  <si>
    <t>AW-FF-110</t>
  </si>
  <si>
    <t>Oil Reel Conversion Kit (up to 49 units) price per unit</t>
  </si>
  <si>
    <t>AW-FF-111</t>
  </si>
  <si>
    <t>Oil Reel Conversion Kit (50 to 99 units) price per unit</t>
  </si>
  <si>
    <t>AW-FF-112</t>
  </si>
  <si>
    <t>Oil Reel Conversion Kit (100 or more units) price per unit</t>
  </si>
  <si>
    <t>AW-FF-113</t>
  </si>
  <si>
    <t>WAF Box Hi Power w/ mast (up to 49 units) price per unit</t>
  </si>
  <si>
    <t>AW-FF-114</t>
  </si>
  <si>
    <t>WAF Box Hi Power w/ mast (50 to 99 units) price per unit</t>
  </si>
  <si>
    <t>AW-FF-115</t>
  </si>
  <si>
    <t>WAF Box Hi Power w/ mast (100 or more units) price per unit</t>
  </si>
  <si>
    <t>AW-FF-116</t>
  </si>
  <si>
    <t>RFU - includes power supply and ribbon cable (up to 49 units) price per unit</t>
  </si>
  <si>
    <t>AW-FF-117</t>
  </si>
  <si>
    <t>RFU - includes power supply and ribbon cable (50 to 99 units) price per unit</t>
  </si>
  <si>
    <t>AW-FF-118</t>
  </si>
  <si>
    <t>RFU - includes power supply and ribbon cable (100 or more units) price per unit</t>
  </si>
  <si>
    <t>AW-FF-119</t>
  </si>
  <si>
    <t>VDC Software Package (up to 49 licenses) price per license</t>
  </si>
  <si>
    <t>AW-FF-120</t>
  </si>
  <si>
    <t>VDC Software Package (50 to 99 licenses) price per license</t>
  </si>
  <si>
    <t>AW-FF-121</t>
  </si>
  <si>
    <t>VDC Software Package (100 or more licenses) price per license</t>
  </si>
  <si>
    <t>AW-FF-122</t>
  </si>
  <si>
    <t>Nozzle Transponders - includes nozzle cover where applicable (up to 199 units) price per unit</t>
  </si>
  <si>
    <t>AW-FF-123</t>
  </si>
  <si>
    <t>Nozzle Transponders - includes nozzle cover where applicable (200 or more units) price per unit</t>
  </si>
  <si>
    <t>AW-FF-124</t>
  </si>
  <si>
    <t>Nozzle Transponder for Wheaton Transit (up to 199 units) price per unit</t>
  </si>
  <si>
    <t>AW-FF-125</t>
  </si>
  <si>
    <t>Nozzle Transponder for Wheaton Transit (200 or more units) price per unit</t>
  </si>
  <si>
    <t>AW-FF-126</t>
  </si>
  <si>
    <t>Nozzle Transponder for CNG (up to 199 units) price per unit</t>
  </si>
  <si>
    <t>AW-FF-127</t>
  </si>
  <si>
    <t>Nozzle Transponder for CNG (200 or more units) price per unit</t>
  </si>
  <si>
    <t>AW-FF-128</t>
  </si>
  <si>
    <t>Nozzle Transponder for Emco A4005 (up to 199 units) price per unit</t>
  </si>
  <si>
    <t>AW-FF-129</t>
  </si>
  <si>
    <t>Nozzle Transponder for Emco A4005 (200 or more units) price per unit</t>
  </si>
  <si>
    <t>AW-FF-130</t>
  </si>
  <si>
    <t>Nozzle Transponder for Emco A2000 (up to 199 units) price per unit</t>
  </si>
  <si>
    <t>AW-FF-131</t>
  </si>
  <si>
    <t>Nozzle Transponder for Emco A2000 (200 or more units) price per unit</t>
  </si>
  <si>
    <t>AW-FF-132</t>
  </si>
  <si>
    <t>Nozzle Transponder for Emco A6000 (also OPW7H) (up to 199 units) price per unit</t>
  </si>
  <si>
    <t>AW-FF-133</t>
  </si>
  <si>
    <t>Nozzle Transponder for Emco A6000 (also OPW7H) (200 or more units) price per unit</t>
  </si>
  <si>
    <t>AW-FF-134</t>
  </si>
  <si>
    <t>Nozzle Transponder for OPW11VF (up to 199 units) price per unit</t>
  </si>
  <si>
    <t>AW-FF-135</t>
  </si>
  <si>
    <t>Nozzle Transponder for OPW11VF (200 or more units) price per unit</t>
  </si>
  <si>
    <t>AW-FF-136</t>
  </si>
  <si>
    <t>Nozzle Transponder for OPW11VAA (up to 199 units) price per unit</t>
  </si>
  <si>
    <t>AW-FF-137</t>
  </si>
  <si>
    <t>Nozzle Transponder for OPW11VAA (200 or more units) price per unit</t>
  </si>
  <si>
    <t>AW-FF-138</t>
  </si>
  <si>
    <t>Nozzle Transponder for OPW12VW (up to 199 units) price per unit</t>
  </si>
  <si>
    <t>AW-FF-139</t>
  </si>
  <si>
    <t>Nozzle Transponder for OPW12VW (200 or more units) price per unit</t>
  </si>
  <si>
    <t>AW-FF-140</t>
  </si>
  <si>
    <t>Nozzle Transponder for Healy 600 (up to 199 units) price per unit</t>
  </si>
  <si>
    <t>AW-FF-141</t>
  </si>
  <si>
    <t>Nozzle Transponder for Healy 600 (200 or more units) price per unit</t>
  </si>
  <si>
    <t>AW-FF-142</t>
  </si>
  <si>
    <t>Nozzle Transponder for Husky 1+ 5 (up to 199 units) price per unit</t>
  </si>
  <si>
    <t>AW-FF-143</t>
  </si>
  <si>
    <t>Nozzle Transponder for Husky 1+ 5 (200 or more units) price per unit</t>
  </si>
  <si>
    <t>AW-FF-144</t>
  </si>
  <si>
    <t>Nozzle Transponder for Husky 1+ 8 (up to 199 units) price per unit</t>
  </si>
  <si>
    <t>AW-FF-145</t>
  </si>
  <si>
    <t>Nozzle Transponder for Husky 1+ 8 (200 or more units) price per unit</t>
  </si>
  <si>
    <t>AW-FF-146</t>
  </si>
  <si>
    <t>Nozzle Transponder for Husky 1A (up to 199 units) price per unit</t>
  </si>
  <si>
    <t>AW-FF-147</t>
  </si>
  <si>
    <t>Nozzle Transponder for Husky 1A (200 or more units) price per unit</t>
  </si>
  <si>
    <t>AW-FF-148</t>
  </si>
  <si>
    <t>Nozzle Transponder for Husky 1VA1 (up to 199 units) price per unit</t>
  </si>
  <si>
    <t>AW-FF-149</t>
  </si>
  <si>
    <t>Nozzle Transponder for Husky 1VA1 (200 or more units) price per unit</t>
  </si>
  <si>
    <t>AW-FF-150</t>
  </si>
  <si>
    <t>RVB Programmer (up to 19 units) price per unit</t>
  </si>
  <si>
    <t>AW-FF-196</t>
  </si>
  <si>
    <t>RVB Programmer (20-99 units) price per unit</t>
  </si>
  <si>
    <t>AW-FF-197</t>
  </si>
  <si>
    <t>RVB Programmer (101 or more units) price per unit</t>
  </si>
  <si>
    <t>AW-FF-198</t>
  </si>
  <si>
    <t>OBDII Canbus Easy Connect Cable - 100 piece min (up to 499 units) price per unit</t>
  </si>
  <si>
    <t>AW-FF-205</t>
  </si>
  <si>
    <t>OBDII Canbus Easy Connect Cable - 100 piece min (500 to 3,999 units) price per unit</t>
  </si>
  <si>
    <t>AW-FF-206</t>
  </si>
  <si>
    <t>OBDII Canbus Easy Connect Cable - 100 piece min (4,000 units or more) price per unit</t>
  </si>
  <si>
    <t>AW-FF-207</t>
  </si>
  <si>
    <t>N-Ring L type (2-7/8") (up to 1499 units) price per unit</t>
  </si>
  <si>
    <t>AW-FF-208</t>
  </si>
  <si>
    <t>N-Ring L type (2-7/8") (1500 to 3999 units) price per unit</t>
  </si>
  <si>
    <t>AW-FF-209</t>
  </si>
  <si>
    <t>N-Ring L type (2-7/8") (4000 or more units) price per unit</t>
  </si>
  <si>
    <t>AW-FF-210</t>
  </si>
  <si>
    <t>T-Ring 2-1/8 (R-57UL) (up to 1499 units) price per unit</t>
  </si>
  <si>
    <t>AW-FF-211</t>
  </si>
  <si>
    <t>T-Ring 2-1/8 (R-57UL) (1500 to 3999 units) price per unit</t>
  </si>
  <si>
    <t>AW-FF-212</t>
  </si>
  <si>
    <t>T-Ring 2-1/8 (R-57UL) (4000 or more units) price per unit</t>
  </si>
  <si>
    <t>AW-FF-213</t>
  </si>
  <si>
    <t>Vehicle Coil R-65UL (up to 1499 units) price per unit</t>
  </si>
  <si>
    <t>AW-FF-214</t>
  </si>
  <si>
    <t>Vehicle Coil R-65UL (1500 to 3999 units) price per unit</t>
  </si>
  <si>
    <t>AW-FF-215</t>
  </si>
  <si>
    <t>Vehicle Coil R-65UL (4000 or more units) price per unit</t>
  </si>
  <si>
    <t>AW-FF-216</t>
  </si>
  <si>
    <t>T-Ring 3.0 (R-80UL) (up to 1499 units) price per unit</t>
  </si>
  <si>
    <t>AW-FF-217</t>
  </si>
  <si>
    <t>T-Ring 3.0 (R-80UL) (1500 to 3999 units) price per unit</t>
  </si>
  <si>
    <t>AW-FF-218</t>
  </si>
  <si>
    <t>T-Ring 3.0 (R-80UL) (4000 or more units ) price per unit</t>
  </si>
  <si>
    <t>AW-FF-219</t>
  </si>
  <si>
    <t>T-Ring 3-13/16 (R-100UL) (up to 1499 units) price per unit</t>
  </si>
  <si>
    <t>AW-FF-220</t>
  </si>
  <si>
    <t>T-Ring 3-13/16 (R-100UL) (1500 to 3999 units) price per unit</t>
  </si>
  <si>
    <t>AW-FF-221</t>
  </si>
  <si>
    <t>T-Ring 3-13/16 (R-100UL) (4000 or more units) price per unit</t>
  </si>
  <si>
    <t>AW-FF-222</t>
  </si>
  <si>
    <t>T-Ring 4-13/16 (R-125UL) (up to 1499 units) price per unit</t>
  </si>
  <si>
    <t>AW-FF-223</t>
  </si>
  <si>
    <t>T-Ring 4-13/16 (R-125UL) (1500 to 3999 units) price per unit</t>
  </si>
  <si>
    <t>AW-FF-224</t>
  </si>
  <si>
    <t>T-Ring 4-13/16 (R-125UL) (4000 or more units) price per unit</t>
  </si>
  <si>
    <t>AW-FF-225</t>
  </si>
  <si>
    <t>Slim Coils (up to 1499 units) price per unit</t>
  </si>
  <si>
    <t>AW-FF-226</t>
  </si>
  <si>
    <t>Slim Coils (1500 to 3999 units) price per unit</t>
  </si>
  <si>
    <t>AW-FF-227</t>
  </si>
  <si>
    <t>Slim Coils (4000 or more units) price per unit</t>
  </si>
  <si>
    <t>AW-FF-228</t>
  </si>
  <si>
    <t>AW-FF-229</t>
  </si>
  <si>
    <t>AW-FF-230</t>
  </si>
  <si>
    <t>AW-FF-231</t>
  </si>
  <si>
    <t>T-Ring 2.5" 2-5/15 (X-2.5UL) (up to 1499 units) price per unit</t>
  </si>
  <si>
    <t>AW-FF-232</t>
  </si>
  <si>
    <t>T-Ring 2.5" 2-5/15 (X-2.5UL) (1500 to 3999 units) price per unit</t>
  </si>
  <si>
    <t>AW-FF-233</t>
  </si>
  <si>
    <t>T-Ring 2.5" 2-5/15 (X-2.5UL) (4000 or more units) price per unit</t>
  </si>
  <si>
    <t>AW-FF-234</t>
  </si>
  <si>
    <t>AW-FF-235</t>
  </si>
  <si>
    <t>AW-FF-236</t>
  </si>
  <si>
    <t>T-Ring 3.0 (R-80UL) (4000 or more units) price per unit</t>
  </si>
  <si>
    <t>AW-FF-237</t>
  </si>
  <si>
    <t>T-Ring 2-5/8 (R-70UL) (up to 1499 units) price per unit</t>
  </si>
  <si>
    <t>AW-FF-238</t>
  </si>
  <si>
    <t>T-Ring 2-5/8 (R-70UL) (1500 to 3999 units) price per unit</t>
  </si>
  <si>
    <t>AW-FF-239</t>
  </si>
  <si>
    <t>T-Ring 2-5/8 (R-70UL) (4000 or more units) price per unit</t>
  </si>
  <si>
    <t>AW-FF-240</t>
  </si>
  <si>
    <t>T-Ring 4-3/16 (R-110UL) (up to 1499 units) price per unit</t>
  </si>
  <si>
    <t>AW-FF-241</t>
  </si>
  <si>
    <t>T-Ring 4-3/16 (R-110UL) (1500 to 3999 units) price per unit</t>
  </si>
  <si>
    <t>AW-FF-242</t>
  </si>
  <si>
    <t>T-Ring 4-3/16 (R-110UL) (4000 or more units) price per unit</t>
  </si>
  <si>
    <t>AW-FF-243</t>
  </si>
  <si>
    <t>Vehicle Coil with PVC Cover S-75 (up to 1499 units) price per unit</t>
  </si>
  <si>
    <t>AW-FF-244</t>
  </si>
  <si>
    <t>Vehicle Coil with PVC Cover S-75 (1500 to 3999 units) price per unit</t>
  </si>
  <si>
    <t>AW-FF-245</t>
  </si>
  <si>
    <t>Vehicle Coil with PVC Cover S-75 (4000 or mroe+B342 units) price per unit</t>
  </si>
  <si>
    <t>AW-FF-246</t>
  </si>
  <si>
    <t>Dashboard Coil (up to 1499 units) price per unit</t>
  </si>
  <si>
    <t>AW-FF-247</t>
  </si>
  <si>
    <t>Dashboard Coil (1500 to 3999 units) price per unit</t>
  </si>
  <si>
    <t>AW-FF-248</t>
  </si>
  <si>
    <t>Dashboard Coil (4000 or more units) price per unit</t>
  </si>
  <si>
    <t>AW-FF-249</t>
  </si>
  <si>
    <t>Spare Part Kit - 4 Hose (up to 9 units) price per unit</t>
  </si>
  <si>
    <t>AW-FF-250</t>
  </si>
  <si>
    <t>Spare Part Kit - 4 Hose (10 or more units) price per unit</t>
  </si>
  <si>
    <t>AW-FF-251</t>
  </si>
  <si>
    <t>Spare Kit 4 HID (up to 9 units) price per unit</t>
  </si>
  <si>
    <t>AW-FF-252</t>
  </si>
  <si>
    <t>Spare Kit 4 HID (10 or more units) price per unit</t>
  </si>
  <si>
    <t>AW-FF-253</t>
  </si>
  <si>
    <t>Spare Kit 4 MAG (up to 9 units) price per unit</t>
  </si>
  <si>
    <t>AW-FF-254</t>
  </si>
  <si>
    <t>Spare Kit 4 MAG (up to 10 units) price per unit</t>
  </si>
  <si>
    <t>AW-FF-255</t>
  </si>
  <si>
    <t>Spare 4 HID/MAG (up to 9 units) price per unit</t>
  </si>
  <si>
    <t>AW-FF-256</t>
  </si>
  <si>
    <t>Spare 4 HID/MAG (10 or more units) price per unit</t>
  </si>
  <si>
    <t>AW-FF-257</t>
  </si>
  <si>
    <t>Spare Part Kit - 8 Hose (up to 9 units) price per unit</t>
  </si>
  <si>
    <t>AW-FF-258</t>
  </si>
  <si>
    <t>Spare Part Kit - 8 Hose (10 or more units) price per unit</t>
  </si>
  <si>
    <t>AW-FF-259</t>
  </si>
  <si>
    <t>Spare Kit 8 HID (up 9 units) price per unit</t>
  </si>
  <si>
    <t>AW-FF-260</t>
  </si>
  <si>
    <t>Spare Kit 8 HID (10 or more units) price per unit</t>
  </si>
  <si>
    <t>AW-FF-261</t>
  </si>
  <si>
    <t>Spare Kit 8 MAG (up 9 units) price per unit</t>
  </si>
  <si>
    <t>AW-FF-262</t>
  </si>
  <si>
    <t>Spare Kit 8 MAG (10 or more units) price per unit</t>
  </si>
  <si>
    <t>AW-FF-263</t>
  </si>
  <si>
    <t>Spare 8 HID/MAG (up to 9 units) price per unit</t>
  </si>
  <si>
    <t>AW-FF-264</t>
  </si>
  <si>
    <t>Spare 8 HID/MAG (10 or more units) price per unit</t>
  </si>
  <si>
    <t>AW-FF-265</t>
  </si>
  <si>
    <t>Panel Board (up to 9 units) price per unit</t>
  </si>
  <si>
    <t>AW-FF-266</t>
  </si>
  <si>
    <t>Panel Board (10 or more units) price per unit</t>
  </si>
  <si>
    <t>AW-FF-267</t>
  </si>
  <si>
    <t>CPU Board (without frameware) (up to 9 units) price per unit</t>
  </si>
  <si>
    <t>AW-FF-268</t>
  </si>
  <si>
    <t>CPU Board (without frameware) (10 or more units) price per unit</t>
  </si>
  <si>
    <t>AW-FF-269</t>
  </si>
  <si>
    <t>Pump Board (up to 9 units) price per unit</t>
  </si>
  <si>
    <t>AW-FF-270</t>
  </si>
  <si>
    <t>Pump Board (10 or more units) price per unit</t>
  </si>
  <si>
    <t>AW-FF-271</t>
  </si>
  <si>
    <t>4 Channel Junction Board (up to 9 units) price per unit</t>
  </si>
  <si>
    <t>AW-FF-272</t>
  </si>
  <si>
    <t>4 Channel Junction Board (10 or more units) price per unit</t>
  </si>
  <si>
    <t>AW-FF-273</t>
  </si>
  <si>
    <t>8 Channel Junction Board (up to 9 units) price per unit</t>
  </si>
  <si>
    <t>AW-FF-274</t>
  </si>
  <si>
    <t>8 Channel Junction Board (10 or more units) price per unit</t>
  </si>
  <si>
    <t>AW-FF-275</t>
  </si>
  <si>
    <t>4 Channels Electric Board (up to 9 units) price per unit</t>
  </si>
  <si>
    <t>AW-FF-276</t>
  </si>
  <si>
    <t>4 Channels Electric Board (10 or more units) price per unit</t>
  </si>
  <si>
    <t>AW-FF-277</t>
  </si>
  <si>
    <t>Dispenser Bypass Card (up to 9 units) price per unit</t>
  </si>
  <si>
    <t>AW-FF-278</t>
  </si>
  <si>
    <t>Dispenser Bypass Card (10 or more units) price per unit</t>
  </si>
  <si>
    <t>AW-FF-279</t>
  </si>
  <si>
    <t>Power Supply (up to 9 units) price per unit</t>
  </si>
  <si>
    <t>AW-FF-280</t>
  </si>
  <si>
    <t>Power Supply (10 or more units) price per unit</t>
  </si>
  <si>
    <t>AW-FF-281</t>
  </si>
  <si>
    <t>Power Box (fuse, surge protection, switch and filter) (up to 9 units) price per unit</t>
  </si>
  <si>
    <t>AW-FF-282</t>
  </si>
  <si>
    <t>Power Box (fuse, surge protection, switch and filter) (10 or more units) price per unit</t>
  </si>
  <si>
    <t>AW-FF-283</t>
  </si>
  <si>
    <t>Cooling Fan (up to 9 units) price per unit</t>
  </si>
  <si>
    <t>AW-FF-284</t>
  </si>
  <si>
    <t>Cooling Fan (10 or more units) price per unit</t>
  </si>
  <si>
    <t>AW-FF-285</t>
  </si>
  <si>
    <t>Keypad (up to 9 units) price per unit</t>
  </si>
  <si>
    <t>AW-FF-286</t>
  </si>
  <si>
    <t>Keypad (10 or more units) price per unit</t>
  </si>
  <si>
    <t>AW-FF-287</t>
  </si>
  <si>
    <t>RFU Adaptor (up to 9 units) price per unit</t>
  </si>
  <si>
    <t>AW-FF-288</t>
  </si>
  <si>
    <t>RFU Adaptor (10 or more units) price per unit</t>
  </si>
  <si>
    <t>AW-FF-289</t>
  </si>
  <si>
    <t>LCD Display (up to 9 units) price per unit</t>
  </si>
  <si>
    <t>AW-FF-290</t>
  </si>
  <si>
    <t>LCD Display (10 or more units) price per unit</t>
  </si>
  <si>
    <t>AW-FF-291</t>
  </si>
  <si>
    <t>Magnetic Card Reader (up to 9 units)</t>
  </si>
  <si>
    <t>AW-FF-292</t>
  </si>
  <si>
    <t>Magnetic Card Reader (10 or more units)</t>
  </si>
  <si>
    <t>AW-FF-293</t>
  </si>
  <si>
    <t>HID Reader (up to 9 units)</t>
  </si>
  <si>
    <t>AW-FF-294</t>
  </si>
  <si>
    <t>HID Reader (10 or more units)</t>
  </si>
  <si>
    <t>AW-FF-295</t>
  </si>
  <si>
    <t>Head Lock (up to 9 units) price per unit</t>
  </si>
  <si>
    <t>AW-FF-296</t>
  </si>
  <si>
    <t>Head Lock (10 or more units) price per unit</t>
  </si>
  <si>
    <t>AW-FF-297</t>
  </si>
  <si>
    <t>Flash Disk (Programmed) (up to 9 units) price per unit</t>
  </si>
  <si>
    <t>AW-FF-298</t>
  </si>
  <si>
    <t>Flash Disk (Programmed) (10 or more units) price per unit</t>
  </si>
  <si>
    <t>AW-FF-299</t>
  </si>
  <si>
    <t>AW-FF-300</t>
  </si>
  <si>
    <t>AW-FF-301</t>
  </si>
  <si>
    <t>AW-FF-302</t>
  </si>
  <si>
    <t>AW-FF-303</t>
  </si>
  <si>
    <t>AW-FF-304</t>
  </si>
  <si>
    <t>AW-FF-305</t>
  </si>
  <si>
    <t>AW-FF-306</t>
  </si>
  <si>
    <t>AW-FF-307</t>
  </si>
  <si>
    <t>AW-FF-308</t>
  </si>
  <si>
    <t>AW-FF-309</t>
  </si>
  <si>
    <t>AW-FF-310</t>
  </si>
  <si>
    <t>AW-FF-311</t>
  </si>
  <si>
    <t>AW-FF-312</t>
  </si>
  <si>
    <t>AW-FF-313</t>
  </si>
  <si>
    <t>AW-FF-314</t>
  </si>
  <si>
    <t>AW-FF-315</t>
  </si>
  <si>
    <t>Magnetic Card Reader (up to 9  units) price per unit</t>
  </si>
  <si>
    <t>AW-FF-316</t>
  </si>
  <si>
    <t>Magnetic Card Reader (10 or more  units) price per unit</t>
  </si>
  <si>
    <t>AW-FF-317</t>
  </si>
  <si>
    <t>HID Reader (up to 9 units) price per unit</t>
  </si>
  <si>
    <t>AW-FF-318</t>
  </si>
  <si>
    <t>HID Reader (10 or more units) price per unit</t>
  </si>
  <si>
    <t>AW-FF-319</t>
  </si>
  <si>
    <t>AW-FF-320</t>
  </si>
  <si>
    <t>AW-FF-321</t>
  </si>
  <si>
    <t>HID Keys (up to 4999 units) price per unit</t>
  </si>
  <si>
    <t>AW-FF-322</t>
  </si>
  <si>
    <t>HID Keys (5000 or more units) price per unit</t>
  </si>
  <si>
    <t>AW-FF-323</t>
  </si>
  <si>
    <t>Banner Overhead Sensors (up to 49 units) price per unit</t>
  </si>
  <si>
    <t>AW-FF-324</t>
  </si>
  <si>
    <t>Banner Overhead Sensors (50 or more units) price per unit</t>
  </si>
  <si>
    <t>AW-FF-325</t>
  </si>
  <si>
    <t>Omron DPST-NO Relays (up to 99 units) price per unit</t>
  </si>
  <si>
    <t>AW-FF-326</t>
  </si>
  <si>
    <t>Omron DPST-NO Relays (100 or more units) price per unit</t>
  </si>
  <si>
    <t>AW-FF-327</t>
  </si>
  <si>
    <t>Omron Base (up to 99 units) price per unit</t>
  </si>
  <si>
    <t>AW-FF-328</t>
  </si>
  <si>
    <t>Omron Base (100 or more units) price per unit</t>
  </si>
  <si>
    <t>AW-FF-329</t>
  </si>
  <si>
    <t>AssetWorks GPS Powered by Networkfleet 5500</t>
  </si>
  <si>
    <t>GPSH-1</t>
  </si>
  <si>
    <t>FJ3 Canbus VIB</t>
  </si>
  <si>
    <t>FJ3 FleetJournal WAF Vehicle ID Box 2.4 GHz (up to 1499 units) price per unit</t>
  </si>
  <si>
    <t>AW-FF-330</t>
  </si>
  <si>
    <t>FJ3 FleetJournal WAF Vehicle ID Box 2.4 GHz(1500 to 3999 units) price per unit</t>
  </si>
  <si>
    <t>AW-FF-331</t>
  </si>
  <si>
    <t>FJ3 FleetJournal WAF Vehicle ID Box 2.4 GHz (4000 +) price per unit</t>
  </si>
  <si>
    <t>AW-FF-332</t>
  </si>
  <si>
    <t>SVID</t>
  </si>
  <si>
    <t>Small Vehicle Identification Device (RF tag for fueling)              (up to 1499 units)</t>
  </si>
  <si>
    <t>AW-FF-333</t>
  </si>
  <si>
    <t>Small Vehicle Identification Device (RF tag for fueling)              (1500-3999 units)</t>
  </si>
  <si>
    <t>AW-FF-334</t>
  </si>
  <si>
    <t>Small Vehicle Identification Device (RF tag for fueling) (4000+ units)</t>
  </si>
  <si>
    <t>AW-FF-335</t>
  </si>
  <si>
    <t xml:space="preserve">FJ3 Programmer </t>
  </si>
  <si>
    <t>FJ3 Programmer (up to 19 units) price per unit</t>
  </si>
  <si>
    <t>AW-FF-336</t>
  </si>
  <si>
    <t>FJ3 Programmer (20-99 units) price per unit</t>
  </si>
  <si>
    <t>AW-FF-337</t>
  </si>
  <si>
    <t>FJ3 Programmer (100 or more units) price per unit</t>
  </si>
  <si>
    <t>AW-FF-338</t>
  </si>
  <si>
    <t>Hard Wire Fuel Adapter</t>
  </si>
  <si>
    <t>Hard Wire Fuel Inlet Antenna Adapter for FJ3                              (up to 1499 units)</t>
  </si>
  <si>
    <t>AW-FF-339</t>
  </si>
  <si>
    <t>Hard Wire Fuel Inlet Antenna Adapter for FJ3                              (1500-3999 units)</t>
  </si>
  <si>
    <t>AW-FF-340</t>
  </si>
  <si>
    <t>Hard Wire Fuel Inlet Antenna Adapter for FJ3                               (4000+ units)</t>
  </si>
  <si>
    <t>AW-FF-341</t>
  </si>
  <si>
    <t>Easy Connect HD "Y" Cable</t>
  </si>
  <si>
    <t>High Speed 500MHz J1939 9 Pin Deutsche Easy Connect "Y" Cable (up to 499 units)</t>
  </si>
  <si>
    <t>AW-FF-342</t>
  </si>
  <si>
    <t>High Speed 500MHz J1939 9 Pin Deutsche Easy Connect "Y" Cable (500-3999 units)</t>
  </si>
  <si>
    <t>AW-FF-343</t>
  </si>
  <si>
    <t>High Speed 500MHz J1939 9 Pin Deutsche Easy Connect "Y" Cable (4000+ units)</t>
  </si>
  <si>
    <t>AW-FF-344</t>
  </si>
  <si>
    <t>Dual J1708/J1939 9 Pin Deutsche Easy Connect Y Cable (up to 499 units)</t>
  </si>
  <si>
    <t>AW-FF-345</t>
  </si>
  <si>
    <t>Dual J1708/J1939 9 Pin Deutsche Easy Connect Y Cable (500-3999 units)</t>
  </si>
  <si>
    <t>AW-FF-346</t>
  </si>
  <si>
    <t>Dual J1708/J1939 9 Pin Deutsche Easy Connect Y Cable (4000+ units)</t>
  </si>
  <si>
    <t>AW-FF-347</t>
  </si>
  <si>
    <t>Vehicle Installation Kits</t>
  </si>
  <si>
    <t>Vehicle Installation Kits (wire, loom, wire ties, self tapping screw, grommets)(up to 1499 units)</t>
  </si>
  <si>
    <t>AW-FF-348</t>
  </si>
  <si>
    <t>Vehicle Installation Kits (wire, loom, wire ties, self tapping screw, grommets)(1500-3999 units)</t>
  </si>
  <si>
    <t>AW-FF-349</t>
  </si>
  <si>
    <t>Vehicle Installation Kits (wire, loom, wire ties, self tapping screw, grommets)(4000+ units)</t>
  </si>
  <si>
    <t>AW-FF-350</t>
  </si>
  <si>
    <t>Pedestal Adapter</t>
  </si>
  <si>
    <t>EJ Ward Pedestal Adapter for FuelFocus Island Controller (&lt;50 units)</t>
  </si>
  <si>
    <t>AW-FF-351</t>
  </si>
  <si>
    <t>EJ Ward Pedestal Adapter for FuelFocus Island Controller (50-99 units)</t>
  </si>
  <si>
    <t>AW-FF-352</t>
  </si>
  <si>
    <t>EJ Ward Pedestal Adapter for FuelFocus Island Controller  (100+ units)</t>
  </si>
  <si>
    <t>AW-FF-353</t>
  </si>
  <si>
    <t>Ward Can Antenna</t>
  </si>
  <si>
    <t>EJ Ward Canceiver Receiving Antenna - High Power                 (&lt;50 units)</t>
  </si>
  <si>
    <t>AW-FF-354</t>
  </si>
  <si>
    <t>EJ Ward Canceiver Receiving Antenna - High Power                 (50-99 units)</t>
  </si>
  <si>
    <t>AW-FF-355</t>
  </si>
  <si>
    <t>EJ Ward Canceiver Receiving Antenna - High Power         (100+ units)</t>
  </si>
  <si>
    <t>AW-FF-356</t>
  </si>
  <si>
    <t>FleetFocus VDC License</t>
  </si>
  <si>
    <t>FleetFocus Vehicle Data Collector  License                            (&lt;50 licenses) price per license</t>
  </si>
  <si>
    <t>AW-FF-357</t>
  </si>
  <si>
    <t>FleetFocus Vehcle Data Collector  License                            (10 to 99 licenses) price per license</t>
  </si>
  <si>
    <t>AW-FF-358</t>
  </si>
  <si>
    <t>FleetFocus Vehicle Data Collector License                            (100 or more licenses) price per license</t>
  </si>
  <si>
    <t>AW-FF-359</t>
  </si>
  <si>
    <t>FJ3 Starter Kit</t>
  </si>
  <si>
    <t>FJ3 Vehicle Installation Shop Starter Kit ( up to 19 units)</t>
  </si>
  <si>
    <t>AW-FF-360</t>
  </si>
  <si>
    <t>FJ3 Vehicle Installation Shop Starter Kit ( 20 to 99 units)</t>
  </si>
  <si>
    <t>AW-FF-361</t>
  </si>
  <si>
    <t>FJ3 Vehicle Installation Shop Starter Kit (100+ units)</t>
  </si>
  <si>
    <t>AW-FF-362</t>
  </si>
  <si>
    <t>Universal Nozzle Tag 2.4GHz</t>
  </si>
  <si>
    <t>Dual EJ Ward/FJ3 Universal Mount Nozzle Tags                        (&lt;200 units)</t>
  </si>
  <si>
    <t>AW-FF-363</t>
  </si>
  <si>
    <t>Dual EJ Ward/FJ3 Universal Mount Nozzle Tags                        (&gt; 200 units)</t>
  </si>
  <si>
    <t>AW-FF-364</t>
  </si>
  <si>
    <t>FJ3 Driver Behavior Upgrade</t>
  </si>
  <si>
    <t>FJ3 FleetJournal Driver Behavior Upgrade Kit (up to 1499 units) price per unit</t>
  </si>
  <si>
    <t>AW-FF-365</t>
  </si>
  <si>
    <t>FJ3 FleetJournal Driver Behavior Upgrade Kit (1500 to 3999 units) price per unit</t>
  </si>
  <si>
    <t>AW-FF-366</t>
  </si>
  <si>
    <t>FJ3 FleetJournal Driver Behavior Upgrade Kit (4000 +) price per unit</t>
  </si>
  <si>
    <t>AW-FF-367</t>
  </si>
  <si>
    <t>FJ3 Passive GPS Upgrade</t>
  </si>
  <si>
    <t>FJ3 FleetJournal Passive GPS Upgrade Kit (up to 1499 units) price per unit</t>
  </si>
  <si>
    <t>AW-FF-368</t>
  </si>
  <si>
    <t>FJ3 FleetJournal Passive GPS Upgrade Kit (1500 to 3999 units) price per unit</t>
  </si>
  <si>
    <t>AW-FF-369</t>
  </si>
  <si>
    <t>FJ3 FleetJournal Passive GPS Upgrade Kit (4000 +) price per unit</t>
  </si>
  <si>
    <t>AW-FF-370</t>
  </si>
  <si>
    <t>Stainless Steel - Painted</t>
  </si>
  <si>
    <t>Stainless Steel Upgrade with Protective Paint</t>
  </si>
  <si>
    <t>AW-FF-371</t>
  </si>
  <si>
    <t>Stainless Steel - Polished</t>
  </si>
  <si>
    <t>Stainless Steel Upgrade with Polished Finish (no paint)</t>
  </si>
  <si>
    <t>AW-FF-372</t>
  </si>
  <si>
    <t>WAF Vehicle Hardware 918MHz</t>
  </si>
  <si>
    <t>918MHz Standard RF Canbus Vehicle ID Box  - OBDII          (up to 1499 units)(metal box, increased memory)</t>
  </si>
  <si>
    <t>AW-FF-373</t>
  </si>
  <si>
    <t>918MHz Standard RF Canbus Vehicle ID Box  - OBDII          (1500 to 3999 units)(metal box, increased memory)</t>
  </si>
  <si>
    <t>AW-FF-374</t>
  </si>
  <si>
    <t>918MHz Standard RF Canbus Vehicle ID Box  - OBDII          (4000 + units)(metal box, increased memory)</t>
  </si>
  <si>
    <t>AW-FF-375</t>
  </si>
  <si>
    <t>918MHz Standard RF Canbus Vehicle ID Box  - J1939          (up to 1499 units)(metal box, increased memory)</t>
  </si>
  <si>
    <t>AW-FF-376</t>
  </si>
  <si>
    <t>918MHz Standard RF Canbus Vehicle ID Box  - J1939         (1500 to 3999 units)(metal box, increased memory)</t>
  </si>
  <si>
    <t>AW-FF-377</t>
  </si>
  <si>
    <t>918MHz Standard RF Canbus Vehicle ID Box  - J1939          (4000 + units)(metal box, increased memory)</t>
  </si>
  <si>
    <t>AW-FF-378</t>
  </si>
  <si>
    <t>918MHz Standard RF Canbus Vehicle ID Box  - J1708          (up to 1499 units)(metal box, increased memory)</t>
  </si>
  <si>
    <t>AW-FF-379</t>
  </si>
  <si>
    <t>918MHz Standard RF Canbus Vehicle ID Box  - J1708          (1500 to 3999 units)(metal box, increased memory)</t>
  </si>
  <si>
    <t>AW-FF-380</t>
  </si>
  <si>
    <t>918MHz Standard RF Canbus Vehicle ID Box  - J1709          (4000 + units)(metal box, increased memory)</t>
  </si>
  <si>
    <t>AW-FF-381</t>
  </si>
  <si>
    <t>Fleet/Facilities Software Program Manager</t>
  </si>
  <si>
    <t xml:space="preserve">Manages the implementation effort for many customers. This includes planning and coordinating both AssetWorks and customer activities to ensure that the goals and objectives of the implementation are accomplished within the defined time and funding parameters. Is fiscally responsible for achieving budgetary goals of the project. Consults with customers on the integration of Facility/FleetFocus products and the customer's standard operating procedures. Defines system interfaces, data conversion requirements, and software modifications required to support the customer’s implementation requirements. Performs and/or supervises personnel in complex variance verifications, release testing and customer specific beta software support. </t>
  </si>
  <si>
    <t>S-1</t>
  </si>
  <si>
    <t>Hourly</t>
  </si>
  <si>
    <t>Fleet/Facilities Software Sr Project Manager</t>
  </si>
  <si>
    <t>Serves as the primary contact with customer and works closely with other staff on a variety of tasks to ensure successful implementation of the project plan including: analysis of customer work flow and standard operating procedures; program modifications, data interface programs; data conversion coding requirements; and variance verification. Coordinates with Customer to deliver training activities associated with the implementation. Prepares project plans, implementation schedules, customer status reports, trip reports, expense reports and travel schedules. Troubleshoots all aspects of the project plan and communicates regularly with the Customer Project Manager on status of the implementation.</t>
  </si>
  <si>
    <t>S-2</t>
  </si>
  <si>
    <t>Fleet/Facilities Software Project Manager</t>
  </si>
  <si>
    <t>S-3</t>
  </si>
  <si>
    <t>Fleet/Facilities Software System Architect</t>
  </si>
  <si>
    <t>Lead the overall design and development effort from a technical and functional perspective. Responsible for architectural underpinnings of the application and maintenance of the ASSETWORKS software product codes and extension of the product. Serves as a technical resource to the ASSETWORKS Customer Support Staff, Project Manager and Program Manager in the resolution of customer issues with data conversion and product functionality. Reviews functional and technical specifications for custom interfaces as well as requirement analysis documentation for custom software. Executes the production and maintenance of software specifications and technical documentation of developed code. Performs other duties as may be assigned by management.</t>
  </si>
  <si>
    <t>S-4</t>
  </si>
  <si>
    <t>Fleet/Facilities Software Sr Developer</t>
  </si>
  <si>
    <t>Maintenance of the ASSETWORKS software product codes and extension of the product. Serves as a technical resource to the ASSETWORKS Customer Support Staff, Project Manager and Program Manager in the resolution of customer issues with data conversion and product functionality. Reviews functional and technical specifications for custom interfaces as well as requirement analysis documentation for custom software. Executes the production and maintenance of software specifications and technical documentation of developed code. Performs other duties as may be assigned by management.</t>
  </si>
  <si>
    <t>S-5</t>
  </si>
  <si>
    <t>Fleet/Facilities Software Developer</t>
  </si>
  <si>
    <t>S-6</t>
  </si>
  <si>
    <t>Fleet/Facilities Software Sr Implementation Specialist</t>
  </si>
  <si>
    <t>Working with customers on-site and remotely to provide software training to personnel involved with the software - directors, supervisors, administrative personnel, craftsmen, and shop workers. Prepares and customizes documentation for classroom presentation. Develops class curriculum, workshops and new class offerings. Leads customers in implementing best practices and new workflows. Provides technical assistance to customers as needed.</t>
  </si>
  <si>
    <t>S-7</t>
  </si>
  <si>
    <t>Fleet/Facilities Software Implementation Specialist</t>
  </si>
  <si>
    <t>S-8</t>
  </si>
  <si>
    <t>Fleet/Facilities Software Installation Engineer</t>
  </si>
  <si>
    <t>Supports the Project Manager in working with the customer during the installation of the ASSETWORKS software. Works closely with other ASSETWORKS and customer staff on a variety of tasks to ensure successful implementation. Assists in the troubleshooting of all installation tasks and related issues.</t>
  </si>
  <si>
    <t>S-9</t>
  </si>
  <si>
    <t>Fleet/Facilities Software Documentation Specialist</t>
  </si>
  <si>
    <t>Prepare technical and complex documentation in support of the product or engagement under the direction of the Project Manager.</t>
  </si>
  <si>
    <t>S-10</t>
  </si>
  <si>
    <t>Fuel Program Manager</t>
  </si>
  <si>
    <t>Serves as primary contact with customer and manages other staff on a variety of tasks to ensure successful implementation of the project plan including: analysis of customer work flow and standard operating procedures. Coordinates with Customer Project Manager to deliver training activities associated with the implementation. Prepares project plans, implementation schedules, customer status reports, trip reports, expense reports and travel schedules. Troubleshoots all aspects of the project plan and communicates regularly with the Customer Project Manager on status of the implementation.</t>
  </si>
  <si>
    <t>S-12</t>
  </si>
  <si>
    <t>Fuel Software Installer/Trainer</t>
  </si>
  <si>
    <t xml:space="preserve">Supports the Project Manager in working with the customer during the installation of the ASSETWORKS software. Works closely with other ASSETWORKS and customer staff on a variety of tasks to ensure successful implementation. Assists in the troubleshooting of all installation tasks and related issues.   Provides classroom or field based training to customers.  </t>
  </si>
  <si>
    <t>S-13</t>
  </si>
  <si>
    <t>Fuel Master Technician</t>
  </si>
  <si>
    <t xml:space="preserve">Supports the Project Manager in performing the physical installation of the FuelFocus System hardware.  Acts as liaison between Project Manager and outside contractors for site readiness.  Works closely with other ASSETWORKS and customer staff on a variety of tasks to ensure successful implementation. Assists in the troubleshooting of all installation tasks and related issues. </t>
  </si>
  <si>
    <t>S-14</t>
  </si>
  <si>
    <t>Allocation &amp; Assignment</t>
  </si>
  <si>
    <t>PROPLUS Plan</t>
  </si>
  <si>
    <t>PROPLUS PUBLIC WORKS Plan</t>
  </si>
  <si>
    <t>SUSPEND Plan</t>
  </si>
  <si>
    <t>FLEX Plan</t>
  </si>
  <si>
    <t>GEO-NFCFOBBLU</t>
  </si>
  <si>
    <t>GEO-NFCFOBBLU20</t>
  </si>
  <si>
    <t>GEO-NFCSTKBLU</t>
  </si>
  <si>
    <t>GEO-NFCSTKBLU20</t>
  </si>
  <si>
    <t>SPR-NFCBRACKET</t>
  </si>
  <si>
    <t>HRN-GS16K2</t>
  </si>
  <si>
    <t>HRN-GS09K2</t>
  </si>
  <si>
    <t>HRN-RS12S2</t>
  </si>
  <si>
    <t>HRN-RX06S4</t>
  </si>
  <si>
    <t>HRN-DS06T2</t>
  </si>
  <si>
    <t>HRN-WT10XIOC</t>
  </si>
  <si>
    <t>HRN-IOX10X</t>
  </si>
  <si>
    <t>HRN-MIC2DC</t>
  </si>
  <si>
    <t>HRN-DB9SI15</t>
  </si>
  <si>
    <t>HRN-FAI</t>
  </si>
  <si>
    <t>Universal OBDII T-Harness Kit</t>
  </si>
  <si>
    <t xml:space="preserve">Universal Heavy-Duty T-Harness Kit </t>
  </si>
  <si>
    <t>6-pin heavy-duty T-harness</t>
  </si>
  <si>
    <t>Winter Ops cable — IOX Harness to connect between the GO9 and Controller Gateway (WT10X)</t>
  </si>
  <si>
    <t>Winter Ops cable for Muncie Advantage+ integration.</t>
  </si>
  <si>
    <t>Winter Ops cable for DB-9 serial integration. Length: 180 inches.</t>
  </si>
  <si>
    <t>Winter Ops cable for Force America integration.</t>
  </si>
  <si>
    <t>NFC driver ID fob — used with IOX-NFCREADER driver ID tag reader.</t>
  </si>
  <si>
    <t>Bag of 20 NFC fobs — includes downloadable CSV file for tag IDs.</t>
  </si>
  <si>
    <t>NFC driver ID tag sticker with blue label — used with IOX-NFCREADER driver ID tag reader.</t>
  </si>
  <si>
    <t>Bag of 20 NFC stickers. Includes CSV file of tag IDs downloadable from MyAdmin.</t>
  </si>
  <si>
    <t>Mounting bracket and holder for IOX-NFCREADER.</t>
  </si>
  <si>
    <t>Connects GO RUGGED to vehicle diagnostic port for engine data</t>
  </si>
  <si>
    <t>Required to connect any IOX to the GO RUGGED</t>
  </si>
  <si>
    <t>PROPLUS - monthly fee. Pro + active tracking +
premium I OX’s. Plan includes a cellular data
plan.</t>
  </si>
  <si>
    <t xml:space="preserve">includes aincludesa cellularSUSPEND - no data
is collected. </t>
  </si>
  <si>
    <t>In addition to the capabilities and data available on ProPlus, the ProPlus Public Works rate plan offers the following: Material usage monitoring, Live service maps with route completion tracking, Replay of roadway incidents</t>
  </si>
  <si>
    <t>Fleet - FEE-Pro+</t>
  </si>
  <si>
    <t>Fleet - FEE-PUBWRKS</t>
  </si>
  <si>
    <t>Fleet - FEE-Suspend</t>
  </si>
  <si>
    <t>Fleet - FEE-FLEXPRO</t>
  </si>
  <si>
    <t>Fleet - GEO-NFCFOBBLU</t>
  </si>
  <si>
    <t>Fleet - GEO-NFCFOBBLU20</t>
  </si>
  <si>
    <t>Fleet - GEO-NFCSTKBLU</t>
  </si>
  <si>
    <t>Fleet - GEO-NFCSTKBLU20</t>
  </si>
  <si>
    <t>Fleet - SPR-NFCBRACKET</t>
  </si>
  <si>
    <t>Fleet - HRN-GS16K2</t>
  </si>
  <si>
    <t>Fleet - HRN-GS09K2</t>
  </si>
  <si>
    <t>Fleet - HRN-RS12S2</t>
  </si>
  <si>
    <t>Fleet - HRN-RX06S4</t>
  </si>
  <si>
    <t>Fleet - HRN-DS06T2</t>
  </si>
  <si>
    <t>Fleet - HRN-WT10XIOC</t>
  </si>
  <si>
    <t>Fleet - HRN-IOX10X</t>
  </si>
  <si>
    <t>Fleet - HRN-MIC2DC</t>
  </si>
  <si>
    <t>Fleet - HRN-DB9SI15</t>
  </si>
  <si>
    <t>Fleet - HRN-FAI</t>
  </si>
  <si>
    <t>GPS Accessories</t>
  </si>
  <si>
    <t>GPS Monthly</t>
  </si>
  <si>
    <t>eQuip Unlimited Asset License - Single Site</t>
  </si>
  <si>
    <t xml:space="preserve">Customizable asset management software. This license supports unlimited assets. </t>
  </si>
  <si>
    <t xml:space="preserve">Asset Management Software </t>
  </si>
  <si>
    <t>eQuip1</t>
  </si>
  <si>
    <t>eQuip 250k Asset License - Single Site</t>
  </si>
  <si>
    <t>Customizable asset management software. This license supports managing up to 250,000 active asset records.</t>
  </si>
  <si>
    <t>eQuip2</t>
  </si>
  <si>
    <t>eQuip 100k Asset License - Single Site</t>
  </si>
  <si>
    <t>Customizable asset management software. This license supports managing up to 100,000 active asset records.</t>
  </si>
  <si>
    <t>eQuip3</t>
  </si>
  <si>
    <t>eQuip 25k Asset License - Single Site</t>
  </si>
  <si>
    <t>Customizable asset management software. This license supports managing up to 25,000 active asset records.</t>
  </si>
  <si>
    <t>eQuip4</t>
  </si>
  <si>
    <t>eQuip Annual Maintenance  - Unlimited License</t>
  </si>
  <si>
    <t>Basic Annual support to eQuip for unlimited assets</t>
  </si>
  <si>
    <t>eQuip5</t>
  </si>
  <si>
    <t>eQuip Annual Maintenance- 250k License</t>
  </si>
  <si>
    <t>Basic Annual support to eQuip for up to 250k assets</t>
  </si>
  <si>
    <t>eQuip6</t>
  </si>
  <si>
    <t>eQuip Annual Maintenance- 100k License</t>
  </si>
  <si>
    <t>Basic Annual support to eQuip for up to 100k assets</t>
  </si>
  <si>
    <t>eQuip7</t>
  </si>
  <si>
    <t>eQuip Annual Maintenance - 25k License</t>
  </si>
  <si>
    <t>Basic Annual support to eQuip
for up to 25k assets</t>
  </si>
  <si>
    <t>eQuip8</t>
  </si>
  <si>
    <t>Silver Annual Maintenance Upgrade</t>
  </si>
  <si>
    <t>Upgraded maintenance for systems with unique customizations</t>
  </si>
  <si>
    <t>eQuip9</t>
  </si>
  <si>
    <t>Gold Annual Maintenance Upgrade</t>
  </si>
  <si>
    <t>eQuip10</t>
  </si>
  <si>
    <t>5 Task Maintenance Support</t>
  </si>
  <si>
    <t>Enhanced maintenance to support customized web and mobile application</t>
  </si>
  <si>
    <t>eQuip11</t>
  </si>
  <si>
    <t>10 Task Maintenance Support</t>
  </si>
  <si>
    <t>eQuip12</t>
  </si>
  <si>
    <t xml:space="preserve">eQuip Manage Hosting Multi-Tenant </t>
  </si>
  <si>
    <t>Manage Hosting service for an eQuip license - Monthly Cost but paid in Annual Term</t>
  </si>
  <si>
    <t>eQuipHost1</t>
  </si>
  <si>
    <t>TBD</t>
  </si>
  <si>
    <t>Month</t>
  </si>
  <si>
    <t>eQuip SaaS 5000</t>
  </si>
  <si>
    <t xml:space="preserve">Customizable asset management software, cloud hosting service and maintenance &amp; support is included with this software as a service (SaaS) annual subcription. This product supports managing up to 5,000 active asset records. </t>
  </si>
  <si>
    <t>eQuipSaaS1</t>
  </si>
  <si>
    <t>SaaS</t>
  </si>
  <si>
    <t>eQuip SaaS 7500</t>
  </si>
  <si>
    <t xml:space="preserve">Customizable asset management software, cloud hosting service and maintenance &amp; support is included with this software as a service (SaaS) annual subcription. This product supports managing up to 7,500 active asset records. </t>
  </si>
  <si>
    <t>eQuipSaaS2</t>
  </si>
  <si>
    <t>eQuip SaaS 15000</t>
  </si>
  <si>
    <t xml:space="preserve">Customizable asset management software, cloud hosting service and maintenance &amp; support is included with this software as a service (SaaS) annual subcription. This product supports managing up to 15,000 active asset records. </t>
  </si>
  <si>
    <t>eQuipSaaS3</t>
  </si>
  <si>
    <t>eQuip asset management system implementation services - General</t>
  </si>
  <si>
    <t xml:space="preserve">Product includes implementation services that is used for tasks like data migration, system setup, user training, and integration services.  </t>
  </si>
  <si>
    <t>eQuipS1</t>
  </si>
  <si>
    <t>eQuip asset management system implementation services - IT</t>
  </si>
  <si>
    <t>eQuipS2</t>
  </si>
  <si>
    <t>eQuip asset management system implementation services - Standard</t>
  </si>
  <si>
    <t>eQuipS3</t>
  </si>
  <si>
    <t>eQuip asset management system implementation services - Premium</t>
  </si>
  <si>
    <t>eQuipS4</t>
  </si>
  <si>
    <t>HRN-CS440</t>
  </si>
  <si>
    <t>Winter Ops cable for CS440 integration.</t>
  </si>
  <si>
    <t xml:space="preserve">GPS Accessorries </t>
  </si>
  <si>
    <t>Fleet - HRN-CS440</t>
  </si>
  <si>
    <t>HRN-DB9NM</t>
  </si>
  <si>
    <t>Winter Ops cable for DB-9 null modem integration.</t>
  </si>
  <si>
    <t>Fleet - HRN-DB9NM</t>
  </si>
  <si>
    <t>HRN-FLEX4</t>
  </si>
  <si>
    <t>Winter Ops cable for Flex 4 integration.</t>
  </si>
  <si>
    <t>Fleet - HRN-FLEX4</t>
  </si>
  <si>
    <t>HRN-GILINT</t>
  </si>
  <si>
    <t>Winter Ops cable for Giletta integration.</t>
  </si>
  <si>
    <t>Fleet - HRN-GILINT</t>
  </si>
  <si>
    <t>HRN-CS230</t>
  </si>
  <si>
    <t>Winter Ops cable for CS230 integration.</t>
  </si>
  <si>
    <t>Fleet - HRN-CS230</t>
  </si>
  <si>
    <t>IOX-ALERT</t>
  </si>
  <si>
    <t>Input/output expander to send an alert message to MyGeotab.</t>
  </si>
  <si>
    <t>Fleet - IOX-ALERT</t>
  </si>
  <si>
    <t>IOX-AUXM</t>
  </si>
  <si>
    <t>IOX Add-On for GO devices for auxiliary support</t>
  </si>
  <si>
    <t>Fleet - IOX-AUXM</t>
  </si>
  <si>
    <t>IOX-BT</t>
  </si>
  <si>
    <t>Input/output expander with Bluetooth® low energy for GO devices</t>
  </si>
  <si>
    <t>Fleet - IOX-BT</t>
  </si>
  <si>
    <t>IOX-BUZZ</t>
  </si>
  <si>
    <t>Input/output expander for an external buzzer or beeper.</t>
  </si>
  <si>
    <t>Fleet - IOX-BUZZ</t>
  </si>
  <si>
    <t>IOX-CAN</t>
  </si>
  <si>
    <t>Input/output expander for CAN integrations (i.e. Mobileye, Valor).</t>
  </si>
  <si>
    <t>Fleet - IOX-CAN</t>
  </si>
  <si>
    <t>IOX-GARMINWT</t>
  </si>
  <si>
    <t>Input/output expander for Garmin PNDs that require traffic services</t>
  </si>
  <si>
    <t>Fleet - IOX-GARMINWT</t>
  </si>
  <si>
    <t>IOX-GOTALK</t>
  </si>
  <si>
    <t>Input/output expander for text-to-speech speaker for driver feedback.</t>
  </si>
  <si>
    <t>Fleet - IOX-GOTALK</t>
  </si>
  <si>
    <t>IOX-NFCREADER</t>
  </si>
  <si>
    <t>NFC Tag Reader ONLY - used for Driver ID</t>
  </si>
  <si>
    <t>Fleet - IOX-NFCREADER</t>
  </si>
  <si>
    <t>IOX-OUTPUTM</t>
  </si>
  <si>
    <t>Input/output expander for GO devices to control a relay.</t>
  </si>
  <si>
    <t>Fleet - IOX-OUTPUTM</t>
  </si>
  <si>
    <t>IOX-RS232F</t>
  </si>
  <si>
    <t>Input/output expander for RS232 support — female connector.</t>
  </si>
  <si>
    <t>Fleet - IOX-RS232F</t>
  </si>
  <si>
    <t>IOX-RS232M</t>
  </si>
  <si>
    <t>Input/output expander for RS232 support — male connector.</t>
  </si>
  <si>
    <t>Fleet - IOX-RS232M</t>
  </si>
  <si>
    <t>IOX-USB</t>
  </si>
  <si>
    <t>Input/output expander to allow two-way data transfer and charge external devices</t>
  </si>
  <si>
    <t>Fleet - IOX-USB</t>
  </si>
  <si>
    <t>IOX-ANALOG</t>
  </si>
  <si>
    <t xml:space="preserve">Input/output expander Add-On for GO devices to support analog auxiliary input. </t>
  </si>
  <si>
    <t>Fleet - IOX-ANALOG</t>
  </si>
  <si>
    <t>SPR-RELAYKIT</t>
  </si>
  <si>
    <t>Driver ID relay kit. Requires a Geotab Authorized Installer or licensed automotive electrician or mechanic.</t>
  </si>
  <si>
    <t>Fleet - SPR-RELAYKIT</t>
  </si>
  <si>
    <t>MKH-TT600LM0QGL</t>
  </si>
  <si>
    <t>Asset Tracker (no connector)</t>
  </si>
  <si>
    <t>Fleet - MKH-TT600LM0QGL</t>
  </si>
  <si>
    <t>MKH-TT603LM0QGL</t>
  </si>
  <si>
    <t>Asset Tracker (with connector, CAN, RS232, BLE)</t>
  </si>
  <si>
    <t>Fleet - MKH-TT603LM0QGL</t>
  </si>
  <si>
    <t>MTK-WT10XLTE</t>
  </si>
  <si>
    <t>Winter Ops for USA Includes: Controller Gateway(WT10X), HRN-IOX10X, HRN-WT10XIOC</t>
  </si>
  <si>
    <t>Fleet - MTK-WT10XLTE</t>
  </si>
  <si>
    <t>GO9*</t>
  </si>
  <si>
    <t>Fleet - GO9-LTE</t>
  </si>
  <si>
    <t>GR8</t>
  </si>
  <si>
    <t>Fleet - GR8-LTE</t>
  </si>
  <si>
    <t>AiM Annual Maintenance of Software</t>
  </si>
  <si>
    <t>Annual Maintenance of Software</t>
  </si>
  <si>
    <t>20% of the NYS Net Price of software on current Umbrella Price List</t>
  </si>
  <si>
    <t>Add-on Modules, ReADY Request, Server License Fee</t>
  </si>
  <si>
    <t>ReADY Request, Server License Fee</t>
  </si>
  <si>
    <t>Add-on Modules, ReADY Request, Named User License, 1-50 Users, price per user</t>
  </si>
  <si>
    <t>Add-on ReADY Request Named User License</t>
  </si>
  <si>
    <t>Add-on Modules, SSO</t>
  </si>
  <si>
    <t xml:space="preserve">Add-on SSO </t>
  </si>
  <si>
    <t>Add-on Modules, AssetSync</t>
  </si>
  <si>
    <t xml:space="preserve">Add-on AssetSync </t>
  </si>
  <si>
    <t>Add-on Modules, AiM IQ, Server License Fee</t>
  </si>
  <si>
    <t>AiM IQ, Server License Fee</t>
  </si>
  <si>
    <t>Add-on Modules, AiM IQ, Named User License, 51-100 Users, price per user</t>
  </si>
  <si>
    <t>Add-on AiM IQ, Named User License</t>
  </si>
  <si>
    <t>Facility-112</t>
  </si>
  <si>
    <t xml:space="preserve">Surplus Base Software (Year 1)
</t>
  </si>
  <si>
    <t>Managing surplus property from acquisition through redistribution, sale, or disposal can often be a very labor-intensive, time consuming process.  However, the benefits associated with extending the useful life of assets, generating revenue, and diverting waste from landfills can be great.  Whether you are tracking one facility or multiple distribution centers, AssetWorks' Surplus Management Software (SMS) is a scalable solution that is designed to help you automate and streamline processes, making it easier to achieve both environmental and fiscal sustainability goals.
Includes:  Assets, Contacts, Admin &amp; Report Modules</t>
  </si>
  <si>
    <t xml:space="preserve">Surplus Management Software </t>
  </si>
  <si>
    <t>Appraisal-1</t>
  </si>
  <si>
    <t>Surplus  Base Software (Renewal)</t>
  </si>
  <si>
    <t>Annual Renewal of Software</t>
  </si>
  <si>
    <t>Appraisal-2</t>
  </si>
  <si>
    <t xml:space="preserve">Federal Surplus (SASP) Base Software (Year 1)
</t>
  </si>
  <si>
    <t>The Federal Surplus Module automates and tracks all aspects of the GSA Federal Surplus program.  Transfers, warehouse, donations, utilization &amp; compliance, account management, and comprehensive reporting combine seamlessly to allow you to maximize your returns with  user-friendly workflow automation.  The Federal Surplus Module includes integrated form 123 processing, inspection notifications, detailed eligibility and contact management, standard and custom invoice forms.  Reporting includes over/short, Federal Form 3040, compliance, ad hoc, and user-defined reports.
Includes: Assets, Contacts, Admin &amp; Report Modules 
123 Processing
All Federal Reports Included
Utilization and Compliance Automation</t>
  </si>
  <si>
    <t>Appraisal-3</t>
  </si>
  <si>
    <t>Federal Surplus (SASP) Base Software (Renewal)</t>
  </si>
  <si>
    <t>Appraisal-4</t>
  </si>
  <si>
    <t>System Administrator User (Year 1)</t>
  </si>
  <si>
    <t>Minimum One Per System
Full Read/Write Access to Data</t>
  </si>
  <si>
    <t>Appraisal-5</t>
  </si>
  <si>
    <t>System Administrator User (Renewal)</t>
  </si>
  <si>
    <t>Appraisal-6</t>
  </si>
  <si>
    <t xml:space="preserve">Controlled Access User (Year 1)
</t>
  </si>
  <si>
    <t>Access as Configured by System Administrator
Controlled Access to Module/Location Specific Data</t>
  </si>
  <si>
    <t xml:space="preserve">Asset/Surplus Management Software </t>
  </si>
  <si>
    <t>Appraisal-7</t>
  </si>
  <si>
    <t>Controlled Access User (Renewal)</t>
  </si>
  <si>
    <t>Appraisal-8</t>
  </si>
  <si>
    <t xml:space="preserve">AMS Site License (Year 1)
</t>
  </si>
  <si>
    <t>Includes an Unlimited Number of Controlled Users
Access as Configured by the System Administrator
Restricted Access to Module/Location Specific Data</t>
  </si>
  <si>
    <t>Appraisal-9</t>
  </si>
  <si>
    <t>AMS Site License (Renewal)</t>
  </si>
  <si>
    <t>Appraisal-10</t>
  </si>
  <si>
    <t xml:space="preserve">Unlimited Surplus Transfer Users (Year 1)
</t>
  </si>
  <si>
    <t>Includes an Unlimited Number of Surplus Transfer Users</t>
  </si>
  <si>
    <t>Appraisal-11</t>
  </si>
  <si>
    <t>Unlimited Surplus Transfer Users (Renewal)</t>
  </si>
  <si>
    <t>Appraisal-12</t>
  </si>
  <si>
    <t xml:space="preserve">State Surplus Add-on Module (Year 1), Add-on module when AssetWorks Federal Surplus (SASP) is installed as the base software
</t>
  </si>
  <si>
    <t>Managing surplus property from acquisition through redistribution, sale, or disposal can often be a very labor-intensive, time consuming process.  However, the benefits associated with extending the useful life of assets, generating revenue, and diverting waste from landfills can be great.  Whether you are tracking one facility or multiple distribution centers, AssetWorks' Surplus Management Software (SMS) is a scalable solution that is designed to help you automate and streamline processes, making it easier to achieve both environmental and fiscal sustainability goals.
Includes:  Assets, Contacts, Admin, Surplus Transfers &amp; Report Modules</t>
  </si>
  <si>
    <t>Appraisal-13</t>
  </si>
  <si>
    <t>State Surplus Add-on Module (Renewal)</t>
  </si>
  <si>
    <t>Appraisal-14</t>
  </si>
  <si>
    <t>Federal  Surplus (SASP) Add-on Module (Year 1), Add-on module when AssetWorks Surplus is installed as the base software, 123 Processing, All Federal Reports Included, Utilization and Compliance Automation</t>
  </si>
  <si>
    <t>The Federal Surplus Module automates and tracks all aspects of the GSA Federal Surplus program.  Transfers, warehouse, donations, utilization &amp; compliance, account management, and comprehensive reporting combine seamlessly to allow you to maximize your returns with  user-friendly workflow automation.  The Federal Surplus Module includes integrated form 123 processing, inspection notifications, detailed eligibility and contact management, standard and custom invoice forms.  Reporting includes over/short, Federal Form 3040, compliance, ad hoc, and user-defined reports.</t>
  </si>
  <si>
    <t>Appraisal-15</t>
  </si>
  <si>
    <t>Federal  Surplus (SASP) Add-on Module (Renewal)</t>
  </si>
  <si>
    <t>Appraisal-16</t>
  </si>
  <si>
    <t>Web-Surplus Module (Year 1), Surplus Reutilization Module</t>
  </si>
  <si>
    <t>There is no better way to handle surplus than putting it back to work for the public.  AssetWorks Web Surplus module does just that by publishing the contents of the surplus warehouse in a web storefront.  State agencies, municipalities, schools and other eligible entities use this tool to give new life to property that would otherwise be sold for pennies on the dollar.  Web Surplus is completely integrated into AssetWorks Surplus and Asset Management applications, so items are published automatically, often being re-allocated before they hit the warehouse.</t>
  </si>
  <si>
    <t>Appraisal-17</t>
  </si>
  <si>
    <t>Web-Surplus Module (Renewal)</t>
  </si>
  <si>
    <t>Appraisal-18</t>
  </si>
  <si>
    <t>Enhanced Web-Surplus Module (Year 1), Surplus Reutilization Module, Includes Asset Screening, Want List, and Asset Hold Functionality, Includes Unlimited User Site License and Email Routing</t>
  </si>
  <si>
    <t>There is no better way to handle surplus than putting it back to work for the public.  AssetWorks Web Surplus module does just that by publishing the contents of the surplus warehouse in a web storefront.  State agencies, municipalities, schools and other eligible entities use this tool to give new life to property that would otherwise be sold for pennies on the dollar.  Web Surplus is completely integrated into AssetWorks Surplus and Asset Management applications, so items are published automatically, often being re-allocated before they hit the warehouse.  With automated wait list functionality, registered users place orders for property before it’s sent to the surplus warehouse.</t>
  </si>
  <si>
    <t>Appraisal-19</t>
  </si>
  <si>
    <t>Enhanced Web-Surplus Module (Renewal)</t>
  </si>
  <si>
    <t>Appraisal-20</t>
  </si>
  <si>
    <t>Counter Sales Module (Year 1), Sales, Invoice, and Customer Purchase History, Expanded Contacts Module</t>
  </si>
  <si>
    <t>Whether you are donating to pre-qualified buyers or selling to the general public, Counter Sales automates the process in a user-friendly, time-saving format.  Complete integration with the warehouse and other disposal modules allows seamless communication, eliminating errors and minimizing administration.  With Counter Sales, you can integrate retail functionality into the warehouse to boost productivity, maximize customer satisfaction and increase profits.</t>
  </si>
  <si>
    <t>Appraisal-21</t>
  </si>
  <si>
    <t>Counter Sales Module (Renewal)</t>
  </si>
  <si>
    <t>Appraisal-22</t>
  </si>
  <si>
    <t>Live Auction Module (Year 1), Live Auction Tracking, Lotting, and Bidder Registry</t>
  </si>
  <si>
    <t>The Live Auction Module is comprehensive software to conduct and report traditional onsite auctions.  The module is completely integrated into SMS, and includes field-proven functionality for every aspect of preparing, conducting and closing property auctions.  Functonality includes scanner-based lotting, live checkout and invoice, customizable invoice forms, auction reports, and auction closing and reconciliation.</t>
  </si>
  <si>
    <t>Appraisal-23</t>
  </si>
  <si>
    <t>Live Auction Module (Renewal)</t>
  </si>
  <si>
    <t>Appraisal-24</t>
  </si>
  <si>
    <t xml:space="preserve">Online Auction Gateway Module (Year 1)
</t>
  </si>
  <si>
    <t>Provides the Ability to Export Designated Surplus Asset Data to a File for Interface with Online Auction Websites
Includes the Export of Asset Images
Includes One Online Auction Vendor Interface (Key)</t>
  </si>
  <si>
    <t>Appraisal-25</t>
  </si>
  <si>
    <t>Online Auction Gateway Module (Renewal)</t>
  </si>
  <si>
    <t>Appraisal-26</t>
  </si>
  <si>
    <t xml:space="preserve">Additional Online Auction Gateway Vendor Key (Year 1), </t>
  </si>
  <si>
    <t>One Additional Online Auction Vendor Interface (Key)</t>
  </si>
  <si>
    <t>Appraisal-27</t>
  </si>
  <si>
    <t>Additional Online Auction Gateway Vendor Key (Renewal)</t>
  </si>
  <si>
    <t>Appraisal-28</t>
  </si>
  <si>
    <t>Mobile Surplus Warehouse Module (Year 1)</t>
  </si>
  <si>
    <t>Mobile scanner software for receiving, put-away, sales processing, and inventory.  Does not include hardware or wireless infrastructure.</t>
  </si>
  <si>
    <t>Appraisal-29</t>
  </si>
  <si>
    <t>Mobile Surplus Warehouse Module(Renewal)</t>
  </si>
  <si>
    <t>Appraisal-30</t>
  </si>
  <si>
    <t>Android Mobile Image Capture Application (Year 1)</t>
  </si>
  <si>
    <t>The Mobile Transfer Module gives you the ability to initiate the asset transfer process via a mobile device.  The application also enables the user to capture images and sync them directly to the asset within SMS.</t>
  </si>
  <si>
    <t>Appraisal-31</t>
  </si>
  <si>
    <t>Android Mobile Image Capture Application (Renewal)</t>
  </si>
  <si>
    <t>Appraisal-32</t>
  </si>
  <si>
    <t>Accounting Ledger Module (Year 1)</t>
  </si>
  <si>
    <t>Track accounts, account types, invoices, reference numbers, dates, descriptions, and payment types.</t>
  </si>
  <si>
    <t>Appraisal-33</t>
  </si>
  <si>
    <t>Accounting Ledger Module (Renewal)</t>
  </si>
  <si>
    <t>Appraisal-34</t>
  </si>
  <si>
    <t>Lotting Module (Year 1)</t>
  </si>
  <si>
    <t>Module for lotting items.</t>
  </si>
  <si>
    <t>Appraisal-35</t>
  </si>
  <si>
    <t>Lotting Module (Renewal)</t>
  </si>
  <si>
    <t>Appraisal-36</t>
  </si>
  <si>
    <t xml:space="preserve">Asset Base Software (Year 1)
</t>
  </si>
  <si>
    <t>AssetWorks Asset Management Software conforms to the unique needs of today’s property manager.  Our applications are built to a “Best Practices” standard, but on an architecture that can be customized quickly and affordably.  You can incorporate your policies, procedures, and unique data elements right into the software.  Whether you’re supplementing an existing system or creating a comprehensive, integrated solution, our modular approach lets you include what you need to get the job done.  This means you now work smarter, maximizing efficiency and quality of information.
Includes:  Assets, Contacts, Admin, Report Modules, &amp; Asset Types</t>
  </si>
  <si>
    <t>Appraisal-37</t>
  </si>
  <si>
    <t>Asset Base Software (Renewal)</t>
  </si>
  <si>
    <t>Appraisal-38</t>
  </si>
  <si>
    <t>Appraisal-39</t>
  </si>
  <si>
    <t>System Administrator User  (Renewal)</t>
  </si>
  <si>
    <t>Appraisal-40</t>
  </si>
  <si>
    <t>Appraisal-41</t>
  </si>
  <si>
    <t>Appraisal-42</t>
  </si>
  <si>
    <t>Appraisal-43</t>
  </si>
  <si>
    <t>Appraisal-44</t>
  </si>
  <si>
    <t>Read Only User (Year 1)</t>
  </si>
  <si>
    <t>Access as Configured by System Administrator
Read Only Access to Module/Location Specific Data</t>
  </si>
  <si>
    <t>Appraisal-45</t>
  </si>
  <si>
    <t>Read Only User (Renewal)</t>
  </si>
  <si>
    <t>Appraisal-46</t>
  </si>
  <si>
    <t xml:space="preserve">Unlimited Asset Transfer Users (Year 1)
</t>
  </si>
  <si>
    <t>Create/Receive Asset Transfers
Unlimited Number of Users Configured by System Administrator</t>
  </si>
  <si>
    <t>Appraisal-47</t>
  </si>
  <si>
    <t>Unlimited Asset Transfer Users (Renewal)</t>
  </si>
  <si>
    <t>Appraisal-48</t>
  </si>
  <si>
    <t>Transfer Module (Year 1)</t>
  </si>
  <si>
    <t>A well planned transfer process plays a key role in effective property management.  Complete with email notification, flexible approval routing, and system-monitored timers, AssetWorks Transfer Management Module completely automates the transfer process.  You can even incorporate your business rules into the software to enforce compliance, increase efficiency, and eliminate errors and delays.</t>
  </si>
  <si>
    <t>Appraisal-49</t>
  </si>
  <si>
    <t>Transfer Module (Renewal)</t>
  </si>
  <si>
    <t>Appraisal-50</t>
  </si>
  <si>
    <t>Internal Transfer Module  (Year 1)</t>
  </si>
  <si>
    <t>The Internal Transfer Module gives you the ability to transfer assets within an agency or department.   Complete with email notification, flexible approval routing, and system-monitored timers, AssetWorks Transfer Management Module completely automates the transfer process.  You can even incorporate your business rules into the software to enforce compliance, increase efficiency, and eliminate errors and delays.</t>
  </si>
  <si>
    <t>Appraisal-51</t>
  </si>
  <si>
    <t>Internal Transfer Module   (Renewal)</t>
  </si>
  <si>
    <t>Appraisal-52</t>
  </si>
  <si>
    <t xml:space="preserve">Depreciation Module (Year 1)
</t>
  </si>
  <si>
    <t>Standard Straight-Line Depreciation
Depreciation of Betterments/Decreases
All Required Reporting</t>
  </si>
  <si>
    <t>Appraisal-53</t>
  </si>
  <si>
    <t>Depreciation Module (Renewal)</t>
  </si>
  <si>
    <t>Appraisal-54</t>
  </si>
  <si>
    <t>Check-in / Check-Out Module (Year 1)</t>
  </si>
  <si>
    <t>The Check-In/Check-Out Module gives you the ability to check-in and check-out assets to personnel while the asset still remains in the custody of the department it is assigned to.</t>
  </si>
  <si>
    <t>Appraisal-55</t>
  </si>
  <si>
    <t>Check-in / Check-Out Module (Renewal)</t>
  </si>
  <si>
    <t>Appraisal-56</t>
  </si>
  <si>
    <t>Fleet Management Module (Year 1)</t>
  </si>
  <si>
    <t>Fleet vehicles and equipment are a major component of any organization’s asset investment.  AssetWorks AMS Fleet Management Module includes comprehensive functionality for tracking vehicles and equipment.  The Fleet Management functionality includes driver authorization and history, personnel assignment and approval, vehicle usage logs, preventative maintenance and much more.  Online access makes submitting usage data easy and improves the quality and timeliness of information critical to fleet planning and reporting.</t>
  </si>
  <si>
    <t>Appraisal-57</t>
  </si>
  <si>
    <t>Fleet Management Module (Renewal)</t>
  </si>
  <si>
    <t>Appraisal-58</t>
  </si>
  <si>
    <t>VIN Decoding Module (Year 1)</t>
  </si>
  <si>
    <t>Appraisal-59</t>
  </si>
  <si>
    <t>VIN Decoding Module (Renewal)</t>
  </si>
  <si>
    <t>Appraisal-60</t>
  </si>
  <si>
    <t xml:space="preserve">Web-Surplus Module (Year 1), </t>
  </si>
  <si>
    <t>Appraisal-61</t>
  </si>
  <si>
    <t>Appraisal-62</t>
  </si>
  <si>
    <t>Equipment Maintenance Module (Year 1),</t>
  </si>
  <si>
    <t>Create Maintenance Schedules Based on Asset Class</t>
  </si>
  <si>
    <t>Appraisal-63</t>
  </si>
  <si>
    <t>Equipment Maintenance Module (Renewal)</t>
  </si>
  <si>
    <t>Appraisal-64</t>
  </si>
  <si>
    <t>The Mobile Transfer Module gives you the ability add assets and capture images that are then synced directly to the asset database in AMS.</t>
  </si>
  <si>
    <t>Appraisal-65</t>
  </si>
  <si>
    <t>Appraisal-66</t>
  </si>
  <si>
    <t>AMP Risk Module (Year 1)
Fees are per asset.</t>
  </si>
  <si>
    <t>The AMP Risk Module offers a convenient, efficient, and secure method of tracking and reporting data for loss control, proof-of-loss documentation, catastrophe modeling, annual updating of values, and property marketing and placement.</t>
  </si>
  <si>
    <t xml:space="preserve">Risk Management Software </t>
  </si>
  <si>
    <t>Appraisal-67</t>
  </si>
  <si>
    <t>AMP Risk Module (Renewal)</t>
  </si>
  <si>
    <t>Appraisal-68</t>
  </si>
  <si>
    <t>AMP PITO Module  (Year 1)
Fees are per asset.</t>
  </si>
  <si>
    <t>Provides the ability to individually track and manage Property-in-the-Open assets.</t>
  </si>
  <si>
    <t>Appraisal-69</t>
  </si>
  <si>
    <t>AMP PITO Module (Renewal)</t>
  </si>
  <si>
    <t>Appraisal-70</t>
  </si>
  <si>
    <t>AMP Licensed Vehicles Module  (Year 1)
Fees are per asset.</t>
  </si>
  <si>
    <t>Provides the ability to individually track and manage Licensed Vehicles assets.</t>
  </si>
  <si>
    <t>Appraisal-71</t>
  </si>
  <si>
    <t>AMP Licensed Vehicles Module (Renewal)</t>
  </si>
  <si>
    <t>Appraisal-72</t>
  </si>
  <si>
    <t>AMP Movable Equipment Module (Year 1)
Fees are per asset.</t>
  </si>
  <si>
    <t>Provides the ability to individually track and manage Movable Equipment assets.</t>
  </si>
  <si>
    <t>Appraisal-73</t>
  </si>
  <si>
    <t>AMP Movable Equipment Module (Renewal)</t>
  </si>
  <si>
    <t>Appraisal-74</t>
  </si>
  <si>
    <t>AMP Insurance Module (Year 1)
Fees are per asset.</t>
  </si>
  <si>
    <t>Provides the ability to track insurance policies and assign property segments.</t>
  </si>
  <si>
    <t>Appraisal-75</t>
  </si>
  <si>
    <t>AMP Insurance Module (Renewal)</t>
  </si>
  <si>
    <t>Appraisal-76</t>
  </si>
  <si>
    <t>AMP Valuation Estimator Module (Year 1)
Fees are per asset.</t>
  </si>
  <si>
    <t>Provides the ability to establish replacement cost values for properties within the database.</t>
  </si>
  <si>
    <t>Appraisal-77</t>
  </si>
  <si>
    <t>AMP Valuation Estimator Module (Renewal)</t>
  </si>
  <si>
    <t>Appraisal-78</t>
  </si>
  <si>
    <t>AssetMAXX K-12 Module  (Year 1)
Fees are per student enrollment.</t>
  </si>
  <si>
    <t>Fixed asset management module designed for K-12 school districts.  Provides the ability to track, manage, and depreciate fixed assets.</t>
  </si>
  <si>
    <t>Appraisal-79</t>
  </si>
  <si>
    <t>AssetMAXX K-12 Module   (Renewal)</t>
  </si>
  <si>
    <t>Appraisal-80</t>
  </si>
  <si>
    <t>Mobile AssetMAXX (Year 1)
Fees are per mobile device license.</t>
  </si>
  <si>
    <t>Provides physical barcode scanning inventory that is used directly with the AssetMAXX module.</t>
  </si>
  <si>
    <t>Appraisal-81</t>
  </si>
  <si>
    <t>Mobile AssetMAXX (Renewal)</t>
  </si>
  <si>
    <t>Appraisal-82</t>
  </si>
  <si>
    <t>Scan &amp; Validate Property Manager (Year 1)</t>
  </si>
  <si>
    <t>Many processes must come together to successfully complete a physical inventory.  AssetWorks Scan &amp; Validate is a web-based solution that streamlines every aspect of the inventory process.  Its comprehensive functionality automates the scanning and reconciliation of assets, and integrates into your existing asset management system.  The system utilizes hand-held computers (scanners) to scan barcode tags and manage data in the field.  Scan &amp; Validate is designed to work with other enterprise applications.  The system includes built-in import and export utilities to facilitate the transfer of fields specific to your inventory process by using a layout that you provide.  Scan &amp; Validate literally becomes an extension of your current asset management system.</t>
  </si>
  <si>
    <t>Appraisal-83</t>
  </si>
  <si>
    <t>Scan &amp; Validate Property Manager (Renewal)</t>
  </si>
  <si>
    <t>Appraisal-84</t>
  </si>
  <si>
    <t>Scan &amp; Validate Custodian (Year 1)</t>
  </si>
  <si>
    <t>Restricted Seat for Web-Application (Edit Only their Own Data)
Synchronization Utilities</t>
  </si>
  <si>
    <t>Appraisal-85</t>
  </si>
  <si>
    <t>Scan &amp; Validate Custodian (Renewal)</t>
  </si>
  <si>
    <t>Appraisal-86</t>
  </si>
  <si>
    <t>Scan &amp; Validate Scanner Software (Year 1)</t>
  </si>
  <si>
    <t>Scanner Software Including Editable, Blind, and Lotting</t>
  </si>
  <si>
    <t>Appraisal-87</t>
  </si>
  <si>
    <t>Scan &amp; Validate Scanner Software (Renewal)</t>
  </si>
  <si>
    <t>Appraisal-88</t>
  </si>
  <si>
    <t xml:space="preserve">Telematics Adapter (AVL Cloud) </t>
  </si>
  <si>
    <t>Telematics Adaptor, license (when not bundled into monthly fee). Fee is per Vehicle per Month</t>
  </si>
  <si>
    <t>Per Vehicle Per Month</t>
  </si>
  <si>
    <t>Net NYS Educational Price</t>
  </si>
  <si>
    <t>Percent Educational Discount</t>
  </si>
  <si>
    <t>Actual NYS Discount</t>
  </si>
  <si>
    <t>Appraisal Services - Professional Services Software Developer</t>
  </si>
  <si>
    <t>Implementation Services
Data Conversion
User Setup and Configuration
Table Structure Customizations
Define Import/Export File Formats
Assist in the Creation of Subsets and Distribution of Data
Does not include related travel expenses</t>
  </si>
  <si>
    <t>Appraisal Services</t>
  </si>
  <si>
    <t>S-15</t>
  </si>
  <si>
    <t>Appraisal Services - Implementation Specialist</t>
  </si>
  <si>
    <t>On-Site Training.  In addition to the per day fees, Customer shall reimburse AssetWorks for air fare, meals, ground transportation, and other reasonable travel and living expenses incurred by AssetWorks in support of the Agreement during provision of support services at the Customer site. AssetWorks will adhere to the Customer’s Travel Polices to the extent possible.</t>
  </si>
  <si>
    <t>S-16</t>
  </si>
  <si>
    <t>Daily</t>
  </si>
  <si>
    <t>Phone &amp; Online Assisted Internet Training on All Functional Operations
Does not include related travel expenses</t>
  </si>
  <si>
    <t>S-17</t>
  </si>
  <si>
    <t>Percentage-Based List Price</t>
  </si>
  <si>
    <t>Percentage-Based Net Price</t>
  </si>
  <si>
    <t>Reporting Database Server</t>
  </si>
  <si>
    <t xml:space="preserve">Hosting, per Transit and Non-Transit vehicle per month, VPN Setup Fee and Reports Server”. </t>
  </si>
  <si>
    <t>Fleet-310</t>
  </si>
  <si>
    <t>XaaS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</si>
</sst>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00;[Red]\-&quot;$&quot;#,##0.00"/>
    <numFmt numFmtId="165" formatCode="0.000000000000000"/>
    <numFmt numFmtId="166" formatCode="&quot;$&quot;#,##0.00;[Red]&quot;$&quot;#,##0.00"/>
  </numFmts>
  <fonts count="25" x14ac:knownFonts="1">
    <font>
      <sz val="11"/>
      <color theme="1"/>
      <name val="Calibri"/>
      <family val="2"/>
      <scheme val="minor"/>
    </font>
    <font>
      <sz val="10"/>
      <name val="Arial"/>
      <family val="2"/>
    </font>
    <font>
      <sz val="10"/>
      <name val="Arial"/>
      <family val="2"/>
    </font>
    <font>
      <sz val="8"/>
      <name val="Arial"/>
      <family val="2"/>
    </font>
    <font>
      <sz val="11"/>
      <color theme="1"/>
      <name val="Calibri"/>
      <family val="2"/>
      <scheme val="minor"/>
    </font>
    <font>
      <sz val="9"/>
      <color theme="1"/>
      <name val="Arial"/>
      <family val="2"/>
    </font>
    <font>
      <sz val="10"/>
      <name val="MS Sans Serif"/>
      <family val="2"/>
    </font>
    <font>
      <b/>
      <sz val="9"/>
      <color theme="0"/>
      <name val="Arial"/>
      <family val="2"/>
    </font>
    <font>
      <b/>
      <sz val="12"/>
      <color theme="1"/>
      <name val="Arial"/>
      <family val="2"/>
    </font>
    <font>
      <sz val="12"/>
      <name val="Arial"/>
      <family val="2"/>
    </font>
    <font>
      <b/>
      <sz val="12"/>
      <name val="Arial"/>
      <family val="2"/>
    </font>
    <font>
      <sz val="10"/>
      <color theme="1"/>
      <name val="Arial"/>
      <family val="2"/>
    </font>
    <font>
      <b/>
      <sz val="10"/>
      <color theme="1"/>
      <name val="Arial"/>
      <family val="2"/>
    </font>
    <font>
      <sz val="12"/>
      <color theme="0"/>
      <name val="Arial"/>
      <family val="2"/>
    </font>
    <font>
      <b/>
      <sz val="8"/>
      <color theme="0"/>
      <name val="Arial"/>
      <family val="2"/>
    </font>
    <font>
      <b/>
      <sz val="10"/>
      <name val="Arial"/>
      <family val="2"/>
    </font>
    <font>
      <b/>
      <sz val="14"/>
      <color theme="0"/>
      <name val="Arial"/>
      <family val="2"/>
    </font>
    <font>
      <b/>
      <sz val="9"/>
      <color theme="1"/>
      <name val="Arial"/>
      <family val="2"/>
    </font>
    <font>
      <b/>
      <sz val="14"/>
      <name val="Arial"/>
      <family val="2"/>
    </font>
    <font>
      <sz val="11"/>
      <name val="Calibri"/>
      <family val="2"/>
      <scheme val="minor"/>
    </font>
    <font>
      <sz val="9"/>
      <name val="Arial"/>
      <family val="2"/>
    </font>
    <font>
      <sz val="9"/>
      <color rgb="FF000000"/>
      <name val="Arial"/>
      <family val="2"/>
    </font>
    <font>
      <u/>
      <sz val="11"/>
      <color theme="10"/>
      <name val="Calibri"/>
      <family val="2"/>
      <scheme val="minor"/>
    </font>
    <font>
      <u/>
      <sz val="11"/>
      <color theme="11"/>
      <name val="Calibri"/>
      <family val="2"/>
      <scheme val="minor"/>
    </font>
    <font>
      <sz val="8"/>
      <name val="Calibri"/>
      <family val="2"/>
      <scheme val="minor"/>
    </font>
  </fonts>
  <fills count="6">
    <fill>
      <patternFill patternType="none"/>
    </fill>
    <fill>
      <patternFill patternType="gray125"/>
    </fill>
    <fill>
      <patternFill patternType="solid">
        <fgColor theme="0"/>
        <bgColor indexed="64"/>
      </patternFill>
    </fill>
    <fill>
      <patternFill patternType="solid">
        <fgColor rgb="FF002266"/>
        <bgColor indexed="64"/>
      </patternFill>
    </fill>
    <fill>
      <patternFill patternType="solid">
        <fgColor theme="0" tint="-0.14999847407452621"/>
        <bgColor indexed="64"/>
      </patternFill>
    </fill>
    <fill>
      <patternFill patternType="solid">
        <fgColor rgb="FFFFFFCC"/>
        <bgColor indexed="64"/>
      </patternFill>
    </fill>
  </fills>
  <borders count="29">
    <border>
      <left/>
      <right/>
      <top/>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top style="medium">
        <color auto="1"/>
      </top>
      <bottom/>
      <diagonal/>
    </border>
    <border>
      <left/>
      <right style="medium">
        <color auto="1"/>
      </right>
      <top style="medium">
        <color auto="1"/>
      </top>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16">
    <xf numFmtId="0" fontId="0" fillId="0" borderId="0"/>
    <xf numFmtId="0" fontId="2" fillId="0" borderId="0"/>
    <xf numFmtId="0" fontId="3" fillId="0" borderId="0"/>
    <xf numFmtId="0" fontId="1" fillId="0" borderId="0"/>
    <xf numFmtId="9" fontId="4" fillId="0" borderId="0" applyFont="0" applyFill="0" applyBorder="0" applyAlignment="0" applyProtection="0"/>
    <xf numFmtId="0" fontId="1" fillId="0" borderId="0"/>
    <xf numFmtId="0" fontId="1" fillId="0" borderId="0"/>
    <xf numFmtId="0" fontId="6"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1" fillId="0" borderId="0">
      <alignment vertical="center"/>
    </xf>
    <xf numFmtId="9" fontId="1" fillId="0" borderId="0" applyFont="0" applyFill="0" applyBorder="0" applyAlignment="0" applyProtection="0"/>
  </cellStyleXfs>
  <cellXfs count="179">
    <xf numFmtId="0" fontId="0" fillId="0" borderId="0" xfId="0"/>
    <xf numFmtId="0" fontId="5" fillId="0" borderId="0" xfId="0" applyFont="1" applyProtection="1"/>
    <xf numFmtId="0" fontId="5" fillId="0" borderId="0" xfId="0" applyFont="1" applyFill="1" applyProtection="1">
      <protection locked="0"/>
    </xf>
    <xf numFmtId="43" fontId="5" fillId="0" borderId="0" xfId="9" applyFont="1" applyFill="1" applyProtection="1">
      <protection locked="0"/>
    </xf>
    <xf numFmtId="0" fontId="9" fillId="0" borderId="0" xfId="0" applyFont="1" applyFill="1" applyBorder="1" applyAlignment="1" applyProtection="1">
      <alignment vertical="center" wrapText="1"/>
      <protection hidden="1"/>
    </xf>
    <xf numFmtId="0" fontId="10" fillId="2" borderId="0" xfId="0" applyFont="1" applyFill="1" applyBorder="1" applyAlignment="1" applyProtection="1">
      <alignment horizontal="center" vertical="center" wrapText="1"/>
      <protection hidden="1"/>
    </xf>
    <xf numFmtId="10" fontId="10" fillId="2" borderId="0" xfId="0" applyNumberFormat="1" applyFont="1" applyFill="1" applyBorder="1" applyAlignment="1" applyProtection="1">
      <alignment horizontal="center" vertical="center" wrapText="1"/>
      <protection hidden="1"/>
    </xf>
    <xf numFmtId="10" fontId="5" fillId="0" borderId="0" xfId="4" applyNumberFormat="1" applyFont="1" applyFill="1" applyProtection="1">
      <protection locked="0"/>
    </xf>
    <xf numFmtId="0" fontId="13" fillId="0" borderId="0" xfId="0" applyFont="1" applyFill="1" applyBorder="1" applyAlignment="1" applyProtection="1">
      <alignment vertical="center" wrapText="1"/>
      <protection hidden="1"/>
    </xf>
    <xf numFmtId="0" fontId="5" fillId="0" borderId="0" xfId="0" applyFont="1" applyFill="1" applyAlignment="1" applyProtection="1">
      <alignment horizontal="center"/>
      <protection locked="0"/>
    </xf>
    <xf numFmtId="10" fontId="5" fillId="0" borderId="0" xfId="4" applyNumberFormat="1" applyFont="1" applyFill="1" applyAlignment="1" applyProtection="1">
      <alignment horizontal="center"/>
      <protection locked="0"/>
    </xf>
    <xf numFmtId="0" fontId="11" fillId="0" borderId="0" xfId="0" applyFont="1" applyProtection="1">
      <protection hidden="1"/>
    </xf>
    <xf numFmtId="0" fontId="0" fillId="0" borderId="0" xfId="0" applyProtection="1">
      <protection hidden="1"/>
    </xf>
    <xf numFmtId="0" fontId="7" fillId="3" borderId="11" xfId="0" applyFont="1" applyFill="1" applyBorder="1" applyAlignment="1" applyProtection="1">
      <alignment horizontal="center" wrapText="1"/>
      <protection hidden="1"/>
    </xf>
    <xf numFmtId="0" fontId="0" fillId="0" borderId="0" xfId="0" applyAlignment="1" applyProtection="1">
      <alignment horizontal="center"/>
      <protection hidden="1"/>
    </xf>
    <xf numFmtId="10" fontId="0" fillId="0" borderId="0" xfId="4" applyNumberFormat="1" applyFont="1" applyProtection="1">
      <protection hidden="1"/>
    </xf>
    <xf numFmtId="0" fontId="5" fillId="0" borderId="0" xfId="0" applyFont="1" applyProtection="1">
      <protection hidden="1"/>
    </xf>
    <xf numFmtId="0" fontId="12" fillId="0" borderId="0" xfId="0" applyFont="1" applyFill="1" applyBorder="1" applyAlignment="1" applyProtection="1">
      <alignment horizontal="center" vertical="center"/>
      <protection hidden="1"/>
    </xf>
    <xf numFmtId="0" fontId="5" fillId="0" borderId="0" xfId="0" applyFont="1" applyFill="1" applyProtection="1">
      <protection hidden="1"/>
    </xf>
    <xf numFmtId="14" fontId="8" fillId="0" borderId="0" xfId="0" applyNumberFormat="1" applyFont="1" applyFill="1" applyBorder="1" applyAlignment="1" applyProtection="1">
      <alignment horizontal="center"/>
      <protection hidden="1"/>
    </xf>
    <xf numFmtId="0" fontId="5" fillId="0" borderId="0" xfId="0" applyFont="1" applyFill="1" applyAlignment="1" applyProtection="1">
      <alignment horizontal="center"/>
      <protection hidden="1"/>
    </xf>
    <xf numFmtId="10" fontId="5" fillId="0" borderId="0" xfId="4" applyNumberFormat="1" applyFont="1" applyFill="1" applyAlignment="1" applyProtection="1">
      <alignment horizontal="center"/>
      <protection hidden="1"/>
    </xf>
    <xf numFmtId="0" fontId="7" fillId="3" borderId="6" xfId="0" applyFont="1" applyFill="1" applyBorder="1" applyAlignment="1" applyProtection="1">
      <alignment horizontal="center" wrapText="1"/>
      <protection hidden="1"/>
    </xf>
    <xf numFmtId="0" fontId="14" fillId="3" borderId="11" xfId="0" applyFont="1" applyFill="1" applyBorder="1" applyAlignment="1" applyProtection="1">
      <alignment horizontal="center" wrapText="1"/>
      <protection hidden="1"/>
    </xf>
    <xf numFmtId="43" fontId="7" fillId="3" borderId="11" xfId="9" applyFont="1" applyFill="1" applyBorder="1" applyAlignment="1" applyProtection="1">
      <alignment horizontal="center" wrapText="1"/>
      <protection hidden="1"/>
    </xf>
    <xf numFmtId="10" fontId="7" fillId="3" borderId="11" xfId="4" applyNumberFormat="1" applyFont="1" applyFill="1" applyBorder="1" applyAlignment="1" applyProtection="1">
      <alignment horizontal="center" wrapText="1"/>
      <protection hidden="1"/>
    </xf>
    <xf numFmtId="10" fontId="7" fillId="3" borderId="6" xfId="4" applyNumberFormat="1" applyFont="1" applyFill="1" applyBorder="1" applyAlignment="1" applyProtection="1">
      <alignment horizontal="center" wrapText="1"/>
      <protection hidden="1"/>
    </xf>
    <xf numFmtId="43" fontId="7" fillId="3" borderId="6" xfId="9" applyFont="1" applyFill="1" applyBorder="1" applyAlignment="1" applyProtection="1">
      <alignment horizontal="center" wrapText="1"/>
      <protection hidden="1"/>
    </xf>
    <xf numFmtId="0" fontId="7" fillId="3" borderId="19" xfId="0" applyFont="1" applyFill="1" applyBorder="1" applyAlignment="1" applyProtection="1">
      <alignment horizontal="center" wrapText="1"/>
      <protection hidden="1"/>
    </xf>
    <xf numFmtId="0" fontId="5" fillId="4" borderId="20" xfId="0" applyFont="1" applyFill="1" applyBorder="1" applyAlignment="1" applyProtection="1">
      <alignment horizontal="center"/>
      <protection hidden="1"/>
    </xf>
    <xf numFmtId="0" fontId="7" fillId="3" borderId="21" xfId="0" applyFont="1" applyFill="1" applyBorder="1" applyAlignment="1" applyProtection="1">
      <alignment horizontal="center" wrapText="1"/>
      <protection hidden="1"/>
    </xf>
    <xf numFmtId="10" fontId="7" fillId="3" borderId="22" xfId="4" applyNumberFormat="1" applyFont="1" applyFill="1" applyBorder="1" applyAlignment="1" applyProtection="1">
      <alignment horizontal="center" wrapText="1"/>
      <protection hidden="1"/>
    </xf>
    <xf numFmtId="14" fontId="15" fillId="5" borderId="5" xfId="0" applyNumberFormat="1" applyFont="1" applyFill="1" applyBorder="1" applyAlignment="1" applyProtection="1">
      <alignment horizontal="center" vertical="center" wrapText="1"/>
      <protection hidden="1"/>
    </xf>
    <xf numFmtId="14" fontId="15" fillId="5" borderId="4" xfId="0" applyNumberFormat="1" applyFont="1" applyFill="1" applyBorder="1" applyAlignment="1" applyProtection="1">
      <alignment horizontal="center" vertical="center" wrapText="1"/>
      <protection hidden="1"/>
    </xf>
    <xf numFmtId="14" fontId="15" fillId="5" borderId="10" xfId="0" applyNumberFormat="1" applyFont="1" applyFill="1" applyBorder="1" applyAlignment="1" applyProtection="1">
      <alignment horizontal="center" vertical="center" wrapText="1"/>
      <protection hidden="1"/>
    </xf>
    <xf numFmtId="0" fontId="5" fillId="4" borderId="3" xfId="0" applyFont="1" applyFill="1" applyBorder="1" applyAlignment="1" applyProtection="1">
      <alignment horizontal="center" vertical="top"/>
      <protection locked="0"/>
    </xf>
    <xf numFmtId="49" fontId="5" fillId="0" borderId="3" xfId="0" applyNumberFormat="1" applyFont="1" applyFill="1" applyBorder="1" applyAlignment="1" applyProtection="1">
      <alignment vertical="top" wrapText="1"/>
      <protection locked="0"/>
    </xf>
    <xf numFmtId="49" fontId="5" fillId="0" borderId="3" xfId="0" applyNumberFormat="1" applyFont="1" applyFill="1" applyBorder="1" applyAlignment="1" applyProtection="1">
      <alignment horizontal="center" vertical="top"/>
      <protection locked="0"/>
    </xf>
    <xf numFmtId="1" fontId="5" fillId="0" borderId="3" xfId="0" applyNumberFormat="1" applyFont="1" applyFill="1" applyBorder="1" applyAlignment="1" applyProtection="1">
      <alignment horizontal="center" vertical="top"/>
      <protection locked="0"/>
    </xf>
    <xf numFmtId="43" fontId="5" fillId="0" borderId="3" xfId="9" applyFont="1" applyFill="1" applyBorder="1" applyAlignment="1" applyProtection="1">
      <alignment vertical="top"/>
      <protection locked="0"/>
    </xf>
    <xf numFmtId="10" fontId="5" fillId="0" borderId="3" xfId="4" applyNumberFormat="1" applyFont="1" applyFill="1" applyBorder="1" applyAlignment="1" applyProtection="1">
      <alignment horizontal="center" vertical="top"/>
      <protection hidden="1"/>
    </xf>
    <xf numFmtId="10" fontId="20" fillId="0" borderId="3" xfId="4" applyNumberFormat="1" applyFont="1" applyFill="1" applyBorder="1" applyAlignment="1" applyProtection="1">
      <alignment horizontal="center" vertical="top"/>
      <protection locked="0"/>
    </xf>
    <xf numFmtId="43" fontId="20" fillId="0" borderId="3" xfId="9" applyFont="1" applyFill="1" applyBorder="1" applyAlignment="1" applyProtection="1">
      <alignment vertical="top"/>
    </xf>
    <xf numFmtId="0" fontId="5" fillId="0" borderId="3" xfId="0" applyFont="1" applyFill="1" applyBorder="1" applyAlignment="1" applyProtection="1">
      <alignment vertical="top" wrapText="1"/>
      <protection locked="0"/>
    </xf>
    <xf numFmtId="0" fontId="5" fillId="0" borderId="3" xfId="0" applyFont="1" applyFill="1" applyBorder="1" applyAlignment="1" applyProtection="1">
      <alignment vertical="top"/>
      <protection locked="0"/>
    </xf>
    <xf numFmtId="0" fontId="5" fillId="0" borderId="3" xfId="0" applyFont="1" applyFill="1" applyBorder="1" applyProtection="1">
      <protection locked="0"/>
    </xf>
    <xf numFmtId="0" fontId="20" fillId="0" borderId="0" xfId="0" applyFont="1" applyFill="1" applyProtection="1">
      <protection hidden="1"/>
    </xf>
    <xf numFmtId="0" fontId="7" fillId="3" borderId="3" xfId="0" applyFont="1" applyFill="1" applyBorder="1" applyAlignment="1" applyProtection="1">
      <alignment horizontal="center" wrapText="1"/>
      <protection hidden="1"/>
    </xf>
    <xf numFmtId="0" fontId="14" fillId="3" borderId="3" xfId="0" applyFont="1" applyFill="1" applyBorder="1" applyAlignment="1" applyProtection="1">
      <alignment horizontal="center" wrapText="1"/>
      <protection hidden="1"/>
    </xf>
    <xf numFmtId="43" fontId="7" fillId="3" borderId="3" xfId="9" applyFont="1" applyFill="1" applyBorder="1" applyAlignment="1" applyProtection="1">
      <alignment horizontal="center" wrapText="1"/>
      <protection hidden="1"/>
    </xf>
    <xf numFmtId="10" fontId="7" fillId="3" borderId="3" xfId="4" applyNumberFormat="1" applyFont="1" applyFill="1" applyBorder="1" applyAlignment="1" applyProtection="1">
      <alignment horizontal="center" wrapText="1"/>
      <protection hidden="1"/>
    </xf>
    <xf numFmtId="0" fontId="20" fillId="0" borderId="0" xfId="0" applyFont="1" applyFill="1" applyProtection="1"/>
    <xf numFmtId="0" fontId="5" fillId="0" borderId="3" xfId="0" applyFont="1" applyFill="1" applyBorder="1" applyAlignment="1" applyProtection="1">
      <alignment horizontal="center"/>
      <protection locked="0"/>
    </xf>
    <xf numFmtId="0" fontId="5" fillId="0" borderId="3" xfId="0" applyFont="1" applyFill="1" applyBorder="1" applyAlignment="1" applyProtection="1">
      <alignment wrapText="1"/>
      <protection locked="0"/>
    </xf>
    <xf numFmtId="0" fontId="5" fillId="0" borderId="3" xfId="0" applyFont="1" applyFill="1" applyBorder="1" applyAlignment="1" applyProtection="1">
      <alignment horizontal="center" vertical="center"/>
      <protection locked="0"/>
    </xf>
    <xf numFmtId="43" fontId="5" fillId="0" borderId="3" xfId="9" applyFont="1" applyFill="1" applyBorder="1" applyProtection="1">
      <protection locked="0"/>
    </xf>
    <xf numFmtId="10" fontId="5" fillId="0" borderId="3" xfId="4" applyNumberFormat="1" applyFont="1" applyFill="1" applyBorder="1" applyAlignment="1" applyProtection="1">
      <alignment horizontal="center"/>
      <protection locked="0"/>
    </xf>
    <xf numFmtId="10" fontId="5" fillId="0" borderId="3" xfId="4" applyNumberFormat="1" applyFont="1" applyFill="1" applyBorder="1" applyProtection="1">
      <protection locked="0"/>
    </xf>
    <xf numFmtId="0" fontId="9" fillId="0" borderId="0" xfId="0" applyFont="1" applyFill="1" applyBorder="1" applyAlignment="1" applyProtection="1">
      <alignment horizontal="center" vertical="center" wrapText="1"/>
      <protection hidden="1"/>
    </xf>
    <xf numFmtId="4" fontId="5" fillId="0" borderId="3" xfId="0" applyNumberFormat="1" applyFont="1" applyFill="1" applyBorder="1" applyAlignment="1">
      <alignment horizontal="right" vertical="top" wrapText="1"/>
    </xf>
    <xf numFmtId="166" fontId="5" fillId="0" borderId="3" xfId="0" applyNumberFormat="1" applyFont="1" applyFill="1" applyBorder="1" applyAlignment="1">
      <alignment vertical="top" wrapText="1"/>
    </xf>
    <xf numFmtId="4" fontId="5" fillId="0" borderId="3" xfId="11" applyNumberFormat="1" applyFont="1" applyFill="1" applyBorder="1" applyAlignment="1">
      <alignment horizontal="right" vertical="top" wrapText="1"/>
    </xf>
    <xf numFmtId="10" fontId="5" fillId="0" borderId="3" xfId="4" applyNumberFormat="1" applyFont="1" applyFill="1" applyBorder="1" applyAlignment="1" applyProtection="1">
      <alignment horizontal="center" vertical="top"/>
      <protection locked="0"/>
    </xf>
    <xf numFmtId="166" fontId="20" fillId="0" borderId="3" xfId="0" applyNumberFormat="1" applyFont="1" applyFill="1" applyBorder="1" applyAlignment="1">
      <alignment vertical="top" wrapText="1"/>
    </xf>
    <xf numFmtId="0" fontId="5" fillId="0" borderId="3" xfId="0" applyFont="1" applyFill="1" applyBorder="1" applyAlignment="1">
      <alignment vertical="top" wrapText="1"/>
    </xf>
    <xf numFmtId="10" fontId="5" fillId="0" borderId="26" xfId="4" applyNumberFormat="1" applyFont="1" applyFill="1" applyBorder="1" applyAlignment="1" applyProtection="1">
      <alignment horizontal="center" vertical="top"/>
      <protection locked="0"/>
    </xf>
    <xf numFmtId="10" fontId="5" fillId="0" borderId="20" xfId="4" applyNumberFormat="1" applyFont="1" applyFill="1" applyBorder="1" applyAlignment="1" applyProtection="1">
      <alignment horizontal="center" vertical="top"/>
      <protection locked="0"/>
    </xf>
    <xf numFmtId="4" fontId="5" fillId="0" borderId="6" xfId="11" applyNumberFormat="1" applyFont="1" applyFill="1" applyBorder="1" applyAlignment="1">
      <alignment horizontal="right" vertical="top" wrapText="1"/>
    </xf>
    <xf numFmtId="10" fontId="5" fillId="0" borderId="27" xfId="4" applyNumberFormat="1" applyFont="1" applyFill="1" applyBorder="1" applyAlignment="1" applyProtection="1">
      <alignment horizontal="center" vertical="top"/>
      <protection locked="0"/>
    </xf>
    <xf numFmtId="10" fontId="5" fillId="0" borderId="28" xfId="4" applyNumberFormat="1" applyFont="1" applyFill="1" applyBorder="1" applyAlignment="1" applyProtection="1">
      <alignment horizontal="center" vertical="top"/>
      <protection locked="0"/>
    </xf>
    <xf numFmtId="0" fontId="20" fillId="0" borderId="3" xfId="0" applyFont="1" applyFill="1" applyBorder="1" applyAlignment="1">
      <alignment vertical="top" wrapText="1"/>
    </xf>
    <xf numFmtId="4" fontId="21" fillId="0" borderId="3" xfId="0" applyNumberFormat="1" applyFont="1" applyFill="1" applyBorder="1" applyAlignment="1">
      <alignment horizontal="right" vertical="top" wrapText="1"/>
    </xf>
    <xf numFmtId="0" fontId="5" fillId="0" borderId="6" xfId="0" applyFont="1" applyFill="1" applyBorder="1" applyProtection="1">
      <protection locked="0"/>
    </xf>
    <xf numFmtId="49" fontId="5" fillId="0" borderId="6" xfId="0" applyNumberFormat="1" applyFont="1" applyFill="1" applyBorder="1" applyAlignment="1" applyProtection="1">
      <alignment vertical="top" wrapText="1"/>
      <protection locked="0"/>
    </xf>
    <xf numFmtId="0" fontId="5" fillId="0" borderId="6" xfId="0" applyFont="1" applyFill="1" applyBorder="1" applyAlignment="1" applyProtection="1">
      <alignment horizontal="center"/>
      <protection locked="0"/>
    </xf>
    <xf numFmtId="6" fontId="5" fillId="0" borderId="6" xfId="9" applyNumberFormat="1" applyFont="1" applyFill="1" applyBorder="1" applyProtection="1">
      <protection locked="0"/>
    </xf>
    <xf numFmtId="10" fontId="5" fillId="0" borderId="6" xfId="4" applyNumberFormat="1" applyFont="1" applyFill="1" applyBorder="1" applyAlignment="1" applyProtection="1">
      <alignment horizontal="center"/>
      <protection locked="0"/>
    </xf>
    <xf numFmtId="10" fontId="5" fillId="0" borderId="6" xfId="4" applyNumberFormat="1" applyFont="1" applyFill="1" applyBorder="1" applyProtection="1">
      <protection locked="0"/>
    </xf>
    <xf numFmtId="43" fontId="20" fillId="0" borderId="6" xfId="9" applyFont="1" applyFill="1" applyBorder="1" applyAlignment="1" applyProtection="1">
      <alignment horizontal="center" vertical="top"/>
    </xf>
    <xf numFmtId="43" fontId="5" fillId="0" borderId="6" xfId="9" applyFont="1" applyFill="1" applyBorder="1" applyProtection="1">
      <protection locked="0"/>
    </xf>
    <xf numFmtId="0" fontId="5" fillId="2" borderId="3" xfId="0" applyFont="1" applyFill="1" applyBorder="1" applyProtection="1">
      <protection locked="0"/>
    </xf>
    <xf numFmtId="0" fontId="5" fillId="2" borderId="3" xfId="0" applyFont="1" applyFill="1" applyBorder="1" applyAlignment="1" applyProtection="1">
      <alignment horizontal="center"/>
      <protection locked="0"/>
    </xf>
    <xf numFmtId="10" fontId="5" fillId="2" borderId="3" xfId="4" applyNumberFormat="1" applyFont="1" applyFill="1" applyBorder="1" applyAlignment="1" applyProtection="1">
      <alignment horizontal="center"/>
      <protection locked="0"/>
    </xf>
    <xf numFmtId="10" fontId="5" fillId="2" borderId="20" xfId="4" applyNumberFormat="1" applyFont="1" applyFill="1" applyBorder="1" applyProtection="1">
      <protection locked="0"/>
    </xf>
    <xf numFmtId="10" fontId="5" fillId="2" borderId="26" xfId="4" applyNumberFormat="1" applyFont="1" applyFill="1" applyBorder="1" applyProtection="1">
      <protection locked="0"/>
    </xf>
    <xf numFmtId="43" fontId="5" fillId="2" borderId="3" xfId="9" applyFont="1" applyFill="1" applyBorder="1" applyProtection="1">
      <protection locked="0"/>
    </xf>
    <xf numFmtId="0" fontId="5" fillId="2" borderId="3" xfId="0" applyFont="1" applyFill="1" applyBorder="1" applyAlignment="1" applyProtection="1">
      <protection locked="0"/>
    </xf>
    <xf numFmtId="8" fontId="5" fillId="2" borderId="3" xfId="9" applyNumberFormat="1" applyFont="1" applyFill="1" applyBorder="1" applyProtection="1">
      <protection locked="0"/>
    </xf>
    <xf numFmtId="164" fontId="5" fillId="2" borderId="3" xfId="0" applyNumberFormat="1" applyFont="1" applyFill="1" applyBorder="1" applyAlignment="1">
      <alignment horizontal="right" wrapText="1"/>
    </xf>
    <xf numFmtId="44" fontId="11" fillId="2" borderId="3" xfId="10" applyFont="1" applyFill="1" applyBorder="1" applyAlignment="1">
      <alignment horizontal="right" wrapText="1"/>
    </xf>
    <xf numFmtId="0" fontId="5" fillId="0" borderId="0" xfId="0" applyFont="1" applyFill="1" applyAlignment="1" applyProtection="1">
      <alignment wrapText="1"/>
      <protection hidden="1"/>
    </xf>
    <xf numFmtId="0" fontId="5" fillId="0" borderId="6" xfId="0" applyFont="1" applyFill="1" applyBorder="1" applyAlignment="1" applyProtection="1">
      <alignment wrapText="1"/>
      <protection locked="0"/>
    </xf>
    <xf numFmtId="0" fontId="5" fillId="2" borderId="3" xfId="0" applyFont="1" applyFill="1" applyBorder="1" applyAlignment="1" applyProtection="1">
      <alignment wrapText="1"/>
      <protection locked="0"/>
    </xf>
    <xf numFmtId="0" fontId="5" fillId="0" borderId="0" xfId="0" applyFont="1" applyFill="1" applyAlignment="1" applyProtection="1">
      <alignment wrapText="1"/>
      <protection locked="0"/>
    </xf>
    <xf numFmtId="0" fontId="5" fillId="0" borderId="3" xfId="0" applyFont="1" applyBorder="1" applyAlignment="1" applyProtection="1">
      <alignment wrapText="1"/>
      <protection locked="0"/>
    </xf>
    <xf numFmtId="49" fontId="5" fillId="0" borderId="3" xfId="0" applyNumberFormat="1" applyFont="1" applyBorder="1" applyAlignment="1" applyProtection="1">
      <alignment vertical="top" wrapText="1"/>
      <protection locked="0"/>
    </xf>
    <xf numFmtId="0" fontId="5" fillId="0" borderId="3" xfId="0" applyFont="1" applyBorder="1" applyAlignment="1" applyProtection="1">
      <alignment horizontal="center"/>
      <protection locked="0"/>
    </xf>
    <xf numFmtId="43" fontId="5" fillId="0" borderId="3" xfId="9" applyFont="1" applyBorder="1" applyAlignment="1" applyProtection="1">
      <alignment vertical="top"/>
      <protection locked="0"/>
    </xf>
    <xf numFmtId="10" fontId="5" fillId="0" borderId="27" xfId="4" applyNumberFormat="1" applyFont="1" applyBorder="1" applyAlignment="1" applyProtection="1">
      <alignment horizontal="center" vertical="top"/>
      <protection locked="0"/>
    </xf>
    <xf numFmtId="10" fontId="5" fillId="2" borderId="28" xfId="4" applyNumberFormat="1" applyFont="1" applyFill="1" applyBorder="1" applyAlignment="1" applyProtection="1">
      <alignment horizontal="center" vertical="top"/>
      <protection locked="0"/>
    </xf>
    <xf numFmtId="10" fontId="5" fillId="0" borderId="0" xfId="4" applyNumberFormat="1" applyFont="1" applyProtection="1">
      <protection locked="0"/>
    </xf>
    <xf numFmtId="43" fontId="5" fillId="0" borderId="0" xfId="9" applyFont="1" applyProtection="1">
      <protection locked="0"/>
    </xf>
    <xf numFmtId="0" fontId="5" fillId="0" borderId="6" xfId="0" applyFont="1" applyBorder="1" applyAlignment="1" applyProtection="1">
      <alignment wrapText="1"/>
      <protection locked="0"/>
    </xf>
    <xf numFmtId="49" fontId="5" fillId="0" borderId="6" xfId="0" applyNumberFormat="1" applyFont="1" applyBorder="1" applyAlignment="1" applyProtection="1">
      <alignment vertical="top" wrapText="1"/>
      <protection locked="0"/>
    </xf>
    <xf numFmtId="0" fontId="5" fillId="0" borderId="6" xfId="0" applyFont="1" applyBorder="1" applyAlignment="1" applyProtection="1">
      <alignment horizontal="center"/>
      <protection locked="0"/>
    </xf>
    <xf numFmtId="43" fontId="5" fillId="0" borderId="6" xfId="9" applyFont="1" applyBorder="1" applyAlignment="1" applyProtection="1">
      <alignment vertical="top"/>
      <protection locked="0"/>
    </xf>
    <xf numFmtId="43" fontId="5" fillId="2" borderId="6" xfId="9" applyFont="1" applyFill="1" applyBorder="1" applyProtection="1">
      <protection locked="0"/>
    </xf>
    <xf numFmtId="10" fontId="5" fillId="0" borderId="3" xfId="4" applyNumberFormat="1" applyFont="1" applyBorder="1" applyAlignment="1" applyProtection="1">
      <alignment horizontal="center" vertical="top"/>
      <protection locked="0"/>
    </xf>
    <xf numFmtId="10" fontId="5" fillId="2" borderId="3" xfId="4" applyNumberFormat="1" applyFont="1" applyFill="1" applyBorder="1" applyAlignment="1" applyProtection="1">
      <alignment horizontal="center" vertical="top"/>
      <protection locked="0"/>
    </xf>
    <xf numFmtId="10" fontId="5" fillId="0" borderId="3" xfId="4" applyNumberFormat="1" applyFont="1" applyBorder="1" applyProtection="1">
      <protection locked="0"/>
    </xf>
    <xf numFmtId="43" fontId="5" fillId="0" borderId="3" xfId="9" applyFont="1" applyBorder="1" applyProtection="1">
      <protection locked="0"/>
    </xf>
    <xf numFmtId="0" fontId="5" fillId="0" borderId="3" xfId="0" applyFont="1" applyBorder="1" applyProtection="1">
      <protection locked="0"/>
    </xf>
    <xf numFmtId="10" fontId="5" fillId="2" borderId="3" xfId="4" applyNumberFormat="1" applyFont="1" applyFill="1" applyBorder="1" applyAlignment="1" applyProtection="1">
      <alignment horizontal="center" vertical="top"/>
      <protection hidden="1"/>
    </xf>
    <xf numFmtId="165" fontId="5" fillId="0" borderId="3" xfId="0" applyNumberFormat="1" applyFont="1" applyBorder="1" applyAlignment="1" applyProtection="1">
      <alignment horizontal="left" vertical="top" wrapText="1"/>
      <protection locked="0"/>
    </xf>
    <xf numFmtId="165" fontId="5" fillId="0" borderId="6" xfId="0" applyNumberFormat="1" applyFont="1" applyBorder="1" applyAlignment="1" applyProtection="1">
      <alignment horizontal="left" vertical="top" wrapText="1"/>
      <protection locked="0"/>
    </xf>
    <xf numFmtId="49" fontId="5" fillId="0" borderId="3" xfId="0" applyNumberFormat="1" applyFont="1" applyBorder="1" applyAlignment="1" applyProtection="1">
      <alignment horizontal="center" vertical="top"/>
      <protection locked="0"/>
    </xf>
    <xf numFmtId="1" fontId="5" fillId="0" borderId="3" xfId="0" applyNumberFormat="1" applyFont="1" applyBorder="1" applyAlignment="1" applyProtection="1">
      <alignment horizontal="center" vertical="top"/>
      <protection locked="0"/>
    </xf>
    <xf numFmtId="10" fontId="5" fillId="0" borderId="3" xfId="4" applyNumberFormat="1" applyFont="1" applyBorder="1" applyAlignment="1" applyProtection="1">
      <alignment horizontal="center" vertical="top"/>
      <protection hidden="1"/>
    </xf>
    <xf numFmtId="10" fontId="20" fillId="0" borderId="3" xfId="4" applyNumberFormat="1" applyFont="1" applyBorder="1" applyAlignment="1" applyProtection="1">
      <alignment horizontal="center" vertical="top"/>
      <protection locked="0"/>
    </xf>
    <xf numFmtId="43" fontId="20" fillId="0" borderId="3" xfId="9" applyFont="1" applyBorder="1" applyAlignment="1">
      <alignment vertical="top"/>
    </xf>
    <xf numFmtId="43" fontId="5" fillId="2" borderId="3" xfId="9" applyFont="1" applyFill="1" applyBorder="1" applyAlignment="1" applyProtection="1">
      <alignment horizontal="right"/>
      <protection locked="0"/>
    </xf>
    <xf numFmtId="9" fontId="5" fillId="2" borderId="20" xfId="4" applyFont="1" applyFill="1" applyBorder="1" applyProtection="1">
      <protection locked="0"/>
    </xf>
    <xf numFmtId="0" fontId="11" fillId="2" borderId="3" xfId="0" applyFont="1" applyFill="1" applyBorder="1" applyAlignment="1">
      <alignment horizontal="right" wrapText="1"/>
    </xf>
    <xf numFmtId="10" fontId="5" fillId="0" borderId="5" xfId="4" applyNumberFormat="1" applyFont="1" applyBorder="1" applyProtection="1">
      <protection locked="0"/>
    </xf>
    <xf numFmtId="49" fontId="5" fillId="0" borderId="7" xfId="0" applyNumberFormat="1" applyFont="1" applyBorder="1" applyAlignment="1" applyProtection="1">
      <alignment wrapText="1"/>
      <protection locked="0"/>
    </xf>
    <xf numFmtId="49" fontId="5" fillId="0" borderId="0" xfId="0" applyNumberFormat="1" applyFont="1" applyProtection="1">
      <protection hidden="1"/>
    </xf>
    <xf numFmtId="10" fontId="5" fillId="0" borderId="10" xfId="4" applyNumberFormat="1" applyFont="1" applyBorder="1" applyProtection="1">
      <protection locked="0"/>
    </xf>
    <xf numFmtId="49" fontId="5" fillId="0" borderId="1" xfId="0" applyNumberFormat="1" applyFont="1" applyBorder="1" applyAlignment="1" applyProtection="1">
      <alignment wrapText="1"/>
      <protection locked="0"/>
    </xf>
    <xf numFmtId="49" fontId="17" fillId="0" borderId="1" xfId="0" applyNumberFormat="1" applyFont="1" applyBorder="1" applyAlignment="1" applyProtection="1">
      <alignment wrapText="1"/>
      <protection locked="0"/>
    </xf>
    <xf numFmtId="0" fontId="7" fillId="0" borderId="0" xfId="0" applyFont="1" applyAlignment="1" applyProtection="1">
      <alignment horizontal="center" wrapText="1"/>
      <protection hidden="1"/>
    </xf>
    <xf numFmtId="0" fontId="16" fillId="0" borderId="0" xfId="0" applyFont="1" applyAlignment="1" applyProtection="1">
      <alignment horizontal="center"/>
      <protection hidden="1"/>
    </xf>
    <xf numFmtId="0" fontId="19" fillId="0" borderId="0" xfId="0" applyFont="1" applyProtection="1">
      <protection hidden="1"/>
    </xf>
    <xf numFmtId="0" fontId="18" fillId="0" borderId="0" xfId="0" applyFont="1" applyAlignment="1" applyProtection="1">
      <alignment horizontal="center"/>
      <protection hidden="1"/>
    </xf>
    <xf numFmtId="0" fontId="20" fillId="0" borderId="3" xfId="0" applyFont="1" applyBorder="1" applyAlignment="1">
      <alignment vertical="top" wrapText="1"/>
    </xf>
    <xf numFmtId="166" fontId="5" fillId="0" borderId="3" xfId="0" applyNumberFormat="1" applyFont="1" applyBorder="1" applyAlignment="1">
      <alignment vertical="top" wrapText="1"/>
    </xf>
    <xf numFmtId="0" fontId="5" fillId="0" borderId="3" xfId="0" applyFont="1" applyBorder="1" applyAlignment="1" applyProtection="1">
      <alignment vertical="top"/>
      <protection locked="0"/>
    </xf>
    <xf numFmtId="4" fontId="21" fillId="0" borderId="3" xfId="0" applyNumberFormat="1" applyFont="1" applyBorder="1" applyAlignment="1">
      <alignment horizontal="right" vertical="top" wrapText="1"/>
    </xf>
    <xf numFmtId="10" fontId="5" fillId="0" borderId="26" xfId="4" applyNumberFormat="1" applyFont="1" applyBorder="1" applyAlignment="1" applyProtection="1">
      <alignment horizontal="center" vertical="top"/>
      <protection locked="0"/>
    </xf>
    <xf numFmtId="10" fontId="5" fillId="0" borderId="20" xfId="4" applyNumberFormat="1" applyFont="1" applyBorder="1" applyAlignment="1" applyProtection="1">
      <alignment horizontal="center" vertical="top"/>
      <protection locked="0"/>
    </xf>
    <xf numFmtId="0" fontId="5" fillId="0" borderId="3" xfId="8" applyFont="1" applyBorder="1" applyAlignment="1" applyProtection="1">
      <alignment horizontal="left" vertical="top" wrapText="1"/>
      <protection locked="0"/>
    </xf>
    <xf numFmtId="4" fontId="5" fillId="0" borderId="3" xfId="8" applyNumberFormat="1" applyFont="1" applyBorder="1" applyAlignment="1" applyProtection="1">
      <alignment horizontal="right" vertical="top" wrapText="1"/>
      <protection locked="0"/>
    </xf>
    <xf numFmtId="4" fontId="5" fillId="0" borderId="26" xfId="11" applyNumberFormat="1" applyFont="1" applyFill="1" applyBorder="1" applyAlignment="1">
      <alignment horizontal="right" vertical="top" wrapText="1"/>
    </xf>
    <xf numFmtId="4" fontId="5" fillId="0" borderId="27" xfId="11" applyNumberFormat="1" applyFont="1" applyFill="1" applyBorder="1" applyAlignment="1">
      <alignment horizontal="right" vertical="top" wrapText="1"/>
    </xf>
    <xf numFmtId="4" fontId="21" fillId="0" borderId="20" xfId="0" applyNumberFormat="1" applyFont="1" applyFill="1" applyBorder="1" applyAlignment="1">
      <alignment horizontal="right" vertical="top" wrapText="1"/>
    </xf>
    <xf numFmtId="4" fontId="21" fillId="0" borderId="26" xfId="0" applyNumberFormat="1" applyFont="1" applyFill="1" applyBorder="1" applyAlignment="1">
      <alignment horizontal="right" vertical="top" wrapText="1"/>
    </xf>
    <xf numFmtId="43" fontId="5" fillId="0" borderId="27" xfId="9" applyFont="1" applyBorder="1" applyAlignment="1" applyProtection="1">
      <alignment vertical="top"/>
      <protection locked="0"/>
    </xf>
    <xf numFmtId="4" fontId="21" fillId="0" borderId="26" xfId="0" applyNumberFormat="1" applyFont="1" applyBorder="1" applyAlignment="1">
      <alignment horizontal="right" vertical="top" wrapText="1"/>
    </xf>
    <xf numFmtId="164" fontId="5" fillId="2" borderId="26" xfId="0" applyNumberFormat="1" applyFont="1" applyFill="1" applyBorder="1" applyAlignment="1">
      <alignment horizontal="right" wrapText="1"/>
    </xf>
    <xf numFmtId="43" fontId="5" fillId="2" borderId="0" xfId="9" applyFont="1" applyFill="1" applyBorder="1" applyProtection="1">
      <protection locked="0"/>
    </xf>
    <xf numFmtId="44" fontId="11" fillId="2" borderId="26" xfId="10" applyFont="1" applyFill="1" applyBorder="1" applyAlignment="1">
      <alignment horizontal="right" wrapText="1"/>
    </xf>
    <xf numFmtId="0" fontId="11" fillId="2" borderId="26" xfId="0" applyFont="1" applyFill="1" applyBorder="1" applyAlignment="1">
      <alignment horizontal="right" wrapText="1"/>
    </xf>
    <xf numFmtId="0" fontId="18" fillId="4" borderId="12" xfId="0" applyFont="1" applyFill="1" applyBorder="1" applyAlignment="1" applyProtection="1">
      <alignment horizontal="center" vertical="center"/>
      <protection hidden="1"/>
    </xf>
    <xf numFmtId="0" fontId="18" fillId="4" borderId="13" xfId="0" applyFont="1" applyFill="1" applyBorder="1" applyAlignment="1" applyProtection="1">
      <alignment horizontal="center" vertical="center"/>
      <protection hidden="1"/>
    </xf>
    <xf numFmtId="0" fontId="1" fillId="2" borderId="9" xfId="0" applyFont="1" applyFill="1" applyBorder="1" applyAlignment="1" applyProtection="1">
      <alignment horizontal="right" vertical="center" wrapText="1"/>
      <protection hidden="1"/>
    </xf>
    <xf numFmtId="0" fontId="1" fillId="2" borderId="2" xfId="0" applyFont="1" applyFill="1" applyBorder="1" applyAlignment="1" applyProtection="1">
      <alignment horizontal="right" vertical="center" wrapText="1"/>
      <protection hidden="1"/>
    </xf>
    <xf numFmtId="0" fontId="12" fillId="5" borderId="23" xfId="0" applyFont="1" applyFill="1" applyBorder="1" applyAlignment="1" applyProtection="1">
      <alignment horizontal="center" vertical="center"/>
      <protection hidden="1"/>
    </xf>
    <xf numFmtId="0" fontId="12" fillId="5" borderId="24" xfId="0" applyFont="1" applyFill="1" applyBorder="1" applyAlignment="1" applyProtection="1">
      <alignment horizontal="center" vertical="center"/>
      <protection hidden="1"/>
    </xf>
    <xf numFmtId="0" fontId="12" fillId="5" borderId="25" xfId="0" applyFont="1" applyFill="1" applyBorder="1" applyAlignment="1" applyProtection="1">
      <alignment horizontal="center" vertical="center"/>
      <protection hidden="1"/>
    </xf>
    <xf numFmtId="0" fontId="11" fillId="2" borderId="1" xfId="0" applyFont="1" applyFill="1" applyBorder="1" applyAlignment="1" applyProtection="1">
      <alignment horizontal="right" vertical="center"/>
      <protection hidden="1"/>
    </xf>
    <xf numFmtId="0" fontId="11" fillId="2" borderId="3" xfId="0" applyFont="1" applyFill="1" applyBorder="1" applyAlignment="1" applyProtection="1">
      <alignment horizontal="right" vertical="center"/>
      <protection hidden="1"/>
    </xf>
    <xf numFmtId="0" fontId="12" fillId="5" borderId="20" xfId="0" applyFont="1" applyFill="1" applyBorder="1" applyAlignment="1" applyProtection="1">
      <alignment horizontal="center" vertical="center"/>
      <protection hidden="1"/>
    </xf>
    <xf numFmtId="0" fontId="12" fillId="5" borderId="14" xfId="0" applyFont="1" applyFill="1" applyBorder="1" applyAlignment="1" applyProtection="1">
      <alignment horizontal="center" vertical="center"/>
      <protection hidden="1"/>
    </xf>
    <xf numFmtId="0" fontId="12" fillId="5" borderId="15" xfId="0" applyFont="1" applyFill="1" applyBorder="1" applyAlignment="1" applyProtection="1">
      <alignment horizontal="center" vertical="center"/>
      <protection hidden="1"/>
    </xf>
    <xf numFmtId="0" fontId="11" fillId="2" borderId="7" xfId="0" applyFont="1" applyFill="1" applyBorder="1" applyAlignment="1" applyProtection="1">
      <alignment horizontal="right" vertical="center"/>
      <protection hidden="1"/>
    </xf>
    <xf numFmtId="0" fontId="11" fillId="2" borderId="8" xfId="0" applyFont="1" applyFill="1" applyBorder="1" applyAlignment="1" applyProtection="1">
      <alignment horizontal="right" vertical="center"/>
      <protection hidden="1"/>
    </xf>
    <xf numFmtId="14" fontId="12" fillId="5" borderId="16" xfId="0" applyNumberFormat="1" applyFont="1" applyFill="1" applyBorder="1" applyAlignment="1" applyProtection="1">
      <alignment horizontal="center" vertical="center"/>
      <protection hidden="1"/>
    </xf>
    <xf numFmtId="14" fontId="12" fillId="5" borderId="17" xfId="0" applyNumberFormat="1" applyFont="1" applyFill="1" applyBorder="1" applyAlignment="1" applyProtection="1">
      <alignment horizontal="center" vertical="center"/>
      <protection hidden="1"/>
    </xf>
    <xf numFmtId="14" fontId="12" fillId="5" borderId="18" xfId="0" applyNumberFormat="1" applyFont="1" applyFill="1" applyBorder="1" applyAlignment="1" applyProtection="1">
      <alignment horizontal="center" vertical="center"/>
      <protection hidden="1"/>
    </xf>
    <xf numFmtId="0" fontId="1" fillId="0" borderId="9" xfId="0" applyFont="1" applyFill="1" applyBorder="1" applyAlignment="1" applyProtection="1">
      <alignment horizontal="right" vertical="center" wrapText="1"/>
      <protection hidden="1"/>
    </xf>
    <xf numFmtId="0" fontId="1" fillId="0" borderId="2" xfId="0" applyFont="1" applyFill="1" applyBorder="1" applyAlignment="1" applyProtection="1">
      <alignment horizontal="right" vertical="center" wrapText="1"/>
      <protection hidden="1"/>
    </xf>
    <xf numFmtId="0" fontId="1" fillId="0" borderId="1" xfId="0" applyFont="1" applyFill="1" applyBorder="1" applyAlignment="1" applyProtection="1">
      <alignment horizontal="right" vertical="center"/>
      <protection hidden="1"/>
    </xf>
    <xf numFmtId="0" fontId="1" fillId="0" borderId="3" xfId="0" applyFont="1" applyFill="1" applyBorder="1" applyAlignment="1" applyProtection="1">
      <alignment horizontal="right" vertical="center"/>
      <protection hidden="1"/>
    </xf>
    <xf numFmtId="0" fontId="1" fillId="0" borderId="7" xfId="0" applyFont="1" applyFill="1" applyBorder="1" applyAlignment="1" applyProtection="1">
      <alignment horizontal="right" vertical="center"/>
      <protection hidden="1"/>
    </xf>
    <xf numFmtId="0" fontId="1" fillId="0" borderId="8" xfId="0" applyFont="1" applyFill="1" applyBorder="1" applyAlignment="1" applyProtection="1">
      <alignment horizontal="right" vertical="center"/>
      <protection hidden="1"/>
    </xf>
    <xf numFmtId="10" fontId="20" fillId="0" borderId="20" xfId="4" applyNumberFormat="1" applyFont="1" applyFill="1" applyBorder="1" applyAlignment="1" applyProtection="1">
      <alignment horizontal="center" vertical="top"/>
      <protection locked="0"/>
    </xf>
    <xf numFmtId="0" fontId="20" fillId="0" borderId="0" xfId="0" applyFont="1" applyFill="1" applyBorder="1" applyProtection="1"/>
    <xf numFmtId="0" fontId="5" fillId="0" borderId="0" xfId="0" applyFont="1" applyBorder="1" applyAlignment="1">
      <alignment horizontal="center" vertical="top"/>
    </xf>
    <xf numFmtId="10" fontId="20" fillId="0" borderId="20" xfId="4" applyNumberFormat="1" applyFont="1" applyBorder="1" applyAlignment="1" applyProtection="1">
      <alignment horizontal="center" vertical="top"/>
      <protection locked="0"/>
    </xf>
    <xf numFmtId="10" fontId="20" fillId="0" borderId="6" xfId="4" applyNumberFormat="1" applyFont="1" applyFill="1" applyBorder="1" applyAlignment="1" applyProtection="1">
      <alignment horizontal="center" vertical="top"/>
      <protection locked="0"/>
    </xf>
  </cellXfs>
  <cellStyles count="16">
    <cellStyle name="Comma" xfId="9" builtinId="3"/>
    <cellStyle name="Currency" xfId="10" builtinId="4"/>
    <cellStyle name="Currency 2" xfId="11" xr:uid="{00000000-0005-0000-0000-000002000000}"/>
    <cellStyle name="Followed Hyperlink" xfId="13" builtinId="9" hidden="1"/>
    <cellStyle name="Hyperlink" xfId="12" builtinId="8" hidden="1"/>
    <cellStyle name="Normal" xfId="0" builtinId="0"/>
    <cellStyle name="Normal 10" xfId="7" xr:uid="{00000000-0005-0000-0000-000006000000}"/>
    <cellStyle name="Normal 2" xfId="1" xr:uid="{00000000-0005-0000-0000-000007000000}"/>
    <cellStyle name="Normal 2 2" xfId="2" xr:uid="{00000000-0005-0000-0000-000008000000}"/>
    <cellStyle name="Normal 2 3" xfId="5" xr:uid="{00000000-0005-0000-0000-000009000000}"/>
    <cellStyle name="Normal 2 4" xfId="6" xr:uid="{00000000-0005-0000-0000-00000A000000}"/>
    <cellStyle name="Normal 3" xfId="3" xr:uid="{00000000-0005-0000-0000-00000B000000}"/>
    <cellStyle name="Normal 4" xfId="14" xr:uid="{00000000-0005-0000-0000-00000C000000}"/>
    <cellStyle name="Normal 4 2" xfId="8" xr:uid="{00000000-0005-0000-0000-00000D000000}"/>
    <cellStyle name="Percent" xfId="4" builtinId="5"/>
    <cellStyle name="Percent 2" xfId="15" xr:uid="{00000000-0005-0000-0000-00000F000000}"/>
  </cellStyles>
  <dxfs count="1">
    <dxf>
      <font>
        <b/>
        <i val="0"/>
        <color theme="0" tint="-4.9989318521683403E-2"/>
      </font>
      <fill>
        <patternFill>
          <bgColor rgb="FFFF0000"/>
        </patternFill>
      </fill>
    </dxf>
  </dxfs>
  <tableStyles count="0" defaultTableStyle="TableStyleMedium9" defaultPivotStyle="PivotStyleLight16"/>
  <colors>
    <mruColors>
      <color rgb="FFFFCCFF"/>
      <color rgb="FFFFFFCC"/>
      <color rgb="FFFFFF99"/>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Orlando.Barrett\AppData\Local\Microsoft\Windows\Temporary%20Internet%20Files\Content.Outlook\9VRN0WX9\22802_Appendix%20C%201%20-%20Contract%20Pricing%20Modification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curementServices/FileTrans/Umbrella%20Manufacturer%20-%2022802/1_Vendor%20Proposals/Assetworks%20LLC/1_Final%20Contract/Contract%20Mods/%23395%20PL/Formulas%20AssetWorks%20NYS%20OGS%2022802%20(PM20780)_Appendix%20C%201_6-22-17%20vO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
      <sheetName val="Example Price Sheet"/>
      <sheetName val="Instructions (2)"/>
      <sheetName val="Fields"/>
      <sheetName val="Contractor Information"/>
      <sheetName val="Category Discount"/>
      <sheetName val="Lot 1 Software"/>
      <sheetName val="Lot 2 Hardware"/>
      <sheetName val="Lot 3 Cloud"/>
      <sheetName val="Lot 4 Implementation"/>
      <sheetName val="Categories"/>
    </sheetNames>
    <sheetDataSet>
      <sheetData sheetId="0"/>
      <sheetData sheetId="1"/>
      <sheetData sheetId="2"/>
      <sheetData sheetId="3"/>
      <sheetData sheetId="4">
        <row r="3">
          <cell r="D3" t="str">
            <v>AssetWorks LLC</v>
          </cell>
        </row>
        <row r="5">
          <cell r="D5" t="str">
            <v>PM20780</v>
          </cell>
        </row>
        <row r="9">
          <cell r="D9"/>
        </row>
        <row r="10">
          <cell r="D10"/>
        </row>
        <row r="11">
          <cell r="D11"/>
        </row>
        <row r="12">
          <cell r="D12"/>
        </row>
      </sheetData>
      <sheetData sheetId="5"/>
      <sheetData sheetId="6"/>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Fields"/>
      <sheetName val="Contractor Information"/>
      <sheetName val="Category Discount"/>
      <sheetName val="Lot 1 Software"/>
      <sheetName val="Lot 2 Hardware"/>
      <sheetName val="Lot 3 Cloud"/>
      <sheetName val="Lot 4 Implementation"/>
      <sheetName val="Categories"/>
    </sheetNames>
    <sheetDataSet>
      <sheetData sheetId="0" refreshError="1"/>
      <sheetData sheetId="1" refreshError="1"/>
      <sheetData sheetId="2">
        <row r="3">
          <cell r="D3" t="str">
            <v>AssetWorks LLC</v>
          </cell>
        </row>
        <row r="5">
          <cell r="D5" t="str">
            <v>PM20780</v>
          </cell>
        </row>
      </sheetData>
      <sheetData sheetId="3" refreshError="1"/>
      <sheetData sheetId="4" refreshError="1"/>
      <sheetData sheetId="5" refreshError="1"/>
      <sheetData sheetId="6" refreshError="1"/>
      <sheetData sheetId="7" refreshError="1"/>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AA601-29E4-4FFF-9E31-BFC05F3B0284}">
  <sheetPr>
    <tabColor rgb="FFFF0000"/>
    <pageSetUpPr fitToPage="1"/>
  </sheetPr>
  <dimension ref="A1:L56"/>
  <sheetViews>
    <sheetView showGridLines="0" tabSelected="1" workbookViewId="0">
      <pane ySplit="6" topLeftCell="A7" activePane="bottomLeft" state="frozen"/>
      <selection activeCell="D5" sqref="D5"/>
      <selection pane="bottomLeft" activeCell="E18" sqref="E18"/>
    </sheetView>
  </sheetViews>
  <sheetFormatPr defaultColWidth="9.44140625" defaultRowHeight="14.4" x14ac:dyDescent="0.3"/>
  <cols>
    <col min="1" max="1" width="9" style="14" customWidth="1"/>
    <col min="2" max="2" width="37.5546875" style="12" customWidth="1"/>
    <col min="3" max="3" width="12.44140625" style="15" customWidth="1"/>
    <col min="4" max="4" width="2.5546875" style="12" customWidth="1"/>
    <col min="5" max="5" width="37.5546875" style="12" customWidth="1"/>
    <col min="6" max="6" width="12.44140625" style="15" customWidth="1"/>
    <col min="7" max="7" width="2.5546875" style="12" customWidth="1"/>
    <col min="8" max="8" width="37.5546875" style="12" customWidth="1"/>
    <col min="9" max="9" width="12.44140625" style="15" customWidth="1"/>
    <col min="10" max="10" width="2.5546875" style="12" customWidth="1"/>
    <col min="11" max="11" width="37.5546875" style="12" customWidth="1"/>
    <col min="12" max="12" width="12.44140625" style="15" customWidth="1"/>
    <col min="13" max="16384" width="9.44140625" style="12"/>
  </cols>
  <sheetData>
    <row r="1" spans="1:12" s="11" customFormat="1" ht="13.2" x14ac:dyDescent="0.25">
      <c r="A1" s="153" t="s">
        <v>8</v>
      </c>
      <c r="B1" s="154"/>
      <c r="C1" s="154"/>
      <c r="D1" s="155" t="str">
        <f>IF('[1]Contractor Information'!D3="", "", '[1]Contractor Information'!D3)</f>
        <v>AssetWorks LLC</v>
      </c>
      <c r="E1" s="156"/>
      <c r="F1" s="157"/>
    </row>
    <row r="2" spans="1:12" s="11" customFormat="1" ht="13.2" x14ac:dyDescent="0.25">
      <c r="A2" s="158" t="s">
        <v>25</v>
      </c>
      <c r="B2" s="159"/>
      <c r="C2" s="159"/>
      <c r="D2" s="160" t="str">
        <f>IF('[1]Contractor Information'!D5="", "", '[1]Contractor Information'!D5)</f>
        <v>PM20780</v>
      </c>
      <c r="E2" s="161"/>
      <c r="F2" s="162"/>
    </row>
    <row r="3" spans="1:12" s="11" customFormat="1" ht="13.8" thickBot="1" x14ac:dyDescent="0.3">
      <c r="A3" s="163" t="s">
        <v>28</v>
      </c>
      <c r="B3" s="164"/>
      <c r="C3" s="164"/>
      <c r="D3" s="165">
        <v>44175</v>
      </c>
      <c r="E3" s="166"/>
      <c r="F3" s="167"/>
    </row>
    <row r="4" spans="1:12" s="131" customFormat="1" ht="7.5" customHeight="1" thickBot="1" x14ac:dyDescent="0.35">
      <c r="A4" s="132"/>
      <c r="B4" s="132"/>
      <c r="C4" s="132" t="str">
        <f>IF('[1]Contractor Information'!D9="", "", '[1]Contractor Information'!D9)</f>
        <v/>
      </c>
      <c r="D4" s="132"/>
      <c r="E4" s="132"/>
      <c r="F4" s="130" t="str">
        <f>IF('[1]Contractor Information'!D10="", "", '[1]Contractor Information'!D10)</f>
        <v/>
      </c>
      <c r="I4" s="132" t="str">
        <f>IF('[1]Contractor Information'!D11="", "", '[1]Contractor Information'!D11)</f>
        <v/>
      </c>
      <c r="L4" s="132" t="str">
        <f>IF('[1]Contractor Information'!D12="", "", '[1]Contractor Information'!D12)</f>
        <v/>
      </c>
    </row>
    <row r="5" spans="1:12" ht="29.25" customHeight="1" x14ac:dyDescent="0.3">
      <c r="A5" s="130"/>
      <c r="B5" s="151" t="s">
        <v>10</v>
      </c>
      <c r="C5" s="152"/>
      <c r="D5" s="130"/>
      <c r="E5" s="151" t="s">
        <v>11</v>
      </c>
      <c r="F5" s="152"/>
      <c r="H5" s="151" t="s">
        <v>12</v>
      </c>
      <c r="I5" s="152"/>
      <c r="K5" s="151" t="s">
        <v>13</v>
      </c>
      <c r="L5" s="152"/>
    </row>
    <row r="6" spans="1:12" ht="24.6" x14ac:dyDescent="0.3">
      <c r="A6" s="28" t="s">
        <v>2</v>
      </c>
      <c r="B6" s="30" t="s">
        <v>18</v>
      </c>
      <c r="C6" s="31" t="s">
        <v>17</v>
      </c>
      <c r="D6" s="129"/>
      <c r="E6" s="30" t="s">
        <v>18</v>
      </c>
      <c r="F6" s="31" t="s">
        <v>17</v>
      </c>
      <c r="G6" s="129"/>
      <c r="H6" s="30" t="s">
        <v>18</v>
      </c>
      <c r="I6" s="31" t="s">
        <v>17</v>
      </c>
      <c r="J6" s="129"/>
      <c r="K6" s="30" t="s">
        <v>18</v>
      </c>
      <c r="L6" s="31" t="s">
        <v>17</v>
      </c>
    </row>
    <row r="7" spans="1:12" x14ac:dyDescent="0.3">
      <c r="A7" s="29">
        <v>1</v>
      </c>
      <c r="B7" s="127" t="s">
        <v>50</v>
      </c>
      <c r="C7" s="126">
        <v>0.21</v>
      </c>
      <c r="D7" s="125"/>
      <c r="E7" s="127" t="s">
        <v>32</v>
      </c>
      <c r="F7" s="126">
        <v>7.4999999999999997E-2</v>
      </c>
      <c r="G7" s="125"/>
      <c r="H7" s="127" t="s">
        <v>33</v>
      </c>
      <c r="I7" s="126">
        <v>2.5000000000000001E-2</v>
      </c>
      <c r="J7" s="125"/>
      <c r="K7" s="127" t="s">
        <v>34</v>
      </c>
      <c r="L7" s="126">
        <v>1.4999999999999999E-2</v>
      </c>
    </row>
    <row r="8" spans="1:12" ht="35.4" x14ac:dyDescent="0.3">
      <c r="A8" s="29">
        <v>2</v>
      </c>
      <c r="B8" s="127" t="s">
        <v>515</v>
      </c>
      <c r="C8" s="126">
        <v>0.39539999999999997</v>
      </c>
      <c r="D8" s="125"/>
      <c r="E8" s="127" t="s">
        <v>506</v>
      </c>
      <c r="F8" s="126">
        <v>7.4999999999999997E-2</v>
      </c>
      <c r="G8" s="125"/>
      <c r="H8" s="127"/>
      <c r="I8" s="126"/>
      <c r="J8" s="125"/>
      <c r="K8" s="127"/>
      <c r="L8" s="126"/>
    </row>
    <row r="9" spans="1:12" ht="35.4" x14ac:dyDescent="0.3">
      <c r="A9" s="29">
        <v>3</v>
      </c>
      <c r="B9" s="127" t="s">
        <v>1495</v>
      </c>
      <c r="C9" s="126">
        <v>0</v>
      </c>
      <c r="D9" s="125"/>
      <c r="E9" s="127" t="s">
        <v>507</v>
      </c>
      <c r="F9" s="126">
        <v>0.15</v>
      </c>
      <c r="G9" s="125"/>
      <c r="H9" s="127"/>
      <c r="I9" s="126"/>
      <c r="J9" s="125"/>
      <c r="K9" s="127"/>
      <c r="L9" s="126"/>
    </row>
    <row r="10" spans="1:12" ht="35.4" x14ac:dyDescent="0.3">
      <c r="A10" s="29">
        <v>4</v>
      </c>
      <c r="B10" s="127"/>
      <c r="C10" s="126"/>
      <c r="D10" s="125"/>
      <c r="E10" s="127" t="s">
        <v>508</v>
      </c>
      <c r="F10" s="126">
        <v>0.2</v>
      </c>
      <c r="G10" s="125"/>
      <c r="H10" s="127"/>
      <c r="I10" s="126"/>
      <c r="J10" s="125"/>
      <c r="K10" s="127"/>
      <c r="L10" s="126"/>
    </row>
    <row r="11" spans="1:12" x14ac:dyDescent="0.3">
      <c r="A11" s="29">
        <v>5</v>
      </c>
      <c r="B11" s="127"/>
      <c r="C11" s="126"/>
      <c r="D11" s="125"/>
      <c r="E11" s="127" t="s">
        <v>36</v>
      </c>
      <c r="F11" s="126">
        <v>7.4999999999999997E-2</v>
      </c>
      <c r="G11" s="125"/>
      <c r="H11" s="127"/>
      <c r="I11" s="126"/>
      <c r="J11" s="125"/>
      <c r="K11" s="127"/>
      <c r="L11" s="126"/>
    </row>
    <row r="12" spans="1:12" x14ac:dyDescent="0.3">
      <c r="A12" s="29">
        <v>6</v>
      </c>
      <c r="B12" s="127"/>
      <c r="C12" s="126"/>
      <c r="D12" s="125"/>
      <c r="E12" s="127" t="s">
        <v>37</v>
      </c>
      <c r="F12" s="126">
        <v>0.125</v>
      </c>
      <c r="G12" s="125"/>
      <c r="H12" s="127"/>
      <c r="I12" s="126"/>
      <c r="J12" s="125"/>
      <c r="K12" s="127"/>
      <c r="L12" s="126"/>
    </row>
    <row r="13" spans="1:12" x14ac:dyDescent="0.3">
      <c r="A13" s="29">
        <v>7</v>
      </c>
      <c r="B13" s="127"/>
      <c r="C13" s="126"/>
      <c r="D13" s="125"/>
      <c r="E13" s="127" t="s">
        <v>38</v>
      </c>
      <c r="F13" s="126">
        <v>2.5000000000000001E-2</v>
      </c>
      <c r="G13" s="125"/>
      <c r="H13" s="127"/>
      <c r="I13" s="126"/>
      <c r="J13" s="125"/>
      <c r="K13" s="127"/>
      <c r="L13" s="126"/>
    </row>
    <row r="14" spans="1:12" x14ac:dyDescent="0.3">
      <c r="A14" s="29">
        <v>8</v>
      </c>
      <c r="B14" s="127"/>
      <c r="C14" s="126"/>
      <c r="D14" s="125"/>
      <c r="E14" s="127" t="s">
        <v>39</v>
      </c>
      <c r="F14" s="126">
        <v>0.05</v>
      </c>
      <c r="G14" s="125"/>
      <c r="H14" s="127"/>
      <c r="I14" s="126"/>
      <c r="J14" s="125"/>
      <c r="K14" s="127"/>
      <c r="L14" s="126"/>
    </row>
    <row r="15" spans="1:12" ht="24" x14ac:dyDescent="0.3">
      <c r="A15" s="29">
        <v>9</v>
      </c>
      <c r="B15" s="127"/>
      <c r="C15" s="126"/>
      <c r="D15" s="125"/>
      <c r="E15" s="127" t="s">
        <v>40</v>
      </c>
      <c r="F15" s="126">
        <v>0.125</v>
      </c>
      <c r="G15" s="125"/>
      <c r="H15" s="127"/>
      <c r="I15" s="126"/>
      <c r="J15" s="125"/>
      <c r="K15" s="127"/>
      <c r="L15" s="126"/>
    </row>
    <row r="16" spans="1:12" ht="24" x14ac:dyDescent="0.3">
      <c r="A16" s="29">
        <v>10</v>
      </c>
      <c r="B16" s="127"/>
      <c r="C16" s="126"/>
      <c r="D16" s="125"/>
      <c r="E16" s="127" t="s">
        <v>41</v>
      </c>
      <c r="F16" s="126">
        <v>2.5000000000000001E-2</v>
      </c>
      <c r="G16" s="125"/>
      <c r="H16" s="127"/>
      <c r="I16" s="126"/>
      <c r="J16" s="125"/>
      <c r="K16" s="127"/>
      <c r="L16" s="126"/>
    </row>
    <row r="17" spans="1:12" ht="24" x14ac:dyDescent="0.3">
      <c r="A17" s="29">
        <v>11</v>
      </c>
      <c r="B17" s="127"/>
      <c r="C17" s="126"/>
      <c r="D17" s="125"/>
      <c r="E17" s="127" t="s">
        <v>42</v>
      </c>
      <c r="F17" s="126">
        <v>0.05</v>
      </c>
      <c r="G17" s="125"/>
      <c r="H17" s="127"/>
      <c r="I17" s="126"/>
      <c r="J17" s="125"/>
      <c r="K17" s="127"/>
      <c r="L17" s="126"/>
    </row>
    <row r="18" spans="1:12" ht="24" x14ac:dyDescent="0.3">
      <c r="A18" s="29">
        <v>12</v>
      </c>
      <c r="B18" s="127"/>
      <c r="C18" s="126"/>
      <c r="D18" s="125"/>
      <c r="E18" s="127" t="s">
        <v>43</v>
      </c>
      <c r="F18" s="126">
        <v>0.125</v>
      </c>
      <c r="G18" s="125"/>
      <c r="H18" s="127"/>
      <c r="I18" s="126"/>
      <c r="J18" s="125"/>
      <c r="K18" s="127"/>
      <c r="L18" s="126"/>
    </row>
    <row r="19" spans="1:12" ht="24" x14ac:dyDescent="0.3">
      <c r="A19" s="29">
        <v>13</v>
      </c>
      <c r="B19" s="127"/>
      <c r="C19" s="126"/>
      <c r="D19" s="125"/>
      <c r="E19" s="127" t="s">
        <v>44</v>
      </c>
      <c r="F19" s="126">
        <v>2.5000000000000001E-2</v>
      </c>
      <c r="G19" s="125"/>
      <c r="H19" s="127"/>
      <c r="I19" s="126"/>
      <c r="J19" s="125"/>
      <c r="K19" s="127"/>
      <c r="L19" s="126"/>
    </row>
    <row r="20" spans="1:12" ht="24" x14ac:dyDescent="0.3">
      <c r="A20" s="29">
        <v>14</v>
      </c>
      <c r="B20" s="127"/>
      <c r="C20" s="126"/>
      <c r="D20" s="125"/>
      <c r="E20" s="127" t="s">
        <v>45</v>
      </c>
      <c r="F20" s="126">
        <v>0.05</v>
      </c>
      <c r="G20" s="125"/>
      <c r="H20" s="127"/>
      <c r="I20" s="126"/>
      <c r="J20" s="125"/>
      <c r="K20" s="127"/>
      <c r="L20" s="126"/>
    </row>
    <row r="21" spans="1:12" ht="24" x14ac:dyDescent="0.3">
      <c r="A21" s="29">
        <v>15</v>
      </c>
      <c r="B21" s="127"/>
      <c r="C21" s="126"/>
      <c r="D21" s="125"/>
      <c r="E21" s="127" t="s">
        <v>46</v>
      </c>
      <c r="F21" s="126">
        <v>0.125</v>
      </c>
      <c r="G21" s="125"/>
      <c r="H21" s="127"/>
      <c r="I21" s="126"/>
      <c r="J21" s="125"/>
      <c r="K21" s="127"/>
      <c r="L21" s="126"/>
    </row>
    <row r="22" spans="1:12" x14ac:dyDescent="0.3">
      <c r="A22" s="29">
        <v>16</v>
      </c>
      <c r="B22" s="127"/>
      <c r="C22" s="126"/>
      <c r="D22" s="125"/>
      <c r="E22" s="127" t="s">
        <v>47</v>
      </c>
      <c r="F22" s="126">
        <v>0.1</v>
      </c>
      <c r="G22" s="125"/>
      <c r="H22" s="127"/>
      <c r="I22" s="126"/>
      <c r="J22" s="125"/>
      <c r="K22" s="127"/>
      <c r="L22" s="126"/>
    </row>
    <row r="23" spans="1:12" ht="24" x14ac:dyDescent="0.3">
      <c r="A23" s="29">
        <v>17</v>
      </c>
      <c r="B23" s="127"/>
      <c r="C23" s="126"/>
      <c r="D23" s="125"/>
      <c r="E23" s="127" t="s">
        <v>48</v>
      </c>
      <c r="F23" s="126">
        <v>0.15</v>
      </c>
      <c r="G23" s="125"/>
      <c r="H23" s="127"/>
      <c r="I23" s="126"/>
      <c r="J23" s="125"/>
      <c r="K23" s="127"/>
      <c r="L23" s="126"/>
    </row>
    <row r="24" spans="1:12" x14ac:dyDescent="0.3">
      <c r="A24" s="29">
        <v>18</v>
      </c>
      <c r="B24" s="127"/>
      <c r="C24" s="126"/>
      <c r="D24" s="125"/>
      <c r="E24" s="127" t="s">
        <v>49</v>
      </c>
      <c r="F24" s="126">
        <v>7.4999999999999997E-2</v>
      </c>
      <c r="G24" s="125"/>
      <c r="H24" s="127"/>
      <c r="I24" s="126"/>
      <c r="J24" s="125"/>
      <c r="K24" s="127"/>
      <c r="L24" s="126"/>
    </row>
    <row r="25" spans="1:12" x14ac:dyDescent="0.3">
      <c r="A25" s="29">
        <v>19</v>
      </c>
      <c r="B25" s="127"/>
      <c r="C25" s="126"/>
      <c r="D25" s="125"/>
      <c r="E25" s="127" t="s">
        <v>500</v>
      </c>
      <c r="F25" s="126">
        <v>0.1</v>
      </c>
      <c r="G25" s="125"/>
      <c r="H25" s="127"/>
      <c r="I25" s="126"/>
      <c r="J25" s="125"/>
      <c r="K25" s="127"/>
      <c r="L25" s="126"/>
    </row>
    <row r="26" spans="1:12" x14ac:dyDescent="0.3">
      <c r="A26" s="29">
        <v>20</v>
      </c>
      <c r="B26" s="127"/>
      <c r="C26" s="126"/>
      <c r="D26" s="125"/>
      <c r="E26" s="127" t="s">
        <v>501</v>
      </c>
      <c r="F26" s="126">
        <v>0.15</v>
      </c>
      <c r="G26" s="125"/>
      <c r="H26" s="127"/>
      <c r="I26" s="126"/>
      <c r="J26" s="125"/>
      <c r="K26" s="127"/>
      <c r="L26" s="126"/>
    </row>
    <row r="27" spans="1:12" x14ac:dyDescent="0.3">
      <c r="A27" s="29">
        <v>21</v>
      </c>
      <c r="B27" s="127"/>
      <c r="C27" s="126"/>
      <c r="D27" s="125"/>
      <c r="E27" s="127" t="s">
        <v>502</v>
      </c>
      <c r="F27" s="126">
        <v>0.1</v>
      </c>
      <c r="G27" s="125"/>
      <c r="H27" s="127"/>
      <c r="I27" s="126"/>
      <c r="J27" s="125"/>
      <c r="K27" s="127"/>
      <c r="L27" s="126"/>
    </row>
    <row r="28" spans="1:12" ht="24" x14ac:dyDescent="0.3">
      <c r="A28" s="29">
        <v>22</v>
      </c>
      <c r="B28" s="127"/>
      <c r="C28" s="126"/>
      <c r="D28" s="125"/>
      <c r="E28" s="127" t="s">
        <v>503</v>
      </c>
      <c r="F28" s="126">
        <v>0.15</v>
      </c>
      <c r="G28" s="125"/>
      <c r="H28" s="127"/>
      <c r="I28" s="126"/>
      <c r="J28" s="125"/>
      <c r="K28" s="127"/>
      <c r="L28" s="126"/>
    </row>
    <row r="29" spans="1:12" x14ac:dyDescent="0.3">
      <c r="A29" s="29">
        <v>23</v>
      </c>
      <c r="B29" s="127"/>
      <c r="C29" s="126"/>
      <c r="D29" s="125"/>
      <c r="E29" s="127" t="s">
        <v>504</v>
      </c>
      <c r="F29" s="126">
        <v>0.1</v>
      </c>
      <c r="G29" s="125"/>
      <c r="H29" s="127"/>
      <c r="I29" s="126"/>
      <c r="J29" s="125"/>
      <c r="K29" s="127"/>
      <c r="L29" s="126"/>
    </row>
    <row r="30" spans="1:12" x14ac:dyDescent="0.3">
      <c r="A30" s="29">
        <v>24</v>
      </c>
      <c r="B30" s="127"/>
      <c r="C30" s="126"/>
      <c r="D30" s="125"/>
      <c r="E30" s="127" t="s">
        <v>505</v>
      </c>
      <c r="F30" s="126">
        <v>0.15</v>
      </c>
      <c r="G30" s="125"/>
      <c r="H30" s="127"/>
      <c r="I30" s="126"/>
      <c r="J30" s="125"/>
      <c r="K30" s="127"/>
      <c r="L30" s="126"/>
    </row>
    <row r="31" spans="1:12" x14ac:dyDescent="0.3">
      <c r="A31" s="29">
        <v>25</v>
      </c>
      <c r="B31" s="127"/>
      <c r="C31" s="126"/>
      <c r="D31" s="125"/>
      <c r="E31" s="127" t="s">
        <v>35</v>
      </c>
      <c r="F31" s="126">
        <v>0.02</v>
      </c>
      <c r="G31" s="125"/>
      <c r="H31" s="127"/>
      <c r="I31" s="126"/>
      <c r="J31" s="125"/>
      <c r="K31" s="127"/>
      <c r="L31" s="126"/>
    </row>
    <row r="32" spans="1:12" x14ac:dyDescent="0.3">
      <c r="A32" s="29">
        <v>26</v>
      </c>
      <c r="B32" s="127"/>
      <c r="C32" s="126"/>
      <c r="D32" s="125"/>
      <c r="E32" s="127" t="s">
        <v>1494</v>
      </c>
      <c r="F32" s="126">
        <v>0</v>
      </c>
      <c r="G32" s="125"/>
      <c r="H32" s="127"/>
      <c r="I32" s="126"/>
      <c r="J32" s="125"/>
      <c r="K32" s="127"/>
      <c r="L32" s="126"/>
    </row>
    <row r="33" spans="1:12" x14ac:dyDescent="0.3">
      <c r="A33" s="29">
        <v>27</v>
      </c>
      <c r="B33" s="127"/>
      <c r="C33" s="126"/>
      <c r="D33" s="125"/>
      <c r="E33" s="127"/>
      <c r="F33" s="126"/>
      <c r="G33" s="125"/>
      <c r="H33" s="127"/>
      <c r="I33" s="126"/>
      <c r="J33" s="125"/>
      <c r="K33" s="127"/>
      <c r="L33" s="126"/>
    </row>
    <row r="34" spans="1:12" x14ac:dyDescent="0.3">
      <c r="A34" s="29">
        <v>28</v>
      </c>
      <c r="B34" s="127"/>
      <c r="C34" s="126"/>
      <c r="D34" s="125"/>
      <c r="E34" s="127"/>
      <c r="F34" s="126"/>
      <c r="G34" s="125"/>
      <c r="H34" s="127"/>
      <c r="I34" s="126"/>
      <c r="J34" s="125"/>
      <c r="K34" s="127"/>
      <c r="L34" s="126"/>
    </row>
    <row r="35" spans="1:12" x14ac:dyDescent="0.3">
      <c r="A35" s="29">
        <v>29</v>
      </c>
      <c r="B35" s="127"/>
      <c r="C35" s="126"/>
      <c r="D35" s="125"/>
      <c r="E35" s="127"/>
      <c r="F35" s="126"/>
      <c r="G35" s="125"/>
      <c r="H35" s="127"/>
      <c r="I35" s="126"/>
      <c r="J35" s="125"/>
      <c r="K35" s="127"/>
      <c r="L35" s="126"/>
    </row>
    <row r="36" spans="1:12" x14ac:dyDescent="0.3">
      <c r="A36" s="29">
        <v>30</v>
      </c>
      <c r="B36" s="127"/>
      <c r="C36" s="126"/>
      <c r="D36" s="125"/>
      <c r="E36" s="127"/>
      <c r="F36" s="126"/>
      <c r="G36" s="125"/>
      <c r="H36" s="127"/>
      <c r="I36" s="126"/>
      <c r="J36" s="125"/>
      <c r="K36" s="127"/>
      <c r="L36" s="126"/>
    </row>
    <row r="37" spans="1:12" x14ac:dyDescent="0.3">
      <c r="A37" s="29">
        <v>31</v>
      </c>
      <c r="B37" s="127"/>
      <c r="C37" s="126"/>
      <c r="D37" s="125"/>
      <c r="E37" s="127"/>
      <c r="F37" s="126"/>
      <c r="G37" s="125"/>
      <c r="H37" s="127"/>
      <c r="I37" s="126"/>
      <c r="J37" s="125"/>
      <c r="K37" s="127"/>
      <c r="L37" s="126"/>
    </row>
    <row r="38" spans="1:12" x14ac:dyDescent="0.3">
      <c r="A38" s="29">
        <v>32</v>
      </c>
      <c r="B38" s="127"/>
      <c r="C38" s="126"/>
      <c r="D38" s="125"/>
      <c r="E38" s="127"/>
      <c r="F38" s="126"/>
      <c r="G38" s="125"/>
      <c r="H38" s="127"/>
      <c r="I38" s="126"/>
      <c r="J38" s="125"/>
      <c r="K38" s="127"/>
      <c r="L38" s="126"/>
    </row>
    <row r="39" spans="1:12" x14ac:dyDescent="0.3">
      <c r="A39" s="29">
        <v>33</v>
      </c>
      <c r="B39" s="127"/>
      <c r="C39" s="126"/>
      <c r="D39" s="125"/>
      <c r="E39" s="127"/>
      <c r="F39" s="126"/>
      <c r="G39" s="125"/>
      <c r="H39" s="127"/>
      <c r="I39" s="126"/>
      <c r="J39" s="125"/>
      <c r="K39" s="127"/>
      <c r="L39" s="126"/>
    </row>
    <row r="40" spans="1:12" x14ac:dyDescent="0.3">
      <c r="A40" s="29">
        <v>34</v>
      </c>
      <c r="B40" s="127"/>
      <c r="C40" s="126"/>
      <c r="D40" s="125"/>
      <c r="E40" s="127"/>
      <c r="F40" s="126"/>
      <c r="G40" s="125"/>
      <c r="H40" s="127"/>
      <c r="I40" s="126"/>
      <c r="J40" s="125"/>
      <c r="K40" s="127"/>
      <c r="L40" s="126"/>
    </row>
    <row r="41" spans="1:12" x14ac:dyDescent="0.3">
      <c r="A41" s="29">
        <v>35</v>
      </c>
      <c r="B41" s="127"/>
      <c r="C41" s="126"/>
      <c r="D41" s="125"/>
      <c r="E41" s="128"/>
      <c r="F41" s="126"/>
      <c r="G41" s="125"/>
      <c r="H41" s="127"/>
      <c r="I41" s="126"/>
      <c r="J41" s="125"/>
      <c r="K41" s="127"/>
      <c r="L41" s="126"/>
    </row>
    <row r="42" spans="1:12" x14ac:dyDescent="0.3">
      <c r="A42" s="29">
        <v>36</v>
      </c>
      <c r="B42" s="127"/>
      <c r="C42" s="126"/>
      <c r="D42" s="125"/>
      <c r="E42" s="127"/>
      <c r="F42" s="126"/>
      <c r="G42" s="125"/>
      <c r="H42" s="127"/>
      <c r="I42" s="126"/>
      <c r="J42" s="125"/>
      <c r="K42" s="127"/>
      <c r="L42" s="126"/>
    </row>
    <row r="43" spans="1:12" x14ac:dyDescent="0.3">
      <c r="A43" s="29">
        <v>37</v>
      </c>
      <c r="B43" s="127"/>
      <c r="C43" s="126"/>
      <c r="D43" s="125"/>
      <c r="E43" s="127"/>
      <c r="F43" s="126"/>
      <c r="G43" s="125"/>
      <c r="H43" s="127"/>
      <c r="I43" s="126"/>
      <c r="J43" s="125"/>
      <c r="K43" s="127"/>
      <c r="L43" s="126"/>
    </row>
    <row r="44" spans="1:12" x14ac:dyDescent="0.3">
      <c r="A44" s="29">
        <v>38</v>
      </c>
      <c r="B44" s="127"/>
      <c r="C44" s="126"/>
      <c r="D44" s="125"/>
      <c r="E44" s="127"/>
      <c r="F44" s="126"/>
      <c r="G44" s="125"/>
      <c r="H44" s="127"/>
      <c r="I44" s="126"/>
      <c r="J44" s="125"/>
      <c r="K44" s="127"/>
      <c r="L44" s="126"/>
    </row>
    <row r="45" spans="1:12" x14ac:dyDescent="0.3">
      <c r="A45" s="29">
        <v>39</v>
      </c>
      <c r="B45" s="127"/>
      <c r="C45" s="126"/>
      <c r="D45" s="125"/>
      <c r="E45" s="128"/>
      <c r="F45" s="126"/>
      <c r="G45" s="125"/>
      <c r="H45" s="127"/>
      <c r="I45" s="126"/>
      <c r="J45" s="125"/>
      <c r="K45" s="127"/>
      <c r="L45" s="126"/>
    </row>
    <row r="46" spans="1:12" x14ac:dyDescent="0.3">
      <c r="A46" s="29">
        <v>40</v>
      </c>
      <c r="B46" s="127"/>
      <c r="C46" s="126"/>
      <c r="D46" s="125"/>
      <c r="E46" s="127"/>
      <c r="F46" s="126"/>
      <c r="G46" s="125"/>
      <c r="H46" s="127"/>
      <c r="I46" s="126"/>
      <c r="J46" s="125"/>
      <c r="K46" s="127"/>
      <c r="L46" s="126"/>
    </row>
    <row r="47" spans="1:12" x14ac:dyDescent="0.3">
      <c r="A47" s="29">
        <v>41</v>
      </c>
      <c r="B47" s="127"/>
      <c r="C47" s="126"/>
      <c r="D47" s="125"/>
      <c r="E47" s="127"/>
      <c r="F47" s="126"/>
      <c r="G47" s="125"/>
      <c r="H47" s="127"/>
      <c r="I47" s="126"/>
      <c r="J47" s="125"/>
      <c r="K47" s="127"/>
      <c r="L47" s="126"/>
    </row>
    <row r="48" spans="1:12" x14ac:dyDescent="0.3">
      <c r="A48" s="29">
        <v>42</v>
      </c>
      <c r="B48" s="127"/>
      <c r="C48" s="126"/>
      <c r="D48" s="125"/>
      <c r="E48" s="127"/>
      <c r="F48" s="126"/>
      <c r="G48" s="125"/>
      <c r="H48" s="127"/>
      <c r="I48" s="126"/>
      <c r="J48" s="125"/>
      <c r="K48" s="127"/>
      <c r="L48" s="126"/>
    </row>
    <row r="49" spans="1:12" x14ac:dyDescent="0.3">
      <c r="A49" s="29">
        <v>43</v>
      </c>
      <c r="B49" s="127"/>
      <c r="C49" s="126"/>
      <c r="D49" s="125"/>
      <c r="E49" s="127"/>
      <c r="F49" s="126"/>
      <c r="G49" s="125"/>
      <c r="H49" s="127"/>
      <c r="I49" s="126"/>
      <c r="J49" s="125"/>
      <c r="K49" s="127"/>
      <c r="L49" s="126"/>
    </row>
    <row r="50" spans="1:12" x14ac:dyDescent="0.3">
      <c r="A50" s="29">
        <v>44</v>
      </c>
      <c r="B50" s="127"/>
      <c r="C50" s="126"/>
      <c r="D50" s="125"/>
      <c r="E50" s="127"/>
      <c r="F50" s="126"/>
      <c r="G50" s="125"/>
      <c r="H50" s="127"/>
      <c r="I50" s="126"/>
      <c r="J50" s="125"/>
      <c r="K50" s="127"/>
      <c r="L50" s="126"/>
    </row>
    <row r="51" spans="1:12" x14ac:dyDescent="0.3">
      <c r="A51" s="29">
        <v>45</v>
      </c>
      <c r="B51" s="127"/>
      <c r="C51" s="126"/>
      <c r="D51" s="125"/>
      <c r="E51" s="127"/>
      <c r="F51" s="126"/>
      <c r="G51" s="125"/>
      <c r="H51" s="127"/>
      <c r="I51" s="126"/>
      <c r="J51" s="125"/>
      <c r="K51" s="127"/>
      <c r="L51" s="126"/>
    </row>
    <row r="52" spans="1:12" x14ac:dyDescent="0.3">
      <c r="A52" s="29">
        <v>46</v>
      </c>
      <c r="B52" s="127"/>
      <c r="C52" s="126"/>
      <c r="D52" s="125"/>
      <c r="E52" s="127"/>
      <c r="F52" s="126"/>
      <c r="G52" s="125"/>
      <c r="H52" s="127"/>
      <c r="I52" s="126"/>
      <c r="J52" s="125"/>
      <c r="K52" s="127"/>
      <c r="L52" s="126"/>
    </row>
    <row r="53" spans="1:12" x14ac:dyDescent="0.3">
      <c r="A53" s="29">
        <v>47</v>
      </c>
      <c r="B53" s="127"/>
      <c r="C53" s="126"/>
      <c r="D53" s="125"/>
      <c r="E53" s="127"/>
      <c r="F53" s="126"/>
      <c r="G53" s="125"/>
      <c r="H53" s="127"/>
      <c r="I53" s="126"/>
      <c r="J53" s="125"/>
      <c r="K53" s="127"/>
      <c r="L53" s="126"/>
    </row>
    <row r="54" spans="1:12" x14ac:dyDescent="0.3">
      <c r="A54" s="29">
        <v>48</v>
      </c>
      <c r="B54" s="127"/>
      <c r="C54" s="126"/>
      <c r="D54" s="125"/>
      <c r="E54" s="127"/>
      <c r="F54" s="126"/>
      <c r="G54" s="125"/>
      <c r="H54" s="127"/>
      <c r="I54" s="126"/>
      <c r="J54" s="125"/>
      <c r="K54" s="127"/>
      <c r="L54" s="126"/>
    </row>
    <row r="55" spans="1:12" x14ac:dyDescent="0.3">
      <c r="A55" s="29">
        <v>49</v>
      </c>
      <c r="B55" s="127"/>
      <c r="C55" s="126"/>
      <c r="D55" s="125"/>
      <c r="E55" s="127"/>
      <c r="F55" s="126"/>
      <c r="G55" s="125"/>
      <c r="H55" s="127"/>
      <c r="I55" s="126"/>
      <c r="J55" s="125"/>
      <c r="K55" s="127"/>
      <c r="L55" s="126"/>
    </row>
    <row r="56" spans="1:12" ht="15" thickBot="1" x14ac:dyDescent="0.35">
      <c r="A56" s="29">
        <v>50</v>
      </c>
      <c r="B56" s="124"/>
      <c r="C56" s="123"/>
      <c r="D56" s="125"/>
      <c r="E56" s="124"/>
      <c r="F56" s="123"/>
      <c r="G56" s="125"/>
      <c r="H56" s="124"/>
      <c r="I56" s="123"/>
      <c r="J56" s="125"/>
      <c r="K56" s="124"/>
      <c r="L56" s="123"/>
    </row>
  </sheetData>
  <sheetProtection formatCells="0"/>
  <mergeCells count="10">
    <mergeCell ref="B5:C5"/>
    <mergeCell ref="E5:F5"/>
    <mergeCell ref="H5:I5"/>
    <mergeCell ref="K5:L5"/>
    <mergeCell ref="A1:C1"/>
    <mergeCell ref="D1:F1"/>
    <mergeCell ref="A2:C2"/>
    <mergeCell ref="D2:F2"/>
    <mergeCell ref="A3:C3"/>
    <mergeCell ref="D3:F3"/>
  </mergeCells>
  <printOptions horizontalCentered="1"/>
  <pageMargins left="0.25" right="0.25" top="0.75" bottom="0.75" header="0.3" footer="0.3"/>
  <pageSetup scale="53" orientation="landscape" horizontalDpi="4294967295" r:id="rId1"/>
  <headerFooter>
    <oddHeader>&amp;L&amp;"Arial,Regular"&amp;9Office of General Services
NYS Procurement&amp;C&amp;"Arial,Regular"&amp;9Group 73600 Solicitation 22802
Information Technology Umbrella Contract - Manufacturer Based (Statewide)&amp;R&amp;"Arial,Regular"&amp;9Appendix C.1 - Contract Pricing Modification
&amp;A</oddHeader>
    <oddFooter>&amp;L&amp;"Arial,Regular"&amp;10PM20780&amp;C&amp;"Arial,Regular"&amp;10AssetWorks LLC&amp;R&amp;"Arial,Regular"&amp;10Page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autoPageBreaks="0" fitToPage="1"/>
  </sheetPr>
  <dimension ref="A1:Q494"/>
  <sheetViews>
    <sheetView showGridLines="0" zoomScale="98" zoomScaleNormal="98" zoomScaleSheetLayoutView="100" zoomScalePageLayoutView="70" workbookViewId="0">
      <pane xSplit="2" ySplit="5" topLeftCell="C6" activePane="bottomRight" state="frozen"/>
      <selection pane="topRight" activeCell="C1" sqref="C1"/>
      <selection pane="bottomLeft" activeCell="A6" sqref="A6"/>
      <selection pane="bottomRight" activeCell="K1" sqref="K1:K1048576"/>
    </sheetView>
  </sheetViews>
  <sheetFormatPr defaultColWidth="9.109375" defaultRowHeight="11.4" x14ac:dyDescent="0.2"/>
  <cols>
    <col min="1" max="1" width="1.5546875" style="1" customWidth="1"/>
    <col min="2" max="2" width="8.5546875" style="2" customWidth="1"/>
    <col min="3" max="3" width="24.109375" style="2" customWidth="1"/>
    <col min="4" max="4" width="50.109375" style="2" customWidth="1"/>
    <col min="5" max="5" width="30.44140625" style="2" customWidth="1"/>
    <col min="6" max="6" width="15.44140625" style="93" customWidth="1"/>
    <col min="7" max="7" width="9.5546875" style="9" customWidth="1"/>
    <col min="8" max="8" width="11.5546875" style="9" customWidth="1"/>
    <col min="9" max="9" width="9.5546875" style="9" customWidth="1"/>
    <col min="10" max="11" width="11.88671875" style="3" customWidth="1"/>
    <col min="12" max="12" width="10.44140625" style="10" customWidth="1"/>
    <col min="13" max="13" width="10.44140625" style="7" customWidth="1"/>
    <col min="14" max="15" width="17.6640625" style="3" customWidth="1"/>
    <col min="16" max="16" width="10.44140625" style="7" customWidth="1"/>
    <col min="17" max="17" width="14" style="3" customWidth="1"/>
    <col min="18" max="16384" width="9.109375" style="51"/>
  </cols>
  <sheetData>
    <row r="1" spans="1:17" s="46" customFormat="1" ht="12.75" customHeight="1" x14ac:dyDescent="0.2">
      <c r="A1" s="16"/>
      <c r="B1" s="168" t="s">
        <v>8</v>
      </c>
      <c r="C1" s="169"/>
      <c r="D1" s="33" t="s">
        <v>30</v>
      </c>
      <c r="E1" s="17"/>
      <c r="F1" s="90"/>
      <c r="G1" s="20"/>
      <c r="H1" s="20"/>
      <c r="I1" s="18"/>
      <c r="J1" s="18"/>
      <c r="K1" s="18"/>
      <c r="L1" s="18"/>
      <c r="M1" s="18"/>
      <c r="N1" s="18"/>
      <c r="O1" s="18"/>
      <c r="P1" s="18"/>
      <c r="Q1" s="18"/>
    </row>
    <row r="2" spans="1:17" s="46" customFormat="1" ht="13.2" x14ac:dyDescent="0.2">
      <c r="A2" s="18"/>
      <c r="B2" s="170" t="s">
        <v>25</v>
      </c>
      <c r="C2" s="171"/>
      <c r="D2" s="34" t="s">
        <v>31</v>
      </c>
      <c r="E2" s="17"/>
      <c r="F2" s="90"/>
      <c r="G2" s="20"/>
      <c r="H2" s="20"/>
      <c r="I2" s="18"/>
      <c r="J2" s="18"/>
      <c r="K2" s="18"/>
      <c r="L2" s="18"/>
      <c r="M2" s="18"/>
      <c r="N2" s="18"/>
      <c r="O2" s="18"/>
      <c r="P2" s="18"/>
      <c r="Q2" s="18"/>
    </row>
    <row r="3" spans="1:17" s="46" customFormat="1" ht="13.5" customHeight="1" thickBot="1" x14ac:dyDescent="0.25">
      <c r="A3" s="18"/>
      <c r="B3" s="172" t="s">
        <v>26</v>
      </c>
      <c r="C3" s="173"/>
      <c r="D3" s="32">
        <v>44323</v>
      </c>
      <c r="E3" s="17"/>
      <c r="F3" s="90"/>
      <c r="G3" s="20"/>
      <c r="H3" s="20"/>
      <c r="I3" s="18"/>
      <c r="J3" s="18"/>
      <c r="K3" s="18"/>
      <c r="L3" s="18"/>
      <c r="M3" s="18"/>
      <c r="N3" s="18"/>
      <c r="O3" s="18"/>
      <c r="P3" s="18"/>
      <c r="Q3" s="18"/>
    </row>
    <row r="4" spans="1:17" s="46" customFormat="1" ht="15.6" x14ac:dyDescent="0.3">
      <c r="A4" s="18"/>
      <c r="B4" s="19"/>
      <c r="C4" s="19"/>
      <c r="D4" s="19"/>
      <c r="E4" s="19"/>
      <c r="F4" s="8">
        <v>0</v>
      </c>
      <c r="G4" s="58"/>
      <c r="H4" s="20"/>
      <c r="I4" s="20"/>
      <c r="J4" s="18"/>
      <c r="K4" s="18"/>
      <c r="L4" s="21"/>
      <c r="M4" s="6"/>
      <c r="N4" s="5"/>
      <c r="O4" s="5"/>
      <c r="P4" s="6"/>
      <c r="Q4" s="5"/>
    </row>
    <row r="5" spans="1:17" s="46" customFormat="1" ht="41.4" x14ac:dyDescent="0.25">
      <c r="A5" s="16"/>
      <c r="B5" s="47" t="s">
        <v>2</v>
      </c>
      <c r="C5" s="47" t="s">
        <v>4</v>
      </c>
      <c r="D5" s="47" t="s">
        <v>5</v>
      </c>
      <c r="E5" s="47" t="s">
        <v>18</v>
      </c>
      <c r="F5" s="47" t="s">
        <v>9</v>
      </c>
      <c r="G5" s="48" t="s">
        <v>7</v>
      </c>
      <c r="H5" s="47" t="s">
        <v>0</v>
      </c>
      <c r="I5" s="47" t="s">
        <v>6</v>
      </c>
      <c r="J5" s="49" t="s">
        <v>1</v>
      </c>
      <c r="K5" s="24" t="s">
        <v>1869</v>
      </c>
      <c r="L5" s="50" t="s">
        <v>16</v>
      </c>
      <c r="M5" s="50" t="s">
        <v>1858</v>
      </c>
      <c r="N5" s="49" t="s">
        <v>3</v>
      </c>
      <c r="O5" s="27" t="s">
        <v>1870</v>
      </c>
      <c r="P5" s="50" t="s">
        <v>1857</v>
      </c>
      <c r="Q5" s="49" t="s">
        <v>1856</v>
      </c>
    </row>
    <row r="6" spans="1:17" ht="34.35" customHeight="1" x14ac:dyDescent="0.2">
      <c r="B6" s="35">
        <v>1</v>
      </c>
      <c r="C6" s="36" t="s">
        <v>51</v>
      </c>
      <c r="D6" s="36" t="s">
        <v>51</v>
      </c>
      <c r="E6" s="36" t="s">
        <v>50</v>
      </c>
      <c r="F6" s="36" t="s">
        <v>52</v>
      </c>
      <c r="G6" s="37" t="s">
        <v>14</v>
      </c>
      <c r="H6" s="37" t="s">
        <v>15</v>
      </c>
      <c r="I6" s="38">
        <v>1</v>
      </c>
      <c r="J6" s="39">
        <v>50</v>
      </c>
      <c r="K6" s="39"/>
      <c r="L6" s="40">
        <v>0.21</v>
      </c>
      <c r="M6" s="41">
        <v>0.21</v>
      </c>
      <c r="N6" s="42">
        <f>IF($J6="","",IF($M6="",$J6*(1-$L6),IF(M6&lt;L6,"Discount Error",J6*(1-$M6))))</f>
        <v>39.5</v>
      </c>
      <c r="O6" s="42"/>
      <c r="P6" s="41"/>
      <c r="Q6" s="42" t="s">
        <v>29</v>
      </c>
    </row>
    <row r="7" spans="1:17" ht="34.200000000000003" x14ac:dyDescent="0.2">
      <c r="B7" s="35">
        <v>2</v>
      </c>
      <c r="C7" s="36" t="s">
        <v>53</v>
      </c>
      <c r="D7" s="36" t="s">
        <v>53</v>
      </c>
      <c r="E7" s="36" t="s">
        <v>50</v>
      </c>
      <c r="F7" s="36" t="s">
        <v>54</v>
      </c>
      <c r="G7" s="37" t="s">
        <v>14</v>
      </c>
      <c r="H7" s="37" t="s">
        <v>15</v>
      </c>
      <c r="I7" s="38">
        <v>1</v>
      </c>
      <c r="J7" s="39">
        <v>45</v>
      </c>
      <c r="K7" s="39"/>
      <c r="L7" s="40">
        <v>0.21</v>
      </c>
      <c r="M7" s="41">
        <v>0.21</v>
      </c>
      <c r="N7" s="42">
        <f t="shared" ref="N7:N70" si="0">IF($J7="","",IF($M7="",$J7*(1-$L7),IF(M7&lt;L7,"Discount Error",J7*(1-$M7))))</f>
        <v>35.550000000000004</v>
      </c>
      <c r="O7" s="42"/>
      <c r="P7" s="41"/>
      <c r="Q7" s="42"/>
    </row>
    <row r="8" spans="1:17" ht="34.200000000000003" x14ac:dyDescent="0.2">
      <c r="B8" s="35">
        <v>3</v>
      </c>
      <c r="C8" s="36" t="s">
        <v>55</v>
      </c>
      <c r="D8" s="36" t="s">
        <v>55</v>
      </c>
      <c r="E8" s="36" t="s">
        <v>50</v>
      </c>
      <c r="F8" s="36" t="s">
        <v>56</v>
      </c>
      <c r="G8" s="37" t="s">
        <v>14</v>
      </c>
      <c r="H8" s="37" t="s">
        <v>15</v>
      </c>
      <c r="I8" s="38">
        <v>1</v>
      </c>
      <c r="J8" s="39">
        <v>42</v>
      </c>
      <c r="K8" s="39"/>
      <c r="L8" s="40">
        <v>0.21</v>
      </c>
      <c r="M8" s="41">
        <v>0.21</v>
      </c>
      <c r="N8" s="42">
        <f t="shared" si="0"/>
        <v>33.18</v>
      </c>
      <c r="O8" s="42"/>
      <c r="P8" s="41"/>
      <c r="Q8" s="42" t="s">
        <v>29</v>
      </c>
    </row>
    <row r="9" spans="1:17" ht="34.200000000000003" x14ac:dyDescent="0.2">
      <c r="B9" s="35">
        <v>4</v>
      </c>
      <c r="C9" s="36" t="s">
        <v>57</v>
      </c>
      <c r="D9" s="36" t="s">
        <v>57</v>
      </c>
      <c r="E9" s="36" t="s">
        <v>50</v>
      </c>
      <c r="F9" s="36" t="s">
        <v>58</v>
      </c>
      <c r="G9" s="37" t="s">
        <v>14</v>
      </c>
      <c r="H9" s="37" t="s">
        <v>15</v>
      </c>
      <c r="I9" s="38">
        <v>1</v>
      </c>
      <c r="J9" s="39">
        <v>40</v>
      </c>
      <c r="K9" s="39"/>
      <c r="L9" s="40">
        <v>0.21</v>
      </c>
      <c r="M9" s="41">
        <v>0.21</v>
      </c>
      <c r="N9" s="42">
        <f t="shared" si="0"/>
        <v>31.6</v>
      </c>
      <c r="O9" s="42"/>
      <c r="P9" s="41"/>
      <c r="Q9" s="42" t="s">
        <v>29</v>
      </c>
    </row>
    <row r="10" spans="1:17" ht="34.200000000000003" x14ac:dyDescent="0.2">
      <c r="B10" s="35">
        <v>5</v>
      </c>
      <c r="C10" s="36" t="s">
        <v>59</v>
      </c>
      <c r="D10" s="36" t="s">
        <v>59</v>
      </c>
      <c r="E10" s="36" t="s">
        <v>50</v>
      </c>
      <c r="F10" s="36" t="s">
        <v>60</v>
      </c>
      <c r="G10" s="37" t="s">
        <v>14</v>
      </c>
      <c r="H10" s="37" t="s">
        <v>15</v>
      </c>
      <c r="I10" s="38">
        <v>1</v>
      </c>
      <c r="J10" s="39">
        <v>38</v>
      </c>
      <c r="K10" s="39"/>
      <c r="L10" s="40">
        <v>0.21</v>
      </c>
      <c r="M10" s="41">
        <v>0.21</v>
      </c>
      <c r="N10" s="42">
        <f t="shared" si="0"/>
        <v>30.020000000000003</v>
      </c>
      <c r="O10" s="42"/>
      <c r="P10" s="41"/>
      <c r="Q10" s="42" t="s">
        <v>29</v>
      </c>
    </row>
    <row r="11" spans="1:17" ht="34.200000000000003" x14ac:dyDescent="0.2">
      <c r="B11" s="35">
        <v>6</v>
      </c>
      <c r="C11" s="36" t="s">
        <v>61</v>
      </c>
      <c r="D11" s="36" t="s">
        <v>61</v>
      </c>
      <c r="E11" s="36" t="s">
        <v>50</v>
      </c>
      <c r="F11" s="36" t="s">
        <v>62</v>
      </c>
      <c r="G11" s="37" t="s">
        <v>14</v>
      </c>
      <c r="H11" s="37" t="s">
        <v>15</v>
      </c>
      <c r="I11" s="38">
        <v>1</v>
      </c>
      <c r="J11" s="39">
        <v>35</v>
      </c>
      <c r="K11" s="39"/>
      <c r="L11" s="40">
        <v>0.21</v>
      </c>
      <c r="M11" s="41">
        <v>0.21</v>
      </c>
      <c r="N11" s="42">
        <f t="shared" si="0"/>
        <v>27.650000000000002</v>
      </c>
      <c r="O11" s="42"/>
      <c r="P11" s="41"/>
      <c r="Q11" s="42" t="s">
        <v>29</v>
      </c>
    </row>
    <row r="12" spans="1:17" ht="34.200000000000003" x14ac:dyDescent="0.2">
      <c r="B12" s="35">
        <v>7</v>
      </c>
      <c r="C12" s="36" t="s">
        <v>63</v>
      </c>
      <c r="D12" s="36" t="s">
        <v>63</v>
      </c>
      <c r="E12" s="36" t="s">
        <v>50</v>
      </c>
      <c r="F12" s="36" t="s">
        <v>64</v>
      </c>
      <c r="G12" s="37" t="s">
        <v>14</v>
      </c>
      <c r="H12" s="37" t="s">
        <v>15</v>
      </c>
      <c r="I12" s="38">
        <v>1</v>
      </c>
      <c r="J12" s="39">
        <v>30</v>
      </c>
      <c r="K12" s="39"/>
      <c r="L12" s="40">
        <v>0.21</v>
      </c>
      <c r="M12" s="41">
        <v>0.21</v>
      </c>
      <c r="N12" s="42">
        <f t="shared" si="0"/>
        <v>23.700000000000003</v>
      </c>
      <c r="O12" s="42"/>
      <c r="P12" s="41"/>
      <c r="Q12" s="42" t="s">
        <v>29</v>
      </c>
    </row>
    <row r="13" spans="1:17" ht="34.200000000000003" x14ac:dyDescent="0.2">
      <c r="B13" s="35">
        <v>8</v>
      </c>
      <c r="C13" s="36" t="s">
        <v>65</v>
      </c>
      <c r="D13" s="36" t="s">
        <v>65</v>
      </c>
      <c r="E13" s="36" t="s">
        <v>50</v>
      </c>
      <c r="F13" s="36" t="s">
        <v>66</v>
      </c>
      <c r="G13" s="37" t="s">
        <v>14</v>
      </c>
      <c r="H13" s="37" t="s">
        <v>15</v>
      </c>
      <c r="I13" s="38">
        <v>1</v>
      </c>
      <c r="J13" s="39">
        <v>28</v>
      </c>
      <c r="K13" s="39"/>
      <c r="L13" s="40">
        <v>0.21</v>
      </c>
      <c r="M13" s="41">
        <v>0.21</v>
      </c>
      <c r="N13" s="42">
        <f t="shared" si="0"/>
        <v>22.12</v>
      </c>
      <c r="O13" s="42"/>
      <c r="P13" s="41"/>
      <c r="Q13" s="42" t="s">
        <v>29</v>
      </c>
    </row>
    <row r="14" spans="1:17" ht="34.200000000000003" x14ac:dyDescent="0.2">
      <c r="B14" s="35">
        <v>9</v>
      </c>
      <c r="C14" s="36" t="s">
        <v>67</v>
      </c>
      <c r="D14" s="36" t="s">
        <v>67</v>
      </c>
      <c r="E14" s="36" t="s">
        <v>50</v>
      </c>
      <c r="F14" s="36" t="s">
        <v>68</v>
      </c>
      <c r="G14" s="37" t="s">
        <v>14</v>
      </c>
      <c r="H14" s="37" t="s">
        <v>15</v>
      </c>
      <c r="I14" s="38">
        <v>1</v>
      </c>
      <c r="J14" s="39">
        <v>25</v>
      </c>
      <c r="K14" s="39"/>
      <c r="L14" s="40">
        <v>0.21</v>
      </c>
      <c r="M14" s="41">
        <v>0.21</v>
      </c>
      <c r="N14" s="42">
        <f t="shared" si="0"/>
        <v>19.75</v>
      </c>
      <c r="O14" s="42"/>
      <c r="P14" s="41"/>
      <c r="Q14" s="42" t="s">
        <v>29</v>
      </c>
    </row>
    <row r="15" spans="1:17" ht="34.200000000000003" x14ac:dyDescent="0.2">
      <c r="B15" s="35">
        <v>10</v>
      </c>
      <c r="C15" s="36" t="s">
        <v>69</v>
      </c>
      <c r="D15" s="36" t="s">
        <v>69</v>
      </c>
      <c r="E15" s="36" t="s">
        <v>50</v>
      </c>
      <c r="F15" s="36" t="s">
        <v>70</v>
      </c>
      <c r="G15" s="37" t="s">
        <v>14</v>
      </c>
      <c r="H15" s="37" t="s">
        <v>15</v>
      </c>
      <c r="I15" s="38">
        <v>1</v>
      </c>
      <c r="J15" s="39">
        <v>20</v>
      </c>
      <c r="K15" s="39"/>
      <c r="L15" s="40">
        <v>0.21</v>
      </c>
      <c r="M15" s="41">
        <v>0.21</v>
      </c>
      <c r="N15" s="42">
        <f t="shared" si="0"/>
        <v>15.8</v>
      </c>
      <c r="O15" s="42"/>
      <c r="P15" s="41"/>
      <c r="Q15" s="42" t="s">
        <v>29</v>
      </c>
    </row>
    <row r="16" spans="1:17" ht="34.200000000000003" x14ac:dyDescent="0.2">
      <c r="B16" s="35">
        <v>11</v>
      </c>
      <c r="C16" s="36" t="s">
        <v>71</v>
      </c>
      <c r="D16" s="36" t="s">
        <v>71</v>
      </c>
      <c r="E16" s="36" t="s">
        <v>50</v>
      </c>
      <c r="F16" s="36" t="s">
        <v>72</v>
      </c>
      <c r="G16" s="37" t="s">
        <v>14</v>
      </c>
      <c r="H16" s="37" t="s">
        <v>15</v>
      </c>
      <c r="I16" s="38">
        <v>1</v>
      </c>
      <c r="J16" s="39">
        <v>15</v>
      </c>
      <c r="K16" s="39"/>
      <c r="L16" s="40">
        <v>0.21</v>
      </c>
      <c r="M16" s="41">
        <v>0.21</v>
      </c>
      <c r="N16" s="42">
        <f t="shared" si="0"/>
        <v>11.850000000000001</v>
      </c>
      <c r="O16" s="42"/>
      <c r="P16" s="41"/>
      <c r="Q16" s="42" t="s">
        <v>29</v>
      </c>
    </row>
    <row r="17" spans="2:17" ht="34.200000000000003" x14ac:dyDescent="0.2">
      <c r="B17" s="35">
        <v>12</v>
      </c>
      <c r="C17" s="36" t="s">
        <v>73</v>
      </c>
      <c r="D17" s="36" t="s">
        <v>73</v>
      </c>
      <c r="E17" s="36" t="s">
        <v>50</v>
      </c>
      <c r="F17" s="36" t="s">
        <v>74</v>
      </c>
      <c r="G17" s="37" t="s">
        <v>14</v>
      </c>
      <c r="H17" s="37" t="s">
        <v>15</v>
      </c>
      <c r="I17" s="38">
        <v>1</v>
      </c>
      <c r="J17" s="39">
        <v>10</v>
      </c>
      <c r="K17" s="39"/>
      <c r="L17" s="40">
        <v>0.21</v>
      </c>
      <c r="M17" s="41">
        <v>0.21</v>
      </c>
      <c r="N17" s="42">
        <f t="shared" si="0"/>
        <v>7.9</v>
      </c>
      <c r="O17" s="42"/>
      <c r="P17" s="41"/>
      <c r="Q17" s="42" t="s">
        <v>29</v>
      </c>
    </row>
    <row r="18" spans="2:17" ht="34.200000000000003" x14ac:dyDescent="0.2">
      <c r="B18" s="35">
        <v>13</v>
      </c>
      <c r="C18" s="36" t="s">
        <v>75</v>
      </c>
      <c r="D18" s="36" t="s">
        <v>75</v>
      </c>
      <c r="E18" s="36" t="s">
        <v>50</v>
      </c>
      <c r="F18" s="36" t="s">
        <v>76</v>
      </c>
      <c r="G18" s="37" t="s">
        <v>14</v>
      </c>
      <c r="H18" s="37" t="s">
        <v>15</v>
      </c>
      <c r="I18" s="38">
        <v>1</v>
      </c>
      <c r="J18" s="39">
        <v>7.5</v>
      </c>
      <c r="K18" s="39"/>
      <c r="L18" s="40">
        <v>0.21</v>
      </c>
      <c r="M18" s="41">
        <v>0.21</v>
      </c>
      <c r="N18" s="42">
        <f t="shared" si="0"/>
        <v>5.9250000000000007</v>
      </c>
      <c r="O18" s="42"/>
      <c r="P18" s="41"/>
      <c r="Q18" s="42" t="s">
        <v>29</v>
      </c>
    </row>
    <row r="19" spans="2:17" ht="34.200000000000003" x14ac:dyDescent="0.2">
      <c r="B19" s="35">
        <v>14</v>
      </c>
      <c r="C19" s="36" t="s">
        <v>77</v>
      </c>
      <c r="D19" s="36" t="s">
        <v>77</v>
      </c>
      <c r="E19" s="36" t="s">
        <v>50</v>
      </c>
      <c r="F19" s="36" t="s">
        <v>78</v>
      </c>
      <c r="G19" s="37" t="s">
        <v>14</v>
      </c>
      <c r="H19" s="37" t="s">
        <v>15</v>
      </c>
      <c r="I19" s="38">
        <v>1</v>
      </c>
      <c r="J19" s="39">
        <v>5</v>
      </c>
      <c r="K19" s="39"/>
      <c r="L19" s="40">
        <v>0.21</v>
      </c>
      <c r="M19" s="41">
        <v>0.21</v>
      </c>
      <c r="N19" s="42">
        <f t="shared" si="0"/>
        <v>3.95</v>
      </c>
      <c r="O19" s="42"/>
      <c r="P19" s="41"/>
      <c r="Q19" s="42" t="s">
        <v>29</v>
      </c>
    </row>
    <row r="20" spans="2:17" ht="34.200000000000003" x14ac:dyDescent="0.2">
      <c r="B20" s="35">
        <v>15</v>
      </c>
      <c r="C20" s="36" t="s">
        <v>51</v>
      </c>
      <c r="D20" s="36" t="s">
        <v>51</v>
      </c>
      <c r="E20" s="36" t="s">
        <v>50</v>
      </c>
      <c r="F20" s="36" t="s">
        <v>79</v>
      </c>
      <c r="G20" s="37" t="s">
        <v>14</v>
      </c>
      <c r="H20" s="37" t="s">
        <v>15</v>
      </c>
      <c r="I20" s="38">
        <v>1</v>
      </c>
      <c r="J20" s="39">
        <v>50</v>
      </c>
      <c r="K20" s="39"/>
      <c r="L20" s="40">
        <v>0.21</v>
      </c>
      <c r="M20" s="41">
        <v>0.21</v>
      </c>
      <c r="N20" s="42">
        <f t="shared" si="0"/>
        <v>39.5</v>
      </c>
      <c r="O20" s="42"/>
      <c r="P20" s="41"/>
      <c r="Q20" s="42" t="s">
        <v>29</v>
      </c>
    </row>
    <row r="21" spans="2:17" ht="34.200000000000003" x14ac:dyDescent="0.2">
      <c r="B21" s="35">
        <v>16</v>
      </c>
      <c r="C21" s="36" t="s">
        <v>53</v>
      </c>
      <c r="D21" s="36" t="s">
        <v>53</v>
      </c>
      <c r="E21" s="36" t="s">
        <v>50</v>
      </c>
      <c r="F21" s="36" t="s">
        <v>80</v>
      </c>
      <c r="G21" s="37" t="s">
        <v>14</v>
      </c>
      <c r="H21" s="37" t="s">
        <v>15</v>
      </c>
      <c r="I21" s="38">
        <v>1</v>
      </c>
      <c r="J21" s="39">
        <v>45</v>
      </c>
      <c r="K21" s="39"/>
      <c r="L21" s="40">
        <v>0.21</v>
      </c>
      <c r="M21" s="41">
        <v>0.21</v>
      </c>
      <c r="N21" s="42">
        <f t="shared" si="0"/>
        <v>35.550000000000004</v>
      </c>
      <c r="O21" s="42"/>
      <c r="P21" s="41"/>
      <c r="Q21" s="42" t="s">
        <v>29</v>
      </c>
    </row>
    <row r="22" spans="2:17" ht="34.200000000000003" x14ac:dyDescent="0.2">
      <c r="B22" s="35">
        <v>17</v>
      </c>
      <c r="C22" s="36" t="s">
        <v>55</v>
      </c>
      <c r="D22" s="36" t="s">
        <v>55</v>
      </c>
      <c r="E22" s="36" t="s">
        <v>50</v>
      </c>
      <c r="F22" s="36" t="s">
        <v>81</v>
      </c>
      <c r="G22" s="37" t="s">
        <v>14</v>
      </c>
      <c r="H22" s="37" t="s">
        <v>15</v>
      </c>
      <c r="I22" s="38">
        <v>1</v>
      </c>
      <c r="J22" s="39">
        <v>42</v>
      </c>
      <c r="K22" s="39"/>
      <c r="L22" s="40">
        <v>0.21</v>
      </c>
      <c r="M22" s="41">
        <v>0.21</v>
      </c>
      <c r="N22" s="42">
        <f t="shared" si="0"/>
        <v>33.18</v>
      </c>
      <c r="O22" s="42"/>
      <c r="P22" s="41"/>
      <c r="Q22" s="42" t="s">
        <v>29</v>
      </c>
    </row>
    <row r="23" spans="2:17" ht="34.200000000000003" x14ac:dyDescent="0.2">
      <c r="B23" s="35">
        <v>18</v>
      </c>
      <c r="C23" s="36" t="s">
        <v>57</v>
      </c>
      <c r="D23" s="36" t="s">
        <v>57</v>
      </c>
      <c r="E23" s="36" t="s">
        <v>50</v>
      </c>
      <c r="F23" s="36" t="s">
        <v>82</v>
      </c>
      <c r="G23" s="37" t="s">
        <v>14</v>
      </c>
      <c r="H23" s="37" t="s">
        <v>15</v>
      </c>
      <c r="I23" s="38">
        <v>1</v>
      </c>
      <c r="J23" s="39">
        <v>40</v>
      </c>
      <c r="K23" s="39"/>
      <c r="L23" s="40">
        <v>0.21</v>
      </c>
      <c r="M23" s="41">
        <v>0.21</v>
      </c>
      <c r="N23" s="42">
        <f t="shared" si="0"/>
        <v>31.6</v>
      </c>
      <c r="O23" s="42"/>
      <c r="P23" s="41"/>
      <c r="Q23" s="42" t="s">
        <v>29</v>
      </c>
    </row>
    <row r="24" spans="2:17" ht="34.200000000000003" x14ac:dyDescent="0.2">
      <c r="B24" s="35">
        <v>19</v>
      </c>
      <c r="C24" s="36" t="s">
        <v>59</v>
      </c>
      <c r="D24" s="36" t="s">
        <v>59</v>
      </c>
      <c r="E24" s="36" t="s">
        <v>50</v>
      </c>
      <c r="F24" s="36" t="s">
        <v>83</v>
      </c>
      <c r="G24" s="37" t="s">
        <v>14</v>
      </c>
      <c r="H24" s="37" t="s">
        <v>15</v>
      </c>
      <c r="I24" s="38">
        <v>1</v>
      </c>
      <c r="J24" s="39">
        <v>38</v>
      </c>
      <c r="K24" s="39"/>
      <c r="L24" s="40">
        <v>0.21</v>
      </c>
      <c r="M24" s="41">
        <v>0.21</v>
      </c>
      <c r="N24" s="42">
        <f t="shared" si="0"/>
        <v>30.020000000000003</v>
      </c>
      <c r="O24" s="42"/>
      <c r="P24" s="41"/>
      <c r="Q24" s="42" t="s">
        <v>29</v>
      </c>
    </row>
    <row r="25" spans="2:17" ht="34.200000000000003" x14ac:dyDescent="0.2">
      <c r="B25" s="35">
        <v>20</v>
      </c>
      <c r="C25" s="36" t="s">
        <v>61</v>
      </c>
      <c r="D25" s="36" t="s">
        <v>61</v>
      </c>
      <c r="E25" s="36" t="s">
        <v>50</v>
      </c>
      <c r="F25" s="36" t="s">
        <v>84</v>
      </c>
      <c r="G25" s="37" t="s">
        <v>14</v>
      </c>
      <c r="H25" s="37" t="s">
        <v>15</v>
      </c>
      <c r="I25" s="38">
        <v>1</v>
      </c>
      <c r="J25" s="39">
        <v>35</v>
      </c>
      <c r="K25" s="39"/>
      <c r="L25" s="40">
        <v>0.21</v>
      </c>
      <c r="M25" s="41">
        <v>0.21</v>
      </c>
      <c r="N25" s="42">
        <f t="shared" si="0"/>
        <v>27.650000000000002</v>
      </c>
      <c r="O25" s="42"/>
      <c r="P25" s="41"/>
      <c r="Q25" s="42" t="s">
        <v>29</v>
      </c>
    </row>
    <row r="26" spans="2:17" ht="34.200000000000003" x14ac:dyDescent="0.2">
      <c r="B26" s="35">
        <v>21</v>
      </c>
      <c r="C26" s="36" t="s">
        <v>63</v>
      </c>
      <c r="D26" s="36" t="s">
        <v>63</v>
      </c>
      <c r="E26" s="36" t="s">
        <v>50</v>
      </c>
      <c r="F26" s="36" t="s">
        <v>85</v>
      </c>
      <c r="G26" s="37" t="s">
        <v>14</v>
      </c>
      <c r="H26" s="37" t="s">
        <v>15</v>
      </c>
      <c r="I26" s="38">
        <v>1</v>
      </c>
      <c r="J26" s="39">
        <v>30</v>
      </c>
      <c r="K26" s="39"/>
      <c r="L26" s="40">
        <v>0.21</v>
      </c>
      <c r="M26" s="41">
        <v>0.21</v>
      </c>
      <c r="N26" s="42">
        <f t="shared" si="0"/>
        <v>23.700000000000003</v>
      </c>
      <c r="O26" s="42"/>
      <c r="P26" s="41"/>
      <c r="Q26" s="42" t="s">
        <v>29</v>
      </c>
    </row>
    <row r="27" spans="2:17" ht="34.200000000000003" x14ac:dyDescent="0.2">
      <c r="B27" s="35">
        <v>22</v>
      </c>
      <c r="C27" s="36" t="s">
        <v>65</v>
      </c>
      <c r="D27" s="36" t="s">
        <v>65</v>
      </c>
      <c r="E27" s="36" t="s">
        <v>50</v>
      </c>
      <c r="F27" s="36" t="s">
        <v>86</v>
      </c>
      <c r="G27" s="37" t="s">
        <v>14</v>
      </c>
      <c r="H27" s="37" t="s">
        <v>15</v>
      </c>
      <c r="I27" s="38">
        <v>1</v>
      </c>
      <c r="J27" s="39">
        <v>28</v>
      </c>
      <c r="K27" s="39"/>
      <c r="L27" s="40">
        <v>0.21</v>
      </c>
      <c r="M27" s="41">
        <v>0.21</v>
      </c>
      <c r="N27" s="42">
        <f t="shared" si="0"/>
        <v>22.12</v>
      </c>
      <c r="O27" s="42"/>
      <c r="P27" s="41"/>
      <c r="Q27" s="42" t="s">
        <v>29</v>
      </c>
    </row>
    <row r="28" spans="2:17" ht="34.200000000000003" x14ac:dyDescent="0.2">
      <c r="B28" s="35">
        <v>23</v>
      </c>
      <c r="C28" s="36" t="s">
        <v>67</v>
      </c>
      <c r="D28" s="36" t="s">
        <v>67</v>
      </c>
      <c r="E28" s="36" t="s">
        <v>50</v>
      </c>
      <c r="F28" s="36" t="s">
        <v>87</v>
      </c>
      <c r="G28" s="37" t="s">
        <v>14</v>
      </c>
      <c r="H28" s="37" t="s">
        <v>15</v>
      </c>
      <c r="I28" s="38">
        <v>1</v>
      </c>
      <c r="J28" s="39">
        <v>25</v>
      </c>
      <c r="K28" s="39"/>
      <c r="L28" s="40">
        <v>0.21</v>
      </c>
      <c r="M28" s="41">
        <v>0.21</v>
      </c>
      <c r="N28" s="42">
        <f t="shared" si="0"/>
        <v>19.75</v>
      </c>
      <c r="O28" s="42"/>
      <c r="P28" s="41"/>
      <c r="Q28" s="42" t="s">
        <v>29</v>
      </c>
    </row>
    <row r="29" spans="2:17" ht="34.200000000000003" x14ac:dyDescent="0.2">
      <c r="B29" s="35">
        <v>24</v>
      </c>
      <c r="C29" s="36" t="s">
        <v>69</v>
      </c>
      <c r="D29" s="36" t="s">
        <v>69</v>
      </c>
      <c r="E29" s="36" t="s">
        <v>50</v>
      </c>
      <c r="F29" s="36" t="s">
        <v>88</v>
      </c>
      <c r="G29" s="37" t="s">
        <v>14</v>
      </c>
      <c r="H29" s="37" t="s">
        <v>15</v>
      </c>
      <c r="I29" s="38">
        <v>1</v>
      </c>
      <c r="J29" s="39">
        <v>20</v>
      </c>
      <c r="K29" s="39"/>
      <c r="L29" s="40">
        <v>0.21</v>
      </c>
      <c r="M29" s="41">
        <v>0.21</v>
      </c>
      <c r="N29" s="42">
        <f t="shared" si="0"/>
        <v>15.8</v>
      </c>
      <c r="O29" s="42"/>
      <c r="P29" s="41"/>
      <c r="Q29" s="42" t="s">
        <v>29</v>
      </c>
    </row>
    <row r="30" spans="2:17" ht="34.200000000000003" x14ac:dyDescent="0.2">
      <c r="B30" s="35">
        <v>25</v>
      </c>
      <c r="C30" s="36" t="s">
        <v>71</v>
      </c>
      <c r="D30" s="36" t="s">
        <v>71</v>
      </c>
      <c r="E30" s="36" t="s">
        <v>50</v>
      </c>
      <c r="F30" s="36" t="s">
        <v>89</v>
      </c>
      <c r="G30" s="37" t="s">
        <v>14</v>
      </c>
      <c r="H30" s="37" t="s">
        <v>15</v>
      </c>
      <c r="I30" s="38">
        <v>1</v>
      </c>
      <c r="J30" s="39">
        <v>15</v>
      </c>
      <c r="K30" s="39"/>
      <c r="L30" s="40">
        <v>0.21</v>
      </c>
      <c r="M30" s="41">
        <v>0.21</v>
      </c>
      <c r="N30" s="42">
        <f t="shared" si="0"/>
        <v>11.850000000000001</v>
      </c>
      <c r="O30" s="42"/>
      <c r="P30" s="41"/>
      <c r="Q30" s="42" t="s">
        <v>29</v>
      </c>
    </row>
    <row r="31" spans="2:17" ht="34.200000000000003" x14ac:dyDescent="0.2">
      <c r="B31" s="35">
        <v>26</v>
      </c>
      <c r="C31" s="36" t="s">
        <v>73</v>
      </c>
      <c r="D31" s="36" t="s">
        <v>73</v>
      </c>
      <c r="E31" s="36" t="s">
        <v>50</v>
      </c>
      <c r="F31" s="36" t="s">
        <v>90</v>
      </c>
      <c r="G31" s="37" t="s">
        <v>14</v>
      </c>
      <c r="H31" s="37" t="s">
        <v>15</v>
      </c>
      <c r="I31" s="38">
        <v>1</v>
      </c>
      <c r="J31" s="39">
        <v>10</v>
      </c>
      <c r="K31" s="39"/>
      <c r="L31" s="40">
        <v>0.21</v>
      </c>
      <c r="M31" s="41">
        <v>0.21</v>
      </c>
      <c r="N31" s="42">
        <f t="shared" si="0"/>
        <v>7.9</v>
      </c>
      <c r="O31" s="42"/>
      <c r="P31" s="41"/>
      <c r="Q31" s="42" t="s">
        <v>29</v>
      </c>
    </row>
    <row r="32" spans="2:17" ht="34.200000000000003" x14ac:dyDescent="0.2">
      <c r="B32" s="35">
        <v>27</v>
      </c>
      <c r="C32" s="36" t="s">
        <v>75</v>
      </c>
      <c r="D32" s="36" t="s">
        <v>75</v>
      </c>
      <c r="E32" s="36" t="s">
        <v>50</v>
      </c>
      <c r="F32" s="36" t="s">
        <v>91</v>
      </c>
      <c r="G32" s="37" t="s">
        <v>14</v>
      </c>
      <c r="H32" s="37" t="s">
        <v>15</v>
      </c>
      <c r="I32" s="38">
        <v>1</v>
      </c>
      <c r="J32" s="39">
        <v>7.5</v>
      </c>
      <c r="K32" s="39"/>
      <c r="L32" s="40">
        <v>0.21</v>
      </c>
      <c r="M32" s="41">
        <v>0.21</v>
      </c>
      <c r="N32" s="42">
        <f t="shared" si="0"/>
        <v>5.9250000000000007</v>
      </c>
      <c r="O32" s="42"/>
      <c r="P32" s="41"/>
      <c r="Q32" s="42" t="s">
        <v>29</v>
      </c>
    </row>
    <row r="33" spans="2:17" ht="34.200000000000003" x14ac:dyDescent="0.2">
      <c r="B33" s="35">
        <v>28</v>
      </c>
      <c r="C33" s="36" t="s">
        <v>77</v>
      </c>
      <c r="D33" s="36" t="s">
        <v>77</v>
      </c>
      <c r="E33" s="36" t="s">
        <v>50</v>
      </c>
      <c r="F33" s="36" t="s">
        <v>92</v>
      </c>
      <c r="G33" s="37" t="s">
        <v>14</v>
      </c>
      <c r="H33" s="37" t="s">
        <v>15</v>
      </c>
      <c r="I33" s="38">
        <v>1</v>
      </c>
      <c r="J33" s="39">
        <v>5</v>
      </c>
      <c r="K33" s="39"/>
      <c r="L33" s="40">
        <v>0.21</v>
      </c>
      <c r="M33" s="41">
        <v>0.21</v>
      </c>
      <c r="N33" s="42">
        <f t="shared" si="0"/>
        <v>3.95</v>
      </c>
      <c r="O33" s="42"/>
      <c r="P33" s="41"/>
      <c r="Q33" s="42" t="s">
        <v>29</v>
      </c>
    </row>
    <row r="34" spans="2:17" ht="34.200000000000003" x14ac:dyDescent="0.2">
      <c r="B34" s="35">
        <v>29</v>
      </c>
      <c r="C34" s="36" t="s">
        <v>51</v>
      </c>
      <c r="D34" s="36" t="s">
        <v>51</v>
      </c>
      <c r="E34" s="36" t="s">
        <v>50</v>
      </c>
      <c r="F34" s="36" t="s">
        <v>93</v>
      </c>
      <c r="G34" s="37" t="s">
        <v>14</v>
      </c>
      <c r="H34" s="37" t="s">
        <v>15</v>
      </c>
      <c r="I34" s="38">
        <v>1</v>
      </c>
      <c r="J34" s="39">
        <v>50</v>
      </c>
      <c r="K34" s="39"/>
      <c r="L34" s="40">
        <v>0.21</v>
      </c>
      <c r="M34" s="41">
        <v>0.21</v>
      </c>
      <c r="N34" s="42">
        <f t="shared" si="0"/>
        <v>39.5</v>
      </c>
      <c r="O34" s="42"/>
      <c r="P34" s="41"/>
      <c r="Q34" s="42" t="s">
        <v>29</v>
      </c>
    </row>
    <row r="35" spans="2:17" ht="34.200000000000003" x14ac:dyDescent="0.2">
      <c r="B35" s="35">
        <v>30</v>
      </c>
      <c r="C35" s="36" t="s">
        <v>53</v>
      </c>
      <c r="D35" s="36" t="s">
        <v>53</v>
      </c>
      <c r="E35" s="36" t="s">
        <v>50</v>
      </c>
      <c r="F35" s="36" t="s">
        <v>94</v>
      </c>
      <c r="G35" s="37" t="s">
        <v>14</v>
      </c>
      <c r="H35" s="37" t="s">
        <v>15</v>
      </c>
      <c r="I35" s="38">
        <v>1</v>
      </c>
      <c r="J35" s="39">
        <v>45</v>
      </c>
      <c r="K35" s="39"/>
      <c r="L35" s="40">
        <v>0.21</v>
      </c>
      <c r="M35" s="41">
        <v>0.21</v>
      </c>
      <c r="N35" s="42">
        <f t="shared" si="0"/>
        <v>35.550000000000004</v>
      </c>
      <c r="O35" s="42"/>
      <c r="P35" s="41"/>
      <c r="Q35" s="42" t="s">
        <v>29</v>
      </c>
    </row>
    <row r="36" spans="2:17" ht="34.200000000000003" x14ac:dyDescent="0.2">
      <c r="B36" s="35">
        <v>31</v>
      </c>
      <c r="C36" s="36" t="s">
        <v>55</v>
      </c>
      <c r="D36" s="36" t="s">
        <v>55</v>
      </c>
      <c r="E36" s="36" t="s">
        <v>50</v>
      </c>
      <c r="F36" s="36" t="s">
        <v>95</v>
      </c>
      <c r="G36" s="37" t="s">
        <v>14</v>
      </c>
      <c r="H36" s="37" t="s">
        <v>15</v>
      </c>
      <c r="I36" s="38">
        <v>1</v>
      </c>
      <c r="J36" s="39">
        <v>42</v>
      </c>
      <c r="K36" s="39"/>
      <c r="L36" s="40">
        <v>0.21</v>
      </c>
      <c r="M36" s="41">
        <v>0.21</v>
      </c>
      <c r="N36" s="42">
        <f t="shared" si="0"/>
        <v>33.18</v>
      </c>
      <c r="O36" s="42"/>
      <c r="P36" s="41"/>
      <c r="Q36" s="42" t="s">
        <v>29</v>
      </c>
    </row>
    <row r="37" spans="2:17" ht="34.200000000000003" x14ac:dyDescent="0.2">
      <c r="B37" s="35">
        <v>32</v>
      </c>
      <c r="C37" s="36" t="s">
        <v>57</v>
      </c>
      <c r="D37" s="36" t="s">
        <v>57</v>
      </c>
      <c r="E37" s="36" t="s">
        <v>50</v>
      </c>
      <c r="F37" s="36" t="s">
        <v>96</v>
      </c>
      <c r="G37" s="37" t="s">
        <v>14</v>
      </c>
      <c r="H37" s="37" t="s">
        <v>15</v>
      </c>
      <c r="I37" s="38">
        <v>1</v>
      </c>
      <c r="J37" s="39">
        <v>40</v>
      </c>
      <c r="K37" s="39"/>
      <c r="L37" s="40">
        <v>0.21</v>
      </c>
      <c r="M37" s="41">
        <v>0.21</v>
      </c>
      <c r="N37" s="42">
        <f t="shared" si="0"/>
        <v>31.6</v>
      </c>
      <c r="O37" s="42"/>
      <c r="P37" s="41"/>
      <c r="Q37" s="42" t="s">
        <v>29</v>
      </c>
    </row>
    <row r="38" spans="2:17" ht="34.200000000000003" x14ac:dyDescent="0.2">
      <c r="B38" s="35">
        <v>33</v>
      </c>
      <c r="C38" s="36" t="s">
        <v>59</v>
      </c>
      <c r="D38" s="36" t="s">
        <v>59</v>
      </c>
      <c r="E38" s="36" t="s">
        <v>50</v>
      </c>
      <c r="F38" s="36" t="s">
        <v>97</v>
      </c>
      <c r="G38" s="37" t="s">
        <v>14</v>
      </c>
      <c r="H38" s="37" t="s">
        <v>15</v>
      </c>
      <c r="I38" s="38">
        <v>1</v>
      </c>
      <c r="J38" s="39">
        <v>38</v>
      </c>
      <c r="K38" s="39"/>
      <c r="L38" s="40">
        <v>0.21</v>
      </c>
      <c r="M38" s="41">
        <v>0.21</v>
      </c>
      <c r="N38" s="42">
        <f t="shared" si="0"/>
        <v>30.020000000000003</v>
      </c>
      <c r="O38" s="42"/>
      <c r="P38" s="41"/>
      <c r="Q38" s="42" t="s">
        <v>29</v>
      </c>
    </row>
    <row r="39" spans="2:17" ht="34.200000000000003" x14ac:dyDescent="0.2">
      <c r="B39" s="35">
        <v>34</v>
      </c>
      <c r="C39" s="36" t="s">
        <v>61</v>
      </c>
      <c r="D39" s="36" t="s">
        <v>61</v>
      </c>
      <c r="E39" s="36" t="s">
        <v>50</v>
      </c>
      <c r="F39" s="36" t="s">
        <v>98</v>
      </c>
      <c r="G39" s="37" t="s">
        <v>14</v>
      </c>
      <c r="H39" s="37" t="s">
        <v>15</v>
      </c>
      <c r="I39" s="38">
        <v>1</v>
      </c>
      <c r="J39" s="39">
        <v>35</v>
      </c>
      <c r="K39" s="39"/>
      <c r="L39" s="40">
        <v>0.21</v>
      </c>
      <c r="M39" s="41">
        <v>0.21</v>
      </c>
      <c r="N39" s="42">
        <f t="shared" si="0"/>
        <v>27.650000000000002</v>
      </c>
      <c r="O39" s="42"/>
      <c r="P39" s="41"/>
      <c r="Q39" s="42" t="s">
        <v>29</v>
      </c>
    </row>
    <row r="40" spans="2:17" ht="34.200000000000003" x14ac:dyDescent="0.2">
      <c r="B40" s="35">
        <v>35</v>
      </c>
      <c r="C40" s="36" t="s">
        <v>63</v>
      </c>
      <c r="D40" s="36" t="s">
        <v>63</v>
      </c>
      <c r="E40" s="36" t="s">
        <v>50</v>
      </c>
      <c r="F40" s="36" t="s">
        <v>99</v>
      </c>
      <c r="G40" s="37" t="s">
        <v>14</v>
      </c>
      <c r="H40" s="37" t="s">
        <v>15</v>
      </c>
      <c r="I40" s="38">
        <v>1</v>
      </c>
      <c r="J40" s="39">
        <v>30</v>
      </c>
      <c r="K40" s="39"/>
      <c r="L40" s="40">
        <v>0.21</v>
      </c>
      <c r="M40" s="41">
        <v>0.21</v>
      </c>
      <c r="N40" s="42">
        <f t="shared" si="0"/>
        <v>23.700000000000003</v>
      </c>
      <c r="O40" s="42"/>
      <c r="P40" s="41"/>
      <c r="Q40" s="42" t="s">
        <v>29</v>
      </c>
    </row>
    <row r="41" spans="2:17" ht="34.200000000000003" x14ac:dyDescent="0.2">
      <c r="B41" s="35">
        <v>36</v>
      </c>
      <c r="C41" s="36" t="s">
        <v>65</v>
      </c>
      <c r="D41" s="36" t="s">
        <v>65</v>
      </c>
      <c r="E41" s="36" t="s">
        <v>50</v>
      </c>
      <c r="F41" s="36" t="s">
        <v>100</v>
      </c>
      <c r="G41" s="37" t="s">
        <v>14</v>
      </c>
      <c r="H41" s="37" t="s">
        <v>15</v>
      </c>
      <c r="I41" s="38">
        <v>1</v>
      </c>
      <c r="J41" s="39">
        <v>28</v>
      </c>
      <c r="K41" s="39"/>
      <c r="L41" s="40">
        <v>0.21</v>
      </c>
      <c r="M41" s="41">
        <v>0.21</v>
      </c>
      <c r="N41" s="42">
        <f t="shared" si="0"/>
        <v>22.12</v>
      </c>
      <c r="O41" s="42"/>
      <c r="P41" s="41"/>
      <c r="Q41" s="42" t="s">
        <v>29</v>
      </c>
    </row>
    <row r="42" spans="2:17" ht="34.200000000000003" x14ac:dyDescent="0.2">
      <c r="B42" s="35">
        <v>37</v>
      </c>
      <c r="C42" s="36" t="s">
        <v>67</v>
      </c>
      <c r="D42" s="36" t="s">
        <v>67</v>
      </c>
      <c r="E42" s="36" t="s">
        <v>50</v>
      </c>
      <c r="F42" s="36" t="s">
        <v>101</v>
      </c>
      <c r="G42" s="37" t="s">
        <v>14</v>
      </c>
      <c r="H42" s="37" t="s">
        <v>15</v>
      </c>
      <c r="I42" s="38">
        <v>1</v>
      </c>
      <c r="J42" s="39">
        <v>25</v>
      </c>
      <c r="K42" s="39"/>
      <c r="L42" s="40">
        <v>0.21</v>
      </c>
      <c r="M42" s="41">
        <v>0.21</v>
      </c>
      <c r="N42" s="42">
        <f t="shared" si="0"/>
        <v>19.75</v>
      </c>
      <c r="O42" s="42"/>
      <c r="P42" s="41"/>
      <c r="Q42" s="42" t="s">
        <v>29</v>
      </c>
    </row>
    <row r="43" spans="2:17" ht="34.200000000000003" x14ac:dyDescent="0.2">
      <c r="B43" s="35">
        <v>38</v>
      </c>
      <c r="C43" s="36" t="s">
        <v>69</v>
      </c>
      <c r="D43" s="36" t="s">
        <v>69</v>
      </c>
      <c r="E43" s="36" t="s">
        <v>50</v>
      </c>
      <c r="F43" s="36" t="s">
        <v>102</v>
      </c>
      <c r="G43" s="37" t="s">
        <v>14</v>
      </c>
      <c r="H43" s="37" t="s">
        <v>15</v>
      </c>
      <c r="I43" s="38">
        <v>1</v>
      </c>
      <c r="J43" s="39">
        <v>20</v>
      </c>
      <c r="K43" s="39"/>
      <c r="L43" s="40">
        <v>0.21</v>
      </c>
      <c r="M43" s="41">
        <v>0.21</v>
      </c>
      <c r="N43" s="42">
        <f t="shared" si="0"/>
        <v>15.8</v>
      </c>
      <c r="O43" s="42"/>
      <c r="P43" s="41"/>
      <c r="Q43" s="42" t="s">
        <v>29</v>
      </c>
    </row>
    <row r="44" spans="2:17" ht="34.200000000000003" x14ac:dyDescent="0.2">
      <c r="B44" s="35">
        <v>39</v>
      </c>
      <c r="C44" s="36" t="s">
        <v>71</v>
      </c>
      <c r="D44" s="36" t="s">
        <v>71</v>
      </c>
      <c r="E44" s="36" t="s">
        <v>50</v>
      </c>
      <c r="F44" s="36" t="s">
        <v>103</v>
      </c>
      <c r="G44" s="37" t="s">
        <v>14</v>
      </c>
      <c r="H44" s="37" t="s">
        <v>15</v>
      </c>
      <c r="I44" s="38">
        <v>1</v>
      </c>
      <c r="J44" s="39">
        <v>15</v>
      </c>
      <c r="K44" s="39"/>
      <c r="L44" s="40">
        <v>0.21</v>
      </c>
      <c r="M44" s="41">
        <v>0.21</v>
      </c>
      <c r="N44" s="42">
        <f t="shared" si="0"/>
        <v>11.850000000000001</v>
      </c>
      <c r="O44" s="42"/>
      <c r="P44" s="41"/>
      <c r="Q44" s="42" t="s">
        <v>29</v>
      </c>
    </row>
    <row r="45" spans="2:17" ht="34.200000000000003" x14ac:dyDescent="0.2">
      <c r="B45" s="35">
        <v>40</v>
      </c>
      <c r="C45" s="36" t="s">
        <v>73</v>
      </c>
      <c r="D45" s="36" t="s">
        <v>73</v>
      </c>
      <c r="E45" s="36" t="s">
        <v>50</v>
      </c>
      <c r="F45" s="36" t="s">
        <v>104</v>
      </c>
      <c r="G45" s="37" t="s">
        <v>14</v>
      </c>
      <c r="H45" s="37" t="s">
        <v>15</v>
      </c>
      <c r="I45" s="38">
        <v>1</v>
      </c>
      <c r="J45" s="39">
        <v>10</v>
      </c>
      <c r="K45" s="39"/>
      <c r="L45" s="40">
        <v>0.21</v>
      </c>
      <c r="M45" s="41">
        <v>0.21</v>
      </c>
      <c r="N45" s="42">
        <f t="shared" si="0"/>
        <v>7.9</v>
      </c>
      <c r="O45" s="42"/>
      <c r="P45" s="41"/>
      <c r="Q45" s="42" t="s">
        <v>29</v>
      </c>
    </row>
    <row r="46" spans="2:17" ht="34.200000000000003" x14ac:dyDescent="0.2">
      <c r="B46" s="35">
        <v>41</v>
      </c>
      <c r="C46" s="36" t="s">
        <v>75</v>
      </c>
      <c r="D46" s="36" t="s">
        <v>75</v>
      </c>
      <c r="E46" s="36" t="s">
        <v>50</v>
      </c>
      <c r="F46" s="36" t="s">
        <v>105</v>
      </c>
      <c r="G46" s="37" t="s">
        <v>14</v>
      </c>
      <c r="H46" s="37" t="s">
        <v>15</v>
      </c>
      <c r="I46" s="38">
        <v>1</v>
      </c>
      <c r="J46" s="39">
        <v>7.5</v>
      </c>
      <c r="K46" s="39"/>
      <c r="L46" s="40">
        <v>0.21</v>
      </c>
      <c r="M46" s="41">
        <v>0.21</v>
      </c>
      <c r="N46" s="42">
        <f t="shared" si="0"/>
        <v>5.9250000000000007</v>
      </c>
      <c r="O46" s="42"/>
      <c r="P46" s="41"/>
      <c r="Q46" s="42" t="s">
        <v>29</v>
      </c>
    </row>
    <row r="47" spans="2:17" ht="34.200000000000003" x14ac:dyDescent="0.2">
      <c r="B47" s="35">
        <v>42</v>
      </c>
      <c r="C47" s="36" t="s">
        <v>77</v>
      </c>
      <c r="D47" s="36" t="s">
        <v>77</v>
      </c>
      <c r="E47" s="36" t="s">
        <v>50</v>
      </c>
      <c r="F47" s="36" t="s">
        <v>106</v>
      </c>
      <c r="G47" s="37" t="s">
        <v>14</v>
      </c>
      <c r="H47" s="37" t="s">
        <v>15</v>
      </c>
      <c r="I47" s="38">
        <v>1</v>
      </c>
      <c r="J47" s="39">
        <v>5</v>
      </c>
      <c r="K47" s="39"/>
      <c r="L47" s="40">
        <v>0.21</v>
      </c>
      <c r="M47" s="41">
        <v>0.21</v>
      </c>
      <c r="N47" s="42">
        <f t="shared" si="0"/>
        <v>3.95</v>
      </c>
      <c r="O47" s="42"/>
      <c r="P47" s="41"/>
      <c r="Q47" s="42" t="s">
        <v>29</v>
      </c>
    </row>
    <row r="48" spans="2:17" ht="34.200000000000003" x14ac:dyDescent="0.2">
      <c r="B48" s="35">
        <v>43</v>
      </c>
      <c r="C48" s="36" t="s">
        <v>107</v>
      </c>
      <c r="D48" s="36" t="s">
        <v>107</v>
      </c>
      <c r="E48" s="36" t="s">
        <v>50</v>
      </c>
      <c r="F48" s="36" t="s">
        <v>108</v>
      </c>
      <c r="G48" s="37" t="s">
        <v>14</v>
      </c>
      <c r="H48" s="37" t="s">
        <v>15</v>
      </c>
      <c r="I48" s="38">
        <v>1</v>
      </c>
      <c r="J48" s="39">
        <v>475</v>
      </c>
      <c r="K48" s="39"/>
      <c r="L48" s="40">
        <v>0.21</v>
      </c>
      <c r="M48" s="41">
        <v>0.21</v>
      </c>
      <c r="N48" s="42">
        <f t="shared" si="0"/>
        <v>375.25</v>
      </c>
      <c r="O48" s="42"/>
      <c r="P48" s="41"/>
      <c r="Q48" s="42" t="s">
        <v>29</v>
      </c>
    </row>
    <row r="49" spans="2:17" ht="34.200000000000003" x14ac:dyDescent="0.2">
      <c r="B49" s="35">
        <v>44</v>
      </c>
      <c r="C49" s="36" t="s">
        <v>109</v>
      </c>
      <c r="D49" s="36" t="s">
        <v>109</v>
      </c>
      <c r="E49" s="36" t="s">
        <v>50</v>
      </c>
      <c r="F49" s="36" t="s">
        <v>110</v>
      </c>
      <c r="G49" s="37" t="s">
        <v>14</v>
      </c>
      <c r="H49" s="37" t="s">
        <v>15</v>
      </c>
      <c r="I49" s="38">
        <v>1</v>
      </c>
      <c r="J49" s="39">
        <v>450</v>
      </c>
      <c r="K49" s="39"/>
      <c r="L49" s="40">
        <v>0.21</v>
      </c>
      <c r="M49" s="41">
        <v>0.21</v>
      </c>
      <c r="N49" s="42">
        <f t="shared" si="0"/>
        <v>355.5</v>
      </c>
      <c r="O49" s="42"/>
      <c r="P49" s="41"/>
      <c r="Q49" s="42" t="s">
        <v>29</v>
      </c>
    </row>
    <row r="50" spans="2:17" ht="34.200000000000003" x14ac:dyDescent="0.2">
      <c r="B50" s="35">
        <v>45</v>
      </c>
      <c r="C50" s="36" t="s">
        <v>111</v>
      </c>
      <c r="D50" s="36" t="s">
        <v>111</v>
      </c>
      <c r="E50" s="36" t="s">
        <v>50</v>
      </c>
      <c r="F50" s="36" t="s">
        <v>112</v>
      </c>
      <c r="G50" s="37" t="s">
        <v>14</v>
      </c>
      <c r="H50" s="37" t="s">
        <v>15</v>
      </c>
      <c r="I50" s="38">
        <v>1</v>
      </c>
      <c r="J50" s="39">
        <v>425</v>
      </c>
      <c r="K50" s="39"/>
      <c r="L50" s="40">
        <v>0.21</v>
      </c>
      <c r="M50" s="41">
        <v>0.21</v>
      </c>
      <c r="N50" s="42">
        <f t="shared" si="0"/>
        <v>335.75</v>
      </c>
      <c r="O50" s="42"/>
      <c r="P50" s="41"/>
      <c r="Q50" s="42" t="s">
        <v>29</v>
      </c>
    </row>
    <row r="51" spans="2:17" ht="34.200000000000003" x14ac:dyDescent="0.2">
      <c r="B51" s="35">
        <v>46</v>
      </c>
      <c r="C51" s="36" t="s">
        <v>113</v>
      </c>
      <c r="D51" s="36" t="s">
        <v>113</v>
      </c>
      <c r="E51" s="36" t="s">
        <v>50</v>
      </c>
      <c r="F51" s="36" t="s">
        <v>114</v>
      </c>
      <c r="G51" s="37" t="s">
        <v>14</v>
      </c>
      <c r="H51" s="37" t="s">
        <v>15</v>
      </c>
      <c r="I51" s="38">
        <v>1</v>
      </c>
      <c r="J51" s="39">
        <v>400</v>
      </c>
      <c r="K51" s="39"/>
      <c r="L51" s="40">
        <v>0.21</v>
      </c>
      <c r="M51" s="41">
        <v>0.21</v>
      </c>
      <c r="N51" s="42">
        <f t="shared" si="0"/>
        <v>316</v>
      </c>
      <c r="O51" s="42"/>
      <c r="P51" s="41"/>
      <c r="Q51" s="42" t="s">
        <v>29</v>
      </c>
    </row>
    <row r="52" spans="2:17" ht="34.200000000000003" x14ac:dyDescent="0.2">
      <c r="B52" s="35">
        <v>47</v>
      </c>
      <c r="C52" s="36" t="s">
        <v>115</v>
      </c>
      <c r="D52" s="36" t="s">
        <v>115</v>
      </c>
      <c r="E52" s="36" t="s">
        <v>50</v>
      </c>
      <c r="F52" s="36" t="s">
        <v>116</v>
      </c>
      <c r="G52" s="37" t="s">
        <v>14</v>
      </c>
      <c r="H52" s="37" t="s">
        <v>15</v>
      </c>
      <c r="I52" s="38">
        <v>1</v>
      </c>
      <c r="J52" s="39">
        <v>375</v>
      </c>
      <c r="K52" s="39"/>
      <c r="L52" s="40">
        <v>0.21</v>
      </c>
      <c r="M52" s="41">
        <v>0.21</v>
      </c>
      <c r="N52" s="42">
        <f t="shared" si="0"/>
        <v>296.25</v>
      </c>
      <c r="O52" s="42"/>
      <c r="P52" s="41"/>
      <c r="Q52" s="42" t="s">
        <v>29</v>
      </c>
    </row>
    <row r="53" spans="2:17" ht="34.200000000000003" x14ac:dyDescent="0.2">
      <c r="B53" s="35">
        <v>48</v>
      </c>
      <c r="C53" s="36" t="s">
        <v>117</v>
      </c>
      <c r="D53" s="36" t="s">
        <v>117</v>
      </c>
      <c r="E53" s="36" t="s">
        <v>50</v>
      </c>
      <c r="F53" s="36" t="s">
        <v>118</v>
      </c>
      <c r="G53" s="37" t="s">
        <v>14</v>
      </c>
      <c r="H53" s="37" t="s">
        <v>15</v>
      </c>
      <c r="I53" s="38">
        <v>1</v>
      </c>
      <c r="J53" s="39">
        <v>350</v>
      </c>
      <c r="K53" s="39"/>
      <c r="L53" s="40">
        <v>0.21</v>
      </c>
      <c r="M53" s="41">
        <v>0.21</v>
      </c>
      <c r="N53" s="42">
        <f t="shared" si="0"/>
        <v>276.5</v>
      </c>
      <c r="O53" s="42"/>
      <c r="P53" s="41"/>
      <c r="Q53" s="42" t="s">
        <v>29</v>
      </c>
    </row>
    <row r="54" spans="2:17" ht="34.200000000000003" x14ac:dyDescent="0.2">
      <c r="B54" s="35">
        <v>49</v>
      </c>
      <c r="C54" s="36" t="s">
        <v>119</v>
      </c>
      <c r="D54" s="36" t="s">
        <v>119</v>
      </c>
      <c r="E54" s="36" t="s">
        <v>50</v>
      </c>
      <c r="F54" s="36" t="s">
        <v>120</v>
      </c>
      <c r="G54" s="37" t="s">
        <v>14</v>
      </c>
      <c r="H54" s="37" t="s">
        <v>15</v>
      </c>
      <c r="I54" s="38">
        <v>1</v>
      </c>
      <c r="J54" s="39">
        <v>325</v>
      </c>
      <c r="K54" s="39"/>
      <c r="L54" s="40">
        <v>0.21</v>
      </c>
      <c r="M54" s="41">
        <v>0.21</v>
      </c>
      <c r="N54" s="42">
        <f t="shared" si="0"/>
        <v>256.75</v>
      </c>
      <c r="O54" s="42"/>
      <c r="P54" s="41"/>
      <c r="Q54" s="42" t="s">
        <v>29</v>
      </c>
    </row>
    <row r="55" spans="2:17" ht="34.200000000000003" x14ac:dyDescent="0.2">
      <c r="B55" s="35">
        <v>50</v>
      </c>
      <c r="C55" s="36" t="s">
        <v>121</v>
      </c>
      <c r="D55" s="36" t="s">
        <v>121</v>
      </c>
      <c r="E55" s="36" t="s">
        <v>50</v>
      </c>
      <c r="F55" s="36" t="s">
        <v>122</v>
      </c>
      <c r="G55" s="37" t="s">
        <v>14</v>
      </c>
      <c r="H55" s="37" t="s">
        <v>15</v>
      </c>
      <c r="I55" s="38">
        <v>1</v>
      </c>
      <c r="J55" s="39">
        <v>300</v>
      </c>
      <c r="K55" s="39"/>
      <c r="L55" s="40">
        <v>0.21</v>
      </c>
      <c r="M55" s="41">
        <v>0.21</v>
      </c>
      <c r="N55" s="42">
        <f t="shared" si="0"/>
        <v>237</v>
      </c>
      <c r="O55" s="42"/>
      <c r="P55" s="41"/>
      <c r="Q55" s="42" t="s">
        <v>29</v>
      </c>
    </row>
    <row r="56" spans="2:17" ht="34.200000000000003" x14ac:dyDescent="0.2">
      <c r="B56" s="35">
        <v>51</v>
      </c>
      <c r="C56" s="36" t="s">
        <v>123</v>
      </c>
      <c r="D56" s="36" t="s">
        <v>123</v>
      </c>
      <c r="E56" s="36" t="s">
        <v>50</v>
      </c>
      <c r="F56" s="36" t="s">
        <v>124</v>
      </c>
      <c r="G56" s="37" t="s">
        <v>14</v>
      </c>
      <c r="H56" s="37" t="s">
        <v>15</v>
      </c>
      <c r="I56" s="38">
        <v>1</v>
      </c>
      <c r="J56" s="39">
        <v>275</v>
      </c>
      <c r="K56" s="39"/>
      <c r="L56" s="40">
        <v>0.21</v>
      </c>
      <c r="M56" s="41">
        <v>0.21</v>
      </c>
      <c r="N56" s="42">
        <f t="shared" si="0"/>
        <v>217.25</v>
      </c>
      <c r="O56" s="42"/>
      <c r="P56" s="41"/>
      <c r="Q56" s="42" t="s">
        <v>29</v>
      </c>
    </row>
    <row r="57" spans="2:17" ht="34.200000000000003" x14ac:dyDescent="0.2">
      <c r="B57" s="35">
        <v>52</v>
      </c>
      <c r="C57" s="36" t="s">
        <v>125</v>
      </c>
      <c r="D57" s="36" t="s">
        <v>125</v>
      </c>
      <c r="E57" s="36" t="s">
        <v>50</v>
      </c>
      <c r="F57" s="36" t="s">
        <v>126</v>
      </c>
      <c r="G57" s="37" t="s">
        <v>14</v>
      </c>
      <c r="H57" s="37" t="s">
        <v>15</v>
      </c>
      <c r="I57" s="38">
        <v>1</v>
      </c>
      <c r="J57" s="39">
        <v>250</v>
      </c>
      <c r="K57" s="39"/>
      <c r="L57" s="40">
        <v>0.21</v>
      </c>
      <c r="M57" s="41">
        <v>0.21</v>
      </c>
      <c r="N57" s="42">
        <f t="shared" si="0"/>
        <v>197.5</v>
      </c>
      <c r="O57" s="42"/>
      <c r="P57" s="41"/>
      <c r="Q57" s="42" t="s">
        <v>29</v>
      </c>
    </row>
    <row r="58" spans="2:17" ht="34.200000000000003" x14ac:dyDescent="0.2">
      <c r="B58" s="35">
        <v>53</v>
      </c>
      <c r="C58" s="36" t="s">
        <v>107</v>
      </c>
      <c r="D58" s="36" t="s">
        <v>107</v>
      </c>
      <c r="E58" s="36" t="s">
        <v>50</v>
      </c>
      <c r="F58" s="36" t="s">
        <v>127</v>
      </c>
      <c r="G58" s="37" t="s">
        <v>14</v>
      </c>
      <c r="H58" s="37" t="s">
        <v>15</v>
      </c>
      <c r="I58" s="38">
        <v>1</v>
      </c>
      <c r="J58" s="39">
        <v>475</v>
      </c>
      <c r="K58" s="39"/>
      <c r="L58" s="40">
        <v>0.21</v>
      </c>
      <c r="M58" s="41">
        <v>0.21</v>
      </c>
      <c r="N58" s="42">
        <f t="shared" si="0"/>
        <v>375.25</v>
      </c>
      <c r="O58" s="42"/>
      <c r="P58" s="41"/>
      <c r="Q58" s="42" t="s">
        <v>29</v>
      </c>
    </row>
    <row r="59" spans="2:17" ht="34.200000000000003" x14ac:dyDescent="0.2">
      <c r="B59" s="35">
        <v>54</v>
      </c>
      <c r="C59" s="36" t="s">
        <v>109</v>
      </c>
      <c r="D59" s="36" t="s">
        <v>109</v>
      </c>
      <c r="E59" s="36" t="s">
        <v>50</v>
      </c>
      <c r="F59" s="36" t="s">
        <v>128</v>
      </c>
      <c r="G59" s="37" t="s">
        <v>14</v>
      </c>
      <c r="H59" s="37" t="s">
        <v>15</v>
      </c>
      <c r="I59" s="38">
        <v>1</v>
      </c>
      <c r="J59" s="39">
        <v>450</v>
      </c>
      <c r="K59" s="39"/>
      <c r="L59" s="40">
        <v>0.21</v>
      </c>
      <c r="M59" s="41">
        <v>0.21</v>
      </c>
      <c r="N59" s="42">
        <f t="shared" si="0"/>
        <v>355.5</v>
      </c>
      <c r="O59" s="42"/>
      <c r="P59" s="41"/>
      <c r="Q59" s="42" t="s">
        <v>29</v>
      </c>
    </row>
    <row r="60" spans="2:17" ht="34.200000000000003" x14ac:dyDescent="0.2">
      <c r="B60" s="35">
        <v>55</v>
      </c>
      <c r="C60" s="36" t="s">
        <v>111</v>
      </c>
      <c r="D60" s="36" t="s">
        <v>111</v>
      </c>
      <c r="E60" s="36" t="s">
        <v>50</v>
      </c>
      <c r="F60" s="36" t="s">
        <v>129</v>
      </c>
      <c r="G60" s="37" t="s">
        <v>14</v>
      </c>
      <c r="H60" s="37" t="s">
        <v>15</v>
      </c>
      <c r="I60" s="38">
        <v>1</v>
      </c>
      <c r="J60" s="39">
        <v>425</v>
      </c>
      <c r="K60" s="39"/>
      <c r="L60" s="40">
        <v>0.21</v>
      </c>
      <c r="M60" s="41">
        <v>0.21</v>
      </c>
      <c r="N60" s="42">
        <f t="shared" si="0"/>
        <v>335.75</v>
      </c>
      <c r="O60" s="42"/>
      <c r="P60" s="41"/>
      <c r="Q60" s="42" t="s">
        <v>29</v>
      </c>
    </row>
    <row r="61" spans="2:17" ht="34.200000000000003" x14ac:dyDescent="0.2">
      <c r="B61" s="35">
        <v>56</v>
      </c>
      <c r="C61" s="36" t="s">
        <v>113</v>
      </c>
      <c r="D61" s="36" t="s">
        <v>113</v>
      </c>
      <c r="E61" s="36" t="s">
        <v>50</v>
      </c>
      <c r="F61" s="36" t="s">
        <v>130</v>
      </c>
      <c r="G61" s="37" t="s">
        <v>14</v>
      </c>
      <c r="H61" s="37" t="s">
        <v>15</v>
      </c>
      <c r="I61" s="38">
        <v>1</v>
      </c>
      <c r="J61" s="39">
        <v>400</v>
      </c>
      <c r="K61" s="39"/>
      <c r="L61" s="40">
        <v>0.21</v>
      </c>
      <c r="M61" s="41">
        <v>0.21</v>
      </c>
      <c r="N61" s="42">
        <f t="shared" si="0"/>
        <v>316</v>
      </c>
      <c r="O61" s="42"/>
      <c r="P61" s="41"/>
      <c r="Q61" s="42" t="s">
        <v>29</v>
      </c>
    </row>
    <row r="62" spans="2:17" ht="34.200000000000003" x14ac:dyDescent="0.2">
      <c r="B62" s="35">
        <v>57</v>
      </c>
      <c r="C62" s="36" t="s">
        <v>115</v>
      </c>
      <c r="D62" s="36" t="s">
        <v>115</v>
      </c>
      <c r="E62" s="36" t="s">
        <v>50</v>
      </c>
      <c r="F62" s="36" t="s">
        <v>131</v>
      </c>
      <c r="G62" s="37" t="s">
        <v>14</v>
      </c>
      <c r="H62" s="37" t="s">
        <v>15</v>
      </c>
      <c r="I62" s="38">
        <v>1</v>
      </c>
      <c r="J62" s="39">
        <v>375</v>
      </c>
      <c r="K62" s="39"/>
      <c r="L62" s="40">
        <v>0.21</v>
      </c>
      <c r="M62" s="41">
        <v>0.21</v>
      </c>
      <c r="N62" s="42">
        <f t="shared" si="0"/>
        <v>296.25</v>
      </c>
      <c r="O62" s="42"/>
      <c r="P62" s="41"/>
      <c r="Q62" s="42" t="s">
        <v>29</v>
      </c>
    </row>
    <row r="63" spans="2:17" ht="34.200000000000003" x14ac:dyDescent="0.2">
      <c r="B63" s="35">
        <v>58</v>
      </c>
      <c r="C63" s="36" t="s">
        <v>117</v>
      </c>
      <c r="D63" s="36" t="s">
        <v>117</v>
      </c>
      <c r="E63" s="36" t="s">
        <v>50</v>
      </c>
      <c r="F63" s="36" t="s">
        <v>132</v>
      </c>
      <c r="G63" s="37" t="s">
        <v>14</v>
      </c>
      <c r="H63" s="37" t="s">
        <v>15</v>
      </c>
      <c r="I63" s="38">
        <v>1</v>
      </c>
      <c r="J63" s="39">
        <v>350</v>
      </c>
      <c r="K63" s="39"/>
      <c r="L63" s="40">
        <v>0.21</v>
      </c>
      <c r="M63" s="41">
        <v>0.21</v>
      </c>
      <c r="N63" s="42">
        <f t="shared" si="0"/>
        <v>276.5</v>
      </c>
      <c r="O63" s="42"/>
      <c r="P63" s="41"/>
      <c r="Q63" s="42" t="s">
        <v>29</v>
      </c>
    </row>
    <row r="64" spans="2:17" ht="34.200000000000003" x14ac:dyDescent="0.2">
      <c r="B64" s="35">
        <v>59</v>
      </c>
      <c r="C64" s="36" t="s">
        <v>119</v>
      </c>
      <c r="D64" s="36" t="s">
        <v>119</v>
      </c>
      <c r="E64" s="36" t="s">
        <v>50</v>
      </c>
      <c r="F64" s="36" t="s">
        <v>133</v>
      </c>
      <c r="G64" s="37" t="s">
        <v>14</v>
      </c>
      <c r="H64" s="37" t="s">
        <v>15</v>
      </c>
      <c r="I64" s="38">
        <v>1</v>
      </c>
      <c r="J64" s="39">
        <v>325</v>
      </c>
      <c r="K64" s="39"/>
      <c r="L64" s="40">
        <v>0.21</v>
      </c>
      <c r="M64" s="41">
        <v>0.21</v>
      </c>
      <c r="N64" s="42">
        <f t="shared" si="0"/>
        <v>256.75</v>
      </c>
      <c r="O64" s="42"/>
      <c r="P64" s="41"/>
      <c r="Q64" s="42" t="s">
        <v>29</v>
      </c>
    </row>
    <row r="65" spans="2:17" ht="34.200000000000003" x14ac:dyDescent="0.2">
      <c r="B65" s="35">
        <v>60</v>
      </c>
      <c r="C65" s="36" t="s">
        <v>121</v>
      </c>
      <c r="D65" s="36" t="s">
        <v>121</v>
      </c>
      <c r="E65" s="36" t="s">
        <v>50</v>
      </c>
      <c r="F65" s="36" t="s">
        <v>134</v>
      </c>
      <c r="G65" s="37" t="s">
        <v>14</v>
      </c>
      <c r="H65" s="37" t="s">
        <v>15</v>
      </c>
      <c r="I65" s="38">
        <v>1</v>
      </c>
      <c r="J65" s="39">
        <v>300</v>
      </c>
      <c r="K65" s="39"/>
      <c r="L65" s="40">
        <v>0.21</v>
      </c>
      <c r="M65" s="41">
        <v>0.21</v>
      </c>
      <c r="N65" s="42">
        <f t="shared" si="0"/>
        <v>237</v>
      </c>
      <c r="O65" s="42"/>
      <c r="P65" s="41"/>
      <c r="Q65" s="42" t="s">
        <v>29</v>
      </c>
    </row>
    <row r="66" spans="2:17" ht="34.200000000000003" x14ac:dyDescent="0.2">
      <c r="B66" s="35">
        <v>61</v>
      </c>
      <c r="C66" s="36" t="s">
        <v>123</v>
      </c>
      <c r="D66" s="36" t="s">
        <v>123</v>
      </c>
      <c r="E66" s="36" t="s">
        <v>50</v>
      </c>
      <c r="F66" s="36" t="s">
        <v>135</v>
      </c>
      <c r="G66" s="37" t="s">
        <v>14</v>
      </c>
      <c r="H66" s="37" t="s">
        <v>15</v>
      </c>
      <c r="I66" s="38">
        <v>1</v>
      </c>
      <c r="J66" s="39">
        <v>275</v>
      </c>
      <c r="K66" s="39"/>
      <c r="L66" s="40">
        <v>0.21</v>
      </c>
      <c r="M66" s="41">
        <v>0.21</v>
      </c>
      <c r="N66" s="42">
        <f t="shared" si="0"/>
        <v>217.25</v>
      </c>
      <c r="O66" s="42"/>
      <c r="P66" s="41"/>
      <c r="Q66" s="42" t="s">
        <v>29</v>
      </c>
    </row>
    <row r="67" spans="2:17" ht="34.200000000000003" x14ac:dyDescent="0.2">
      <c r="B67" s="35">
        <v>62</v>
      </c>
      <c r="C67" s="36" t="s">
        <v>125</v>
      </c>
      <c r="D67" s="36" t="s">
        <v>125</v>
      </c>
      <c r="E67" s="36" t="s">
        <v>50</v>
      </c>
      <c r="F67" s="36" t="s">
        <v>136</v>
      </c>
      <c r="G67" s="37" t="s">
        <v>14</v>
      </c>
      <c r="H67" s="37" t="s">
        <v>15</v>
      </c>
      <c r="I67" s="38">
        <v>1</v>
      </c>
      <c r="J67" s="39">
        <v>250</v>
      </c>
      <c r="K67" s="39"/>
      <c r="L67" s="40">
        <v>0.21</v>
      </c>
      <c r="M67" s="41">
        <v>0.21</v>
      </c>
      <c r="N67" s="42">
        <f t="shared" si="0"/>
        <v>197.5</v>
      </c>
      <c r="O67" s="42"/>
      <c r="P67" s="41"/>
      <c r="Q67" s="42" t="s">
        <v>29</v>
      </c>
    </row>
    <row r="68" spans="2:17" ht="34.200000000000003" x14ac:dyDescent="0.2">
      <c r="B68" s="35">
        <v>63</v>
      </c>
      <c r="C68" s="36" t="s">
        <v>107</v>
      </c>
      <c r="D68" s="36" t="s">
        <v>107</v>
      </c>
      <c r="E68" s="36" t="s">
        <v>50</v>
      </c>
      <c r="F68" s="36" t="s">
        <v>137</v>
      </c>
      <c r="G68" s="37" t="s">
        <v>14</v>
      </c>
      <c r="H68" s="37" t="s">
        <v>15</v>
      </c>
      <c r="I68" s="38">
        <v>1</v>
      </c>
      <c r="J68" s="39">
        <v>475</v>
      </c>
      <c r="K68" s="39"/>
      <c r="L68" s="40">
        <v>0.21</v>
      </c>
      <c r="M68" s="41">
        <v>0.21</v>
      </c>
      <c r="N68" s="42">
        <f t="shared" si="0"/>
        <v>375.25</v>
      </c>
      <c r="O68" s="42"/>
      <c r="P68" s="41"/>
      <c r="Q68" s="42" t="s">
        <v>29</v>
      </c>
    </row>
    <row r="69" spans="2:17" ht="34.200000000000003" x14ac:dyDescent="0.2">
      <c r="B69" s="35">
        <v>64</v>
      </c>
      <c r="C69" s="36" t="s">
        <v>109</v>
      </c>
      <c r="D69" s="36" t="s">
        <v>109</v>
      </c>
      <c r="E69" s="36" t="s">
        <v>50</v>
      </c>
      <c r="F69" s="36" t="s">
        <v>138</v>
      </c>
      <c r="G69" s="37" t="s">
        <v>14</v>
      </c>
      <c r="H69" s="37" t="s">
        <v>15</v>
      </c>
      <c r="I69" s="38">
        <v>1</v>
      </c>
      <c r="J69" s="39">
        <v>450</v>
      </c>
      <c r="K69" s="39"/>
      <c r="L69" s="40">
        <v>0.21</v>
      </c>
      <c r="M69" s="41">
        <v>0.21</v>
      </c>
      <c r="N69" s="42">
        <f t="shared" si="0"/>
        <v>355.5</v>
      </c>
      <c r="O69" s="42"/>
      <c r="P69" s="41"/>
      <c r="Q69" s="42" t="s">
        <v>29</v>
      </c>
    </row>
    <row r="70" spans="2:17" ht="34.200000000000003" x14ac:dyDescent="0.2">
      <c r="B70" s="35">
        <v>65</v>
      </c>
      <c r="C70" s="36" t="s">
        <v>111</v>
      </c>
      <c r="D70" s="36" t="s">
        <v>111</v>
      </c>
      <c r="E70" s="36" t="s">
        <v>50</v>
      </c>
      <c r="F70" s="36" t="s">
        <v>139</v>
      </c>
      <c r="G70" s="37" t="s">
        <v>14</v>
      </c>
      <c r="H70" s="37" t="s">
        <v>15</v>
      </c>
      <c r="I70" s="38">
        <v>1</v>
      </c>
      <c r="J70" s="39">
        <v>425</v>
      </c>
      <c r="K70" s="39"/>
      <c r="L70" s="40">
        <v>0.21</v>
      </c>
      <c r="M70" s="41">
        <v>0.21</v>
      </c>
      <c r="N70" s="42">
        <f t="shared" si="0"/>
        <v>335.75</v>
      </c>
      <c r="O70" s="42"/>
      <c r="P70" s="41"/>
      <c r="Q70" s="42" t="s">
        <v>29</v>
      </c>
    </row>
    <row r="71" spans="2:17" ht="34.200000000000003" x14ac:dyDescent="0.2">
      <c r="B71" s="35">
        <v>66</v>
      </c>
      <c r="C71" s="36" t="s">
        <v>113</v>
      </c>
      <c r="D71" s="36" t="s">
        <v>113</v>
      </c>
      <c r="E71" s="36" t="s">
        <v>50</v>
      </c>
      <c r="F71" s="36" t="s">
        <v>140</v>
      </c>
      <c r="G71" s="37" t="s">
        <v>14</v>
      </c>
      <c r="H71" s="37" t="s">
        <v>15</v>
      </c>
      <c r="I71" s="38">
        <v>1</v>
      </c>
      <c r="J71" s="39">
        <v>400</v>
      </c>
      <c r="K71" s="39"/>
      <c r="L71" s="40">
        <v>0.21</v>
      </c>
      <c r="M71" s="41">
        <v>0.21</v>
      </c>
      <c r="N71" s="42">
        <f t="shared" ref="N71:N134" si="1">IF($J71="","",IF($M71="",$J71*(1-$L71),IF(M71&lt;L71,"Discount Error",J71*(1-$M71))))</f>
        <v>316</v>
      </c>
      <c r="O71" s="42"/>
      <c r="P71" s="41"/>
      <c r="Q71" s="42" t="s">
        <v>29</v>
      </c>
    </row>
    <row r="72" spans="2:17" ht="34.200000000000003" x14ac:dyDescent="0.2">
      <c r="B72" s="35">
        <v>67</v>
      </c>
      <c r="C72" s="36" t="s">
        <v>115</v>
      </c>
      <c r="D72" s="36" t="s">
        <v>115</v>
      </c>
      <c r="E72" s="36" t="s">
        <v>50</v>
      </c>
      <c r="F72" s="36" t="s">
        <v>141</v>
      </c>
      <c r="G72" s="37" t="s">
        <v>14</v>
      </c>
      <c r="H72" s="37" t="s">
        <v>15</v>
      </c>
      <c r="I72" s="38">
        <v>1</v>
      </c>
      <c r="J72" s="39">
        <v>375</v>
      </c>
      <c r="K72" s="39"/>
      <c r="L72" s="40">
        <v>0.21</v>
      </c>
      <c r="M72" s="41">
        <v>0.21</v>
      </c>
      <c r="N72" s="42">
        <f t="shared" si="1"/>
        <v>296.25</v>
      </c>
      <c r="O72" s="42"/>
      <c r="P72" s="41"/>
      <c r="Q72" s="42" t="s">
        <v>29</v>
      </c>
    </row>
    <row r="73" spans="2:17" ht="34.200000000000003" x14ac:dyDescent="0.2">
      <c r="B73" s="35">
        <v>68</v>
      </c>
      <c r="C73" s="36" t="s">
        <v>117</v>
      </c>
      <c r="D73" s="36" t="s">
        <v>117</v>
      </c>
      <c r="E73" s="36" t="s">
        <v>50</v>
      </c>
      <c r="F73" s="36" t="s">
        <v>142</v>
      </c>
      <c r="G73" s="37" t="s">
        <v>14</v>
      </c>
      <c r="H73" s="37" t="s">
        <v>15</v>
      </c>
      <c r="I73" s="38">
        <v>1</v>
      </c>
      <c r="J73" s="39">
        <v>350</v>
      </c>
      <c r="K73" s="39"/>
      <c r="L73" s="40">
        <v>0.21</v>
      </c>
      <c r="M73" s="41">
        <v>0.21</v>
      </c>
      <c r="N73" s="42">
        <f t="shared" si="1"/>
        <v>276.5</v>
      </c>
      <c r="O73" s="42"/>
      <c r="P73" s="41"/>
      <c r="Q73" s="42" t="s">
        <v>29</v>
      </c>
    </row>
    <row r="74" spans="2:17" ht="34.200000000000003" x14ac:dyDescent="0.2">
      <c r="B74" s="35">
        <v>69</v>
      </c>
      <c r="C74" s="36" t="s">
        <v>119</v>
      </c>
      <c r="D74" s="36" t="s">
        <v>119</v>
      </c>
      <c r="E74" s="36" t="s">
        <v>50</v>
      </c>
      <c r="F74" s="36" t="s">
        <v>143</v>
      </c>
      <c r="G74" s="37" t="s">
        <v>14</v>
      </c>
      <c r="H74" s="37" t="s">
        <v>15</v>
      </c>
      <c r="I74" s="38">
        <v>1</v>
      </c>
      <c r="J74" s="39">
        <v>325</v>
      </c>
      <c r="K74" s="39"/>
      <c r="L74" s="40">
        <v>0.21</v>
      </c>
      <c r="M74" s="41">
        <v>0.21</v>
      </c>
      <c r="N74" s="42">
        <f t="shared" si="1"/>
        <v>256.75</v>
      </c>
      <c r="O74" s="42"/>
      <c r="P74" s="41"/>
      <c r="Q74" s="42" t="s">
        <v>29</v>
      </c>
    </row>
    <row r="75" spans="2:17" ht="34.200000000000003" x14ac:dyDescent="0.2">
      <c r="B75" s="35">
        <v>70</v>
      </c>
      <c r="C75" s="36" t="s">
        <v>121</v>
      </c>
      <c r="D75" s="36" t="s">
        <v>121</v>
      </c>
      <c r="E75" s="36" t="s">
        <v>50</v>
      </c>
      <c r="F75" s="36" t="s">
        <v>144</v>
      </c>
      <c r="G75" s="37" t="s">
        <v>14</v>
      </c>
      <c r="H75" s="37" t="s">
        <v>15</v>
      </c>
      <c r="I75" s="38">
        <v>1</v>
      </c>
      <c r="J75" s="39">
        <v>300</v>
      </c>
      <c r="K75" s="39"/>
      <c r="L75" s="40">
        <v>0.21</v>
      </c>
      <c r="M75" s="41">
        <v>0.21</v>
      </c>
      <c r="N75" s="42">
        <f t="shared" si="1"/>
        <v>237</v>
      </c>
      <c r="O75" s="42"/>
      <c r="P75" s="41"/>
      <c r="Q75" s="42" t="s">
        <v>29</v>
      </c>
    </row>
    <row r="76" spans="2:17" ht="34.200000000000003" x14ac:dyDescent="0.2">
      <c r="B76" s="35">
        <v>71</v>
      </c>
      <c r="C76" s="36" t="s">
        <v>123</v>
      </c>
      <c r="D76" s="36" t="s">
        <v>123</v>
      </c>
      <c r="E76" s="36" t="s">
        <v>50</v>
      </c>
      <c r="F76" s="36" t="s">
        <v>145</v>
      </c>
      <c r="G76" s="37" t="s">
        <v>14</v>
      </c>
      <c r="H76" s="37" t="s">
        <v>15</v>
      </c>
      <c r="I76" s="38">
        <v>1</v>
      </c>
      <c r="J76" s="39">
        <v>275</v>
      </c>
      <c r="K76" s="39"/>
      <c r="L76" s="40">
        <v>0.21</v>
      </c>
      <c r="M76" s="41">
        <v>0.21</v>
      </c>
      <c r="N76" s="42">
        <f t="shared" si="1"/>
        <v>217.25</v>
      </c>
      <c r="O76" s="42"/>
      <c r="P76" s="41"/>
      <c r="Q76" s="42" t="s">
        <v>29</v>
      </c>
    </row>
    <row r="77" spans="2:17" ht="34.200000000000003" x14ac:dyDescent="0.2">
      <c r="B77" s="35">
        <v>72</v>
      </c>
      <c r="C77" s="36" t="s">
        <v>125</v>
      </c>
      <c r="D77" s="36" t="s">
        <v>125</v>
      </c>
      <c r="E77" s="36" t="s">
        <v>50</v>
      </c>
      <c r="F77" s="36" t="s">
        <v>146</v>
      </c>
      <c r="G77" s="37" t="s">
        <v>14</v>
      </c>
      <c r="H77" s="37" t="s">
        <v>15</v>
      </c>
      <c r="I77" s="38">
        <v>1</v>
      </c>
      <c r="J77" s="39">
        <v>250</v>
      </c>
      <c r="K77" s="39"/>
      <c r="L77" s="40">
        <v>0.21</v>
      </c>
      <c r="M77" s="41">
        <v>0.21</v>
      </c>
      <c r="N77" s="42">
        <f t="shared" si="1"/>
        <v>197.5</v>
      </c>
      <c r="O77" s="42"/>
      <c r="P77" s="41"/>
      <c r="Q77" s="42" t="s">
        <v>29</v>
      </c>
    </row>
    <row r="78" spans="2:17" ht="22.8" x14ac:dyDescent="0.2">
      <c r="B78" s="35">
        <v>73</v>
      </c>
      <c r="C78" s="36" t="s">
        <v>147</v>
      </c>
      <c r="D78" s="36" t="s">
        <v>147</v>
      </c>
      <c r="E78" s="36" t="s">
        <v>50</v>
      </c>
      <c r="F78" s="36" t="s">
        <v>148</v>
      </c>
      <c r="G78" s="37" t="s">
        <v>14</v>
      </c>
      <c r="H78" s="37" t="s">
        <v>15</v>
      </c>
      <c r="I78" s="38">
        <v>1</v>
      </c>
      <c r="J78" s="39">
        <v>1250</v>
      </c>
      <c r="K78" s="39"/>
      <c r="L78" s="40">
        <v>0.21</v>
      </c>
      <c r="M78" s="41">
        <v>0.21</v>
      </c>
      <c r="N78" s="42">
        <f t="shared" si="1"/>
        <v>987.5</v>
      </c>
      <c r="O78" s="42"/>
      <c r="P78" s="41"/>
      <c r="Q78" s="42" t="s">
        <v>29</v>
      </c>
    </row>
    <row r="79" spans="2:17" ht="22.8" x14ac:dyDescent="0.2">
      <c r="B79" s="35">
        <v>74</v>
      </c>
      <c r="C79" s="36" t="s">
        <v>149</v>
      </c>
      <c r="D79" s="36" t="s">
        <v>149</v>
      </c>
      <c r="E79" s="36" t="s">
        <v>50</v>
      </c>
      <c r="F79" s="36" t="s">
        <v>150</v>
      </c>
      <c r="G79" s="37" t="s">
        <v>14</v>
      </c>
      <c r="H79" s="37" t="s">
        <v>15</v>
      </c>
      <c r="I79" s="38">
        <v>1</v>
      </c>
      <c r="J79" s="39">
        <v>950</v>
      </c>
      <c r="K79" s="39"/>
      <c r="L79" s="40">
        <v>0.21</v>
      </c>
      <c r="M79" s="41">
        <v>0.21</v>
      </c>
      <c r="N79" s="42">
        <f t="shared" si="1"/>
        <v>750.5</v>
      </c>
      <c r="O79" s="42"/>
      <c r="P79" s="41"/>
      <c r="Q79" s="42" t="s">
        <v>29</v>
      </c>
    </row>
    <row r="80" spans="2:17" ht="22.8" x14ac:dyDescent="0.2">
      <c r="B80" s="35">
        <v>75</v>
      </c>
      <c r="C80" s="36" t="s">
        <v>151</v>
      </c>
      <c r="D80" s="36" t="s">
        <v>151</v>
      </c>
      <c r="E80" s="36" t="s">
        <v>50</v>
      </c>
      <c r="F80" s="36" t="s">
        <v>152</v>
      </c>
      <c r="G80" s="37" t="s">
        <v>14</v>
      </c>
      <c r="H80" s="37" t="s">
        <v>15</v>
      </c>
      <c r="I80" s="38">
        <v>1</v>
      </c>
      <c r="J80" s="39">
        <v>900</v>
      </c>
      <c r="K80" s="39"/>
      <c r="L80" s="40">
        <v>0.21</v>
      </c>
      <c r="M80" s="41">
        <v>0.21</v>
      </c>
      <c r="N80" s="42">
        <f t="shared" si="1"/>
        <v>711</v>
      </c>
      <c r="O80" s="42"/>
      <c r="P80" s="41"/>
      <c r="Q80" s="42" t="s">
        <v>29</v>
      </c>
    </row>
    <row r="81" spans="2:17" ht="22.8" x14ac:dyDescent="0.2">
      <c r="B81" s="35">
        <v>76</v>
      </c>
      <c r="C81" s="36" t="s">
        <v>153</v>
      </c>
      <c r="D81" s="36" t="s">
        <v>153</v>
      </c>
      <c r="E81" s="36" t="s">
        <v>50</v>
      </c>
      <c r="F81" s="36" t="s">
        <v>154</v>
      </c>
      <c r="G81" s="37" t="s">
        <v>14</v>
      </c>
      <c r="H81" s="37" t="s">
        <v>15</v>
      </c>
      <c r="I81" s="38">
        <v>1</v>
      </c>
      <c r="J81" s="39">
        <v>850</v>
      </c>
      <c r="K81" s="39"/>
      <c r="L81" s="40">
        <v>0.21</v>
      </c>
      <c r="M81" s="41">
        <v>0.21</v>
      </c>
      <c r="N81" s="42">
        <f t="shared" si="1"/>
        <v>671.5</v>
      </c>
      <c r="O81" s="42"/>
      <c r="P81" s="41"/>
      <c r="Q81" s="42" t="s">
        <v>29</v>
      </c>
    </row>
    <row r="82" spans="2:17" ht="34.200000000000003" x14ac:dyDescent="0.2">
      <c r="B82" s="35">
        <v>77</v>
      </c>
      <c r="C82" s="36" t="s">
        <v>155</v>
      </c>
      <c r="D82" s="36" t="s">
        <v>155</v>
      </c>
      <c r="E82" s="36" t="s">
        <v>50</v>
      </c>
      <c r="F82" s="36" t="s">
        <v>156</v>
      </c>
      <c r="G82" s="37" t="s">
        <v>14</v>
      </c>
      <c r="H82" s="37" t="s">
        <v>15</v>
      </c>
      <c r="I82" s="38">
        <v>1</v>
      </c>
      <c r="J82" s="39">
        <v>800</v>
      </c>
      <c r="K82" s="39"/>
      <c r="L82" s="40">
        <v>0.21</v>
      </c>
      <c r="M82" s="41">
        <v>0.21</v>
      </c>
      <c r="N82" s="42">
        <f t="shared" si="1"/>
        <v>632</v>
      </c>
      <c r="O82" s="42"/>
      <c r="P82" s="41"/>
      <c r="Q82" s="42" t="s">
        <v>29</v>
      </c>
    </row>
    <row r="83" spans="2:17" ht="22.8" x14ac:dyDescent="0.2">
      <c r="B83" s="35">
        <v>78</v>
      </c>
      <c r="C83" s="36" t="s">
        <v>157</v>
      </c>
      <c r="D83" s="36" t="s">
        <v>157</v>
      </c>
      <c r="E83" s="36" t="s">
        <v>50</v>
      </c>
      <c r="F83" s="36" t="s">
        <v>158</v>
      </c>
      <c r="G83" s="37" t="s">
        <v>14</v>
      </c>
      <c r="H83" s="37" t="s">
        <v>15</v>
      </c>
      <c r="I83" s="38">
        <v>1</v>
      </c>
      <c r="J83" s="39">
        <v>750</v>
      </c>
      <c r="K83" s="39"/>
      <c r="L83" s="40">
        <v>0.21</v>
      </c>
      <c r="M83" s="41">
        <v>0.21</v>
      </c>
      <c r="N83" s="42">
        <f t="shared" si="1"/>
        <v>592.5</v>
      </c>
      <c r="O83" s="42"/>
      <c r="P83" s="41"/>
      <c r="Q83" s="42" t="s">
        <v>29</v>
      </c>
    </row>
    <row r="84" spans="2:17" ht="22.8" x14ac:dyDescent="0.2">
      <c r="B84" s="35">
        <v>79</v>
      </c>
      <c r="C84" s="36" t="s">
        <v>159</v>
      </c>
      <c r="D84" s="36" t="s">
        <v>159</v>
      </c>
      <c r="E84" s="36" t="s">
        <v>50</v>
      </c>
      <c r="F84" s="36" t="s">
        <v>160</v>
      </c>
      <c r="G84" s="37" t="s">
        <v>14</v>
      </c>
      <c r="H84" s="37" t="s">
        <v>15</v>
      </c>
      <c r="I84" s="38">
        <v>1</v>
      </c>
      <c r="J84" s="39">
        <v>700</v>
      </c>
      <c r="K84" s="39"/>
      <c r="L84" s="40">
        <v>0.21</v>
      </c>
      <c r="M84" s="41">
        <v>0.21</v>
      </c>
      <c r="N84" s="42">
        <f t="shared" si="1"/>
        <v>553</v>
      </c>
      <c r="O84" s="42"/>
      <c r="P84" s="41"/>
      <c r="Q84" s="42" t="s">
        <v>29</v>
      </c>
    </row>
    <row r="85" spans="2:17" ht="22.8" x14ac:dyDescent="0.2">
      <c r="B85" s="35">
        <v>80</v>
      </c>
      <c r="C85" s="36" t="s">
        <v>147</v>
      </c>
      <c r="D85" s="36" t="s">
        <v>147</v>
      </c>
      <c r="E85" s="36" t="s">
        <v>50</v>
      </c>
      <c r="F85" s="36" t="s">
        <v>161</v>
      </c>
      <c r="G85" s="37" t="s">
        <v>14</v>
      </c>
      <c r="H85" s="37" t="s">
        <v>15</v>
      </c>
      <c r="I85" s="38">
        <v>1</v>
      </c>
      <c r="J85" s="39">
        <v>1250</v>
      </c>
      <c r="K85" s="39"/>
      <c r="L85" s="40">
        <v>0.21</v>
      </c>
      <c r="M85" s="41">
        <v>0.21</v>
      </c>
      <c r="N85" s="42">
        <f t="shared" si="1"/>
        <v>987.5</v>
      </c>
      <c r="O85" s="42"/>
      <c r="P85" s="41"/>
      <c r="Q85" s="42" t="s">
        <v>29</v>
      </c>
    </row>
    <row r="86" spans="2:17" ht="22.8" x14ac:dyDescent="0.2">
      <c r="B86" s="35">
        <v>81</v>
      </c>
      <c r="C86" s="36" t="s">
        <v>149</v>
      </c>
      <c r="D86" s="36" t="s">
        <v>149</v>
      </c>
      <c r="E86" s="36" t="s">
        <v>50</v>
      </c>
      <c r="F86" s="36" t="s">
        <v>162</v>
      </c>
      <c r="G86" s="37" t="s">
        <v>14</v>
      </c>
      <c r="H86" s="37" t="s">
        <v>15</v>
      </c>
      <c r="I86" s="38">
        <v>1</v>
      </c>
      <c r="J86" s="39">
        <v>950</v>
      </c>
      <c r="K86" s="39"/>
      <c r="L86" s="40">
        <v>0.21</v>
      </c>
      <c r="M86" s="41">
        <v>0.21</v>
      </c>
      <c r="N86" s="42">
        <f t="shared" si="1"/>
        <v>750.5</v>
      </c>
      <c r="O86" s="42"/>
      <c r="P86" s="41"/>
      <c r="Q86" s="42" t="s">
        <v>29</v>
      </c>
    </row>
    <row r="87" spans="2:17" ht="22.8" x14ac:dyDescent="0.2">
      <c r="B87" s="35">
        <v>82</v>
      </c>
      <c r="C87" s="36" t="s">
        <v>151</v>
      </c>
      <c r="D87" s="36" t="s">
        <v>151</v>
      </c>
      <c r="E87" s="36" t="s">
        <v>50</v>
      </c>
      <c r="F87" s="36" t="s">
        <v>163</v>
      </c>
      <c r="G87" s="37" t="s">
        <v>14</v>
      </c>
      <c r="H87" s="37" t="s">
        <v>15</v>
      </c>
      <c r="I87" s="38">
        <v>1</v>
      </c>
      <c r="J87" s="39">
        <v>900</v>
      </c>
      <c r="K87" s="39"/>
      <c r="L87" s="40">
        <v>0.21</v>
      </c>
      <c r="M87" s="41">
        <v>0.21</v>
      </c>
      <c r="N87" s="42">
        <f t="shared" si="1"/>
        <v>711</v>
      </c>
      <c r="O87" s="42"/>
      <c r="P87" s="41"/>
      <c r="Q87" s="42" t="s">
        <v>29</v>
      </c>
    </row>
    <row r="88" spans="2:17" ht="22.8" x14ac:dyDescent="0.2">
      <c r="B88" s="35">
        <v>83</v>
      </c>
      <c r="C88" s="36" t="s">
        <v>153</v>
      </c>
      <c r="D88" s="36" t="s">
        <v>153</v>
      </c>
      <c r="E88" s="36" t="s">
        <v>50</v>
      </c>
      <c r="F88" s="36" t="s">
        <v>164</v>
      </c>
      <c r="G88" s="37" t="s">
        <v>14</v>
      </c>
      <c r="H88" s="37" t="s">
        <v>15</v>
      </c>
      <c r="I88" s="38">
        <v>1</v>
      </c>
      <c r="J88" s="39">
        <v>850</v>
      </c>
      <c r="K88" s="39"/>
      <c r="L88" s="40">
        <v>0.21</v>
      </c>
      <c r="M88" s="41">
        <v>0.21</v>
      </c>
      <c r="N88" s="42">
        <f t="shared" si="1"/>
        <v>671.5</v>
      </c>
      <c r="O88" s="42"/>
      <c r="P88" s="41"/>
      <c r="Q88" s="42" t="s">
        <v>29</v>
      </c>
    </row>
    <row r="89" spans="2:17" ht="34.200000000000003" x14ac:dyDescent="0.2">
      <c r="B89" s="35">
        <v>84</v>
      </c>
      <c r="C89" s="36" t="s">
        <v>155</v>
      </c>
      <c r="D89" s="36" t="s">
        <v>155</v>
      </c>
      <c r="E89" s="36" t="s">
        <v>50</v>
      </c>
      <c r="F89" s="36" t="s">
        <v>165</v>
      </c>
      <c r="G89" s="37" t="s">
        <v>14</v>
      </c>
      <c r="H89" s="37" t="s">
        <v>15</v>
      </c>
      <c r="I89" s="38">
        <v>1</v>
      </c>
      <c r="J89" s="39">
        <v>800</v>
      </c>
      <c r="K89" s="39"/>
      <c r="L89" s="40">
        <v>0.21</v>
      </c>
      <c r="M89" s="41">
        <v>0.21</v>
      </c>
      <c r="N89" s="42">
        <f t="shared" si="1"/>
        <v>632</v>
      </c>
      <c r="O89" s="42"/>
      <c r="P89" s="41"/>
      <c r="Q89" s="42" t="s">
        <v>29</v>
      </c>
    </row>
    <row r="90" spans="2:17" ht="22.8" x14ac:dyDescent="0.2">
      <c r="B90" s="35">
        <v>85</v>
      </c>
      <c r="C90" s="36" t="s">
        <v>157</v>
      </c>
      <c r="D90" s="36" t="s">
        <v>157</v>
      </c>
      <c r="E90" s="36" t="s">
        <v>50</v>
      </c>
      <c r="F90" s="36" t="s">
        <v>166</v>
      </c>
      <c r="G90" s="37" t="s">
        <v>14</v>
      </c>
      <c r="H90" s="37" t="s">
        <v>15</v>
      </c>
      <c r="I90" s="38">
        <v>1</v>
      </c>
      <c r="J90" s="39">
        <v>750</v>
      </c>
      <c r="K90" s="39"/>
      <c r="L90" s="40">
        <v>0.21</v>
      </c>
      <c r="M90" s="41">
        <v>0.21</v>
      </c>
      <c r="N90" s="42">
        <f t="shared" si="1"/>
        <v>592.5</v>
      </c>
      <c r="O90" s="42"/>
      <c r="P90" s="41"/>
      <c r="Q90" s="42" t="s">
        <v>29</v>
      </c>
    </row>
    <row r="91" spans="2:17" ht="22.8" x14ac:dyDescent="0.2">
      <c r="B91" s="35">
        <v>86</v>
      </c>
      <c r="C91" s="36" t="s">
        <v>159</v>
      </c>
      <c r="D91" s="36" t="s">
        <v>159</v>
      </c>
      <c r="E91" s="36" t="s">
        <v>50</v>
      </c>
      <c r="F91" s="36" t="s">
        <v>167</v>
      </c>
      <c r="G91" s="37" t="s">
        <v>14</v>
      </c>
      <c r="H91" s="37" t="s">
        <v>15</v>
      </c>
      <c r="I91" s="38">
        <v>1</v>
      </c>
      <c r="J91" s="39">
        <v>700</v>
      </c>
      <c r="K91" s="39"/>
      <c r="L91" s="40">
        <v>0.21</v>
      </c>
      <c r="M91" s="41">
        <v>0.21</v>
      </c>
      <c r="N91" s="42">
        <f t="shared" si="1"/>
        <v>553</v>
      </c>
      <c r="O91" s="42"/>
      <c r="P91" s="41"/>
      <c r="Q91" s="42" t="s">
        <v>29</v>
      </c>
    </row>
    <row r="92" spans="2:17" ht="22.8" x14ac:dyDescent="0.2">
      <c r="B92" s="35">
        <v>87</v>
      </c>
      <c r="C92" s="36" t="s">
        <v>147</v>
      </c>
      <c r="D92" s="36" t="s">
        <v>147</v>
      </c>
      <c r="E92" s="36" t="s">
        <v>50</v>
      </c>
      <c r="F92" s="36" t="s">
        <v>168</v>
      </c>
      <c r="G92" s="37" t="s">
        <v>14</v>
      </c>
      <c r="H92" s="37" t="s">
        <v>15</v>
      </c>
      <c r="I92" s="38">
        <v>1</v>
      </c>
      <c r="J92" s="39">
        <v>1250</v>
      </c>
      <c r="K92" s="39"/>
      <c r="L92" s="40">
        <v>0.21</v>
      </c>
      <c r="M92" s="41">
        <v>0.21</v>
      </c>
      <c r="N92" s="42">
        <f t="shared" si="1"/>
        <v>987.5</v>
      </c>
      <c r="O92" s="42"/>
      <c r="P92" s="41"/>
      <c r="Q92" s="42" t="s">
        <v>29</v>
      </c>
    </row>
    <row r="93" spans="2:17" ht="22.8" x14ac:dyDescent="0.2">
      <c r="B93" s="35">
        <v>88</v>
      </c>
      <c r="C93" s="36" t="s">
        <v>149</v>
      </c>
      <c r="D93" s="36" t="s">
        <v>149</v>
      </c>
      <c r="E93" s="36" t="s">
        <v>50</v>
      </c>
      <c r="F93" s="36" t="s">
        <v>169</v>
      </c>
      <c r="G93" s="37" t="s">
        <v>14</v>
      </c>
      <c r="H93" s="37" t="s">
        <v>15</v>
      </c>
      <c r="I93" s="38">
        <v>1</v>
      </c>
      <c r="J93" s="39">
        <v>950</v>
      </c>
      <c r="K93" s="39"/>
      <c r="L93" s="40">
        <v>0.21</v>
      </c>
      <c r="M93" s="41">
        <v>0.21</v>
      </c>
      <c r="N93" s="42">
        <f t="shared" si="1"/>
        <v>750.5</v>
      </c>
      <c r="O93" s="42"/>
      <c r="P93" s="41"/>
      <c r="Q93" s="42" t="s">
        <v>29</v>
      </c>
    </row>
    <row r="94" spans="2:17" ht="22.8" x14ac:dyDescent="0.2">
      <c r="B94" s="35">
        <v>89</v>
      </c>
      <c r="C94" s="36" t="s">
        <v>151</v>
      </c>
      <c r="D94" s="36" t="s">
        <v>151</v>
      </c>
      <c r="E94" s="36" t="s">
        <v>50</v>
      </c>
      <c r="F94" s="36" t="s">
        <v>170</v>
      </c>
      <c r="G94" s="37" t="s">
        <v>14</v>
      </c>
      <c r="H94" s="37" t="s">
        <v>15</v>
      </c>
      <c r="I94" s="38">
        <v>1</v>
      </c>
      <c r="J94" s="39">
        <v>900</v>
      </c>
      <c r="K94" s="39"/>
      <c r="L94" s="40">
        <v>0.21</v>
      </c>
      <c r="M94" s="41">
        <v>0.21</v>
      </c>
      <c r="N94" s="42">
        <f t="shared" si="1"/>
        <v>711</v>
      </c>
      <c r="O94" s="42"/>
      <c r="P94" s="41"/>
      <c r="Q94" s="42" t="s">
        <v>29</v>
      </c>
    </row>
    <row r="95" spans="2:17" ht="22.8" x14ac:dyDescent="0.2">
      <c r="B95" s="35">
        <v>90</v>
      </c>
      <c r="C95" s="36" t="s">
        <v>153</v>
      </c>
      <c r="D95" s="36" t="s">
        <v>153</v>
      </c>
      <c r="E95" s="36" t="s">
        <v>50</v>
      </c>
      <c r="F95" s="36" t="s">
        <v>171</v>
      </c>
      <c r="G95" s="37" t="s">
        <v>14</v>
      </c>
      <c r="H95" s="37" t="s">
        <v>15</v>
      </c>
      <c r="I95" s="38">
        <v>1</v>
      </c>
      <c r="J95" s="39">
        <v>850</v>
      </c>
      <c r="K95" s="39"/>
      <c r="L95" s="40">
        <v>0.21</v>
      </c>
      <c r="M95" s="41">
        <v>0.21</v>
      </c>
      <c r="N95" s="42">
        <f t="shared" si="1"/>
        <v>671.5</v>
      </c>
      <c r="O95" s="42"/>
      <c r="P95" s="41"/>
      <c r="Q95" s="42" t="s">
        <v>29</v>
      </c>
    </row>
    <row r="96" spans="2:17" ht="34.200000000000003" x14ac:dyDescent="0.2">
      <c r="B96" s="35">
        <v>91</v>
      </c>
      <c r="C96" s="36" t="s">
        <v>155</v>
      </c>
      <c r="D96" s="36" t="s">
        <v>155</v>
      </c>
      <c r="E96" s="36" t="s">
        <v>50</v>
      </c>
      <c r="F96" s="36" t="s">
        <v>172</v>
      </c>
      <c r="G96" s="37" t="s">
        <v>14</v>
      </c>
      <c r="H96" s="37" t="s">
        <v>15</v>
      </c>
      <c r="I96" s="38">
        <v>1</v>
      </c>
      <c r="J96" s="39">
        <v>800</v>
      </c>
      <c r="K96" s="39"/>
      <c r="L96" s="40">
        <v>0.21</v>
      </c>
      <c r="M96" s="41">
        <v>0.21</v>
      </c>
      <c r="N96" s="42">
        <f t="shared" si="1"/>
        <v>632</v>
      </c>
      <c r="O96" s="42"/>
      <c r="P96" s="41"/>
      <c r="Q96" s="42" t="s">
        <v>29</v>
      </c>
    </row>
    <row r="97" spans="2:17" ht="22.8" x14ac:dyDescent="0.2">
      <c r="B97" s="35">
        <v>92</v>
      </c>
      <c r="C97" s="36" t="s">
        <v>157</v>
      </c>
      <c r="D97" s="36" t="s">
        <v>157</v>
      </c>
      <c r="E97" s="36" t="s">
        <v>50</v>
      </c>
      <c r="F97" s="36" t="s">
        <v>173</v>
      </c>
      <c r="G97" s="37" t="s">
        <v>14</v>
      </c>
      <c r="H97" s="37" t="s">
        <v>15</v>
      </c>
      <c r="I97" s="38">
        <v>1</v>
      </c>
      <c r="J97" s="39">
        <v>750</v>
      </c>
      <c r="K97" s="39"/>
      <c r="L97" s="40">
        <v>0.21</v>
      </c>
      <c r="M97" s="41">
        <v>0.21</v>
      </c>
      <c r="N97" s="42">
        <f t="shared" si="1"/>
        <v>592.5</v>
      </c>
      <c r="O97" s="42"/>
      <c r="P97" s="41"/>
      <c r="Q97" s="42" t="s">
        <v>29</v>
      </c>
    </row>
    <row r="98" spans="2:17" ht="22.8" x14ac:dyDescent="0.2">
      <c r="B98" s="35">
        <v>93</v>
      </c>
      <c r="C98" s="36" t="s">
        <v>159</v>
      </c>
      <c r="D98" s="36" t="s">
        <v>159</v>
      </c>
      <c r="E98" s="36" t="s">
        <v>50</v>
      </c>
      <c r="F98" s="36" t="s">
        <v>174</v>
      </c>
      <c r="G98" s="37" t="s">
        <v>14</v>
      </c>
      <c r="H98" s="37" t="s">
        <v>15</v>
      </c>
      <c r="I98" s="38">
        <v>1</v>
      </c>
      <c r="J98" s="39">
        <v>700</v>
      </c>
      <c r="K98" s="39"/>
      <c r="L98" s="40">
        <v>0.21</v>
      </c>
      <c r="M98" s="41">
        <v>0.21</v>
      </c>
      <c r="N98" s="42">
        <f t="shared" si="1"/>
        <v>553</v>
      </c>
      <c r="O98" s="42"/>
      <c r="P98" s="41"/>
      <c r="Q98" s="42" t="s">
        <v>29</v>
      </c>
    </row>
    <row r="99" spans="2:17" ht="22.8" x14ac:dyDescent="0.2">
      <c r="B99" s="35">
        <v>94</v>
      </c>
      <c r="C99" s="36" t="s">
        <v>175</v>
      </c>
      <c r="D99" s="36" t="s">
        <v>175</v>
      </c>
      <c r="E99" s="36" t="s">
        <v>50</v>
      </c>
      <c r="F99" s="36" t="s">
        <v>176</v>
      </c>
      <c r="G99" s="37" t="s">
        <v>14</v>
      </c>
      <c r="H99" s="37" t="s">
        <v>15</v>
      </c>
      <c r="I99" s="38">
        <v>1</v>
      </c>
      <c r="J99" s="39">
        <v>2000</v>
      </c>
      <c r="K99" s="39"/>
      <c r="L99" s="40">
        <v>0.21</v>
      </c>
      <c r="M99" s="41">
        <v>0.21</v>
      </c>
      <c r="N99" s="42">
        <f t="shared" si="1"/>
        <v>1580</v>
      </c>
      <c r="O99" s="42"/>
      <c r="P99" s="41"/>
      <c r="Q99" s="42" t="s">
        <v>29</v>
      </c>
    </row>
    <row r="100" spans="2:17" ht="22.8" x14ac:dyDescent="0.2">
      <c r="B100" s="35">
        <v>95</v>
      </c>
      <c r="C100" s="36" t="s">
        <v>177</v>
      </c>
      <c r="D100" s="36" t="s">
        <v>177</v>
      </c>
      <c r="E100" s="36" t="s">
        <v>50</v>
      </c>
      <c r="F100" s="36" t="s">
        <v>178</v>
      </c>
      <c r="G100" s="37" t="s">
        <v>14</v>
      </c>
      <c r="H100" s="37" t="s">
        <v>15</v>
      </c>
      <c r="I100" s="38">
        <v>1</v>
      </c>
      <c r="J100" s="39">
        <v>1500</v>
      </c>
      <c r="K100" s="39"/>
      <c r="L100" s="40">
        <v>0.21</v>
      </c>
      <c r="M100" s="41">
        <v>0.21</v>
      </c>
      <c r="N100" s="42">
        <f t="shared" si="1"/>
        <v>1185</v>
      </c>
      <c r="O100" s="42"/>
      <c r="P100" s="41"/>
      <c r="Q100" s="42" t="s">
        <v>29</v>
      </c>
    </row>
    <row r="101" spans="2:17" ht="22.8" x14ac:dyDescent="0.2">
      <c r="B101" s="35">
        <v>96</v>
      </c>
      <c r="C101" s="36" t="s">
        <v>179</v>
      </c>
      <c r="D101" s="36" t="s">
        <v>179</v>
      </c>
      <c r="E101" s="36" t="s">
        <v>50</v>
      </c>
      <c r="F101" s="36" t="s">
        <v>180</v>
      </c>
      <c r="G101" s="37" t="s">
        <v>14</v>
      </c>
      <c r="H101" s="37" t="s">
        <v>15</v>
      </c>
      <c r="I101" s="38">
        <v>1</v>
      </c>
      <c r="J101" s="39">
        <v>1250</v>
      </c>
      <c r="K101" s="39"/>
      <c r="L101" s="40">
        <v>0.21</v>
      </c>
      <c r="M101" s="41">
        <v>0.21</v>
      </c>
      <c r="N101" s="42">
        <f t="shared" si="1"/>
        <v>987.5</v>
      </c>
      <c r="O101" s="42"/>
      <c r="P101" s="41"/>
      <c r="Q101" s="42" t="s">
        <v>29</v>
      </c>
    </row>
    <row r="102" spans="2:17" ht="22.8" x14ac:dyDescent="0.2">
      <c r="B102" s="35">
        <v>97</v>
      </c>
      <c r="C102" s="36" t="s">
        <v>181</v>
      </c>
      <c r="D102" s="36" t="s">
        <v>181</v>
      </c>
      <c r="E102" s="36" t="s">
        <v>50</v>
      </c>
      <c r="F102" s="36" t="s">
        <v>182</v>
      </c>
      <c r="G102" s="37" t="s">
        <v>14</v>
      </c>
      <c r="H102" s="37" t="s">
        <v>15</v>
      </c>
      <c r="I102" s="38">
        <v>1</v>
      </c>
      <c r="J102" s="39">
        <v>1000</v>
      </c>
      <c r="K102" s="39"/>
      <c r="L102" s="40">
        <v>0.21</v>
      </c>
      <c r="M102" s="41">
        <v>0.21</v>
      </c>
      <c r="N102" s="42">
        <f t="shared" si="1"/>
        <v>790</v>
      </c>
      <c r="O102" s="42"/>
      <c r="P102" s="41"/>
      <c r="Q102" s="42" t="s">
        <v>29</v>
      </c>
    </row>
    <row r="103" spans="2:17" ht="22.8" x14ac:dyDescent="0.2">
      <c r="B103" s="35">
        <v>98</v>
      </c>
      <c r="C103" s="36" t="s">
        <v>183</v>
      </c>
      <c r="D103" s="36" t="s">
        <v>183</v>
      </c>
      <c r="E103" s="36" t="s">
        <v>50</v>
      </c>
      <c r="F103" s="36" t="s">
        <v>184</v>
      </c>
      <c r="G103" s="37" t="s">
        <v>14</v>
      </c>
      <c r="H103" s="37" t="s">
        <v>15</v>
      </c>
      <c r="I103" s="38">
        <v>1</v>
      </c>
      <c r="J103" s="39">
        <v>900</v>
      </c>
      <c r="K103" s="39"/>
      <c r="L103" s="40">
        <v>0.21</v>
      </c>
      <c r="M103" s="41">
        <v>0.21</v>
      </c>
      <c r="N103" s="42">
        <f t="shared" si="1"/>
        <v>711</v>
      </c>
      <c r="O103" s="42"/>
      <c r="P103" s="41"/>
      <c r="Q103" s="42" t="s">
        <v>29</v>
      </c>
    </row>
    <row r="104" spans="2:17" ht="22.8" x14ac:dyDescent="0.2">
      <c r="B104" s="35">
        <v>99</v>
      </c>
      <c r="C104" s="36" t="s">
        <v>185</v>
      </c>
      <c r="D104" s="36" t="s">
        <v>185</v>
      </c>
      <c r="E104" s="36" t="s">
        <v>50</v>
      </c>
      <c r="F104" s="36" t="s">
        <v>186</v>
      </c>
      <c r="G104" s="37" t="s">
        <v>14</v>
      </c>
      <c r="H104" s="37" t="s">
        <v>15</v>
      </c>
      <c r="I104" s="38">
        <v>1</v>
      </c>
      <c r="J104" s="39">
        <v>850</v>
      </c>
      <c r="K104" s="39"/>
      <c r="L104" s="40">
        <v>0.21</v>
      </c>
      <c r="M104" s="41">
        <v>0.21</v>
      </c>
      <c r="N104" s="42">
        <f t="shared" si="1"/>
        <v>671.5</v>
      </c>
      <c r="O104" s="42"/>
      <c r="P104" s="41"/>
      <c r="Q104" s="42" t="s">
        <v>29</v>
      </c>
    </row>
    <row r="105" spans="2:17" ht="22.8" x14ac:dyDescent="0.2">
      <c r="B105" s="35">
        <v>100</v>
      </c>
      <c r="C105" s="36" t="s">
        <v>175</v>
      </c>
      <c r="D105" s="36" t="s">
        <v>175</v>
      </c>
      <c r="E105" s="36" t="s">
        <v>50</v>
      </c>
      <c r="F105" s="36" t="s">
        <v>187</v>
      </c>
      <c r="G105" s="37" t="s">
        <v>14</v>
      </c>
      <c r="H105" s="37" t="s">
        <v>15</v>
      </c>
      <c r="I105" s="38">
        <v>1</v>
      </c>
      <c r="J105" s="39">
        <v>2000</v>
      </c>
      <c r="K105" s="39"/>
      <c r="L105" s="40">
        <v>0.21</v>
      </c>
      <c r="M105" s="41">
        <v>0.21</v>
      </c>
      <c r="N105" s="42">
        <f t="shared" si="1"/>
        <v>1580</v>
      </c>
      <c r="O105" s="42"/>
      <c r="P105" s="41"/>
      <c r="Q105" s="42" t="s">
        <v>29</v>
      </c>
    </row>
    <row r="106" spans="2:17" ht="22.8" x14ac:dyDescent="0.2">
      <c r="B106" s="35">
        <v>101</v>
      </c>
      <c r="C106" s="36" t="s">
        <v>177</v>
      </c>
      <c r="D106" s="36" t="s">
        <v>177</v>
      </c>
      <c r="E106" s="36" t="s">
        <v>50</v>
      </c>
      <c r="F106" s="36" t="s">
        <v>188</v>
      </c>
      <c r="G106" s="37" t="s">
        <v>14</v>
      </c>
      <c r="H106" s="37" t="s">
        <v>15</v>
      </c>
      <c r="I106" s="38">
        <v>1</v>
      </c>
      <c r="J106" s="39">
        <v>1500</v>
      </c>
      <c r="K106" s="39"/>
      <c r="L106" s="40">
        <v>0.21</v>
      </c>
      <c r="M106" s="41">
        <v>0.21</v>
      </c>
      <c r="N106" s="42">
        <f t="shared" si="1"/>
        <v>1185</v>
      </c>
      <c r="O106" s="42"/>
      <c r="P106" s="41"/>
      <c r="Q106" s="42" t="s">
        <v>29</v>
      </c>
    </row>
    <row r="107" spans="2:17" ht="22.8" x14ac:dyDescent="0.2">
      <c r="B107" s="35">
        <v>102</v>
      </c>
      <c r="C107" s="36" t="s">
        <v>179</v>
      </c>
      <c r="D107" s="36" t="s">
        <v>179</v>
      </c>
      <c r="E107" s="36" t="s">
        <v>50</v>
      </c>
      <c r="F107" s="36" t="s">
        <v>189</v>
      </c>
      <c r="G107" s="37" t="s">
        <v>14</v>
      </c>
      <c r="H107" s="37" t="s">
        <v>15</v>
      </c>
      <c r="I107" s="38">
        <v>1</v>
      </c>
      <c r="J107" s="39">
        <v>1250</v>
      </c>
      <c r="K107" s="39"/>
      <c r="L107" s="40">
        <v>0.21</v>
      </c>
      <c r="M107" s="41">
        <v>0.21</v>
      </c>
      <c r="N107" s="42">
        <f t="shared" si="1"/>
        <v>987.5</v>
      </c>
      <c r="O107" s="42"/>
      <c r="P107" s="41"/>
      <c r="Q107" s="42" t="s">
        <v>29</v>
      </c>
    </row>
    <row r="108" spans="2:17" ht="22.8" x14ac:dyDescent="0.2">
      <c r="B108" s="35">
        <v>103</v>
      </c>
      <c r="C108" s="36" t="s">
        <v>181</v>
      </c>
      <c r="D108" s="36" t="s">
        <v>181</v>
      </c>
      <c r="E108" s="36" t="s">
        <v>50</v>
      </c>
      <c r="F108" s="36" t="s">
        <v>190</v>
      </c>
      <c r="G108" s="37" t="s">
        <v>14</v>
      </c>
      <c r="H108" s="37" t="s">
        <v>15</v>
      </c>
      <c r="I108" s="38">
        <v>1</v>
      </c>
      <c r="J108" s="39">
        <v>1000</v>
      </c>
      <c r="K108" s="39"/>
      <c r="L108" s="40">
        <v>0.21</v>
      </c>
      <c r="M108" s="41">
        <v>0.21</v>
      </c>
      <c r="N108" s="42">
        <f t="shared" si="1"/>
        <v>790</v>
      </c>
      <c r="O108" s="42"/>
      <c r="P108" s="41"/>
      <c r="Q108" s="42" t="s">
        <v>29</v>
      </c>
    </row>
    <row r="109" spans="2:17" ht="22.8" x14ac:dyDescent="0.2">
      <c r="B109" s="35">
        <v>104</v>
      </c>
      <c r="C109" s="36" t="s">
        <v>183</v>
      </c>
      <c r="D109" s="36" t="s">
        <v>183</v>
      </c>
      <c r="E109" s="36" t="s">
        <v>50</v>
      </c>
      <c r="F109" s="36" t="s">
        <v>191</v>
      </c>
      <c r="G109" s="37" t="s">
        <v>14</v>
      </c>
      <c r="H109" s="37" t="s">
        <v>15</v>
      </c>
      <c r="I109" s="38">
        <v>1</v>
      </c>
      <c r="J109" s="39">
        <v>900</v>
      </c>
      <c r="K109" s="39"/>
      <c r="L109" s="40">
        <v>0.21</v>
      </c>
      <c r="M109" s="41">
        <v>0.21</v>
      </c>
      <c r="N109" s="42">
        <f t="shared" si="1"/>
        <v>711</v>
      </c>
      <c r="O109" s="42"/>
      <c r="P109" s="41"/>
      <c r="Q109" s="42" t="s">
        <v>29</v>
      </c>
    </row>
    <row r="110" spans="2:17" ht="22.8" x14ac:dyDescent="0.2">
      <c r="B110" s="35">
        <v>105</v>
      </c>
      <c r="C110" s="36" t="s">
        <v>185</v>
      </c>
      <c r="D110" s="36" t="s">
        <v>185</v>
      </c>
      <c r="E110" s="36" t="s">
        <v>50</v>
      </c>
      <c r="F110" s="36" t="s">
        <v>192</v>
      </c>
      <c r="G110" s="37" t="s">
        <v>14</v>
      </c>
      <c r="H110" s="37" t="s">
        <v>15</v>
      </c>
      <c r="I110" s="38">
        <v>1</v>
      </c>
      <c r="J110" s="39">
        <v>850</v>
      </c>
      <c r="K110" s="39"/>
      <c r="L110" s="40">
        <v>0.21</v>
      </c>
      <c r="M110" s="41">
        <v>0.21</v>
      </c>
      <c r="N110" s="42">
        <f t="shared" si="1"/>
        <v>671.5</v>
      </c>
      <c r="O110" s="42"/>
      <c r="P110" s="41"/>
      <c r="Q110" s="42" t="s">
        <v>29</v>
      </c>
    </row>
    <row r="111" spans="2:17" ht="22.8" x14ac:dyDescent="0.2">
      <c r="B111" s="35">
        <v>106</v>
      </c>
      <c r="C111" s="36" t="s">
        <v>175</v>
      </c>
      <c r="D111" s="36" t="s">
        <v>175</v>
      </c>
      <c r="E111" s="36" t="s">
        <v>50</v>
      </c>
      <c r="F111" s="36" t="s">
        <v>193</v>
      </c>
      <c r="G111" s="37" t="s">
        <v>14</v>
      </c>
      <c r="H111" s="37" t="s">
        <v>15</v>
      </c>
      <c r="I111" s="38">
        <v>1</v>
      </c>
      <c r="J111" s="39">
        <v>2000</v>
      </c>
      <c r="K111" s="39"/>
      <c r="L111" s="40">
        <v>0.21</v>
      </c>
      <c r="M111" s="41">
        <v>0.21</v>
      </c>
      <c r="N111" s="42">
        <f t="shared" si="1"/>
        <v>1580</v>
      </c>
      <c r="O111" s="42"/>
      <c r="P111" s="41"/>
      <c r="Q111" s="42" t="s">
        <v>29</v>
      </c>
    </row>
    <row r="112" spans="2:17" ht="22.8" x14ac:dyDescent="0.2">
      <c r="B112" s="35">
        <v>107</v>
      </c>
      <c r="C112" s="36" t="s">
        <v>177</v>
      </c>
      <c r="D112" s="36" t="s">
        <v>177</v>
      </c>
      <c r="E112" s="36" t="s">
        <v>50</v>
      </c>
      <c r="F112" s="36" t="s">
        <v>194</v>
      </c>
      <c r="G112" s="37" t="s">
        <v>14</v>
      </c>
      <c r="H112" s="37" t="s">
        <v>15</v>
      </c>
      <c r="I112" s="38">
        <v>1</v>
      </c>
      <c r="J112" s="39">
        <v>1500</v>
      </c>
      <c r="K112" s="39"/>
      <c r="L112" s="40">
        <v>0.21</v>
      </c>
      <c r="M112" s="41">
        <v>0.21</v>
      </c>
      <c r="N112" s="42">
        <f t="shared" si="1"/>
        <v>1185</v>
      </c>
      <c r="O112" s="42"/>
      <c r="P112" s="41"/>
      <c r="Q112" s="42" t="s">
        <v>29</v>
      </c>
    </row>
    <row r="113" spans="2:17" ht="22.8" x14ac:dyDescent="0.2">
      <c r="B113" s="35">
        <v>108</v>
      </c>
      <c r="C113" s="36" t="s">
        <v>179</v>
      </c>
      <c r="D113" s="36" t="s">
        <v>179</v>
      </c>
      <c r="E113" s="36" t="s">
        <v>50</v>
      </c>
      <c r="F113" s="36" t="s">
        <v>195</v>
      </c>
      <c r="G113" s="37" t="s">
        <v>14</v>
      </c>
      <c r="H113" s="37" t="s">
        <v>15</v>
      </c>
      <c r="I113" s="38">
        <v>1</v>
      </c>
      <c r="J113" s="39">
        <v>1250</v>
      </c>
      <c r="K113" s="39"/>
      <c r="L113" s="40">
        <v>0.21</v>
      </c>
      <c r="M113" s="41">
        <v>0.21</v>
      </c>
      <c r="N113" s="42">
        <f t="shared" si="1"/>
        <v>987.5</v>
      </c>
      <c r="O113" s="42"/>
      <c r="P113" s="41"/>
      <c r="Q113" s="42" t="s">
        <v>29</v>
      </c>
    </row>
    <row r="114" spans="2:17" ht="22.8" x14ac:dyDescent="0.2">
      <c r="B114" s="35">
        <v>109</v>
      </c>
      <c r="C114" s="36" t="s">
        <v>181</v>
      </c>
      <c r="D114" s="36" t="s">
        <v>181</v>
      </c>
      <c r="E114" s="36" t="s">
        <v>50</v>
      </c>
      <c r="F114" s="36" t="s">
        <v>196</v>
      </c>
      <c r="G114" s="37" t="s">
        <v>14</v>
      </c>
      <c r="H114" s="37" t="s">
        <v>15</v>
      </c>
      <c r="I114" s="38">
        <v>1</v>
      </c>
      <c r="J114" s="39">
        <v>1000</v>
      </c>
      <c r="K114" s="39"/>
      <c r="L114" s="40">
        <v>0.21</v>
      </c>
      <c r="M114" s="41">
        <v>0.21</v>
      </c>
      <c r="N114" s="42">
        <f t="shared" si="1"/>
        <v>790</v>
      </c>
      <c r="O114" s="42"/>
      <c r="P114" s="41"/>
      <c r="Q114" s="42" t="s">
        <v>29</v>
      </c>
    </row>
    <row r="115" spans="2:17" ht="22.8" x14ac:dyDescent="0.2">
      <c r="B115" s="35">
        <v>110</v>
      </c>
      <c r="C115" s="36" t="s">
        <v>183</v>
      </c>
      <c r="D115" s="36" t="s">
        <v>183</v>
      </c>
      <c r="E115" s="36" t="s">
        <v>50</v>
      </c>
      <c r="F115" s="36" t="s">
        <v>197</v>
      </c>
      <c r="G115" s="37" t="s">
        <v>14</v>
      </c>
      <c r="H115" s="37" t="s">
        <v>15</v>
      </c>
      <c r="I115" s="38">
        <v>1</v>
      </c>
      <c r="J115" s="39">
        <v>900</v>
      </c>
      <c r="K115" s="39"/>
      <c r="L115" s="40">
        <v>0.21</v>
      </c>
      <c r="M115" s="41">
        <v>0.21</v>
      </c>
      <c r="N115" s="42">
        <f t="shared" si="1"/>
        <v>711</v>
      </c>
      <c r="O115" s="42"/>
      <c r="P115" s="41"/>
      <c r="Q115" s="42" t="s">
        <v>29</v>
      </c>
    </row>
    <row r="116" spans="2:17" ht="22.8" x14ac:dyDescent="0.2">
      <c r="B116" s="35">
        <v>111</v>
      </c>
      <c r="C116" s="36" t="s">
        <v>185</v>
      </c>
      <c r="D116" s="36" t="s">
        <v>185</v>
      </c>
      <c r="E116" s="36" t="s">
        <v>50</v>
      </c>
      <c r="F116" s="36" t="s">
        <v>198</v>
      </c>
      <c r="G116" s="37" t="s">
        <v>14</v>
      </c>
      <c r="H116" s="37" t="s">
        <v>15</v>
      </c>
      <c r="I116" s="38">
        <v>1</v>
      </c>
      <c r="J116" s="39">
        <v>850</v>
      </c>
      <c r="K116" s="39"/>
      <c r="L116" s="40">
        <v>0.21</v>
      </c>
      <c r="M116" s="41">
        <v>0.21</v>
      </c>
      <c r="N116" s="42">
        <f t="shared" si="1"/>
        <v>671.5</v>
      </c>
      <c r="O116" s="42"/>
      <c r="P116" s="41"/>
      <c r="Q116" s="42" t="s">
        <v>29</v>
      </c>
    </row>
    <row r="117" spans="2:17" ht="22.8" x14ac:dyDescent="0.2">
      <c r="B117" s="35">
        <v>112</v>
      </c>
      <c r="C117" s="36" t="s">
        <v>199</v>
      </c>
      <c r="D117" s="36" t="s">
        <v>199</v>
      </c>
      <c r="E117" s="36" t="s">
        <v>50</v>
      </c>
      <c r="F117" s="36" t="s">
        <v>200</v>
      </c>
      <c r="G117" s="37" t="s">
        <v>14</v>
      </c>
      <c r="H117" s="37" t="s">
        <v>15</v>
      </c>
      <c r="I117" s="38">
        <v>1</v>
      </c>
      <c r="J117" s="39">
        <v>10</v>
      </c>
      <c r="K117" s="39"/>
      <c r="L117" s="40">
        <v>0.21</v>
      </c>
      <c r="M117" s="41">
        <v>0.21</v>
      </c>
      <c r="N117" s="42">
        <f t="shared" si="1"/>
        <v>7.9</v>
      </c>
      <c r="O117" s="42"/>
      <c r="P117" s="41"/>
      <c r="Q117" s="42" t="s">
        <v>29</v>
      </c>
    </row>
    <row r="118" spans="2:17" ht="34.200000000000003" x14ac:dyDescent="0.2">
      <c r="B118" s="35">
        <v>113</v>
      </c>
      <c r="C118" s="36" t="s">
        <v>201</v>
      </c>
      <c r="D118" s="36" t="s">
        <v>201</v>
      </c>
      <c r="E118" s="36" t="s">
        <v>50</v>
      </c>
      <c r="F118" s="36" t="s">
        <v>202</v>
      </c>
      <c r="G118" s="37" t="s">
        <v>14</v>
      </c>
      <c r="H118" s="37" t="s">
        <v>15</v>
      </c>
      <c r="I118" s="38">
        <v>1</v>
      </c>
      <c r="J118" s="39">
        <v>8</v>
      </c>
      <c r="K118" s="39"/>
      <c r="L118" s="40">
        <v>0.21</v>
      </c>
      <c r="M118" s="41">
        <v>0.21</v>
      </c>
      <c r="N118" s="42">
        <f t="shared" si="1"/>
        <v>6.32</v>
      </c>
      <c r="O118" s="42"/>
      <c r="P118" s="41"/>
      <c r="Q118" s="42" t="s">
        <v>29</v>
      </c>
    </row>
    <row r="119" spans="2:17" ht="34.200000000000003" x14ac:dyDescent="0.2">
      <c r="B119" s="35">
        <v>114</v>
      </c>
      <c r="C119" s="36" t="s">
        <v>203</v>
      </c>
      <c r="D119" s="36" t="s">
        <v>203</v>
      </c>
      <c r="E119" s="36" t="s">
        <v>50</v>
      </c>
      <c r="F119" s="36" t="s">
        <v>204</v>
      </c>
      <c r="G119" s="37" t="s">
        <v>14</v>
      </c>
      <c r="H119" s="37" t="s">
        <v>15</v>
      </c>
      <c r="I119" s="38">
        <v>1</v>
      </c>
      <c r="J119" s="39">
        <v>6</v>
      </c>
      <c r="K119" s="39"/>
      <c r="L119" s="40">
        <v>0.21</v>
      </c>
      <c r="M119" s="41">
        <v>0.21</v>
      </c>
      <c r="N119" s="42">
        <f t="shared" si="1"/>
        <v>4.74</v>
      </c>
      <c r="O119" s="42"/>
      <c r="P119" s="41"/>
      <c r="Q119" s="42" t="s">
        <v>29</v>
      </c>
    </row>
    <row r="120" spans="2:17" ht="34.200000000000003" x14ac:dyDescent="0.2">
      <c r="B120" s="35">
        <v>115</v>
      </c>
      <c r="C120" s="36" t="s">
        <v>205</v>
      </c>
      <c r="D120" s="36" t="s">
        <v>205</v>
      </c>
      <c r="E120" s="36" t="s">
        <v>50</v>
      </c>
      <c r="F120" s="36" t="s">
        <v>206</v>
      </c>
      <c r="G120" s="37" t="s">
        <v>14</v>
      </c>
      <c r="H120" s="37" t="s">
        <v>15</v>
      </c>
      <c r="I120" s="38">
        <v>1</v>
      </c>
      <c r="J120" s="39">
        <v>5</v>
      </c>
      <c r="K120" s="39"/>
      <c r="L120" s="40">
        <v>0.21</v>
      </c>
      <c r="M120" s="41">
        <v>0.21</v>
      </c>
      <c r="N120" s="42">
        <f t="shared" si="1"/>
        <v>3.95</v>
      </c>
      <c r="O120" s="42"/>
      <c r="P120" s="41"/>
      <c r="Q120" s="42" t="s">
        <v>29</v>
      </c>
    </row>
    <row r="121" spans="2:17" ht="22.8" x14ac:dyDescent="0.2">
      <c r="B121" s="35">
        <v>116</v>
      </c>
      <c r="C121" s="36" t="s">
        <v>207</v>
      </c>
      <c r="D121" s="36" t="s">
        <v>207</v>
      </c>
      <c r="E121" s="36" t="s">
        <v>50</v>
      </c>
      <c r="F121" s="36" t="s">
        <v>208</v>
      </c>
      <c r="G121" s="37" t="s">
        <v>14</v>
      </c>
      <c r="H121" s="37" t="s">
        <v>15</v>
      </c>
      <c r="I121" s="38">
        <v>1</v>
      </c>
      <c r="J121" s="39">
        <v>4.5</v>
      </c>
      <c r="K121" s="39"/>
      <c r="L121" s="40">
        <v>0.21</v>
      </c>
      <c r="M121" s="41">
        <v>0.21</v>
      </c>
      <c r="N121" s="42">
        <f t="shared" si="1"/>
        <v>3.5550000000000002</v>
      </c>
      <c r="O121" s="42"/>
      <c r="P121" s="41"/>
      <c r="Q121" s="42" t="s">
        <v>29</v>
      </c>
    </row>
    <row r="122" spans="2:17" ht="22.8" x14ac:dyDescent="0.2">
      <c r="B122" s="35">
        <v>117</v>
      </c>
      <c r="C122" s="36" t="s">
        <v>199</v>
      </c>
      <c r="D122" s="36" t="s">
        <v>199</v>
      </c>
      <c r="E122" s="36" t="s">
        <v>50</v>
      </c>
      <c r="F122" s="36" t="s">
        <v>209</v>
      </c>
      <c r="G122" s="37" t="s">
        <v>14</v>
      </c>
      <c r="H122" s="37" t="s">
        <v>15</v>
      </c>
      <c r="I122" s="38">
        <v>1</v>
      </c>
      <c r="J122" s="39">
        <v>10</v>
      </c>
      <c r="K122" s="39"/>
      <c r="L122" s="40">
        <v>0.21</v>
      </c>
      <c r="M122" s="41">
        <v>0.21</v>
      </c>
      <c r="N122" s="42">
        <f t="shared" si="1"/>
        <v>7.9</v>
      </c>
      <c r="O122" s="42"/>
      <c r="P122" s="41"/>
      <c r="Q122" s="42" t="s">
        <v>29</v>
      </c>
    </row>
    <row r="123" spans="2:17" ht="34.200000000000003" x14ac:dyDescent="0.2">
      <c r="B123" s="35">
        <v>118</v>
      </c>
      <c r="C123" s="36" t="s">
        <v>201</v>
      </c>
      <c r="D123" s="36" t="s">
        <v>201</v>
      </c>
      <c r="E123" s="36" t="s">
        <v>50</v>
      </c>
      <c r="F123" s="36" t="s">
        <v>210</v>
      </c>
      <c r="G123" s="37" t="s">
        <v>14</v>
      </c>
      <c r="H123" s="37" t="s">
        <v>15</v>
      </c>
      <c r="I123" s="38">
        <v>1</v>
      </c>
      <c r="J123" s="39">
        <v>8</v>
      </c>
      <c r="K123" s="39"/>
      <c r="L123" s="40">
        <v>0.21</v>
      </c>
      <c r="M123" s="41">
        <v>0.21</v>
      </c>
      <c r="N123" s="42">
        <f t="shared" si="1"/>
        <v>6.32</v>
      </c>
      <c r="O123" s="42"/>
      <c r="P123" s="41"/>
      <c r="Q123" s="42" t="s">
        <v>29</v>
      </c>
    </row>
    <row r="124" spans="2:17" ht="34.200000000000003" x14ac:dyDescent="0.2">
      <c r="B124" s="35">
        <v>119</v>
      </c>
      <c r="C124" s="36" t="s">
        <v>203</v>
      </c>
      <c r="D124" s="36" t="s">
        <v>203</v>
      </c>
      <c r="E124" s="36" t="s">
        <v>50</v>
      </c>
      <c r="F124" s="36" t="s">
        <v>211</v>
      </c>
      <c r="G124" s="37" t="s">
        <v>14</v>
      </c>
      <c r="H124" s="37" t="s">
        <v>15</v>
      </c>
      <c r="I124" s="38">
        <v>1</v>
      </c>
      <c r="J124" s="39">
        <v>6</v>
      </c>
      <c r="K124" s="39"/>
      <c r="L124" s="40">
        <v>0.21</v>
      </c>
      <c r="M124" s="41">
        <v>0.21</v>
      </c>
      <c r="N124" s="42">
        <f t="shared" si="1"/>
        <v>4.74</v>
      </c>
      <c r="O124" s="42"/>
      <c r="P124" s="41"/>
      <c r="Q124" s="42" t="s">
        <v>29</v>
      </c>
    </row>
    <row r="125" spans="2:17" ht="34.200000000000003" x14ac:dyDescent="0.2">
      <c r="B125" s="35">
        <v>120</v>
      </c>
      <c r="C125" s="36" t="s">
        <v>205</v>
      </c>
      <c r="D125" s="36" t="s">
        <v>205</v>
      </c>
      <c r="E125" s="36" t="s">
        <v>50</v>
      </c>
      <c r="F125" s="36" t="s">
        <v>212</v>
      </c>
      <c r="G125" s="37" t="s">
        <v>14</v>
      </c>
      <c r="H125" s="37" t="s">
        <v>15</v>
      </c>
      <c r="I125" s="38">
        <v>1</v>
      </c>
      <c r="J125" s="39">
        <v>5</v>
      </c>
      <c r="K125" s="39"/>
      <c r="L125" s="40">
        <v>0.21</v>
      </c>
      <c r="M125" s="41">
        <v>0.21</v>
      </c>
      <c r="N125" s="42">
        <f t="shared" si="1"/>
        <v>3.95</v>
      </c>
      <c r="O125" s="42"/>
      <c r="P125" s="41"/>
      <c r="Q125" s="42" t="s">
        <v>29</v>
      </c>
    </row>
    <row r="126" spans="2:17" ht="22.8" x14ac:dyDescent="0.2">
      <c r="B126" s="35">
        <v>121</v>
      </c>
      <c r="C126" s="36" t="s">
        <v>207</v>
      </c>
      <c r="D126" s="36" t="s">
        <v>207</v>
      </c>
      <c r="E126" s="36" t="s">
        <v>50</v>
      </c>
      <c r="F126" s="36" t="s">
        <v>213</v>
      </c>
      <c r="G126" s="37" t="s">
        <v>14</v>
      </c>
      <c r="H126" s="37" t="s">
        <v>15</v>
      </c>
      <c r="I126" s="38">
        <v>1</v>
      </c>
      <c r="J126" s="39">
        <v>4.5</v>
      </c>
      <c r="K126" s="39"/>
      <c r="L126" s="40">
        <v>0.21</v>
      </c>
      <c r="M126" s="41">
        <v>0.21</v>
      </c>
      <c r="N126" s="42">
        <f t="shared" si="1"/>
        <v>3.5550000000000002</v>
      </c>
      <c r="O126" s="42"/>
      <c r="P126" s="41"/>
      <c r="Q126" s="42" t="s">
        <v>29</v>
      </c>
    </row>
    <row r="127" spans="2:17" ht="22.8" x14ac:dyDescent="0.2">
      <c r="B127" s="35">
        <v>122</v>
      </c>
      <c r="C127" s="36" t="s">
        <v>199</v>
      </c>
      <c r="D127" s="36" t="s">
        <v>199</v>
      </c>
      <c r="E127" s="36" t="s">
        <v>50</v>
      </c>
      <c r="F127" s="36" t="s">
        <v>214</v>
      </c>
      <c r="G127" s="37" t="s">
        <v>14</v>
      </c>
      <c r="H127" s="37" t="s">
        <v>15</v>
      </c>
      <c r="I127" s="38">
        <v>1</v>
      </c>
      <c r="J127" s="39">
        <v>10</v>
      </c>
      <c r="K127" s="39"/>
      <c r="L127" s="40">
        <v>0.21</v>
      </c>
      <c r="M127" s="41">
        <v>0.21</v>
      </c>
      <c r="N127" s="42">
        <f t="shared" si="1"/>
        <v>7.9</v>
      </c>
      <c r="O127" s="42"/>
      <c r="P127" s="41"/>
      <c r="Q127" s="42" t="s">
        <v>29</v>
      </c>
    </row>
    <row r="128" spans="2:17" ht="34.200000000000003" x14ac:dyDescent="0.2">
      <c r="B128" s="35">
        <v>123</v>
      </c>
      <c r="C128" s="36" t="s">
        <v>201</v>
      </c>
      <c r="D128" s="36" t="s">
        <v>201</v>
      </c>
      <c r="E128" s="36" t="s">
        <v>50</v>
      </c>
      <c r="F128" s="36" t="s">
        <v>215</v>
      </c>
      <c r="G128" s="37" t="s">
        <v>14</v>
      </c>
      <c r="H128" s="37" t="s">
        <v>15</v>
      </c>
      <c r="I128" s="38">
        <v>1</v>
      </c>
      <c r="J128" s="39">
        <v>8</v>
      </c>
      <c r="K128" s="39"/>
      <c r="L128" s="40">
        <v>0.21</v>
      </c>
      <c r="M128" s="41">
        <v>0.21</v>
      </c>
      <c r="N128" s="42">
        <f t="shared" si="1"/>
        <v>6.32</v>
      </c>
      <c r="O128" s="42"/>
      <c r="P128" s="41"/>
      <c r="Q128" s="42" t="s">
        <v>29</v>
      </c>
    </row>
    <row r="129" spans="2:17" ht="34.200000000000003" x14ac:dyDescent="0.2">
      <c r="B129" s="35">
        <v>124</v>
      </c>
      <c r="C129" s="36" t="s">
        <v>203</v>
      </c>
      <c r="D129" s="36" t="s">
        <v>203</v>
      </c>
      <c r="E129" s="36" t="s">
        <v>50</v>
      </c>
      <c r="F129" s="36" t="s">
        <v>216</v>
      </c>
      <c r="G129" s="37" t="s">
        <v>14</v>
      </c>
      <c r="H129" s="37" t="s">
        <v>15</v>
      </c>
      <c r="I129" s="38">
        <v>1</v>
      </c>
      <c r="J129" s="39">
        <v>6</v>
      </c>
      <c r="K129" s="39"/>
      <c r="L129" s="40">
        <v>0.21</v>
      </c>
      <c r="M129" s="41">
        <v>0.21</v>
      </c>
      <c r="N129" s="42">
        <f t="shared" si="1"/>
        <v>4.74</v>
      </c>
      <c r="O129" s="42"/>
      <c r="P129" s="41"/>
      <c r="Q129" s="42" t="s">
        <v>29</v>
      </c>
    </row>
    <row r="130" spans="2:17" ht="34.200000000000003" x14ac:dyDescent="0.2">
      <c r="B130" s="35">
        <v>125</v>
      </c>
      <c r="C130" s="36" t="s">
        <v>205</v>
      </c>
      <c r="D130" s="36" t="s">
        <v>205</v>
      </c>
      <c r="E130" s="36" t="s">
        <v>50</v>
      </c>
      <c r="F130" s="36" t="s">
        <v>217</v>
      </c>
      <c r="G130" s="37" t="s">
        <v>14</v>
      </c>
      <c r="H130" s="37" t="s">
        <v>15</v>
      </c>
      <c r="I130" s="38">
        <v>1</v>
      </c>
      <c r="J130" s="39">
        <v>5</v>
      </c>
      <c r="K130" s="39"/>
      <c r="L130" s="40">
        <v>0.21</v>
      </c>
      <c r="M130" s="41">
        <v>0.21</v>
      </c>
      <c r="N130" s="42">
        <f t="shared" si="1"/>
        <v>3.95</v>
      </c>
      <c r="O130" s="42"/>
      <c r="P130" s="41"/>
      <c r="Q130" s="42" t="s">
        <v>29</v>
      </c>
    </row>
    <row r="131" spans="2:17" ht="22.8" x14ac:dyDescent="0.2">
      <c r="B131" s="35">
        <v>126</v>
      </c>
      <c r="C131" s="36" t="s">
        <v>207</v>
      </c>
      <c r="D131" s="36" t="s">
        <v>207</v>
      </c>
      <c r="E131" s="36" t="s">
        <v>50</v>
      </c>
      <c r="F131" s="36" t="s">
        <v>218</v>
      </c>
      <c r="G131" s="37" t="s">
        <v>14</v>
      </c>
      <c r="H131" s="37" t="s">
        <v>15</v>
      </c>
      <c r="I131" s="38">
        <v>1</v>
      </c>
      <c r="J131" s="39">
        <v>4.5</v>
      </c>
      <c r="K131" s="39"/>
      <c r="L131" s="40">
        <v>0.21</v>
      </c>
      <c r="M131" s="41">
        <v>0.21</v>
      </c>
      <c r="N131" s="42">
        <f t="shared" si="1"/>
        <v>3.5550000000000002</v>
      </c>
      <c r="O131" s="42"/>
      <c r="P131" s="41"/>
      <c r="Q131" s="42" t="s">
        <v>29</v>
      </c>
    </row>
    <row r="132" spans="2:17" ht="22.8" x14ac:dyDescent="0.2">
      <c r="B132" s="35">
        <v>127</v>
      </c>
      <c r="C132" s="36" t="s">
        <v>219</v>
      </c>
      <c r="D132" s="36" t="s">
        <v>219</v>
      </c>
      <c r="E132" s="36" t="s">
        <v>50</v>
      </c>
      <c r="F132" s="36" t="s">
        <v>220</v>
      </c>
      <c r="G132" s="37" t="s">
        <v>14</v>
      </c>
      <c r="H132" s="37" t="s">
        <v>15</v>
      </c>
      <c r="I132" s="38">
        <v>1</v>
      </c>
      <c r="J132" s="39">
        <v>5</v>
      </c>
      <c r="K132" s="39"/>
      <c r="L132" s="40">
        <v>0.21</v>
      </c>
      <c r="M132" s="41">
        <v>0.21</v>
      </c>
      <c r="N132" s="42">
        <f t="shared" si="1"/>
        <v>3.95</v>
      </c>
      <c r="O132" s="42"/>
      <c r="P132" s="41"/>
      <c r="Q132" s="42" t="s">
        <v>29</v>
      </c>
    </row>
    <row r="133" spans="2:17" ht="22.8" x14ac:dyDescent="0.2">
      <c r="B133" s="35">
        <v>128</v>
      </c>
      <c r="C133" s="36" t="s">
        <v>221</v>
      </c>
      <c r="D133" s="36" t="s">
        <v>221</v>
      </c>
      <c r="E133" s="36" t="s">
        <v>50</v>
      </c>
      <c r="F133" s="36" t="s">
        <v>222</v>
      </c>
      <c r="G133" s="37" t="s">
        <v>14</v>
      </c>
      <c r="H133" s="37" t="s">
        <v>15</v>
      </c>
      <c r="I133" s="38">
        <v>1</v>
      </c>
      <c r="J133" s="39">
        <v>4</v>
      </c>
      <c r="K133" s="39"/>
      <c r="L133" s="40">
        <v>0.21</v>
      </c>
      <c r="M133" s="41">
        <v>0.21</v>
      </c>
      <c r="N133" s="42">
        <f t="shared" si="1"/>
        <v>3.16</v>
      </c>
      <c r="O133" s="42"/>
      <c r="P133" s="41"/>
      <c r="Q133" s="42" t="s">
        <v>29</v>
      </c>
    </row>
    <row r="134" spans="2:17" ht="22.8" x14ac:dyDescent="0.2">
      <c r="B134" s="35">
        <v>129</v>
      </c>
      <c r="C134" s="36" t="s">
        <v>223</v>
      </c>
      <c r="D134" s="36" t="s">
        <v>223</v>
      </c>
      <c r="E134" s="36" t="s">
        <v>50</v>
      </c>
      <c r="F134" s="36" t="s">
        <v>224</v>
      </c>
      <c r="G134" s="37" t="s">
        <v>14</v>
      </c>
      <c r="H134" s="37" t="s">
        <v>15</v>
      </c>
      <c r="I134" s="38">
        <v>1</v>
      </c>
      <c r="J134" s="39">
        <v>3</v>
      </c>
      <c r="K134" s="39"/>
      <c r="L134" s="40">
        <v>0.21</v>
      </c>
      <c r="M134" s="41">
        <v>0.21</v>
      </c>
      <c r="N134" s="42">
        <f t="shared" si="1"/>
        <v>2.37</v>
      </c>
      <c r="O134" s="42"/>
      <c r="P134" s="41"/>
      <c r="Q134" s="42" t="s">
        <v>29</v>
      </c>
    </row>
    <row r="135" spans="2:17" ht="22.8" x14ac:dyDescent="0.2">
      <c r="B135" s="35">
        <v>130</v>
      </c>
      <c r="C135" s="36" t="s">
        <v>225</v>
      </c>
      <c r="D135" s="36" t="s">
        <v>225</v>
      </c>
      <c r="E135" s="36" t="s">
        <v>50</v>
      </c>
      <c r="F135" s="36" t="s">
        <v>226</v>
      </c>
      <c r="G135" s="37" t="s">
        <v>14</v>
      </c>
      <c r="H135" s="37" t="s">
        <v>15</v>
      </c>
      <c r="I135" s="38">
        <v>1</v>
      </c>
      <c r="J135" s="39">
        <v>2</v>
      </c>
      <c r="K135" s="39"/>
      <c r="L135" s="40">
        <v>0.21</v>
      </c>
      <c r="M135" s="41">
        <v>0.21</v>
      </c>
      <c r="N135" s="42">
        <f t="shared" ref="N135:N198" si="2">IF($J135="","",IF($M135="",$J135*(1-$L135),IF(M135&lt;L135,"Discount Error",J135*(1-$M135))))</f>
        <v>1.58</v>
      </c>
      <c r="O135" s="42"/>
      <c r="P135" s="41"/>
      <c r="Q135" s="42" t="s">
        <v>29</v>
      </c>
    </row>
    <row r="136" spans="2:17" ht="22.8" x14ac:dyDescent="0.2">
      <c r="B136" s="35">
        <v>131</v>
      </c>
      <c r="C136" s="36" t="s">
        <v>227</v>
      </c>
      <c r="D136" s="36" t="s">
        <v>227</v>
      </c>
      <c r="E136" s="36" t="s">
        <v>50</v>
      </c>
      <c r="F136" s="36" t="s">
        <v>228</v>
      </c>
      <c r="G136" s="37" t="s">
        <v>14</v>
      </c>
      <c r="H136" s="37" t="s">
        <v>15</v>
      </c>
      <c r="I136" s="38">
        <v>1</v>
      </c>
      <c r="J136" s="39">
        <v>1</v>
      </c>
      <c r="K136" s="39"/>
      <c r="L136" s="40">
        <v>0.21</v>
      </c>
      <c r="M136" s="41">
        <v>0.21</v>
      </c>
      <c r="N136" s="42">
        <f t="shared" si="2"/>
        <v>0.79</v>
      </c>
      <c r="O136" s="42"/>
      <c r="P136" s="41"/>
      <c r="Q136" s="42" t="s">
        <v>29</v>
      </c>
    </row>
    <row r="137" spans="2:17" ht="22.8" x14ac:dyDescent="0.2">
      <c r="B137" s="35">
        <v>132</v>
      </c>
      <c r="C137" s="36" t="s">
        <v>219</v>
      </c>
      <c r="D137" s="36" t="s">
        <v>219</v>
      </c>
      <c r="E137" s="36" t="s">
        <v>50</v>
      </c>
      <c r="F137" s="36" t="s">
        <v>229</v>
      </c>
      <c r="G137" s="37" t="s">
        <v>14</v>
      </c>
      <c r="H137" s="37" t="s">
        <v>15</v>
      </c>
      <c r="I137" s="38">
        <v>1</v>
      </c>
      <c r="J137" s="39">
        <v>5</v>
      </c>
      <c r="K137" s="39"/>
      <c r="L137" s="40">
        <v>0.21</v>
      </c>
      <c r="M137" s="41">
        <v>0.21</v>
      </c>
      <c r="N137" s="42">
        <f t="shared" si="2"/>
        <v>3.95</v>
      </c>
      <c r="O137" s="42"/>
      <c r="P137" s="41"/>
      <c r="Q137" s="42" t="s">
        <v>29</v>
      </c>
    </row>
    <row r="138" spans="2:17" ht="22.8" x14ac:dyDescent="0.2">
      <c r="B138" s="35">
        <v>133</v>
      </c>
      <c r="C138" s="36" t="s">
        <v>221</v>
      </c>
      <c r="D138" s="36" t="s">
        <v>221</v>
      </c>
      <c r="E138" s="36" t="s">
        <v>50</v>
      </c>
      <c r="F138" s="36" t="s">
        <v>230</v>
      </c>
      <c r="G138" s="37" t="s">
        <v>14</v>
      </c>
      <c r="H138" s="37" t="s">
        <v>15</v>
      </c>
      <c r="I138" s="38">
        <v>1</v>
      </c>
      <c r="J138" s="39">
        <v>4</v>
      </c>
      <c r="K138" s="39"/>
      <c r="L138" s="40">
        <v>0.21</v>
      </c>
      <c r="M138" s="41">
        <v>0.21</v>
      </c>
      <c r="N138" s="42">
        <f t="shared" si="2"/>
        <v>3.16</v>
      </c>
      <c r="O138" s="42"/>
      <c r="P138" s="41"/>
      <c r="Q138" s="42" t="s">
        <v>29</v>
      </c>
    </row>
    <row r="139" spans="2:17" ht="22.8" x14ac:dyDescent="0.2">
      <c r="B139" s="35">
        <v>134</v>
      </c>
      <c r="C139" s="36" t="s">
        <v>223</v>
      </c>
      <c r="D139" s="36" t="s">
        <v>223</v>
      </c>
      <c r="E139" s="36" t="s">
        <v>50</v>
      </c>
      <c r="F139" s="36" t="s">
        <v>231</v>
      </c>
      <c r="G139" s="37" t="s">
        <v>14</v>
      </c>
      <c r="H139" s="37" t="s">
        <v>15</v>
      </c>
      <c r="I139" s="38">
        <v>1</v>
      </c>
      <c r="J139" s="39">
        <v>3</v>
      </c>
      <c r="K139" s="39"/>
      <c r="L139" s="40">
        <v>0.21</v>
      </c>
      <c r="M139" s="41">
        <v>0.21</v>
      </c>
      <c r="N139" s="42">
        <f t="shared" si="2"/>
        <v>2.37</v>
      </c>
      <c r="O139" s="42"/>
      <c r="P139" s="41"/>
      <c r="Q139" s="42" t="s">
        <v>29</v>
      </c>
    </row>
    <row r="140" spans="2:17" ht="22.8" x14ac:dyDescent="0.2">
      <c r="B140" s="35">
        <v>135</v>
      </c>
      <c r="C140" s="36" t="s">
        <v>225</v>
      </c>
      <c r="D140" s="36" t="s">
        <v>225</v>
      </c>
      <c r="E140" s="36" t="s">
        <v>50</v>
      </c>
      <c r="F140" s="36" t="s">
        <v>232</v>
      </c>
      <c r="G140" s="37" t="s">
        <v>14</v>
      </c>
      <c r="H140" s="37" t="s">
        <v>15</v>
      </c>
      <c r="I140" s="38">
        <v>1</v>
      </c>
      <c r="J140" s="39">
        <v>2</v>
      </c>
      <c r="K140" s="39"/>
      <c r="L140" s="40">
        <v>0.21</v>
      </c>
      <c r="M140" s="41">
        <v>0.21</v>
      </c>
      <c r="N140" s="42">
        <f t="shared" si="2"/>
        <v>1.58</v>
      </c>
      <c r="O140" s="42"/>
      <c r="P140" s="41"/>
      <c r="Q140" s="42" t="s">
        <v>29</v>
      </c>
    </row>
    <row r="141" spans="2:17" ht="22.8" x14ac:dyDescent="0.2">
      <c r="B141" s="35">
        <v>136</v>
      </c>
      <c r="C141" s="36" t="s">
        <v>227</v>
      </c>
      <c r="D141" s="36" t="s">
        <v>227</v>
      </c>
      <c r="E141" s="36" t="s">
        <v>50</v>
      </c>
      <c r="F141" s="36" t="s">
        <v>233</v>
      </c>
      <c r="G141" s="37" t="s">
        <v>14</v>
      </c>
      <c r="H141" s="37" t="s">
        <v>15</v>
      </c>
      <c r="I141" s="38">
        <v>1</v>
      </c>
      <c r="J141" s="39">
        <v>1</v>
      </c>
      <c r="K141" s="39"/>
      <c r="L141" s="40">
        <v>0.21</v>
      </c>
      <c r="M141" s="41">
        <v>0.21</v>
      </c>
      <c r="N141" s="42">
        <f t="shared" si="2"/>
        <v>0.79</v>
      </c>
      <c r="O141" s="42"/>
      <c r="P141" s="41"/>
      <c r="Q141" s="42" t="s">
        <v>29</v>
      </c>
    </row>
    <row r="142" spans="2:17" ht="22.8" x14ac:dyDescent="0.2">
      <c r="B142" s="35">
        <v>137</v>
      </c>
      <c r="C142" s="36" t="s">
        <v>219</v>
      </c>
      <c r="D142" s="36" t="s">
        <v>219</v>
      </c>
      <c r="E142" s="36" t="s">
        <v>50</v>
      </c>
      <c r="F142" s="36" t="s">
        <v>234</v>
      </c>
      <c r="G142" s="37" t="s">
        <v>14</v>
      </c>
      <c r="H142" s="37" t="s">
        <v>15</v>
      </c>
      <c r="I142" s="38">
        <v>1</v>
      </c>
      <c r="J142" s="39">
        <v>5</v>
      </c>
      <c r="K142" s="39"/>
      <c r="L142" s="40">
        <v>0.21</v>
      </c>
      <c r="M142" s="41">
        <v>0.21</v>
      </c>
      <c r="N142" s="42">
        <f t="shared" si="2"/>
        <v>3.95</v>
      </c>
      <c r="O142" s="42"/>
      <c r="P142" s="41"/>
      <c r="Q142" s="42" t="s">
        <v>29</v>
      </c>
    </row>
    <row r="143" spans="2:17" ht="22.8" x14ac:dyDescent="0.2">
      <c r="B143" s="35">
        <v>138</v>
      </c>
      <c r="C143" s="36" t="s">
        <v>221</v>
      </c>
      <c r="D143" s="36" t="s">
        <v>221</v>
      </c>
      <c r="E143" s="36" t="s">
        <v>50</v>
      </c>
      <c r="F143" s="36" t="s">
        <v>235</v>
      </c>
      <c r="G143" s="37" t="s">
        <v>14</v>
      </c>
      <c r="H143" s="37" t="s">
        <v>15</v>
      </c>
      <c r="I143" s="38">
        <v>1</v>
      </c>
      <c r="J143" s="39">
        <v>4</v>
      </c>
      <c r="K143" s="39"/>
      <c r="L143" s="40">
        <v>0.21</v>
      </c>
      <c r="M143" s="41">
        <v>0.21</v>
      </c>
      <c r="N143" s="42">
        <f t="shared" si="2"/>
        <v>3.16</v>
      </c>
      <c r="O143" s="42"/>
      <c r="P143" s="41"/>
      <c r="Q143" s="42" t="s">
        <v>29</v>
      </c>
    </row>
    <row r="144" spans="2:17" ht="22.8" x14ac:dyDescent="0.2">
      <c r="B144" s="35">
        <v>139</v>
      </c>
      <c r="C144" s="36" t="s">
        <v>223</v>
      </c>
      <c r="D144" s="36" t="s">
        <v>223</v>
      </c>
      <c r="E144" s="36" t="s">
        <v>50</v>
      </c>
      <c r="F144" s="36" t="s">
        <v>236</v>
      </c>
      <c r="G144" s="37" t="s">
        <v>14</v>
      </c>
      <c r="H144" s="37" t="s">
        <v>15</v>
      </c>
      <c r="I144" s="38">
        <v>1</v>
      </c>
      <c r="J144" s="39">
        <v>3</v>
      </c>
      <c r="K144" s="39"/>
      <c r="L144" s="40">
        <v>0.21</v>
      </c>
      <c r="M144" s="41">
        <v>0.21</v>
      </c>
      <c r="N144" s="42">
        <f t="shared" si="2"/>
        <v>2.37</v>
      </c>
      <c r="O144" s="42"/>
      <c r="P144" s="41"/>
      <c r="Q144" s="42" t="s">
        <v>29</v>
      </c>
    </row>
    <row r="145" spans="2:17" ht="22.8" x14ac:dyDescent="0.2">
      <c r="B145" s="35">
        <v>140</v>
      </c>
      <c r="C145" s="36" t="s">
        <v>225</v>
      </c>
      <c r="D145" s="36" t="s">
        <v>225</v>
      </c>
      <c r="E145" s="36" t="s">
        <v>50</v>
      </c>
      <c r="F145" s="36" t="s">
        <v>237</v>
      </c>
      <c r="G145" s="37" t="s">
        <v>14</v>
      </c>
      <c r="H145" s="37" t="s">
        <v>15</v>
      </c>
      <c r="I145" s="38">
        <v>1</v>
      </c>
      <c r="J145" s="39">
        <v>2</v>
      </c>
      <c r="K145" s="39"/>
      <c r="L145" s="40">
        <v>0.21</v>
      </c>
      <c r="M145" s="41">
        <v>0.21</v>
      </c>
      <c r="N145" s="42">
        <f t="shared" si="2"/>
        <v>1.58</v>
      </c>
      <c r="O145" s="42"/>
      <c r="P145" s="41"/>
      <c r="Q145" s="42" t="s">
        <v>29</v>
      </c>
    </row>
    <row r="146" spans="2:17" ht="22.8" x14ac:dyDescent="0.2">
      <c r="B146" s="35">
        <v>141</v>
      </c>
      <c r="C146" s="36" t="s">
        <v>227</v>
      </c>
      <c r="D146" s="36" t="s">
        <v>227</v>
      </c>
      <c r="E146" s="36" t="s">
        <v>50</v>
      </c>
      <c r="F146" s="36" t="s">
        <v>238</v>
      </c>
      <c r="G146" s="37" t="s">
        <v>14</v>
      </c>
      <c r="H146" s="37" t="s">
        <v>15</v>
      </c>
      <c r="I146" s="38">
        <v>1</v>
      </c>
      <c r="J146" s="39">
        <v>1</v>
      </c>
      <c r="K146" s="39"/>
      <c r="L146" s="40">
        <v>0.21</v>
      </c>
      <c r="M146" s="41">
        <v>0.21</v>
      </c>
      <c r="N146" s="42">
        <f t="shared" si="2"/>
        <v>0.79</v>
      </c>
      <c r="O146" s="42"/>
      <c r="P146" s="41"/>
      <c r="Q146" s="42" t="s">
        <v>29</v>
      </c>
    </row>
    <row r="147" spans="2:17" ht="34.200000000000003" x14ac:dyDescent="0.2">
      <c r="B147" s="35">
        <v>142</v>
      </c>
      <c r="C147" s="36" t="s">
        <v>239</v>
      </c>
      <c r="D147" s="36" t="s">
        <v>239</v>
      </c>
      <c r="E147" s="36" t="s">
        <v>50</v>
      </c>
      <c r="F147" s="36" t="s">
        <v>240</v>
      </c>
      <c r="G147" s="37" t="s">
        <v>14</v>
      </c>
      <c r="H147" s="37" t="s">
        <v>15</v>
      </c>
      <c r="I147" s="38">
        <v>1</v>
      </c>
      <c r="J147" s="39">
        <v>20</v>
      </c>
      <c r="K147" s="39"/>
      <c r="L147" s="40">
        <v>0.21</v>
      </c>
      <c r="M147" s="41">
        <v>0.21</v>
      </c>
      <c r="N147" s="42">
        <f t="shared" si="2"/>
        <v>15.8</v>
      </c>
      <c r="O147" s="42"/>
      <c r="P147" s="41"/>
      <c r="Q147" s="42" t="s">
        <v>29</v>
      </c>
    </row>
    <row r="148" spans="2:17" ht="34.200000000000003" x14ac:dyDescent="0.2">
      <c r="B148" s="35">
        <v>143</v>
      </c>
      <c r="C148" s="36" t="s">
        <v>241</v>
      </c>
      <c r="D148" s="36" t="s">
        <v>241</v>
      </c>
      <c r="E148" s="36" t="s">
        <v>50</v>
      </c>
      <c r="F148" s="36" t="s">
        <v>242</v>
      </c>
      <c r="G148" s="37" t="s">
        <v>14</v>
      </c>
      <c r="H148" s="37" t="s">
        <v>15</v>
      </c>
      <c r="I148" s="38">
        <v>1</v>
      </c>
      <c r="J148" s="39">
        <v>18</v>
      </c>
      <c r="K148" s="39"/>
      <c r="L148" s="40">
        <v>0.21</v>
      </c>
      <c r="M148" s="41">
        <v>0.21</v>
      </c>
      <c r="N148" s="42">
        <f t="shared" si="2"/>
        <v>14.22</v>
      </c>
      <c r="O148" s="42"/>
      <c r="P148" s="41"/>
      <c r="Q148" s="42" t="s">
        <v>29</v>
      </c>
    </row>
    <row r="149" spans="2:17" ht="34.200000000000003" x14ac:dyDescent="0.2">
      <c r="B149" s="35">
        <v>144</v>
      </c>
      <c r="C149" s="36" t="s">
        <v>243</v>
      </c>
      <c r="D149" s="36" t="s">
        <v>243</v>
      </c>
      <c r="E149" s="36" t="s">
        <v>50</v>
      </c>
      <c r="F149" s="36" t="s">
        <v>244</v>
      </c>
      <c r="G149" s="37" t="s">
        <v>14</v>
      </c>
      <c r="H149" s="37" t="s">
        <v>15</v>
      </c>
      <c r="I149" s="38">
        <v>1</v>
      </c>
      <c r="J149" s="39">
        <v>16.8</v>
      </c>
      <c r="K149" s="39"/>
      <c r="L149" s="40">
        <v>0.21</v>
      </c>
      <c r="M149" s="41">
        <v>0.21</v>
      </c>
      <c r="N149" s="42">
        <f t="shared" si="2"/>
        <v>13.272000000000002</v>
      </c>
      <c r="O149" s="42"/>
      <c r="P149" s="41"/>
      <c r="Q149" s="42" t="s">
        <v>29</v>
      </c>
    </row>
    <row r="150" spans="2:17" ht="34.200000000000003" x14ac:dyDescent="0.2">
      <c r="B150" s="35">
        <v>145</v>
      </c>
      <c r="C150" s="36" t="s">
        <v>245</v>
      </c>
      <c r="D150" s="36" t="s">
        <v>245</v>
      </c>
      <c r="E150" s="36" t="s">
        <v>50</v>
      </c>
      <c r="F150" s="36" t="s">
        <v>246</v>
      </c>
      <c r="G150" s="37" t="s">
        <v>14</v>
      </c>
      <c r="H150" s="37" t="s">
        <v>15</v>
      </c>
      <c r="I150" s="38">
        <v>1</v>
      </c>
      <c r="J150" s="39">
        <v>16</v>
      </c>
      <c r="K150" s="39"/>
      <c r="L150" s="40">
        <v>0.21</v>
      </c>
      <c r="M150" s="41">
        <v>0.21</v>
      </c>
      <c r="N150" s="42">
        <f t="shared" si="2"/>
        <v>12.64</v>
      </c>
      <c r="O150" s="42"/>
      <c r="P150" s="41"/>
      <c r="Q150" s="42" t="s">
        <v>29</v>
      </c>
    </row>
    <row r="151" spans="2:17" ht="34.200000000000003" x14ac:dyDescent="0.2">
      <c r="B151" s="35">
        <v>146</v>
      </c>
      <c r="C151" s="36" t="s">
        <v>247</v>
      </c>
      <c r="D151" s="36" t="s">
        <v>247</v>
      </c>
      <c r="E151" s="36" t="s">
        <v>50</v>
      </c>
      <c r="F151" s="36" t="s">
        <v>248</v>
      </c>
      <c r="G151" s="37" t="s">
        <v>14</v>
      </c>
      <c r="H151" s="37" t="s">
        <v>15</v>
      </c>
      <c r="I151" s="38">
        <v>1</v>
      </c>
      <c r="J151" s="39">
        <v>15.2</v>
      </c>
      <c r="K151" s="39"/>
      <c r="L151" s="40">
        <v>0.21</v>
      </c>
      <c r="M151" s="41">
        <v>0.21</v>
      </c>
      <c r="N151" s="42">
        <f t="shared" si="2"/>
        <v>12.007999999999999</v>
      </c>
      <c r="O151" s="42"/>
      <c r="P151" s="41"/>
      <c r="Q151" s="42" t="s">
        <v>29</v>
      </c>
    </row>
    <row r="152" spans="2:17" ht="34.200000000000003" x14ac:dyDescent="0.2">
      <c r="B152" s="35">
        <v>147</v>
      </c>
      <c r="C152" s="36" t="s">
        <v>249</v>
      </c>
      <c r="D152" s="36" t="s">
        <v>249</v>
      </c>
      <c r="E152" s="36" t="s">
        <v>50</v>
      </c>
      <c r="F152" s="36" t="s">
        <v>250</v>
      </c>
      <c r="G152" s="37" t="s">
        <v>14</v>
      </c>
      <c r="H152" s="37" t="s">
        <v>15</v>
      </c>
      <c r="I152" s="38">
        <v>1</v>
      </c>
      <c r="J152" s="39">
        <v>14</v>
      </c>
      <c r="K152" s="39"/>
      <c r="L152" s="40">
        <v>0.21</v>
      </c>
      <c r="M152" s="41">
        <v>0.21</v>
      </c>
      <c r="N152" s="42">
        <f t="shared" si="2"/>
        <v>11.06</v>
      </c>
      <c r="O152" s="42"/>
      <c r="P152" s="41"/>
      <c r="Q152" s="42" t="s">
        <v>29</v>
      </c>
    </row>
    <row r="153" spans="2:17" ht="34.200000000000003" x14ac:dyDescent="0.2">
      <c r="B153" s="35">
        <v>148</v>
      </c>
      <c r="C153" s="36" t="s">
        <v>251</v>
      </c>
      <c r="D153" s="36" t="s">
        <v>251</v>
      </c>
      <c r="E153" s="36" t="s">
        <v>50</v>
      </c>
      <c r="F153" s="36" t="s">
        <v>252</v>
      </c>
      <c r="G153" s="37" t="s">
        <v>14</v>
      </c>
      <c r="H153" s="37" t="s">
        <v>15</v>
      </c>
      <c r="I153" s="38">
        <v>1</v>
      </c>
      <c r="J153" s="39">
        <v>12</v>
      </c>
      <c r="K153" s="39"/>
      <c r="L153" s="40">
        <v>0.21</v>
      </c>
      <c r="M153" s="41">
        <v>0.21</v>
      </c>
      <c r="N153" s="42">
        <f t="shared" si="2"/>
        <v>9.48</v>
      </c>
      <c r="O153" s="42"/>
      <c r="P153" s="41"/>
      <c r="Q153" s="42" t="s">
        <v>29</v>
      </c>
    </row>
    <row r="154" spans="2:17" ht="34.200000000000003" x14ac:dyDescent="0.2">
      <c r="B154" s="35">
        <v>149</v>
      </c>
      <c r="C154" s="36" t="s">
        <v>253</v>
      </c>
      <c r="D154" s="36" t="s">
        <v>253</v>
      </c>
      <c r="E154" s="36" t="s">
        <v>50</v>
      </c>
      <c r="F154" s="36" t="s">
        <v>254</v>
      </c>
      <c r="G154" s="37" t="s">
        <v>14</v>
      </c>
      <c r="H154" s="37" t="s">
        <v>15</v>
      </c>
      <c r="I154" s="38">
        <v>1</v>
      </c>
      <c r="J154" s="39">
        <v>11.2</v>
      </c>
      <c r="K154" s="39"/>
      <c r="L154" s="40">
        <v>0.21</v>
      </c>
      <c r="M154" s="41">
        <v>0.21</v>
      </c>
      <c r="N154" s="42">
        <f t="shared" si="2"/>
        <v>8.847999999999999</v>
      </c>
      <c r="O154" s="42"/>
      <c r="P154" s="41"/>
      <c r="Q154" s="42" t="s">
        <v>29</v>
      </c>
    </row>
    <row r="155" spans="2:17" ht="34.200000000000003" x14ac:dyDescent="0.2">
      <c r="B155" s="35">
        <v>150</v>
      </c>
      <c r="C155" s="36" t="s">
        <v>255</v>
      </c>
      <c r="D155" s="36" t="s">
        <v>255</v>
      </c>
      <c r="E155" s="36" t="s">
        <v>50</v>
      </c>
      <c r="F155" s="36" t="s">
        <v>256</v>
      </c>
      <c r="G155" s="37" t="s">
        <v>14</v>
      </c>
      <c r="H155" s="37" t="s">
        <v>15</v>
      </c>
      <c r="I155" s="38">
        <v>1</v>
      </c>
      <c r="J155" s="39">
        <v>10</v>
      </c>
      <c r="K155" s="39"/>
      <c r="L155" s="40">
        <v>0.21</v>
      </c>
      <c r="M155" s="41">
        <v>0.21</v>
      </c>
      <c r="N155" s="42">
        <f t="shared" si="2"/>
        <v>7.9</v>
      </c>
      <c r="O155" s="42"/>
      <c r="P155" s="41"/>
      <c r="Q155" s="42" t="s">
        <v>29</v>
      </c>
    </row>
    <row r="156" spans="2:17" ht="34.200000000000003" x14ac:dyDescent="0.2">
      <c r="B156" s="35">
        <v>151</v>
      </c>
      <c r="C156" s="36" t="s">
        <v>257</v>
      </c>
      <c r="D156" s="36" t="s">
        <v>257</v>
      </c>
      <c r="E156" s="36" t="s">
        <v>50</v>
      </c>
      <c r="F156" s="36" t="s">
        <v>258</v>
      </c>
      <c r="G156" s="37" t="s">
        <v>14</v>
      </c>
      <c r="H156" s="37" t="s">
        <v>15</v>
      </c>
      <c r="I156" s="38">
        <v>1</v>
      </c>
      <c r="J156" s="39">
        <v>8</v>
      </c>
      <c r="K156" s="39"/>
      <c r="L156" s="40">
        <v>0.21</v>
      </c>
      <c r="M156" s="41">
        <v>0.21</v>
      </c>
      <c r="N156" s="42">
        <f t="shared" si="2"/>
        <v>6.32</v>
      </c>
      <c r="O156" s="42"/>
      <c r="P156" s="41"/>
      <c r="Q156" s="42" t="s">
        <v>29</v>
      </c>
    </row>
    <row r="157" spans="2:17" ht="34.200000000000003" x14ac:dyDescent="0.2">
      <c r="B157" s="35">
        <v>152</v>
      </c>
      <c r="C157" s="36" t="s">
        <v>259</v>
      </c>
      <c r="D157" s="36" t="s">
        <v>259</v>
      </c>
      <c r="E157" s="36" t="s">
        <v>50</v>
      </c>
      <c r="F157" s="36" t="s">
        <v>260</v>
      </c>
      <c r="G157" s="37" t="s">
        <v>14</v>
      </c>
      <c r="H157" s="37" t="s">
        <v>15</v>
      </c>
      <c r="I157" s="38">
        <v>1</v>
      </c>
      <c r="J157" s="39">
        <v>6</v>
      </c>
      <c r="K157" s="39"/>
      <c r="L157" s="40">
        <v>0.21</v>
      </c>
      <c r="M157" s="41">
        <v>0.21</v>
      </c>
      <c r="N157" s="42">
        <f t="shared" si="2"/>
        <v>4.74</v>
      </c>
      <c r="O157" s="42"/>
      <c r="P157" s="41"/>
      <c r="Q157" s="42" t="s">
        <v>29</v>
      </c>
    </row>
    <row r="158" spans="2:17" ht="34.200000000000003" x14ac:dyDescent="0.2">
      <c r="B158" s="35">
        <v>153</v>
      </c>
      <c r="C158" s="36" t="s">
        <v>261</v>
      </c>
      <c r="D158" s="36" t="s">
        <v>261</v>
      </c>
      <c r="E158" s="36" t="s">
        <v>50</v>
      </c>
      <c r="F158" s="36" t="s">
        <v>262</v>
      </c>
      <c r="G158" s="37" t="s">
        <v>14</v>
      </c>
      <c r="H158" s="37" t="s">
        <v>15</v>
      </c>
      <c r="I158" s="38">
        <v>1</v>
      </c>
      <c r="J158" s="39">
        <v>4</v>
      </c>
      <c r="K158" s="39"/>
      <c r="L158" s="40">
        <v>0.21</v>
      </c>
      <c r="M158" s="41">
        <v>0.21</v>
      </c>
      <c r="N158" s="42">
        <f t="shared" si="2"/>
        <v>3.16</v>
      </c>
      <c r="O158" s="42"/>
      <c r="P158" s="41"/>
      <c r="Q158" s="42" t="s">
        <v>29</v>
      </c>
    </row>
    <row r="159" spans="2:17" ht="45.6" x14ac:dyDescent="0.2">
      <c r="B159" s="35">
        <v>154</v>
      </c>
      <c r="C159" s="36" t="s">
        <v>263</v>
      </c>
      <c r="D159" s="36" t="s">
        <v>263</v>
      </c>
      <c r="E159" s="36" t="s">
        <v>50</v>
      </c>
      <c r="F159" s="36" t="s">
        <v>264</v>
      </c>
      <c r="G159" s="37" t="s">
        <v>14</v>
      </c>
      <c r="H159" s="37" t="s">
        <v>15</v>
      </c>
      <c r="I159" s="38">
        <v>1</v>
      </c>
      <c r="J159" s="39">
        <v>3</v>
      </c>
      <c r="K159" s="39"/>
      <c r="L159" s="40">
        <v>0.21</v>
      </c>
      <c r="M159" s="41">
        <v>0.21</v>
      </c>
      <c r="N159" s="42">
        <f t="shared" si="2"/>
        <v>2.37</v>
      </c>
      <c r="O159" s="42"/>
      <c r="P159" s="41"/>
      <c r="Q159" s="42" t="s">
        <v>29</v>
      </c>
    </row>
    <row r="160" spans="2:17" ht="45.6" x14ac:dyDescent="0.2">
      <c r="B160" s="35">
        <v>155</v>
      </c>
      <c r="C160" s="36" t="s">
        <v>265</v>
      </c>
      <c r="D160" s="36" t="s">
        <v>265</v>
      </c>
      <c r="E160" s="36" t="s">
        <v>50</v>
      </c>
      <c r="F160" s="36" t="s">
        <v>266</v>
      </c>
      <c r="G160" s="37" t="s">
        <v>14</v>
      </c>
      <c r="H160" s="37" t="s">
        <v>15</v>
      </c>
      <c r="I160" s="38">
        <v>1</v>
      </c>
      <c r="J160" s="39">
        <v>2</v>
      </c>
      <c r="K160" s="39"/>
      <c r="L160" s="40">
        <v>0.21</v>
      </c>
      <c r="M160" s="41">
        <v>0.21</v>
      </c>
      <c r="N160" s="42">
        <f t="shared" si="2"/>
        <v>1.58</v>
      </c>
      <c r="O160" s="42"/>
      <c r="P160" s="41"/>
      <c r="Q160" s="42" t="s">
        <v>29</v>
      </c>
    </row>
    <row r="161" spans="2:17" ht="34.200000000000003" x14ac:dyDescent="0.2">
      <c r="B161" s="35">
        <v>156</v>
      </c>
      <c r="C161" s="36" t="s">
        <v>239</v>
      </c>
      <c r="D161" s="36" t="s">
        <v>239</v>
      </c>
      <c r="E161" s="36" t="s">
        <v>50</v>
      </c>
      <c r="F161" s="36" t="s">
        <v>267</v>
      </c>
      <c r="G161" s="37" t="s">
        <v>14</v>
      </c>
      <c r="H161" s="37" t="s">
        <v>15</v>
      </c>
      <c r="I161" s="38">
        <v>1</v>
      </c>
      <c r="J161" s="39">
        <v>20</v>
      </c>
      <c r="K161" s="39"/>
      <c r="L161" s="40">
        <v>0.21</v>
      </c>
      <c r="M161" s="41">
        <v>0.21</v>
      </c>
      <c r="N161" s="42">
        <f t="shared" si="2"/>
        <v>15.8</v>
      </c>
      <c r="O161" s="42"/>
      <c r="P161" s="41"/>
      <c r="Q161" s="42" t="s">
        <v>29</v>
      </c>
    </row>
    <row r="162" spans="2:17" ht="34.200000000000003" x14ac:dyDescent="0.2">
      <c r="B162" s="35">
        <v>157</v>
      </c>
      <c r="C162" s="36" t="s">
        <v>241</v>
      </c>
      <c r="D162" s="36" t="s">
        <v>241</v>
      </c>
      <c r="E162" s="36" t="s">
        <v>50</v>
      </c>
      <c r="F162" s="36" t="s">
        <v>268</v>
      </c>
      <c r="G162" s="37" t="s">
        <v>14</v>
      </c>
      <c r="H162" s="37" t="s">
        <v>15</v>
      </c>
      <c r="I162" s="38">
        <v>1</v>
      </c>
      <c r="J162" s="39">
        <v>18</v>
      </c>
      <c r="K162" s="39"/>
      <c r="L162" s="40">
        <v>0.21</v>
      </c>
      <c r="M162" s="41">
        <v>0.21</v>
      </c>
      <c r="N162" s="42">
        <f t="shared" si="2"/>
        <v>14.22</v>
      </c>
      <c r="O162" s="42"/>
      <c r="P162" s="41"/>
      <c r="Q162" s="42" t="s">
        <v>29</v>
      </c>
    </row>
    <row r="163" spans="2:17" ht="34.200000000000003" x14ac:dyDescent="0.2">
      <c r="B163" s="35">
        <v>158</v>
      </c>
      <c r="C163" s="36" t="s">
        <v>243</v>
      </c>
      <c r="D163" s="36" t="s">
        <v>243</v>
      </c>
      <c r="E163" s="36" t="s">
        <v>50</v>
      </c>
      <c r="F163" s="36" t="s">
        <v>269</v>
      </c>
      <c r="G163" s="37" t="s">
        <v>14</v>
      </c>
      <c r="H163" s="37" t="s">
        <v>15</v>
      </c>
      <c r="I163" s="38">
        <v>1</v>
      </c>
      <c r="J163" s="39">
        <v>16.8</v>
      </c>
      <c r="K163" s="39"/>
      <c r="L163" s="40">
        <v>0.21</v>
      </c>
      <c r="M163" s="41">
        <v>0.21</v>
      </c>
      <c r="N163" s="42">
        <f t="shared" si="2"/>
        <v>13.272000000000002</v>
      </c>
      <c r="O163" s="42"/>
      <c r="P163" s="41"/>
      <c r="Q163" s="42" t="s">
        <v>29</v>
      </c>
    </row>
    <row r="164" spans="2:17" ht="34.200000000000003" x14ac:dyDescent="0.2">
      <c r="B164" s="35">
        <v>159</v>
      </c>
      <c r="C164" s="36" t="s">
        <v>245</v>
      </c>
      <c r="D164" s="36" t="s">
        <v>245</v>
      </c>
      <c r="E164" s="36" t="s">
        <v>50</v>
      </c>
      <c r="F164" s="36" t="s">
        <v>270</v>
      </c>
      <c r="G164" s="37" t="s">
        <v>14</v>
      </c>
      <c r="H164" s="37" t="s">
        <v>15</v>
      </c>
      <c r="I164" s="38">
        <v>1</v>
      </c>
      <c r="J164" s="39">
        <v>16</v>
      </c>
      <c r="K164" s="39"/>
      <c r="L164" s="40">
        <v>0.21</v>
      </c>
      <c r="M164" s="41">
        <v>0.21</v>
      </c>
      <c r="N164" s="42">
        <f t="shared" si="2"/>
        <v>12.64</v>
      </c>
      <c r="O164" s="42"/>
      <c r="P164" s="41"/>
      <c r="Q164" s="42" t="s">
        <v>29</v>
      </c>
    </row>
    <row r="165" spans="2:17" ht="34.200000000000003" x14ac:dyDescent="0.2">
      <c r="B165" s="35">
        <v>160</v>
      </c>
      <c r="C165" s="36" t="s">
        <v>247</v>
      </c>
      <c r="D165" s="36" t="s">
        <v>247</v>
      </c>
      <c r="E165" s="36" t="s">
        <v>50</v>
      </c>
      <c r="F165" s="36" t="s">
        <v>271</v>
      </c>
      <c r="G165" s="37" t="s">
        <v>14</v>
      </c>
      <c r="H165" s="37" t="s">
        <v>15</v>
      </c>
      <c r="I165" s="38">
        <v>1</v>
      </c>
      <c r="J165" s="39">
        <v>15.2</v>
      </c>
      <c r="K165" s="39"/>
      <c r="L165" s="40">
        <v>0.21</v>
      </c>
      <c r="M165" s="41">
        <v>0.21</v>
      </c>
      <c r="N165" s="42">
        <f t="shared" si="2"/>
        <v>12.007999999999999</v>
      </c>
      <c r="O165" s="42"/>
      <c r="P165" s="41"/>
      <c r="Q165" s="42" t="s">
        <v>29</v>
      </c>
    </row>
    <row r="166" spans="2:17" ht="34.200000000000003" x14ac:dyDescent="0.2">
      <c r="B166" s="35">
        <v>161</v>
      </c>
      <c r="C166" s="36" t="s">
        <v>249</v>
      </c>
      <c r="D166" s="36" t="s">
        <v>249</v>
      </c>
      <c r="E166" s="36" t="s">
        <v>50</v>
      </c>
      <c r="F166" s="36" t="s">
        <v>272</v>
      </c>
      <c r="G166" s="37" t="s">
        <v>14</v>
      </c>
      <c r="H166" s="37" t="s">
        <v>15</v>
      </c>
      <c r="I166" s="38">
        <v>1</v>
      </c>
      <c r="J166" s="39">
        <v>14</v>
      </c>
      <c r="K166" s="39"/>
      <c r="L166" s="40">
        <v>0.21</v>
      </c>
      <c r="M166" s="41">
        <v>0.21</v>
      </c>
      <c r="N166" s="42">
        <f t="shared" si="2"/>
        <v>11.06</v>
      </c>
      <c r="O166" s="42"/>
      <c r="P166" s="41"/>
      <c r="Q166" s="42" t="s">
        <v>29</v>
      </c>
    </row>
    <row r="167" spans="2:17" ht="34.200000000000003" x14ac:dyDescent="0.2">
      <c r="B167" s="35">
        <v>162</v>
      </c>
      <c r="C167" s="36" t="s">
        <v>251</v>
      </c>
      <c r="D167" s="36" t="s">
        <v>251</v>
      </c>
      <c r="E167" s="36" t="s">
        <v>50</v>
      </c>
      <c r="F167" s="36" t="s">
        <v>273</v>
      </c>
      <c r="G167" s="37" t="s">
        <v>14</v>
      </c>
      <c r="H167" s="37" t="s">
        <v>15</v>
      </c>
      <c r="I167" s="38">
        <v>1</v>
      </c>
      <c r="J167" s="39">
        <v>12</v>
      </c>
      <c r="K167" s="39"/>
      <c r="L167" s="40">
        <v>0.21</v>
      </c>
      <c r="M167" s="41">
        <v>0.21</v>
      </c>
      <c r="N167" s="42">
        <f t="shared" si="2"/>
        <v>9.48</v>
      </c>
      <c r="O167" s="42"/>
      <c r="P167" s="41"/>
      <c r="Q167" s="42" t="s">
        <v>29</v>
      </c>
    </row>
    <row r="168" spans="2:17" ht="34.200000000000003" x14ac:dyDescent="0.2">
      <c r="B168" s="35">
        <v>163</v>
      </c>
      <c r="C168" s="36" t="s">
        <v>253</v>
      </c>
      <c r="D168" s="36" t="s">
        <v>253</v>
      </c>
      <c r="E168" s="36" t="s">
        <v>50</v>
      </c>
      <c r="F168" s="36" t="s">
        <v>274</v>
      </c>
      <c r="G168" s="37" t="s">
        <v>14</v>
      </c>
      <c r="H168" s="37" t="s">
        <v>15</v>
      </c>
      <c r="I168" s="38">
        <v>1</v>
      </c>
      <c r="J168" s="39">
        <v>11.2</v>
      </c>
      <c r="K168" s="39"/>
      <c r="L168" s="40">
        <v>0.21</v>
      </c>
      <c r="M168" s="41">
        <v>0.21</v>
      </c>
      <c r="N168" s="42">
        <f t="shared" si="2"/>
        <v>8.847999999999999</v>
      </c>
      <c r="O168" s="42"/>
      <c r="P168" s="41"/>
      <c r="Q168" s="42" t="s">
        <v>29</v>
      </c>
    </row>
    <row r="169" spans="2:17" ht="34.200000000000003" x14ac:dyDescent="0.2">
      <c r="B169" s="35">
        <v>164</v>
      </c>
      <c r="C169" s="36" t="s">
        <v>255</v>
      </c>
      <c r="D169" s="36" t="s">
        <v>255</v>
      </c>
      <c r="E169" s="36" t="s">
        <v>50</v>
      </c>
      <c r="F169" s="36" t="s">
        <v>275</v>
      </c>
      <c r="G169" s="37" t="s">
        <v>14</v>
      </c>
      <c r="H169" s="37" t="s">
        <v>15</v>
      </c>
      <c r="I169" s="38">
        <v>1</v>
      </c>
      <c r="J169" s="39">
        <v>10</v>
      </c>
      <c r="K169" s="39"/>
      <c r="L169" s="40">
        <v>0.21</v>
      </c>
      <c r="M169" s="41">
        <v>0.21</v>
      </c>
      <c r="N169" s="42">
        <f t="shared" si="2"/>
        <v>7.9</v>
      </c>
      <c r="O169" s="42"/>
      <c r="P169" s="41"/>
      <c r="Q169" s="42" t="s">
        <v>29</v>
      </c>
    </row>
    <row r="170" spans="2:17" ht="34.200000000000003" x14ac:dyDescent="0.2">
      <c r="B170" s="35">
        <v>165</v>
      </c>
      <c r="C170" s="36" t="s">
        <v>257</v>
      </c>
      <c r="D170" s="36" t="s">
        <v>257</v>
      </c>
      <c r="E170" s="36" t="s">
        <v>50</v>
      </c>
      <c r="F170" s="36" t="s">
        <v>276</v>
      </c>
      <c r="G170" s="37" t="s">
        <v>14</v>
      </c>
      <c r="H170" s="37" t="s">
        <v>15</v>
      </c>
      <c r="I170" s="38">
        <v>1</v>
      </c>
      <c r="J170" s="39">
        <v>8</v>
      </c>
      <c r="K170" s="39"/>
      <c r="L170" s="40">
        <v>0.21</v>
      </c>
      <c r="M170" s="41">
        <v>0.21</v>
      </c>
      <c r="N170" s="42">
        <f t="shared" si="2"/>
        <v>6.32</v>
      </c>
      <c r="O170" s="42"/>
      <c r="P170" s="41"/>
      <c r="Q170" s="42" t="s">
        <v>29</v>
      </c>
    </row>
    <row r="171" spans="2:17" ht="34.200000000000003" x14ac:dyDescent="0.2">
      <c r="B171" s="35">
        <v>166</v>
      </c>
      <c r="C171" s="36" t="s">
        <v>259</v>
      </c>
      <c r="D171" s="36" t="s">
        <v>259</v>
      </c>
      <c r="E171" s="36" t="s">
        <v>50</v>
      </c>
      <c r="F171" s="36" t="s">
        <v>277</v>
      </c>
      <c r="G171" s="37" t="s">
        <v>14</v>
      </c>
      <c r="H171" s="37" t="s">
        <v>15</v>
      </c>
      <c r="I171" s="38">
        <v>1</v>
      </c>
      <c r="J171" s="39">
        <v>6</v>
      </c>
      <c r="K171" s="39"/>
      <c r="L171" s="40">
        <v>0.21</v>
      </c>
      <c r="M171" s="41">
        <v>0.21</v>
      </c>
      <c r="N171" s="42">
        <f t="shared" si="2"/>
        <v>4.74</v>
      </c>
      <c r="O171" s="42"/>
      <c r="P171" s="41"/>
      <c r="Q171" s="42" t="s">
        <v>29</v>
      </c>
    </row>
    <row r="172" spans="2:17" ht="34.200000000000003" x14ac:dyDescent="0.2">
      <c r="B172" s="35">
        <v>167</v>
      </c>
      <c r="C172" s="36" t="s">
        <v>261</v>
      </c>
      <c r="D172" s="36" t="s">
        <v>261</v>
      </c>
      <c r="E172" s="36" t="s">
        <v>50</v>
      </c>
      <c r="F172" s="36" t="s">
        <v>278</v>
      </c>
      <c r="G172" s="37" t="s">
        <v>14</v>
      </c>
      <c r="H172" s="37" t="s">
        <v>15</v>
      </c>
      <c r="I172" s="38">
        <v>1</v>
      </c>
      <c r="J172" s="39">
        <v>4</v>
      </c>
      <c r="K172" s="39"/>
      <c r="L172" s="40">
        <v>0.21</v>
      </c>
      <c r="M172" s="41">
        <v>0.21</v>
      </c>
      <c r="N172" s="42">
        <f t="shared" si="2"/>
        <v>3.16</v>
      </c>
      <c r="O172" s="42"/>
      <c r="P172" s="41"/>
      <c r="Q172" s="42" t="s">
        <v>29</v>
      </c>
    </row>
    <row r="173" spans="2:17" ht="45.6" x14ac:dyDescent="0.2">
      <c r="B173" s="35">
        <v>168</v>
      </c>
      <c r="C173" s="36" t="s">
        <v>263</v>
      </c>
      <c r="D173" s="36" t="s">
        <v>263</v>
      </c>
      <c r="E173" s="36" t="s">
        <v>50</v>
      </c>
      <c r="F173" s="36" t="s">
        <v>279</v>
      </c>
      <c r="G173" s="37" t="s">
        <v>14</v>
      </c>
      <c r="H173" s="37" t="s">
        <v>15</v>
      </c>
      <c r="I173" s="38">
        <v>1</v>
      </c>
      <c r="J173" s="39">
        <v>3</v>
      </c>
      <c r="K173" s="39"/>
      <c r="L173" s="40">
        <v>0.21</v>
      </c>
      <c r="M173" s="41">
        <v>0.21</v>
      </c>
      <c r="N173" s="42">
        <f t="shared" si="2"/>
        <v>2.37</v>
      </c>
      <c r="O173" s="42"/>
      <c r="P173" s="41"/>
      <c r="Q173" s="42" t="s">
        <v>29</v>
      </c>
    </row>
    <row r="174" spans="2:17" ht="45.6" x14ac:dyDescent="0.2">
      <c r="B174" s="35">
        <v>169</v>
      </c>
      <c r="C174" s="36" t="s">
        <v>265</v>
      </c>
      <c r="D174" s="36" t="s">
        <v>265</v>
      </c>
      <c r="E174" s="36" t="s">
        <v>50</v>
      </c>
      <c r="F174" s="36" t="s">
        <v>280</v>
      </c>
      <c r="G174" s="37" t="s">
        <v>14</v>
      </c>
      <c r="H174" s="37" t="s">
        <v>15</v>
      </c>
      <c r="I174" s="38">
        <v>1</v>
      </c>
      <c r="J174" s="39">
        <v>2</v>
      </c>
      <c r="K174" s="39"/>
      <c r="L174" s="40">
        <v>0.21</v>
      </c>
      <c r="M174" s="41">
        <v>0.21</v>
      </c>
      <c r="N174" s="42">
        <f t="shared" si="2"/>
        <v>1.58</v>
      </c>
      <c r="O174" s="42"/>
      <c r="P174" s="41"/>
      <c r="Q174" s="42" t="s">
        <v>29</v>
      </c>
    </row>
    <row r="175" spans="2:17" ht="34.200000000000003" x14ac:dyDescent="0.2">
      <c r="B175" s="35">
        <v>170</v>
      </c>
      <c r="C175" s="36" t="s">
        <v>239</v>
      </c>
      <c r="D175" s="36" t="s">
        <v>239</v>
      </c>
      <c r="E175" s="36" t="s">
        <v>50</v>
      </c>
      <c r="F175" s="36" t="s">
        <v>281</v>
      </c>
      <c r="G175" s="37" t="s">
        <v>14</v>
      </c>
      <c r="H175" s="37" t="s">
        <v>15</v>
      </c>
      <c r="I175" s="38">
        <v>1</v>
      </c>
      <c r="J175" s="39">
        <v>20</v>
      </c>
      <c r="K175" s="39"/>
      <c r="L175" s="40">
        <v>0.21</v>
      </c>
      <c r="M175" s="41">
        <v>0.21</v>
      </c>
      <c r="N175" s="42">
        <f t="shared" si="2"/>
        <v>15.8</v>
      </c>
      <c r="O175" s="42"/>
      <c r="P175" s="41"/>
      <c r="Q175" s="42" t="s">
        <v>29</v>
      </c>
    </row>
    <row r="176" spans="2:17" ht="34.200000000000003" x14ac:dyDescent="0.2">
      <c r="B176" s="35">
        <v>171</v>
      </c>
      <c r="C176" s="36" t="s">
        <v>241</v>
      </c>
      <c r="D176" s="36" t="s">
        <v>241</v>
      </c>
      <c r="E176" s="36" t="s">
        <v>50</v>
      </c>
      <c r="F176" s="36" t="s">
        <v>282</v>
      </c>
      <c r="G176" s="37" t="s">
        <v>14</v>
      </c>
      <c r="H176" s="37" t="s">
        <v>15</v>
      </c>
      <c r="I176" s="38">
        <v>1</v>
      </c>
      <c r="J176" s="39">
        <v>18</v>
      </c>
      <c r="K176" s="39"/>
      <c r="L176" s="40">
        <v>0.21</v>
      </c>
      <c r="M176" s="41">
        <v>0.21</v>
      </c>
      <c r="N176" s="42">
        <f t="shared" si="2"/>
        <v>14.22</v>
      </c>
      <c r="O176" s="42"/>
      <c r="P176" s="41"/>
      <c r="Q176" s="42" t="s">
        <v>29</v>
      </c>
    </row>
    <row r="177" spans="2:17" ht="34.200000000000003" x14ac:dyDescent="0.2">
      <c r="B177" s="35">
        <v>172</v>
      </c>
      <c r="C177" s="36" t="s">
        <v>243</v>
      </c>
      <c r="D177" s="36" t="s">
        <v>243</v>
      </c>
      <c r="E177" s="36" t="s">
        <v>50</v>
      </c>
      <c r="F177" s="36" t="s">
        <v>283</v>
      </c>
      <c r="G177" s="37" t="s">
        <v>14</v>
      </c>
      <c r="H177" s="37" t="s">
        <v>15</v>
      </c>
      <c r="I177" s="38">
        <v>1</v>
      </c>
      <c r="J177" s="39">
        <v>16.8</v>
      </c>
      <c r="K177" s="39"/>
      <c r="L177" s="40">
        <v>0.21</v>
      </c>
      <c r="M177" s="41">
        <v>0.21</v>
      </c>
      <c r="N177" s="42">
        <f t="shared" si="2"/>
        <v>13.272000000000002</v>
      </c>
      <c r="O177" s="42"/>
      <c r="P177" s="41"/>
      <c r="Q177" s="42" t="s">
        <v>29</v>
      </c>
    </row>
    <row r="178" spans="2:17" ht="34.200000000000003" x14ac:dyDescent="0.2">
      <c r="B178" s="35">
        <v>173</v>
      </c>
      <c r="C178" s="36" t="s">
        <v>245</v>
      </c>
      <c r="D178" s="36" t="s">
        <v>245</v>
      </c>
      <c r="E178" s="36" t="s">
        <v>50</v>
      </c>
      <c r="F178" s="36" t="s">
        <v>284</v>
      </c>
      <c r="G178" s="37" t="s">
        <v>14</v>
      </c>
      <c r="H178" s="37" t="s">
        <v>15</v>
      </c>
      <c r="I178" s="38">
        <v>1</v>
      </c>
      <c r="J178" s="39">
        <v>16</v>
      </c>
      <c r="K178" s="39"/>
      <c r="L178" s="40">
        <v>0.21</v>
      </c>
      <c r="M178" s="41">
        <v>0.21</v>
      </c>
      <c r="N178" s="42">
        <f t="shared" si="2"/>
        <v>12.64</v>
      </c>
      <c r="O178" s="42"/>
      <c r="P178" s="41"/>
      <c r="Q178" s="42" t="s">
        <v>29</v>
      </c>
    </row>
    <row r="179" spans="2:17" ht="34.200000000000003" x14ac:dyDescent="0.2">
      <c r="B179" s="35">
        <v>174</v>
      </c>
      <c r="C179" s="36" t="s">
        <v>247</v>
      </c>
      <c r="D179" s="36" t="s">
        <v>247</v>
      </c>
      <c r="E179" s="36" t="s">
        <v>50</v>
      </c>
      <c r="F179" s="36" t="s">
        <v>285</v>
      </c>
      <c r="G179" s="37" t="s">
        <v>14</v>
      </c>
      <c r="H179" s="37" t="s">
        <v>15</v>
      </c>
      <c r="I179" s="38">
        <v>1</v>
      </c>
      <c r="J179" s="39">
        <v>15.2</v>
      </c>
      <c r="K179" s="39"/>
      <c r="L179" s="40">
        <v>0.21</v>
      </c>
      <c r="M179" s="41">
        <v>0.21</v>
      </c>
      <c r="N179" s="42">
        <f t="shared" si="2"/>
        <v>12.007999999999999</v>
      </c>
      <c r="O179" s="42"/>
      <c r="P179" s="41"/>
      <c r="Q179" s="42" t="s">
        <v>29</v>
      </c>
    </row>
    <row r="180" spans="2:17" ht="34.200000000000003" x14ac:dyDescent="0.2">
      <c r="B180" s="35">
        <v>175</v>
      </c>
      <c r="C180" s="36" t="s">
        <v>249</v>
      </c>
      <c r="D180" s="36" t="s">
        <v>249</v>
      </c>
      <c r="E180" s="36" t="s">
        <v>50</v>
      </c>
      <c r="F180" s="36" t="s">
        <v>286</v>
      </c>
      <c r="G180" s="37" t="s">
        <v>14</v>
      </c>
      <c r="H180" s="37" t="s">
        <v>15</v>
      </c>
      <c r="I180" s="38">
        <v>1</v>
      </c>
      <c r="J180" s="39">
        <v>14</v>
      </c>
      <c r="K180" s="39"/>
      <c r="L180" s="40">
        <v>0.21</v>
      </c>
      <c r="M180" s="41">
        <v>0.21</v>
      </c>
      <c r="N180" s="42">
        <f t="shared" si="2"/>
        <v>11.06</v>
      </c>
      <c r="O180" s="42"/>
      <c r="P180" s="41"/>
      <c r="Q180" s="42" t="s">
        <v>29</v>
      </c>
    </row>
    <row r="181" spans="2:17" ht="34.200000000000003" x14ac:dyDescent="0.2">
      <c r="B181" s="35">
        <v>176</v>
      </c>
      <c r="C181" s="36" t="s">
        <v>251</v>
      </c>
      <c r="D181" s="36" t="s">
        <v>251</v>
      </c>
      <c r="E181" s="36" t="s">
        <v>50</v>
      </c>
      <c r="F181" s="36" t="s">
        <v>287</v>
      </c>
      <c r="G181" s="37" t="s">
        <v>14</v>
      </c>
      <c r="H181" s="37" t="s">
        <v>15</v>
      </c>
      <c r="I181" s="38">
        <v>1</v>
      </c>
      <c r="J181" s="39">
        <v>12</v>
      </c>
      <c r="K181" s="39"/>
      <c r="L181" s="40">
        <v>0.21</v>
      </c>
      <c r="M181" s="41">
        <v>0.21</v>
      </c>
      <c r="N181" s="42">
        <f t="shared" si="2"/>
        <v>9.48</v>
      </c>
      <c r="O181" s="42"/>
      <c r="P181" s="41"/>
      <c r="Q181" s="42" t="s">
        <v>29</v>
      </c>
    </row>
    <row r="182" spans="2:17" ht="34.200000000000003" x14ac:dyDescent="0.2">
      <c r="B182" s="35">
        <v>177</v>
      </c>
      <c r="C182" s="36" t="s">
        <v>253</v>
      </c>
      <c r="D182" s="36" t="s">
        <v>253</v>
      </c>
      <c r="E182" s="36" t="s">
        <v>50</v>
      </c>
      <c r="F182" s="36" t="s">
        <v>288</v>
      </c>
      <c r="G182" s="37" t="s">
        <v>14</v>
      </c>
      <c r="H182" s="37" t="s">
        <v>15</v>
      </c>
      <c r="I182" s="38">
        <v>1</v>
      </c>
      <c r="J182" s="39">
        <v>11.2</v>
      </c>
      <c r="K182" s="39"/>
      <c r="L182" s="40">
        <v>0.21</v>
      </c>
      <c r="M182" s="41">
        <v>0.21</v>
      </c>
      <c r="N182" s="42">
        <f t="shared" si="2"/>
        <v>8.847999999999999</v>
      </c>
      <c r="O182" s="42"/>
      <c r="P182" s="41"/>
      <c r="Q182" s="42" t="s">
        <v>29</v>
      </c>
    </row>
    <row r="183" spans="2:17" ht="34.200000000000003" x14ac:dyDescent="0.2">
      <c r="B183" s="35">
        <v>178</v>
      </c>
      <c r="C183" s="36" t="s">
        <v>255</v>
      </c>
      <c r="D183" s="36" t="s">
        <v>255</v>
      </c>
      <c r="E183" s="36" t="s">
        <v>50</v>
      </c>
      <c r="F183" s="36" t="s">
        <v>289</v>
      </c>
      <c r="G183" s="37" t="s">
        <v>14</v>
      </c>
      <c r="H183" s="37" t="s">
        <v>15</v>
      </c>
      <c r="I183" s="38">
        <v>1</v>
      </c>
      <c r="J183" s="39">
        <v>10</v>
      </c>
      <c r="K183" s="39"/>
      <c r="L183" s="40">
        <v>0.21</v>
      </c>
      <c r="M183" s="41">
        <v>0.21</v>
      </c>
      <c r="N183" s="42">
        <f t="shared" si="2"/>
        <v>7.9</v>
      </c>
      <c r="O183" s="42"/>
      <c r="P183" s="41"/>
      <c r="Q183" s="42" t="s">
        <v>29</v>
      </c>
    </row>
    <row r="184" spans="2:17" ht="34.200000000000003" x14ac:dyDescent="0.2">
      <c r="B184" s="35">
        <v>179</v>
      </c>
      <c r="C184" s="36" t="s">
        <v>257</v>
      </c>
      <c r="D184" s="36" t="s">
        <v>257</v>
      </c>
      <c r="E184" s="36" t="s">
        <v>50</v>
      </c>
      <c r="F184" s="36" t="s">
        <v>290</v>
      </c>
      <c r="G184" s="37" t="s">
        <v>14</v>
      </c>
      <c r="H184" s="37" t="s">
        <v>15</v>
      </c>
      <c r="I184" s="38">
        <v>1</v>
      </c>
      <c r="J184" s="39">
        <v>8</v>
      </c>
      <c r="K184" s="39"/>
      <c r="L184" s="40">
        <v>0.21</v>
      </c>
      <c r="M184" s="41">
        <v>0.21</v>
      </c>
      <c r="N184" s="42">
        <f t="shared" si="2"/>
        <v>6.32</v>
      </c>
      <c r="O184" s="42"/>
      <c r="P184" s="41"/>
      <c r="Q184" s="42" t="s">
        <v>29</v>
      </c>
    </row>
    <row r="185" spans="2:17" ht="34.200000000000003" x14ac:dyDescent="0.2">
      <c r="B185" s="35">
        <v>180</v>
      </c>
      <c r="C185" s="36" t="s">
        <v>259</v>
      </c>
      <c r="D185" s="36" t="s">
        <v>259</v>
      </c>
      <c r="E185" s="36" t="s">
        <v>50</v>
      </c>
      <c r="F185" s="36" t="s">
        <v>291</v>
      </c>
      <c r="G185" s="37" t="s">
        <v>14</v>
      </c>
      <c r="H185" s="37" t="s">
        <v>15</v>
      </c>
      <c r="I185" s="38">
        <v>1</v>
      </c>
      <c r="J185" s="39">
        <v>6</v>
      </c>
      <c r="K185" s="39"/>
      <c r="L185" s="40">
        <v>0.21</v>
      </c>
      <c r="M185" s="41">
        <v>0.21</v>
      </c>
      <c r="N185" s="42">
        <f t="shared" si="2"/>
        <v>4.74</v>
      </c>
      <c r="O185" s="42"/>
      <c r="P185" s="41"/>
      <c r="Q185" s="42" t="s">
        <v>29</v>
      </c>
    </row>
    <row r="186" spans="2:17" ht="34.200000000000003" x14ac:dyDescent="0.2">
      <c r="B186" s="35">
        <v>181</v>
      </c>
      <c r="C186" s="36" t="s">
        <v>261</v>
      </c>
      <c r="D186" s="36" t="s">
        <v>261</v>
      </c>
      <c r="E186" s="36" t="s">
        <v>50</v>
      </c>
      <c r="F186" s="36" t="s">
        <v>292</v>
      </c>
      <c r="G186" s="37" t="s">
        <v>14</v>
      </c>
      <c r="H186" s="37" t="s">
        <v>15</v>
      </c>
      <c r="I186" s="38">
        <v>1</v>
      </c>
      <c r="J186" s="39">
        <v>4</v>
      </c>
      <c r="K186" s="39"/>
      <c r="L186" s="40">
        <v>0.21</v>
      </c>
      <c r="M186" s="41">
        <v>0.21</v>
      </c>
      <c r="N186" s="42">
        <f t="shared" si="2"/>
        <v>3.16</v>
      </c>
      <c r="O186" s="42"/>
      <c r="P186" s="41"/>
      <c r="Q186" s="42" t="s">
        <v>29</v>
      </c>
    </row>
    <row r="187" spans="2:17" ht="45.6" x14ac:dyDescent="0.2">
      <c r="B187" s="35">
        <v>182</v>
      </c>
      <c r="C187" s="36" t="s">
        <v>263</v>
      </c>
      <c r="D187" s="36" t="s">
        <v>263</v>
      </c>
      <c r="E187" s="36" t="s">
        <v>50</v>
      </c>
      <c r="F187" s="36" t="s">
        <v>293</v>
      </c>
      <c r="G187" s="37" t="s">
        <v>14</v>
      </c>
      <c r="H187" s="37" t="s">
        <v>15</v>
      </c>
      <c r="I187" s="38">
        <v>1</v>
      </c>
      <c r="J187" s="39">
        <v>3</v>
      </c>
      <c r="K187" s="39"/>
      <c r="L187" s="40">
        <v>0.21</v>
      </c>
      <c r="M187" s="41">
        <v>0.21</v>
      </c>
      <c r="N187" s="42">
        <f t="shared" si="2"/>
        <v>2.37</v>
      </c>
      <c r="O187" s="42"/>
      <c r="P187" s="41"/>
      <c r="Q187" s="42" t="s">
        <v>29</v>
      </c>
    </row>
    <row r="188" spans="2:17" ht="45.6" x14ac:dyDescent="0.2">
      <c r="B188" s="35">
        <v>183</v>
      </c>
      <c r="C188" s="36" t="s">
        <v>265</v>
      </c>
      <c r="D188" s="36" t="s">
        <v>265</v>
      </c>
      <c r="E188" s="36" t="s">
        <v>50</v>
      </c>
      <c r="F188" s="36" t="s">
        <v>294</v>
      </c>
      <c r="G188" s="37" t="s">
        <v>14</v>
      </c>
      <c r="H188" s="37" t="s">
        <v>15</v>
      </c>
      <c r="I188" s="38">
        <v>1</v>
      </c>
      <c r="J188" s="39">
        <v>2</v>
      </c>
      <c r="K188" s="39"/>
      <c r="L188" s="40">
        <v>0.21</v>
      </c>
      <c r="M188" s="41">
        <v>0.21</v>
      </c>
      <c r="N188" s="42">
        <f t="shared" si="2"/>
        <v>1.58</v>
      </c>
      <c r="O188" s="42"/>
      <c r="P188" s="41"/>
      <c r="Q188" s="42" t="s">
        <v>29</v>
      </c>
    </row>
    <row r="189" spans="2:17" ht="34.200000000000003" x14ac:dyDescent="0.2">
      <c r="B189" s="35">
        <v>184</v>
      </c>
      <c r="C189" s="36" t="s">
        <v>295</v>
      </c>
      <c r="D189" s="36" t="s">
        <v>295</v>
      </c>
      <c r="E189" s="36" t="s">
        <v>50</v>
      </c>
      <c r="F189" s="36" t="s">
        <v>296</v>
      </c>
      <c r="G189" s="37" t="s">
        <v>14</v>
      </c>
      <c r="H189" s="37" t="s">
        <v>15</v>
      </c>
      <c r="I189" s="38">
        <v>1</v>
      </c>
      <c r="J189" s="39">
        <v>960</v>
      </c>
      <c r="K189" s="39"/>
      <c r="L189" s="40">
        <v>0.21</v>
      </c>
      <c r="M189" s="41">
        <v>0.21</v>
      </c>
      <c r="N189" s="42">
        <f t="shared" si="2"/>
        <v>758.40000000000009</v>
      </c>
      <c r="O189" s="42"/>
      <c r="P189" s="41"/>
      <c r="Q189" s="42" t="s">
        <v>29</v>
      </c>
    </row>
    <row r="190" spans="2:17" ht="34.200000000000003" x14ac:dyDescent="0.2">
      <c r="B190" s="35">
        <v>185</v>
      </c>
      <c r="C190" s="36" t="s">
        <v>295</v>
      </c>
      <c r="D190" s="36" t="s">
        <v>295</v>
      </c>
      <c r="E190" s="36" t="s">
        <v>50</v>
      </c>
      <c r="F190" s="36" t="s">
        <v>297</v>
      </c>
      <c r="G190" s="37" t="s">
        <v>14</v>
      </c>
      <c r="H190" s="37" t="s">
        <v>15</v>
      </c>
      <c r="I190" s="38">
        <v>1</v>
      </c>
      <c r="J190" s="39">
        <v>960</v>
      </c>
      <c r="K190" s="39"/>
      <c r="L190" s="40">
        <v>0.21</v>
      </c>
      <c r="M190" s="41">
        <v>0.21</v>
      </c>
      <c r="N190" s="42">
        <f t="shared" si="2"/>
        <v>758.40000000000009</v>
      </c>
      <c r="O190" s="42"/>
      <c r="P190" s="41"/>
      <c r="Q190" s="42" t="s">
        <v>29</v>
      </c>
    </row>
    <row r="191" spans="2:17" ht="34.200000000000003" x14ac:dyDescent="0.2">
      <c r="B191" s="35">
        <v>186</v>
      </c>
      <c r="C191" s="36" t="s">
        <v>295</v>
      </c>
      <c r="D191" s="36" t="s">
        <v>295</v>
      </c>
      <c r="E191" s="36" t="s">
        <v>50</v>
      </c>
      <c r="F191" s="36" t="s">
        <v>298</v>
      </c>
      <c r="G191" s="37" t="s">
        <v>14</v>
      </c>
      <c r="H191" s="37" t="s">
        <v>15</v>
      </c>
      <c r="I191" s="38">
        <v>1</v>
      </c>
      <c r="J191" s="39">
        <v>960</v>
      </c>
      <c r="K191" s="39"/>
      <c r="L191" s="40">
        <v>0.21</v>
      </c>
      <c r="M191" s="41">
        <v>0.21</v>
      </c>
      <c r="N191" s="42">
        <f t="shared" si="2"/>
        <v>758.40000000000009</v>
      </c>
      <c r="O191" s="42"/>
      <c r="P191" s="41"/>
      <c r="Q191" s="42" t="s">
        <v>29</v>
      </c>
    </row>
    <row r="192" spans="2:17" x14ac:dyDescent="0.2">
      <c r="B192" s="35">
        <v>187</v>
      </c>
      <c r="C192" s="36" t="s">
        <v>299</v>
      </c>
      <c r="D192" s="36" t="s">
        <v>299</v>
      </c>
      <c r="E192" s="36" t="s">
        <v>50</v>
      </c>
      <c r="F192" s="36" t="s">
        <v>300</v>
      </c>
      <c r="G192" s="37" t="s">
        <v>14</v>
      </c>
      <c r="H192" s="37" t="s">
        <v>15</v>
      </c>
      <c r="I192" s="38">
        <v>1</v>
      </c>
      <c r="J192" s="39">
        <v>2.5</v>
      </c>
      <c r="K192" s="39"/>
      <c r="L192" s="40">
        <v>0.21</v>
      </c>
      <c r="M192" s="41">
        <v>0.21</v>
      </c>
      <c r="N192" s="42">
        <f t="shared" si="2"/>
        <v>1.9750000000000001</v>
      </c>
      <c r="O192" s="42"/>
      <c r="P192" s="41"/>
      <c r="Q192" s="42" t="s">
        <v>29</v>
      </c>
    </row>
    <row r="193" spans="2:17" x14ac:dyDescent="0.2">
      <c r="B193" s="35">
        <v>188</v>
      </c>
      <c r="C193" s="36" t="s">
        <v>301</v>
      </c>
      <c r="D193" s="36" t="s">
        <v>301</v>
      </c>
      <c r="E193" s="36" t="s">
        <v>50</v>
      </c>
      <c r="F193" s="36" t="s">
        <v>302</v>
      </c>
      <c r="G193" s="37" t="s">
        <v>14</v>
      </c>
      <c r="H193" s="37" t="s">
        <v>15</v>
      </c>
      <c r="I193" s="38">
        <v>1</v>
      </c>
      <c r="J193" s="39">
        <v>2.5</v>
      </c>
      <c r="K193" s="39"/>
      <c r="L193" s="40">
        <v>0.21</v>
      </c>
      <c r="M193" s="41">
        <v>0.21</v>
      </c>
      <c r="N193" s="42">
        <f t="shared" si="2"/>
        <v>1.9750000000000001</v>
      </c>
      <c r="O193" s="42"/>
      <c r="P193" s="41"/>
      <c r="Q193" s="42" t="s">
        <v>29</v>
      </c>
    </row>
    <row r="194" spans="2:17" ht="22.8" x14ac:dyDescent="0.2">
      <c r="B194" s="35">
        <v>189</v>
      </c>
      <c r="C194" s="36" t="s">
        <v>303</v>
      </c>
      <c r="D194" s="36" t="s">
        <v>303</v>
      </c>
      <c r="E194" s="36" t="s">
        <v>50</v>
      </c>
      <c r="F194" s="36" t="s">
        <v>304</v>
      </c>
      <c r="G194" s="37" t="s">
        <v>14</v>
      </c>
      <c r="H194" s="37" t="s">
        <v>15</v>
      </c>
      <c r="I194" s="38">
        <v>1</v>
      </c>
      <c r="J194" s="39">
        <v>10</v>
      </c>
      <c r="K194" s="39"/>
      <c r="L194" s="40">
        <v>0.21</v>
      </c>
      <c r="M194" s="41">
        <v>0.21</v>
      </c>
      <c r="N194" s="42">
        <f t="shared" si="2"/>
        <v>7.9</v>
      </c>
      <c r="O194" s="42"/>
      <c r="P194" s="41"/>
      <c r="Q194" s="42" t="s">
        <v>29</v>
      </c>
    </row>
    <row r="195" spans="2:17" x14ac:dyDescent="0.2">
      <c r="B195" s="35">
        <v>190</v>
      </c>
      <c r="C195" s="36" t="s">
        <v>305</v>
      </c>
      <c r="D195" s="36" t="s">
        <v>305</v>
      </c>
      <c r="E195" s="36" t="s">
        <v>50</v>
      </c>
      <c r="F195" s="36" t="s">
        <v>306</v>
      </c>
      <c r="G195" s="37" t="s">
        <v>14</v>
      </c>
      <c r="H195" s="37" t="s">
        <v>15</v>
      </c>
      <c r="I195" s="38">
        <v>1</v>
      </c>
      <c r="J195" s="39">
        <v>2.5</v>
      </c>
      <c r="K195" s="39"/>
      <c r="L195" s="40">
        <v>0.21</v>
      </c>
      <c r="M195" s="41">
        <v>0.21</v>
      </c>
      <c r="N195" s="42">
        <f t="shared" si="2"/>
        <v>1.9750000000000001</v>
      </c>
      <c r="O195" s="42"/>
      <c r="P195" s="41"/>
      <c r="Q195" s="42" t="s">
        <v>29</v>
      </c>
    </row>
    <row r="196" spans="2:17" ht="57" x14ac:dyDescent="0.2">
      <c r="B196" s="35">
        <v>191</v>
      </c>
      <c r="C196" s="36" t="s">
        <v>307</v>
      </c>
      <c r="D196" s="36" t="s">
        <v>307</v>
      </c>
      <c r="E196" s="36" t="s">
        <v>50</v>
      </c>
      <c r="F196" s="36" t="s">
        <v>308</v>
      </c>
      <c r="G196" s="37" t="s">
        <v>14</v>
      </c>
      <c r="H196" s="37" t="s">
        <v>15</v>
      </c>
      <c r="I196" s="38">
        <v>1</v>
      </c>
      <c r="J196" s="39">
        <v>5</v>
      </c>
      <c r="K196" s="39"/>
      <c r="L196" s="40">
        <v>0.21</v>
      </c>
      <c r="M196" s="41">
        <v>0.21</v>
      </c>
      <c r="N196" s="42">
        <f t="shared" si="2"/>
        <v>3.95</v>
      </c>
      <c r="O196" s="42"/>
      <c r="P196" s="41"/>
      <c r="Q196" s="42" t="s">
        <v>29</v>
      </c>
    </row>
    <row r="197" spans="2:17" x14ac:dyDescent="0.2">
      <c r="B197" s="35">
        <v>192</v>
      </c>
      <c r="C197" s="36" t="s">
        <v>309</v>
      </c>
      <c r="D197" s="36" t="s">
        <v>309</v>
      </c>
      <c r="E197" s="36" t="s">
        <v>50</v>
      </c>
      <c r="F197" s="36" t="s">
        <v>310</v>
      </c>
      <c r="G197" s="37" t="s">
        <v>14</v>
      </c>
      <c r="H197" s="37" t="s">
        <v>15</v>
      </c>
      <c r="I197" s="38">
        <v>1</v>
      </c>
      <c r="J197" s="39">
        <v>2.5</v>
      </c>
      <c r="K197" s="39"/>
      <c r="L197" s="40">
        <v>0.21</v>
      </c>
      <c r="M197" s="41">
        <v>0.21</v>
      </c>
      <c r="N197" s="42">
        <f t="shared" si="2"/>
        <v>1.9750000000000001</v>
      </c>
      <c r="O197" s="42"/>
      <c r="P197" s="41"/>
      <c r="Q197" s="42" t="s">
        <v>29</v>
      </c>
    </row>
    <row r="198" spans="2:17" x14ac:dyDescent="0.2">
      <c r="B198" s="35">
        <v>193</v>
      </c>
      <c r="C198" s="36" t="s">
        <v>311</v>
      </c>
      <c r="D198" s="36" t="s">
        <v>311</v>
      </c>
      <c r="E198" s="36" t="s">
        <v>50</v>
      </c>
      <c r="F198" s="36" t="s">
        <v>312</v>
      </c>
      <c r="G198" s="37" t="s">
        <v>14</v>
      </c>
      <c r="H198" s="37" t="s">
        <v>15</v>
      </c>
      <c r="I198" s="38">
        <v>1</v>
      </c>
      <c r="J198" s="39">
        <v>2.5</v>
      </c>
      <c r="K198" s="39"/>
      <c r="L198" s="40">
        <v>0.21</v>
      </c>
      <c r="M198" s="41">
        <v>0.21</v>
      </c>
      <c r="N198" s="42">
        <f t="shared" si="2"/>
        <v>1.9750000000000001</v>
      </c>
      <c r="O198" s="42"/>
      <c r="P198" s="41"/>
      <c r="Q198" s="42" t="s">
        <v>29</v>
      </c>
    </row>
    <row r="199" spans="2:17" ht="34.200000000000003" x14ac:dyDescent="0.2">
      <c r="B199" s="35">
        <v>194</v>
      </c>
      <c r="C199" s="36" t="s">
        <v>313</v>
      </c>
      <c r="D199" s="36" t="s">
        <v>313</v>
      </c>
      <c r="E199" s="36" t="s">
        <v>50</v>
      </c>
      <c r="F199" s="36" t="s">
        <v>314</v>
      </c>
      <c r="G199" s="37" t="s">
        <v>14</v>
      </c>
      <c r="H199" s="37" t="s">
        <v>15</v>
      </c>
      <c r="I199" s="38">
        <v>1</v>
      </c>
      <c r="J199" s="39">
        <v>2.5</v>
      </c>
      <c r="K199" s="39"/>
      <c r="L199" s="40">
        <v>0.21</v>
      </c>
      <c r="M199" s="41">
        <v>0.21</v>
      </c>
      <c r="N199" s="42">
        <f t="shared" ref="N199:N262" si="3">IF($J199="","",IF($M199="",$J199*(1-$L199),IF(M199&lt;L199,"Discount Error",J199*(1-$M199))))</f>
        <v>1.9750000000000001</v>
      </c>
      <c r="O199" s="42"/>
      <c r="P199" s="41"/>
      <c r="Q199" s="42" t="s">
        <v>29</v>
      </c>
    </row>
    <row r="200" spans="2:17" ht="45.6" x14ac:dyDescent="0.2">
      <c r="B200" s="35">
        <v>195</v>
      </c>
      <c r="C200" s="36" t="s">
        <v>315</v>
      </c>
      <c r="D200" s="36" t="s">
        <v>315</v>
      </c>
      <c r="E200" s="36" t="s">
        <v>50</v>
      </c>
      <c r="F200" s="36" t="s">
        <v>316</v>
      </c>
      <c r="G200" s="37" t="s">
        <v>14</v>
      </c>
      <c r="H200" s="37" t="s">
        <v>15</v>
      </c>
      <c r="I200" s="38">
        <v>1</v>
      </c>
      <c r="J200" s="39">
        <v>2.5</v>
      </c>
      <c r="K200" s="39"/>
      <c r="L200" s="40">
        <v>0.21</v>
      </c>
      <c r="M200" s="41">
        <v>0.21</v>
      </c>
      <c r="N200" s="42">
        <f t="shared" si="3"/>
        <v>1.9750000000000001</v>
      </c>
      <c r="O200" s="42"/>
      <c r="P200" s="41"/>
      <c r="Q200" s="42" t="s">
        <v>29</v>
      </c>
    </row>
    <row r="201" spans="2:17" ht="34.200000000000003" x14ac:dyDescent="0.2">
      <c r="B201" s="35">
        <v>196</v>
      </c>
      <c r="C201" s="36" t="s">
        <v>317</v>
      </c>
      <c r="D201" s="36" t="s">
        <v>317</v>
      </c>
      <c r="E201" s="36" t="s">
        <v>50</v>
      </c>
      <c r="F201" s="36" t="s">
        <v>318</v>
      </c>
      <c r="G201" s="37" t="s">
        <v>14</v>
      </c>
      <c r="H201" s="37" t="s">
        <v>15</v>
      </c>
      <c r="I201" s="38">
        <v>1</v>
      </c>
      <c r="J201" s="39">
        <v>2.5</v>
      </c>
      <c r="K201" s="39"/>
      <c r="L201" s="40">
        <v>0.21</v>
      </c>
      <c r="M201" s="41">
        <v>0.21</v>
      </c>
      <c r="N201" s="42">
        <f t="shared" si="3"/>
        <v>1.9750000000000001</v>
      </c>
      <c r="O201" s="42"/>
      <c r="P201" s="41"/>
      <c r="Q201" s="42" t="s">
        <v>29</v>
      </c>
    </row>
    <row r="202" spans="2:17" ht="22.8" x14ac:dyDescent="0.2">
      <c r="B202" s="35">
        <v>197</v>
      </c>
      <c r="C202" s="36" t="s">
        <v>319</v>
      </c>
      <c r="D202" s="36" t="s">
        <v>319</v>
      </c>
      <c r="E202" s="36" t="s">
        <v>50</v>
      </c>
      <c r="F202" s="36" t="s">
        <v>320</v>
      </c>
      <c r="G202" s="37" t="s">
        <v>14</v>
      </c>
      <c r="H202" s="37" t="s">
        <v>15</v>
      </c>
      <c r="I202" s="38">
        <v>1</v>
      </c>
      <c r="J202" s="39">
        <v>2.5</v>
      </c>
      <c r="K202" s="39"/>
      <c r="L202" s="40">
        <v>0.21</v>
      </c>
      <c r="M202" s="41">
        <v>0.21</v>
      </c>
      <c r="N202" s="42">
        <f t="shared" si="3"/>
        <v>1.9750000000000001</v>
      </c>
      <c r="O202" s="42"/>
      <c r="P202" s="41"/>
      <c r="Q202" s="42" t="s">
        <v>29</v>
      </c>
    </row>
    <row r="203" spans="2:17" x14ac:dyDescent="0.2">
      <c r="B203" s="35">
        <v>198</v>
      </c>
      <c r="C203" s="36" t="s">
        <v>321</v>
      </c>
      <c r="D203" s="36" t="s">
        <v>321</v>
      </c>
      <c r="E203" s="36" t="s">
        <v>50</v>
      </c>
      <c r="F203" s="36" t="s">
        <v>322</v>
      </c>
      <c r="G203" s="37" t="s">
        <v>14</v>
      </c>
      <c r="H203" s="37" t="s">
        <v>15</v>
      </c>
      <c r="I203" s="38">
        <v>1</v>
      </c>
      <c r="J203" s="39">
        <v>5</v>
      </c>
      <c r="K203" s="39"/>
      <c r="L203" s="40">
        <v>0.21</v>
      </c>
      <c r="M203" s="41">
        <v>0.21</v>
      </c>
      <c r="N203" s="42">
        <f t="shared" si="3"/>
        <v>3.95</v>
      </c>
      <c r="O203" s="42"/>
      <c r="P203" s="41"/>
      <c r="Q203" s="42" t="s">
        <v>29</v>
      </c>
    </row>
    <row r="204" spans="2:17" ht="34.200000000000003" x14ac:dyDescent="0.2">
      <c r="B204" s="35">
        <v>199</v>
      </c>
      <c r="C204" s="36" t="s">
        <v>323</v>
      </c>
      <c r="D204" s="36" t="s">
        <v>323</v>
      </c>
      <c r="E204" s="36" t="s">
        <v>50</v>
      </c>
      <c r="F204" s="36" t="s">
        <v>324</v>
      </c>
      <c r="G204" s="37" t="s">
        <v>14</v>
      </c>
      <c r="H204" s="37" t="s">
        <v>15</v>
      </c>
      <c r="I204" s="38">
        <v>1</v>
      </c>
      <c r="J204" s="39">
        <v>7.5</v>
      </c>
      <c r="K204" s="39"/>
      <c r="L204" s="40">
        <v>0.21</v>
      </c>
      <c r="M204" s="41">
        <v>0.21</v>
      </c>
      <c r="N204" s="42">
        <f t="shared" si="3"/>
        <v>5.9250000000000007</v>
      </c>
      <c r="O204" s="42"/>
      <c r="P204" s="41"/>
      <c r="Q204" s="42" t="s">
        <v>29</v>
      </c>
    </row>
    <row r="205" spans="2:17" ht="22.8" x14ac:dyDescent="0.2">
      <c r="B205" s="35">
        <v>200</v>
      </c>
      <c r="C205" s="36" t="s">
        <v>325</v>
      </c>
      <c r="D205" s="36" t="s">
        <v>325</v>
      </c>
      <c r="E205" s="36" t="s">
        <v>50</v>
      </c>
      <c r="F205" s="36" t="s">
        <v>326</v>
      </c>
      <c r="G205" s="37" t="s">
        <v>14</v>
      </c>
      <c r="H205" s="37" t="s">
        <v>15</v>
      </c>
      <c r="I205" s="38">
        <v>1</v>
      </c>
      <c r="J205" s="39">
        <v>7.5</v>
      </c>
      <c r="K205" s="39"/>
      <c r="L205" s="40">
        <v>0.21</v>
      </c>
      <c r="M205" s="41">
        <v>0.21</v>
      </c>
      <c r="N205" s="42">
        <f t="shared" si="3"/>
        <v>5.9250000000000007</v>
      </c>
      <c r="O205" s="42"/>
      <c r="P205" s="41"/>
      <c r="Q205" s="42" t="s">
        <v>29</v>
      </c>
    </row>
    <row r="206" spans="2:17" ht="22.8" x14ac:dyDescent="0.2">
      <c r="B206" s="35">
        <v>201</v>
      </c>
      <c r="C206" s="36" t="s">
        <v>327</v>
      </c>
      <c r="D206" s="36" t="s">
        <v>327</v>
      </c>
      <c r="E206" s="36" t="s">
        <v>50</v>
      </c>
      <c r="F206" s="36" t="s">
        <v>328</v>
      </c>
      <c r="G206" s="37" t="s">
        <v>14</v>
      </c>
      <c r="H206" s="37" t="s">
        <v>15</v>
      </c>
      <c r="I206" s="38">
        <v>1</v>
      </c>
      <c r="J206" s="39">
        <v>10</v>
      </c>
      <c r="K206" s="39"/>
      <c r="L206" s="40">
        <v>0.21</v>
      </c>
      <c r="M206" s="41">
        <v>0.21</v>
      </c>
      <c r="N206" s="42">
        <f t="shared" si="3"/>
        <v>7.9</v>
      </c>
      <c r="O206" s="42"/>
      <c r="P206" s="41"/>
      <c r="Q206" s="42" t="s">
        <v>29</v>
      </c>
    </row>
    <row r="207" spans="2:17" ht="22.8" x14ac:dyDescent="0.2">
      <c r="B207" s="35">
        <v>202</v>
      </c>
      <c r="C207" s="36" t="s">
        <v>329</v>
      </c>
      <c r="D207" s="36" t="s">
        <v>329</v>
      </c>
      <c r="E207" s="36" t="s">
        <v>50</v>
      </c>
      <c r="F207" s="36" t="s">
        <v>330</v>
      </c>
      <c r="G207" s="37" t="s">
        <v>14</v>
      </c>
      <c r="H207" s="37" t="s">
        <v>15</v>
      </c>
      <c r="I207" s="38">
        <v>1</v>
      </c>
      <c r="J207" s="39">
        <v>5</v>
      </c>
      <c r="K207" s="39"/>
      <c r="L207" s="40">
        <v>0.21</v>
      </c>
      <c r="M207" s="41">
        <v>0.21</v>
      </c>
      <c r="N207" s="42">
        <f t="shared" si="3"/>
        <v>3.95</v>
      </c>
      <c r="O207" s="42"/>
      <c r="P207" s="41"/>
      <c r="Q207" s="42" t="s">
        <v>29</v>
      </c>
    </row>
    <row r="208" spans="2:17" ht="22.8" x14ac:dyDescent="0.2">
      <c r="B208" s="35">
        <v>203</v>
      </c>
      <c r="C208" s="36" t="s">
        <v>331</v>
      </c>
      <c r="D208" s="36" t="s">
        <v>331</v>
      </c>
      <c r="E208" s="36" t="s">
        <v>50</v>
      </c>
      <c r="F208" s="36" t="s">
        <v>332</v>
      </c>
      <c r="G208" s="37" t="s">
        <v>14</v>
      </c>
      <c r="H208" s="37" t="s">
        <v>15</v>
      </c>
      <c r="I208" s="38">
        <v>1</v>
      </c>
      <c r="J208" s="39">
        <v>2.5</v>
      </c>
      <c r="K208" s="39"/>
      <c r="L208" s="40">
        <v>0.21</v>
      </c>
      <c r="M208" s="41">
        <v>0.21</v>
      </c>
      <c r="N208" s="42">
        <f t="shared" si="3"/>
        <v>1.9750000000000001</v>
      </c>
      <c r="O208" s="42"/>
      <c r="P208" s="41"/>
      <c r="Q208" s="42" t="s">
        <v>29</v>
      </c>
    </row>
    <row r="209" spans="2:17" ht="22.8" x14ac:dyDescent="0.2">
      <c r="B209" s="35">
        <v>204</v>
      </c>
      <c r="C209" s="36" t="s">
        <v>333</v>
      </c>
      <c r="D209" s="36" t="s">
        <v>333</v>
      </c>
      <c r="E209" s="36" t="s">
        <v>50</v>
      </c>
      <c r="F209" s="36" t="s">
        <v>334</v>
      </c>
      <c r="G209" s="37" t="s">
        <v>14</v>
      </c>
      <c r="H209" s="37" t="s">
        <v>15</v>
      </c>
      <c r="I209" s="38">
        <v>1</v>
      </c>
      <c r="J209" s="39">
        <v>7.5</v>
      </c>
      <c r="K209" s="39"/>
      <c r="L209" s="40">
        <v>0.21</v>
      </c>
      <c r="M209" s="41">
        <v>0.21</v>
      </c>
      <c r="N209" s="42">
        <f t="shared" si="3"/>
        <v>5.9250000000000007</v>
      </c>
      <c r="O209" s="42"/>
      <c r="P209" s="41"/>
      <c r="Q209" s="42" t="s">
        <v>29</v>
      </c>
    </row>
    <row r="210" spans="2:17" ht="22.8" x14ac:dyDescent="0.2">
      <c r="B210" s="35">
        <v>205</v>
      </c>
      <c r="C210" s="36" t="s">
        <v>335</v>
      </c>
      <c r="D210" s="36" t="s">
        <v>335</v>
      </c>
      <c r="E210" s="36" t="s">
        <v>50</v>
      </c>
      <c r="F210" s="36" t="s">
        <v>336</v>
      </c>
      <c r="G210" s="37" t="s">
        <v>14</v>
      </c>
      <c r="H210" s="37" t="s">
        <v>15</v>
      </c>
      <c r="I210" s="38">
        <v>1</v>
      </c>
      <c r="J210" s="39">
        <v>2.5</v>
      </c>
      <c r="K210" s="39"/>
      <c r="L210" s="40">
        <v>0.21</v>
      </c>
      <c r="M210" s="41">
        <v>0.21</v>
      </c>
      <c r="N210" s="42">
        <f t="shared" si="3"/>
        <v>1.9750000000000001</v>
      </c>
      <c r="O210" s="42"/>
      <c r="P210" s="41"/>
      <c r="Q210" s="42" t="s">
        <v>29</v>
      </c>
    </row>
    <row r="211" spans="2:17" ht="22.8" x14ac:dyDescent="0.2">
      <c r="B211" s="35">
        <v>206</v>
      </c>
      <c r="C211" s="36" t="s">
        <v>337</v>
      </c>
      <c r="D211" s="36" t="s">
        <v>337</v>
      </c>
      <c r="E211" s="36" t="s">
        <v>50</v>
      </c>
      <c r="F211" s="36" t="s">
        <v>338</v>
      </c>
      <c r="G211" s="37" t="s">
        <v>14</v>
      </c>
      <c r="H211" s="37" t="s">
        <v>15</v>
      </c>
      <c r="I211" s="38">
        <v>1</v>
      </c>
      <c r="J211" s="39">
        <v>5</v>
      </c>
      <c r="K211" s="39"/>
      <c r="L211" s="40">
        <v>0.21</v>
      </c>
      <c r="M211" s="41">
        <v>0.21</v>
      </c>
      <c r="N211" s="42">
        <f t="shared" si="3"/>
        <v>3.95</v>
      </c>
      <c r="O211" s="42"/>
      <c r="P211" s="41"/>
      <c r="Q211" s="42" t="s">
        <v>29</v>
      </c>
    </row>
    <row r="212" spans="2:17" ht="34.200000000000003" x14ac:dyDescent="0.2">
      <c r="B212" s="35">
        <v>207</v>
      </c>
      <c r="C212" s="36" t="s">
        <v>339</v>
      </c>
      <c r="D212" s="36" t="s">
        <v>339</v>
      </c>
      <c r="E212" s="36" t="s">
        <v>50</v>
      </c>
      <c r="F212" s="36" t="s">
        <v>340</v>
      </c>
      <c r="G212" s="37" t="s">
        <v>14</v>
      </c>
      <c r="H212" s="37" t="s">
        <v>15</v>
      </c>
      <c r="I212" s="38">
        <v>1</v>
      </c>
      <c r="J212" s="39">
        <v>5</v>
      </c>
      <c r="K212" s="39"/>
      <c r="L212" s="40">
        <v>0.21</v>
      </c>
      <c r="M212" s="41">
        <v>0.21</v>
      </c>
      <c r="N212" s="42">
        <f t="shared" si="3"/>
        <v>3.95</v>
      </c>
      <c r="O212" s="42"/>
      <c r="P212" s="41"/>
      <c r="Q212" s="42" t="s">
        <v>29</v>
      </c>
    </row>
    <row r="213" spans="2:17" ht="22.8" x14ac:dyDescent="0.2">
      <c r="B213" s="35">
        <v>208</v>
      </c>
      <c r="C213" s="36" t="s">
        <v>341</v>
      </c>
      <c r="D213" s="36" t="s">
        <v>341</v>
      </c>
      <c r="E213" s="36" t="s">
        <v>50</v>
      </c>
      <c r="F213" s="36" t="s">
        <v>342</v>
      </c>
      <c r="G213" s="37" t="s">
        <v>14</v>
      </c>
      <c r="H213" s="37" t="s">
        <v>15</v>
      </c>
      <c r="I213" s="38">
        <v>1</v>
      </c>
      <c r="J213" s="39">
        <v>2.5</v>
      </c>
      <c r="K213" s="39"/>
      <c r="L213" s="40">
        <v>0.21</v>
      </c>
      <c r="M213" s="41">
        <v>0.21</v>
      </c>
      <c r="N213" s="42">
        <f t="shared" si="3"/>
        <v>1.9750000000000001</v>
      </c>
      <c r="O213" s="42"/>
      <c r="P213" s="41"/>
      <c r="Q213" s="42" t="s">
        <v>29</v>
      </c>
    </row>
    <row r="214" spans="2:17" ht="22.8" x14ac:dyDescent="0.2">
      <c r="B214" s="35">
        <v>209</v>
      </c>
      <c r="C214" s="36" t="s">
        <v>343</v>
      </c>
      <c r="D214" s="36" t="s">
        <v>343</v>
      </c>
      <c r="E214" s="36" t="s">
        <v>50</v>
      </c>
      <c r="F214" s="36" t="s">
        <v>344</v>
      </c>
      <c r="G214" s="37" t="s">
        <v>14</v>
      </c>
      <c r="H214" s="37" t="s">
        <v>15</v>
      </c>
      <c r="I214" s="38">
        <v>1</v>
      </c>
      <c r="J214" s="39">
        <v>2.5</v>
      </c>
      <c r="K214" s="39"/>
      <c r="L214" s="40">
        <v>0.21</v>
      </c>
      <c r="M214" s="41">
        <v>0.21</v>
      </c>
      <c r="N214" s="42">
        <f t="shared" si="3"/>
        <v>1.9750000000000001</v>
      </c>
      <c r="O214" s="42"/>
      <c r="P214" s="41"/>
      <c r="Q214" s="42" t="s">
        <v>29</v>
      </c>
    </row>
    <row r="215" spans="2:17" ht="34.200000000000003" x14ac:dyDescent="0.2">
      <c r="B215" s="35">
        <v>210</v>
      </c>
      <c r="C215" s="36" t="s">
        <v>345</v>
      </c>
      <c r="D215" s="36" t="s">
        <v>345</v>
      </c>
      <c r="E215" s="36" t="s">
        <v>50</v>
      </c>
      <c r="F215" s="36" t="s">
        <v>346</v>
      </c>
      <c r="G215" s="37" t="s">
        <v>14</v>
      </c>
      <c r="H215" s="37" t="s">
        <v>15</v>
      </c>
      <c r="I215" s="38">
        <v>1</v>
      </c>
      <c r="J215" s="39">
        <v>5</v>
      </c>
      <c r="K215" s="39"/>
      <c r="L215" s="40">
        <v>0.21</v>
      </c>
      <c r="M215" s="41">
        <v>0.21</v>
      </c>
      <c r="N215" s="42">
        <f t="shared" si="3"/>
        <v>3.95</v>
      </c>
      <c r="O215" s="42"/>
      <c r="P215" s="41"/>
      <c r="Q215" s="42" t="s">
        <v>29</v>
      </c>
    </row>
    <row r="216" spans="2:17" ht="45.6" x14ac:dyDescent="0.2">
      <c r="B216" s="35">
        <v>211</v>
      </c>
      <c r="C216" s="36" t="s">
        <v>347</v>
      </c>
      <c r="D216" s="36" t="s">
        <v>347</v>
      </c>
      <c r="E216" s="36" t="s">
        <v>50</v>
      </c>
      <c r="F216" s="36" t="s">
        <v>348</v>
      </c>
      <c r="G216" s="37" t="s">
        <v>14</v>
      </c>
      <c r="H216" s="37" t="s">
        <v>15</v>
      </c>
      <c r="I216" s="38">
        <v>1</v>
      </c>
      <c r="J216" s="39">
        <v>5</v>
      </c>
      <c r="K216" s="39"/>
      <c r="L216" s="40">
        <v>0.21</v>
      </c>
      <c r="M216" s="41">
        <v>0.21</v>
      </c>
      <c r="N216" s="42">
        <f t="shared" si="3"/>
        <v>3.95</v>
      </c>
      <c r="O216" s="42"/>
      <c r="P216" s="41"/>
      <c r="Q216" s="42" t="s">
        <v>29</v>
      </c>
    </row>
    <row r="217" spans="2:17" ht="22.8" x14ac:dyDescent="0.2">
      <c r="B217" s="35">
        <v>212</v>
      </c>
      <c r="C217" s="36" t="s">
        <v>349</v>
      </c>
      <c r="D217" s="36" t="s">
        <v>349</v>
      </c>
      <c r="E217" s="36" t="s">
        <v>50</v>
      </c>
      <c r="F217" s="36" t="s">
        <v>350</v>
      </c>
      <c r="G217" s="37" t="s">
        <v>14</v>
      </c>
      <c r="H217" s="37" t="s">
        <v>15</v>
      </c>
      <c r="I217" s="38">
        <v>1</v>
      </c>
      <c r="J217" s="39">
        <v>7.5</v>
      </c>
      <c r="K217" s="39"/>
      <c r="L217" s="40">
        <v>0.21</v>
      </c>
      <c r="M217" s="41">
        <v>0.21</v>
      </c>
      <c r="N217" s="42">
        <f t="shared" si="3"/>
        <v>5.9250000000000007</v>
      </c>
      <c r="O217" s="42"/>
      <c r="P217" s="41"/>
      <c r="Q217" s="42" t="s">
        <v>29</v>
      </c>
    </row>
    <row r="218" spans="2:17" ht="22.8" x14ac:dyDescent="0.2">
      <c r="B218" s="35">
        <v>213</v>
      </c>
      <c r="C218" s="36" t="s">
        <v>351</v>
      </c>
      <c r="D218" s="36" t="s">
        <v>351</v>
      </c>
      <c r="E218" s="36" t="s">
        <v>50</v>
      </c>
      <c r="F218" s="36" t="s">
        <v>352</v>
      </c>
      <c r="G218" s="37" t="s">
        <v>14</v>
      </c>
      <c r="H218" s="37" t="s">
        <v>15</v>
      </c>
      <c r="I218" s="38">
        <v>1</v>
      </c>
      <c r="J218" s="39">
        <v>10</v>
      </c>
      <c r="K218" s="39"/>
      <c r="L218" s="40">
        <v>0.21</v>
      </c>
      <c r="M218" s="41">
        <v>0.21</v>
      </c>
      <c r="N218" s="42">
        <f t="shared" si="3"/>
        <v>7.9</v>
      </c>
      <c r="O218" s="42"/>
      <c r="P218" s="41"/>
      <c r="Q218" s="42" t="s">
        <v>29</v>
      </c>
    </row>
    <row r="219" spans="2:17" ht="22.8" x14ac:dyDescent="0.2">
      <c r="B219" s="35">
        <v>214</v>
      </c>
      <c r="C219" s="36" t="s">
        <v>353</v>
      </c>
      <c r="D219" s="36" t="s">
        <v>353</v>
      </c>
      <c r="E219" s="36" t="s">
        <v>50</v>
      </c>
      <c r="F219" s="36" t="s">
        <v>354</v>
      </c>
      <c r="G219" s="37" t="s">
        <v>14</v>
      </c>
      <c r="H219" s="37" t="s">
        <v>15</v>
      </c>
      <c r="I219" s="38">
        <v>1</v>
      </c>
      <c r="J219" s="39">
        <v>10</v>
      </c>
      <c r="K219" s="39"/>
      <c r="L219" s="40">
        <v>0.21</v>
      </c>
      <c r="M219" s="41">
        <v>0.21</v>
      </c>
      <c r="N219" s="42">
        <f t="shared" si="3"/>
        <v>7.9</v>
      </c>
      <c r="O219" s="42"/>
      <c r="P219" s="41"/>
      <c r="Q219" s="42" t="s">
        <v>29</v>
      </c>
    </row>
    <row r="220" spans="2:17" ht="34.200000000000003" x14ac:dyDescent="0.2">
      <c r="B220" s="35">
        <v>215</v>
      </c>
      <c r="C220" s="36" t="s">
        <v>355</v>
      </c>
      <c r="D220" s="36" t="s">
        <v>355</v>
      </c>
      <c r="E220" s="36" t="s">
        <v>50</v>
      </c>
      <c r="F220" s="36" t="s">
        <v>356</v>
      </c>
      <c r="G220" s="37" t="s">
        <v>14</v>
      </c>
      <c r="H220" s="37" t="s">
        <v>15</v>
      </c>
      <c r="I220" s="38">
        <v>1</v>
      </c>
      <c r="J220" s="39">
        <v>2.5</v>
      </c>
      <c r="K220" s="39"/>
      <c r="L220" s="40">
        <v>0.21</v>
      </c>
      <c r="M220" s="41">
        <v>0.21</v>
      </c>
      <c r="N220" s="42">
        <f t="shared" si="3"/>
        <v>1.9750000000000001</v>
      </c>
      <c r="O220" s="42"/>
      <c r="P220" s="41"/>
      <c r="Q220" s="42" t="s">
        <v>29</v>
      </c>
    </row>
    <row r="221" spans="2:17" ht="34.200000000000003" x14ac:dyDescent="0.2">
      <c r="B221" s="35">
        <v>216</v>
      </c>
      <c r="C221" s="36" t="s">
        <v>357</v>
      </c>
      <c r="D221" s="36" t="s">
        <v>357</v>
      </c>
      <c r="E221" s="36" t="s">
        <v>50</v>
      </c>
      <c r="F221" s="36" t="s">
        <v>358</v>
      </c>
      <c r="G221" s="37" t="s">
        <v>14</v>
      </c>
      <c r="H221" s="37" t="s">
        <v>15</v>
      </c>
      <c r="I221" s="38">
        <v>1</v>
      </c>
      <c r="J221" s="39">
        <v>7.5</v>
      </c>
      <c r="K221" s="39"/>
      <c r="L221" s="40">
        <v>0.21</v>
      </c>
      <c r="M221" s="41">
        <v>0.21</v>
      </c>
      <c r="N221" s="42">
        <f t="shared" si="3"/>
        <v>5.9250000000000007</v>
      </c>
      <c r="O221" s="42"/>
      <c r="P221" s="41"/>
      <c r="Q221" s="42" t="s">
        <v>29</v>
      </c>
    </row>
    <row r="222" spans="2:17" ht="22.8" x14ac:dyDescent="0.2">
      <c r="B222" s="35">
        <v>217</v>
      </c>
      <c r="C222" s="36" t="s">
        <v>359</v>
      </c>
      <c r="D222" s="36" t="s">
        <v>359</v>
      </c>
      <c r="E222" s="36" t="s">
        <v>50</v>
      </c>
      <c r="F222" s="36" t="s">
        <v>360</v>
      </c>
      <c r="G222" s="37" t="s">
        <v>14</v>
      </c>
      <c r="H222" s="37" t="s">
        <v>15</v>
      </c>
      <c r="I222" s="38">
        <v>1</v>
      </c>
      <c r="J222" s="39">
        <v>2.5</v>
      </c>
      <c r="K222" s="39"/>
      <c r="L222" s="40">
        <v>0.21</v>
      </c>
      <c r="M222" s="41">
        <v>0.21</v>
      </c>
      <c r="N222" s="42">
        <f t="shared" si="3"/>
        <v>1.9750000000000001</v>
      </c>
      <c r="O222" s="42"/>
      <c r="P222" s="41"/>
      <c r="Q222" s="42" t="s">
        <v>29</v>
      </c>
    </row>
    <row r="223" spans="2:17" x14ac:dyDescent="0.2">
      <c r="B223" s="35">
        <v>218</v>
      </c>
      <c r="C223" s="36" t="s">
        <v>361</v>
      </c>
      <c r="D223" s="36" t="s">
        <v>361</v>
      </c>
      <c r="E223" s="36" t="s">
        <v>50</v>
      </c>
      <c r="F223" s="36" t="s">
        <v>362</v>
      </c>
      <c r="G223" s="37" t="s">
        <v>14</v>
      </c>
      <c r="H223" s="37" t="s">
        <v>15</v>
      </c>
      <c r="I223" s="38">
        <v>1</v>
      </c>
      <c r="J223" s="39">
        <v>2.5</v>
      </c>
      <c r="K223" s="39"/>
      <c r="L223" s="40">
        <v>0.21</v>
      </c>
      <c r="M223" s="41">
        <v>0.21</v>
      </c>
      <c r="N223" s="42">
        <f t="shared" si="3"/>
        <v>1.9750000000000001</v>
      </c>
      <c r="O223" s="42"/>
      <c r="P223" s="41"/>
      <c r="Q223" s="42" t="s">
        <v>29</v>
      </c>
    </row>
    <row r="224" spans="2:17" x14ac:dyDescent="0.2">
      <c r="B224" s="35">
        <v>219</v>
      </c>
      <c r="C224" s="36" t="s">
        <v>363</v>
      </c>
      <c r="D224" s="36" t="s">
        <v>363</v>
      </c>
      <c r="E224" s="36" t="s">
        <v>50</v>
      </c>
      <c r="F224" s="36" t="s">
        <v>364</v>
      </c>
      <c r="G224" s="37" t="s">
        <v>14</v>
      </c>
      <c r="H224" s="37" t="s">
        <v>15</v>
      </c>
      <c r="I224" s="38">
        <v>1</v>
      </c>
      <c r="J224" s="39">
        <v>2.5</v>
      </c>
      <c r="K224" s="39"/>
      <c r="L224" s="40">
        <v>0.21</v>
      </c>
      <c r="M224" s="41">
        <v>0.21</v>
      </c>
      <c r="N224" s="42">
        <f t="shared" si="3"/>
        <v>1.9750000000000001</v>
      </c>
      <c r="O224" s="42"/>
      <c r="P224" s="41"/>
      <c r="Q224" s="42" t="s">
        <v>29</v>
      </c>
    </row>
    <row r="225" spans="2:17" ht="22.8" x14ac:dyDescent="0.2">
      <c r="B225" s="35">
        <v>220</v>
      </c>
      <c r="C225" s="36" t="s">
        <v>365</v>
      </c>
      <c r="D225" s="36" t="s">
        <v>365</v>
      </c>
      <c r="E225" s="36" t="s">
        <v>50</v>
      </c>
      <c r="F225" s="36" t="s">
        <v>366</v>
      </c>
      <c r="G225" s="37" t="s">
        <v>14</v>
      </c>
      <c r="H225" s="37" t="s">
        <v>15</v>
      </c>
      <c r="I225" s="38">
        <v>1</v>
      </c>
      <c r="J225" s="39">
        <v>2.5</v>
      </c>
      <c r="K225" s="39"/>
      <c r="L225" s="40">
        <v>0.21</v>
      </c>
      <c r="M225" s="41">
        <v>0.21</v>
      </c>
      <c r="N225" s="42">
        <f t="shared" si="3"/>
        <v>1.9750000000000001</v>
      </c>
      <c r="O225" s="42"/>
      <c r="P225" s="41"/>
      <c r="Q225" s="42" t="s">
        <v>29</v>
      </c>
    </row>
    <row r="226" spans="2:17" ht="22.8" x14ac:dyDescent="0.2">
      <c r="B226" s="35">
        <v>221</v>
      </c>
      <c r="C226" s="36" t="s">
        <v>367</v>
      </c>
      <c r="D226" s="36" t="s">
        <v>367</v>
      </c>
      <c r="E226" s="36" t="s">
        <v>50</v>
      </c>
      <c r="F226" s="36" t="s">
        <v>368</v>
      </c>
      <c r="G226" s="37" t="s">
        <v>14</v>
      </c>
      <c r="H226" s="37" t="s">
        <v>15</v>
      </c>
      <c r="I226" s="38">
        <v>1</v>
      </c>
      <c r="J226" s="39">
        <v>2.5</v>
      </c>
      <c r="K226" s="39"/>
      <c r="L226" s="40">
        <v>0.21</v>
      </c>
      <c r="M226" s="41">
        <v>0.21</v>
      </c>
      <c r="N226" s="42">
        <f t="shared" si="3"/>
        <v>1.9750000000000001</v>
      </c>
      <c r="O226" s="42"/>
      <c r="P226" s="41"/>
      <c r="Q226" s="42" t="s">
        <v>29</v>
      </c>
    </row>
    <row r="227" spans="2:17" x14ac:dyDescent="0.2">
      <c r="B227" s="35">
        <v>222</v>
      </c>
      <c r="C227" s="36" t="s">
        <v>369</v>
      </c>
      <c r="D227" s="36" t="s">
        <v>369</v>
      </c>
      <c r="E227" s="36" t="s">
        <v>50</v>
      </c>
      <c r="F227" s="36" t="s">
        <v>370</v>
      </c>
      <c r="G227" s="37" t="s">
        <v>14</v>
      </c>
      <c r="H227" s="37" t="s">
        <v>15</v>
      </c>
      <c r="I227" s="38">
        <v>1</v>
      </c>
      <c r="J227" s="39">
        <v>5</v>
      </c>
      <c r="K227" s="39"/>
      <c r="L227" s="40">
        <v>0.21</v>
      </c>
      <c r="M227" s="41">
        <v>0.21</v>
      </c>
      <c r="N227" s="42">
        <f t="shared" si="3"/>
        <v>3.95</v>
      </c>
      <c r="O227" s="42"/>
      <c r="P227" s="41"/>
      <c r="Q227" s="42" t="s">
        <v>29</v>
      </c>
    </row>
    <row r="228" spans="2:17" ht="45.6" x14ac:dyDescent="0.2">
      <c r="B228" s="35">
        <v>223</v>
      </c>
      <c r="C228" s="36" t="s">
        <v>371</v>
      </c>
      <c r="D228" s="36" t="s">
        <v>371</v>
      </c>
      <c r="E228" s="36" t="s">
        <v>50</v>
      </c>
      <c r="F228" s="36" t="s">
        <v>372</v>
      </c>
      <c r="G228" s="37" t="s">
        <v>14</v>
      </c>
      <c r="H228" s="37" t="s">
        <v>15</v>
      </c>
      <c r="I228" s="38">
        <v>1</v>
      </c>
      <c r="J228" s="39">
        <v>2.5</v>
      </c>
      <c r="K228" s="39"/>
      <c r="L228" s="40">
        <v>0.21</v>
      </c>
      <c r="M228" s="41">
        <v>0.21</v>
      </c>
      <c r="N228" s="42">
        <f t="shared" si="3"/>
        <v>1.9750000000000001</v>
      </c>
      <c r="O228" s="42"/>
      <c r="P228" s="41"/>
      <c r="Q228" s="42" t="s">
        <v>29</v>
      </c>
    </row>
    <row r="229" spans="2:17" x14ac:dyDescent="0.2">
      <c r="B229" s="35">
        <v>224</v>
      </c>
      <c r="C229" s="36" t="s">
        <v>373</v>
      </c>
      <c r="D229" s="36" t="s">
        <v>373</v>
      </c>
      <c r="E229" s="36" t="s">
        <v>50</v>
      </c>
      <c r="F229" s="36" t="s">
        <v>374</v>
      </c>
      <c r="G229" s="37" t="s">
        <v>14</v>
      </c>
      <c r="H229" s="37" t="s">
        <v>15</v>
      </c>
      <c r="I229" s="38">
        <v>1</v>
      </c>
      <c r="J229" s="39">
        <v>2.5</v>
      </c>
      <c r="K229" s="39"/>
      <c r="L229" s="40">
        <v>0.21</v>
      </c>
      <c r="M229" s="41">
        <v>0.21</v>
      </c>
      <c r="N229" s="42">
        <f t="shared" si="3"/>
        <v>1.9750000000000001</v>
      </c>
      <c r="O229" s="42"/>
      <c r="P229" s="41"/>
      <c r="Q229" s="42" t="s">
        <v>29</v>
      </c>
    </row>
    <row r="230" spans="2:17" x14ac:dyDescent="0.2">
      <c r="B230" s="35">
        <v>225</v>
      </c>
      <c r="C230" s="36" t="s">
        <v>375</v>
      </c>
      <c r="D230" s="36" t="s">
        <v>375</v>
      </c>
      <c r="E230" s="36" t="s">
        <v>50</v>
      </c>
      <c r="F230" s="36" t="s">
        <v>376</v>
      </c>
      <c r="G230" s="37" t="s">
        <v>14</v>
      </c>
      <c r="H230" s="37" t="s">
        <v>15</v>
      </c>
      <c r="I230" s="38">
        <v>1</v>
      </c>
      <c r="J230" s="39">
        <v>2.5</v>
      </c>
      <c r="K230" s="39"/>
      <c r="L230" s="40">
        <v>0.21</v>
      </c>
      <c r="M230" s="41">
        <v>0.21</v>
      </c>
      <c r="N230" s="42">
        <f t="shared" si="3"/>
        <v>1.9750000000000001</v>
      </c>
      <c r="O230" s="42"/>
      <c r="P230" s="41"/>
      <c r="Q230" s="42" t="s">
        <v>29</v>
      </c>
    </row>
    <row r="231" spans="2:17" ht="22.8" x14ac:dyDescent="0.2">
      <c r="B231" s="35">
        <v>226</v>
      </c>
      <c r="C231" s="36" t="s">
        <v>377</v>
      </c>
      <c r="D231" s="36" t="s">
        <v>377</v>
      </c>
      <c r="E231" s="36" t="s">
        <v>50</v>
      </c>
      <c r="F231" s="36" t="s">
        <v>378</v>
      </c>
      <c r="G231" s="37" t="s">
        <v>14</v>
      </c>
      <c r="H231" s="37" t="s">
        <v>15</v>
      </c>
      <c r="I231" s="38">
        <v>1</v>
      </c>
      <c r="J231" s="39">
        <v>2.5</v>
      </c>
      <c r="K231" s="39"/>
      <c r="L231" s="40">
        <v>0.21</v>
      </c>
      <c r="M231" s="41">
        <v>0.21</v>
      </c>
      <c r="N231" s="42">
        <f t="shared" si="3"/>
        <v>1.9750000000000001</v>
      </c>
      <c r="O231" s="42"/>
      <c r="P231" s="41"/>
      <c r="Q231" s="42" t="s">
        <v>29</v>
      </c>
    </row>
    <row r="232" spans="2:17" ht="45.6" x14ac:dyDescent="0.2">
      <c r="B232" s="35">
        <v>227</v>
      </c>
      <c r="C232" s="36" t="s">
        <v>379</v>
      </c>
      <c r="D232" s="36" t="s">
        <v>379</v>
      </c>
      <c r="E232" s="36" t="s">
        <v>50</v>
      </c>
      <c r="F232" s="36" t="s">
        <v>380</v>
      </c>
      <c r="G232" s="37" t="s">
        <v>14</v>
      </c>
      <c r="H232" s="37" t="s">
        <v>15</v>
      </c>
      <c r="I232" s="38">
        <v>1</v>
      </c>
      <c r="J232" s="39">
        <v>10</v>
      </c>
      <c r="K232" s="39"/>
      <c r="L232" s="40">
        <v>0.21</v>
      </c>
      <c r="M232" s="41">
        <v>0.21</v>
      </c>
      <c r="N232" s="42">
        <f t="shared" si="3"/>
        <v>7.9</v>
      </c>
      <c r="O232" s="42"/>
      <c r="P232" s="41"/>
      <c r="Q232" s="42" t="s">
        <v>29</v>
      </c>
    </row>
    <row r="233" spans="2:17" x14ac:dyDescent="0.2">
      <c r="B233" s="35">
        <v>228</v>
      </c>
      <c r="C233" s="36" t="s">
        <v>299</v>
      </c>
      <c r="D233" s="36" t="s">
        <v>299</v>
      </c>
      <c r="E233" s="36" t="s">
        <v>50</v>
      </c>
      <c r="F233" s="36" t="s">
        <v>381</v>
      </c>
      <c r="G233" s="37" t="s">
        <v>14</v>
      </c>
      <c r="H233" s="37" t="s">
        <v>15</v>
      </c>
      <c r="I233" s="38">
        <v>1</v>
      </c>
      <c r="J233" s="39">
        <v>5</v>
      </c>
      <c r="K233" s="39"/>
      <c r="L233" s="40">
        <v>0.21</v>
      </c>
      <c r="M233" s="41">
        <v>0.21</v>
      </c>
      <c r="N233" s="42">
        <f t="shared" si="3"/>
        <v>3.95</v>
      </c>
      <c r="O233" s="42"/>
      <c r="P233" s="41"/>
      <c r="Q233" s="42" t="s">
        <v>29</v>
      </c>
    </row>
    <row r="234" spans="2:17" ht="22.8" x14ac:dyDescent="0.2">
      <c r="B234" s="35">
        <v>229</v>
      </c>
      <c r="C234" s="36" t="s">
        <v>303</v>
      </c>
      <c r="D234" s="36" t="s">
        <v>303</v>
      </c>
      <c r="E234" s="36" t="s">
        <v>50</v>
      </c>
      <c r="F234" s="36" t="s">
        <v>382</v>
      </c>
      <c r="G234" s="37" t="s">
        <v>14</v>
      </c>
      <c r="H234" s="37" t="s">
        <v>15</v>
      </c>
      <c r="I234" s="38">
        <v>1</v>
      </c>
      <c r="J234" s="39">
        <v>10</v>
      </c>
      <c r="K234" s="39"/>
      <c r="L234" s="40">
        <v>0.21</v>
      </c>
      <c r="M234" s="41">
        <v>0.21</v>
      </c>
      <c r="N234" s="42">
        <f t="shared" si="3"/>
        <v>7.9</v>
      </c>
      <c r="O234" s="42"/>
      <c r="P234" s="41"/>
      <c r="Q234" s="42" t="s">
        <v>29</v>
      </c>
    </row>
    <row r="235" spans="2:17" x14ac:dyDescent="0.2">
      <c r="B235" s="35">
        <v>230</v>
      </c>
      <c r="C235" s="36" t="s">
        <v>305</v>
      </c>
      <c r="D235" s="36" t="s">
        <v>305</v>
      </c>
      <c r="E235" s="36" t="s">
        <v>50</v>
      </c>
      <c r="F235" s="36" t="s">
        <v>383</v>
      </c>
      <c r="G235" s="37" t="s">
        <v>14</v>
      </c>
      <c r="H235" s="37" t="s">
        <v>15</v>
      </c>
      <c r="I235" s="38">
        <v>1</v>
      </c>
      <c r="J235" s="39">
        <v>2.5</v>
      </c>
      <c r="K235" s="39"/>
      <c r="L235" s="40">
        <v>0.21</v>
      </c>
      <c r="M235" s="41">
        <v>0.21</v>
      </c>
      <c r="N235" s="42">
        <f t="shared" si="3"/>
        <v>1.9750000000000001</v>
      </c>
      <c r="O235" s="42"/>
      <c r="P235" s="41"/>
      <c r="Q235" s="42" t="s">
        <v>29</v>
      </c>
    </row>
    <row r="236" spans="2:17" x14ac:dyDescent="0.2">
      <c r="B236" s="35">
        <v>231</v>
      </c>
      <c r="C236" s="36" t="s">
        <v>301</v>
      </c>
      <c r="D236" s="36" t="s">
        <v>301</v>
      </c>
      <c r="E236" s="36" t="s">
        <v>50</v>
      </c>
      <c r="F236" s="36" t="s">
        <v>384</v>
      </c>
      <c r="G236" s="37" t="s">
        <v>14</v>
      </c>
      <c r="H236" s="37" t="s">
        <v>15</v>
      </c>
      <c r="I236" s="38">
        <v>1</v>
      </c>
      <c r="J236" s="39">
        <v>2.5</v>
      </c>
      <c r="K236" s="39"/>
      <c r="L236" s="40">
        <v>0.21</v>
      </c>
      <c r="M236" s="41">
        <v>0.21</v>
      </c>
      <c r="N236" s="42">
        <f t="shared" si="3"/>
        <v>1.9750000000000001</v>
      </c>
      <c r="O236" s="42"/>
      <c r="P236" s="41"/>
      <c r="Q236" s="42" t="s">
        <v>29</v>
      </c>
    </row>
    <row r="237" spans="2:17" ht="34.200000000000003" x14ac:dyDescent="0.2">
      <c r="B237" s="35">
        <v>232</v>
      </c>
      <c r="C237" s="36" t="s">
        <v>385</v>
      </c>
      <c r="D237" s="36" t="s">
        <v>385</v>
      </c>
      <c r="E237" s="36" t="s">
        <v>50</v>
      </c>
      <c r="F237" s="36" t="s">
        <v>386</v>
      </c>
      <c r="G237" s="37" t="s">
        <v>14</v>
      </c>
      <c r="H237" s="37" t="s">
        <v>15</v>
      </c>
      <c r="I237" s="38">
        <v>1</v>
      </c>
      <c r="J237" s="39">
        <v>5</v>
      </c>
      <c r="K237" s="39"/>
      <c r="L237" s="40">
        <v>0.21</v>
      </c>
      <c r="M237" s="41">
        <v>0.21</v>
      </c>
      <c r="N237" s="42">
        <f t="shared" si="3"/>
        <v>3.95</v>
      </c>
      <c r="O237" s="42"/>
      <c r="P237" s="41"/>
      <c r="Q237" s="42" t="s">
        <v>29</v>
      </c>
    </row>
    <row r="238" spans="2:17" x14ac:dyDescent="0.2">
      <c r="B238" s="35">
        <v>233</v>
      </c>
      <c r="C238" s="36" t="s">
        <v>309</v>
      </c>
      <c r="D238" s="36" t="s">
        <v>309</v>
      </c>
      <c r="E238" s="36" t="s">
        <v>50</v>
      </c>
      <c r="F238" s="36" t="s">
        <v>387</v>
      </c>
      <c r="G238" s="37" t="s">
        <v>14</v>
      </c>
      <c r="H238" s="37" t="s">
        <v>15</v>
      </c>
      <c r="I238" s="38">
        <v>1</v>
      </c>
      <c r="J238" s="39">
        <v>2.5</v>
      </c>
      <c r="K238" s="39"/>
      <c r="L238" s="40">
        <v>0.21</v>
      </c>
      <c r="M238" s="41">
        <v>0.21</v>
      </c>
      <c r="N238" s="42">
        <f t="shared" si="3"/>
        <v>1.9750000000000001</v>
      </c>
      <c r="O238" s="42"/>
      <c r="P238" s="41"/>
      <c r="Q238" s="42" t="s">
        <v>29</v>
      </c>
    </row>
    <row r="239" spans="2:17" x14ac:dyDescent="0.2">
      <c r="B239" s="35">
        <v>234</v>
      </c>
      <c r="C239" s="36" t="s">
        <v>311</v>
      </c>
      <c r="D239" s="36" t="s">
        <v>311</v>
      </c>
      <c r="E239" s="36" t="s">
        <v>50</v>
      </c>
      <c r="F239" s="36" t="s">
        <v>388</v>
      </c>
      <c r="G239" s="37" t="s">
        <v>14</v>
      </c>
      <c r="H239" s="37" t="s">
        <v>15</v>
      </c>
      <c r="I239" s="38">
        <v>1</v>
      </c>
      <c r="J239" s="39">
        <v>2.5</v>
      </c>
      <c r="K239" s="39"/>
      <c r="L239" s="40">
        <v>0.21</v>
      </c>
      <c r="M239" s="41">
        <v>0.21</v>
      </c>
      <c r="N239" s="42">
        <f t="shared" si="3"/>
        <v>1.9750000000000001</v>
      </c>
      <c r="O239" s="42"/>
      <c r="P239" s="41"/>
      <c r="Q239" s="42" t="s">
        <v>29</v>
      </c>
    </row>
    <row r="240" spans="2:17" ht="34.200000000000003" x14ac:dyDescent="0.2">
      <c r="B240" s="35">
        <v>235</v>
      </c>
      <c r="C240" s="36" t="s">
        <v>313</v>
      </c>
      <c r="D240" s="36" t="s">
        <v>313</v>
      </c>
      <c r="E240" s="36" t="s">
        <v>50</v>
      </c>
      <c r="F240" s="36" t="s">
        <v>389</v>
      </c>
      <c r="G240" s="37" t="s">
        <v>14</v>
      </c>
      <c r="H240" s="37" t="s">
        <v>15</v>
      </c>
      <c r="I240" s="38">
        <v>1</v>
      </c>
      <c r="J240" s="39">
        <v>2.5</v>
      </c>
      <c r="K240" s="39"/>
      <c r="L240" s="40">
        <v>0.21</v>
      </c>
      <c r="M240" s="41">
        <v>0.21</v>
      </c>
      <c r="N240" s="42">
        <f t="shared" si="3"/>
        <v>1.9750000000000001</v>
      </c>
      <c r="O240" s="42"/>
      <c r="P240" s="41"/>
      <c r="Q240" s="42" t="s">
        <v>29</v>
      </c>
    </row>
    <row r="241" spans="2:17" ht="45.6" x14ac:dyDescent="0.2">
      <c r="B241" s="35">
        <v>236</v>
      </c>
      <c r="C241" s="36" t="s">
        <v>315</v>
      </c>
      <c r="D241" s="36" t="s">
        <v>315</v>
      </c>
      <c r="E241" s="36" t="s">
        <v>50</v>
      </c>
      <c r="F241" s="36" t="s">
        <v>390</v>
      </c>
      <c r="G241" s="37" t="s">
        <v>14</v>
      </c>
      <c r="H241" s="37" t="s">
        <v>15</v>
      </c>
      <c r="I241" s="38">
        <v>1</v>
      </c>
      <c r="J241" s="39">
        <v>2.5</v>
      </c>
      <c r="K241" s="39"/>
      <c r="L241" s="40">
        <v>0.21</v>
      </c>
      <c r="M241" s="41">
        <v>0.21</v>
      </c>
      <c r="N241" s="42">
        <f t="shared" si="3"/>
        <v>1.9750000000000001</v>
      </c>
      <c r="O241" s="42"/>
      <c r="P241" s="41"/>
      <c r="Q241" s="42" t="s">
        <v>29</v>
      </c>
    </row>
    <row r="242" spans="2:17" ht="34.200000000000003" x14ac:dyDescent="0.2">
      <c r="B242" s="35">
        <v>237</v>
      </c>
      <c r="C242" s="36" t="s">
        <v>317</v>
      </c>
      <c r="D242" s="36" t="s">
        <v>317</v>
      </c>
      <c r="E242" s="36" t="s">
        <v>50</v>
      </c>
      <c r="F242" s="36" t="s">
        <v>391</v>
      </c>
      <c r="G242" s="37" t="s">
        <v>14</v>
      </c>
      <c r="H242" s="37" t="s">
        <v>15</v>
      </c>
      <c r="I242" s="38">
        <v>1</v>
      </c>
      <c r="J242" s="39">
        <v>2.5</v>
      </c>
      <c r="K242" s="39"/>
      <c r="L242" s="40">
        <v>0.21</v>
      </c>
      <c r="M242" s="41">
        <v>0.21</v>
      </c>
      <c r="N242" s="42">
        <f t="shared" si="3"/>
        <v>1.9750000000000001</v>
      </c>
      <c r="O242" s="42"/>
      <c r="P242" s="41"/>
      <c r="Q242" s="42" t="s">
        <v>29</v>
      </c>
    </row>
    <row r="243" spans="2:17" ht="22.8" x14ac:dyDescent="0.2">
      <c r="B243" s="35">
        <v>238</v>
      </c>
      <c r="C243" s="36" t="s">
        <v>319</v>
      </c>
      <c r="D243" s="36" t="s">
        <v>319</v>
      </c>
      <c r="E243" s="36" t="s">
        <v>50</v>
      </c>
      <c r="F243" s="36" t="s">
        <v>392</v>
      </c>
      <c r="G243" s="37" t="s">
        <v>14</v>
      </c>
      <c r="H243" s="37" t="s">
        <v>15</v>
      </c>
      <c r="I243" s="38">
        <v>1</v>
      </c>
      <c r="J243" s="39">
        <v>2.5</v>
      </c>
      <c r="K243" s="39"/>
      <c r="L243" s="40">
        <v>0.21</v>
      </c>
      <c r="M243" s="41">
        <v>0.21</v>
      </c>
      <c r="N243" s="42">
        <f t="shared" si="3"/>
        <v>1.9750000000000001</v>
      </c>
      <c r="O243" s="42"/>
      <c r="P243" s="41"/>
      <c r="Q243" s="42" t="s">
        <v>29</v>
      </c>
    </row>
    <row r="244" spans="2:17" x14ac:dyDescent="0.2">
      <c r="B244" s="35">
        <v>239</v>
      </c>
      <c r="C244" s="36" t="s">
        <v>321</v>
      </c>
      <c r="D244" s="36" t="s">
        <v>321</v>
      </c>
      <c r="E244" s="36" t="s">
        <v>50</v>
      </c>
      <c r="F244" s="36" t="s">
        <v>393</v>
      </c>
      <c r="G244" s="37" t="s">
        <v>14</v>
      </c>
      <c r="H244" s="37" t="s">
        <v>15</v>
      </c>
      <c r="I244" s="38">
        <v>1</v>
      </c>
      <c r="J244" s="39">
        <v>5</v>
      </c>
      <c r="K244" s="39"/>
      <c r="L244" s="40">
        <v>0.21</v>
      </c>
      <c r="M244" s="41">
        <v>0.21</v>
      </c>
      <c r="N244" s="42">
        <f t="shared" si="3"/>
        <v>3.95</v>
      </c>
      <c r="O244" s="42"/>
      <c r="P244" s="41"/>
      <c r="Q244" s="42" t="s">
        <v>29</v>
      </c>
    </row>
    <row r="245" spans="2:17" ht="34.200000000000003" x14ac:dyDescent="0.2">
      <c r="B245" s="35">
        <v>240</v>
      </c>
      <c r="C245" s="36" t="s">
        <v>323</v>
      </c>
      <c r="D245" s="36" t="s">
        <v>323</v>
      </c>
      <c r="E245" s="36" t="s">
        <v>50</v>
      </c>
      <c r="F245" s="36" t="s">
        <v>394</v>
      </c>
      <c r="G245" s="37" t="s">
        <v>14</v>
      </c>
      <c r="H245" s="37" t="s">
        <v>15</v>
      </c>
      <c r="I245" s="38">
        <v>1</v>
      </c>
      <c r="J245" s="39">
        <v>7.5</v>
      </c>
      <c r="K245" s="39"/>
      <c r="L245" s="40">
        <v>0.21</v>
      </c>
      <c r="M245" s="41">
        <v>0.21</v>
      </c>
      <c r="N245" s="42">
        <f t="shared" si="3"/>
        <v>5.9250000000000007</v>
      </c>
      <c r="O245" s="42"/>
      <c r="P245" s="41"/>
      <c r="Q245" s="42" t="s">
        <v>29</v>
      </c>
    </row>
    <row r="246" spans="2:17" ht="22.8" x14ac:dyDescent="0.2">
      <c r="B246" s="35">
        <v>241</v>
      </c>
      <c r="C246" s="36" t="s">
        <v>325</v>
      </c>
      <c r="D246" s="36" t="s">
        <v>325</v>
      </c>
      <c r="E246" s="36" t="s">
        <v>50</v>
      </c>
      <c r="F246" s="36" t="s">
        <v>395</v>
      </c>
      <c r="G246" s="37" t="s">
        <v>14</v>
      </c>
      <c r="H246" s="37" t="s">
        <v>15</v>
      </c>
      <c r="I246" s="38">
        <v>1</v>
      </c>
      <c r="J246" s="39">
        <v>7.5</v>
      </c>
      <c r="K246" s="39"/>
      <c r="L246" s="40">
        <v>0.21</v>
      </c>
      <c r="M246" s="41">
        <v>0.21</v>
      </c>
      <c r="N246" s="42">
        <f t="shared" si="3"/>
        <v>5.9250000000000007</v>
      </c>
      <c r="O246" s="42"/>
      <c r="P246" s="41"/>
      <c r="Q246" s="42" t="s">
        <v>29</v>
      </c>
    </row>
    <row r="247" spans="2:17" ht="22.8" x14ac:dyDescent="0.2">
      <c r="B247" s="35">
        <v>242</v>
      </c>
      <c r="C247" s="36" t="s">
        <v>327</v>
      </c>
      <c r="D247" s="36" t="s">
        <v>327</v>
      </c>
      <c r="E247" s="36" t="s">
        <v>50</v>
      </c>
      <c r="F247" s="36" t="s">
        <v>396</v>
      </c>
      <c r="G247" s="37" t="s">
        <v>14</v>
      </c>
      <c r="H247" s="37" t="s">
        <v>15</v>
      </c>
      <c r="I247" s="38">
        <v>1</v>
      </c>
      <c r="J247" s="39">
        <v>10</v>
      </c>
      <c r="K247" s="39"/>
      <c r="L247" s="40">
        <v>0.21</v>
      </c>
      <c r="M247" s="41">
        <v>0.21</v>
      </c>
      <c r="N247" s="42">
        <f t="shared" si="3"/>
        <v>7.9</v>
      </c>
      <c r="O247" s="42"/>
      <c r="P247" s="41"/>
      <c r="Q247" s="42" t="s">
        <v>29</v>
      </c>
    </row>
    <row r="248" spans="2:17" ht="22.8" x14ac:dyDescent="0.2">
      <c r="B248" s="35">
        <v>243</v>
      </c>
      <c r="C248" s="36" t="s">
        <v>329</v>
      </c>
      <c r="D248" s="36" t="s">
        <v>329</v>
      </c>
      <c r="E248" s="36" t="s">
        <v>50</v>
      </c>
      <c r="F248" s="36" t="s">
        <v>397</v>
      </c>
      <c r="G248" s="37" t="s">
        <v>14</v>
      </c>
      <c r="H248" s="37" t="s">
        <v>15</v>
      </c>
      <c r="I248" s="38">
        <v>1</v>
      </c>
      <c r="J248" s="39">
        <v>5</v>
      </c>
      <c r="K248" s="39"/>
      <c r="L248" s="40">
        <v>0.21</v>
      </c>
      <c r="M248" s="41">
        <v>0.21</v>
      </c>
      <c r="N248" s="42">
        <f t="shared" si="3"/>
        <v>3.95</v>
      </c>
      <c r="O248" s="42"/>
      <c r="P248" s="41"/>
      <c r="Q248" s="42" t="s">
        <v>29</v>
      </c>
    </row>
    <row r="249" spans="2:17" ht="22.8" x14ac:dyDescent="0.2">
      <c r="B249" s="35">
        <v>244</v>
      </c>
      <c r="C249" s="36" t="s">
        <v>331</v>
      </c>
      <c r="D249" s="36" t="s">
        <v>331</v>
      </c>
      <c r="E249" s="36" t="s">
        <v>50</v>
      </c>
      <c r="F249" s="36" t="s">
        <v>398</v>
      </c>
      <c r="G249" s="37" t="s">
        <v>14</v>
      </c>
      <c r="H249" s="37" t="s">
        <v>15</v>
      </c>
      <c r="I249" s="38">
        <v>1</v>
      </c>
      <c r="J249" s="39">
        <v>2.5</v>
      </c>
      <c r="K249" s="39"/>
      <c r="L249" s="40">
        <v>0.21</v>
      </c>
      <c r="M249" s="41">
        <v>0.21</v>
      </c>
      <c r="N249" s="42">
        <f t="shared" si="3"/>
        <v>1.9750000000000001</v>
      </c>
      <c r="O249" s="42"/>
      <c r="P249" s="41"/>
      <c r="Q249" s="42" t="s">
        <v>29</v>
      </c>
    </row>
    <row r="250" spans="2:17" ht="22.8" x14ac:dyDescent="0.2">
      <c r="B250" s="35">
        <v>245</v>
      </c>
      <c r="C250" s="36" t="s">
        <v>333</v>
      </c>
      <c r="D250" s="36" t="s">
        <v>333</v>
      </c>
      <c r="E250" s="36" t="s">
        <v>50</v>
      </c>
      <c r="F250" s="36" t="s">
        <v>399</v>
      </c>
      <c r="G250" s="37" t="s">
        <v>14</v>
      </c>
      <c r="H250" s="37" t="s">
        <v>15</v>
      </c>
      <c r="I250" s="38">
        <v>1</v>
      </c>
      <c r="J250" s="39">
        <v>7.5</v>
      </c>
      <c r="K250" s="39"/>
      <c r="L250" s="40">
        <v>0.21</v>
      </c>
      <c r="M250" s="41">
        <v>0.21</v>
      </c>
      <c r="N250" s="42">
        <f t="shared" si="3"/>
        <v>5.9250000000000007</v>
      </c>
      <c r="O250" s="42"/>
      <c r="P250" s="41"/>
      <c r="Q250" s="42" t="s">
        <v>29</v>
      </c>
    </row>
    <row r="251" spans="2:17" ht="22.8" x14ac:dyDescent="0.2">
      <c r="B251" s="35">
        <v>246</v>
      </c>
      <c r="C251" s="36" t="s">
        <v>335</v>
      </c>
      <c r="D251" s="36" t="s">
        <v>335</v>
      </c>
      <c r="E251" s="36" t="s">
        <v>50</v>
      </c>
      <c r="F251" s="36" t="s">
        <v>400</v>
      </c>
      <c r="G251" s="37" t="s">
        <v>14</v>
      </c>
      <c r="H251" s="37" t="s">
        <v>15</v>
      </c>
      <c r="I251" s="38">
        <v>1</v>
      </c>
      <c r="J251" s="39">
        <v>2.5</v>
      </c>
      <c r="K251" s="39"/>
      <c r="L251" s="40">
        <v>0.21</v>
      </c>
      <c r="M251" s="41">
        <v>0.21</v>
      </c>
      <c r="N251" s="42">
        <f t="shared" si="3"/>
        <v>1.9750000000000001</v>
      </c>
      <c r="O251" s="42"/>
      <c r="P251" s="41"/>
      <c r="Q251" s="42" t="s">
        <v>29</v>
      </c>
    </row>
    <row r="252" spans="2:17" ht="22.8" x14ac:dyDescent="0.2">
      <c r="B252" s="35">
        <v>247</v>
      </c>
      <c r="C252" s="36" t="s">
        <v>337</v>
      </c>
      <c r="D252" s="36" t="s">
        <v>337</v>
      </c>
      <c r="E252" s="36" t="s">
        <v>50</v>
      </c>
      <c r="F252" s="36" t="s">
        <v>401</v>
      </c>
      <c r="G252" s="37" t="s">
        <v>14</v>
      </c>
      <c r="H252" s="37" t="s">
        <v>15</v>
      </c>
      <c r="I252" s="38">
        <v>1</v>
      </c>
      <c r="J252" s="39">
        <v>5</v>
      </c>
      <c r="K252" s="39"/>
      <c r="L252" s="40">
        <v>0.21</v>
      </c>
      <c r="M252" s="41">
        <v>0.21</v>
      </c>
      <c r="N252" s="42">
        <f t="shared" si="3"/>
        <v>3.95</v>
      </c>
      <c r="O252" s="42"/>
      <c r="P252" s="41"/>
      <c r="Q252" s="42" t="s">
        <v>29</v>
      </c>
    </row>
    <row r="253" spans="2:17" ht="34.200000000000003" x14ac:dyDescent="0.2">
      <c r="B253" s="35">
        <v>248</v>
      </c>
      <c r="C253" s="36" t="s">
        <v>339</v>
      </c>
      <c r="D253" s="36" t="s">
        <v>339</v>
      </c>
      <c r="E253" s="36" t="s">
        <v>50</v>
      </c>
      <c r="F253" s="36" t="s">
        <v>402</v>
      </c>
      <c r="G253" s="37" t="s">
        <v>14</v>
      </c>
      <c r="H253" s="37" t="s">
        <v>15</v>
      </c>
      <c r="I253" s="38">
        <v>1</v>
      </c>
      <c r="J253" s="39">
        <v>5</v>
      </c>
      <c r="K253" s="39"/>
      <c r="L253" s="40">
        <v>0.21</v>
      </c>
      <c r="M253" s="41">
        <v>0.21</v>
      </c>
      <c r="N253" s="42">
        <f t="shared" si="3"/>
        <v>3.95</v>
      </c>
      <c r="O253" s="42"/>
      <c r="P253" s="41"/>
      <c r="Q253" s="42" t="s">
        <v>29</v>
      </c>
    </row>
    <row r="254" spans="2:17" ht="22.8" x14ac:dyDescent="0.2">
      <c r="B254" s="35">
        <v>249</v>
      </c>
      <c r="C254" s="36" t="s">
        <v>341</v>
      </c>
      <c r="D254" s="36" t="s">
        <v>341</v>
      </c>
      <c r="E254" s="36" t="s">
        <v>50</v>
      </c>
      <c r="F254" s="36" t="s">
        <v>403</v>
      </c>
      <c r="G254" s="37" t="s">
        <v>14</v>
      </c>
      <c r="H254" s="37" t="s">
        <v>15</v>
      </c>
      <c r="I254" s="38">
        <v>1</v>
      </c>
      <c r="J254" s="39">
        <v>2.5</v>
      </c>
      <c r="K254" s="39"/>
      <c r="L254" s="40">
        <v>0.21</v>
      </c>
      <c r="M254" s="41">
        <v>0.21</v>
      </c>
      <c r="N254" s="42">
        <f t="shared" si="3"/>
        <v>1.9750000000000001</v>
      </c>
      <c r="O254" s="42"/>
      <c r="P254" s="41"/>
      <c r="Q254" s="42" t="s">
        <v>29</v>
      </c>
    </row>
    <row r="255" spans="2:17" ht="22.8" x14ac:dyDescent="0.2">
      <c r="B255" s="35">
        <v>250</v>
      </c>
      <c r="C255" s="36" t="s">
        <v>343</v>
      </c>
      <c r="D255" s="36" t="s">
        <v>343</v>
      </c>
      <c r="E255" s="36" t="s">
        <v>50</v>
      </c>
      <c r="F255" s="36" t="s">
        <v>404</v>
      </c>
      <c r="G255" s="37" t="s">
        <v>14</v>
      </c>
      <c r="H255" s="37" t="s">
        <v>15</v>
      </c>
      <c r="I255" s="38">
        <v>1</v>
      </c>
      <c r="J255" s="39">
        <v>2.5</v>
      </c>
      <c r="K255" s="39"/>
      <c r="L255" s="40">
        <v>0.21</v>
      </c>
      <c r="M255" s="41">
        <v>0.21</v>
      </c>
      <c r="N255" s="42">
        <f t="shared" si="3"/>
        <v>1.9750000000000001</v>
      </c>
      <c r="O255" s="42"/>
      <c r="P255" s="41"/>
      <c r="Q255" s="42" t="s">
        <v>29</v>
      </c>
    </row>
    <row r="256" spans="2:17" ht="34.200000000000003" x14ac:dyDescent="0.2">
      <c r="B256" s="35">
        <v>251</v>
      </c>
      <c r="C256" s="36" t="s">
        <v>345</v>
      </c>
      <c r="D256" s="36" t="s">
        <v>345</v>
      </c>
      <c r="E256" s="36" t="s">
        <v>50</v>
      </c>
      <c r="F256" s="36" t="s">
        <v>405</v>
      </c>
      <c r="G256" s="37" t="s">
        <v>14</v>
      </c>
      <c r="H256" s="37" t="s">
        <v>15</v>
      </c>
      <c r="I256" s="38">
        <v>1</v>
      </c>
      <c r="J256" s="39">
        <v>5</v>
      </c>
      <c r="K256" s="39"/>
      <c r="L256" s="40">
        <v>0.21</v>
      </c>
      <c r="M256" s="41">
        <v>0.21</v>
      </c>
      <c r="N256" s="42">
        <f t="shared" si="3"/>
        <v>3.95</v>
      </c>
      <c r="O256" s="42"/>
      <c r="P256" s="41"/>
      <c r="Q256" s="42" t="s">
        <v>29</v>
      </c>
    </row>
    <row r="257" spans="2:17" ht="45.6" x14ac:dyDescent="0.2">
      <c r="B257" s="35">
        <v>252</v>
      </c>
      <c r="C257" s="36" t="s">
        <v>347</v>
      </c>
      <c r="D257" s="36" t="s">
        <v>347</v>
      </c>
      <c r="E257" s="36" t="s">
        <v>50</v>
      </c>
      <c r="F257" s="36" t="s">
        <v>406</v>
      </c>
      <c r="G257" s="37" t="s">
        <v>14</v>
      </c>
      <c r="H257" s="37" t="s">
        <v>15</v>
      </c>
      <c r="I257" s="38">
        <v>1</v>
      </c>
      <c r="J257" s="39">
        <v>5</v>
      </c>
      <c r="K257" s="39"/>
      <c r="L257" s="40">
        <v>0.21</v>
      </c>
      <c r="M257" s="41">
        <v>0.21</v>
      </c>
      <c r="N257" s="42">
        <f t="shared" si="3"/>
        <v>3.95</v>
      </c>
      <c r="O257" s="42"/>
      <c r="P257" s="41"/>
      <c r="Q257" s="42" t="s">
        <v>29</v>
      </c>
    </row>
    <row r="258" spans="2:17" x14ac:dyDescent="0.2">
      <c r="B258" s="35">
        <v>253</v>
      </c>
      <c r="C258" s="36" t="s">
        <v>407</v>
      </c>
      <c r="D258" s="36" t="s">
        <v>407</v>
      </c>
      <c r="E258" s="36" t="s">
        <v>50</v>
      </c>
      <c r="F258" s="36" t="s">
        <v>408</v>
      </c>
      <c r="G258" s="37" t="s">
        <v>14</v>
      </c>
      <c r="H258" s="37" t="s">
        <v>15</v>
      </c>
      <c r="I258" s="38">
        <v>1</v>
      </c>
      <c r="J258" s="39">
        <v>2.5</v>
      </c>
      <c r="K258" s="39"/>
      <c r="L258" s="40">
        <v>0.21</v>
      </c>
      <c r="M258" s="41">
        <v>0.21</v>
      </c>
      <c r="N258" s="42">
        <f t="shared" si="3"/>
        <v>1.9750000000000001</v>
      </c>
      <c r="O258" s="42"/>
      <c r="P258" s="41"/>
      <c r="Q258" s="42" t="s">
        <v>29</v>
      </c>
    </row>
    <row r="259" spans="2:17" x14ac:dyDescent="0.2">
      <c r="B259" s="35">
        <v>254</v>
      </c>
      <c r="C259" s="36" t="s">
        <v>409</v>
      </c>
      <c r="D259" s="36" t="s">
        <v>409</v>
      </c>
      <c r="E259" s="36" t="s">
        <v>50</v>
      </c>
      <c r="F259" s="36" t="s">
        <v>410</v>
      </c>
      <c r="G259" s="37" t="s">
        <v>14</v>
      </c>
      <c r="H259" s="37" t="s">
        <v>15</v>
      </c>
      <c r="I259" s="38">
        <v>1</v>
      </c>
      <c r="J259" s="39">
        <v>5</v>
      </c>
      <c r="K259" s="39"/>
      <c r="L259" s="40">
        <v>0.21</v>
      </c>
      <c r="M259" s="41">
        <v>0.21</v>
      </c>
      <c r="N259" s="42">
        <f t="shared" si="3"/>
        <v>3.95</v>
      </c>
      <c r="O259" s="42"/>
      <c r="P259" s="41"/>
      <c r="Q259" s="42" t="s">
        <v>29</v>
      </c>
    </row>
    <row r="260" spans="2:17" x14ac:dyDescent="0.2">
      <c r="B260" s="35">
        <v>255</v>
      </c>
      <c r="C260" s="36" t="s">
        <v>411</v>
      </c>
      <c r="D260" s="36" t="s">
        <v>411</v>
      </c>
      <c r="E260" s="36" t="s">
        <v>50</v>
      </c>
      <c r="F260" s="36" t="s">
        <v>412</v>
      </c>
      <c r="G260" s="37" t="s">
        <v>14</v>
      </c>
      <c r="H260" s="37" t="s">
        <v>15</v>
      </c>
      <c r="I260" s="38">
        <v>1</v>
      </c>
      <c r="J260" s="39">
        <v>2.5</v>
      </c>
      <c r="K260" s="39"/>
      <c r="L260" s="40">
        <v>0.21</v>
      </c>
      <c r="M260" s="41">
        <v>0.21</v>
      </c>
      <c r="N260" s="42">
        <f t="shared" si="3"/>
        <v>1.9750000000000001</v>
      </c>
      <c r="O260" s="42"/>
      <c r="P260" s="41"/>
      <c r="Q260" s="42" t="s">
        <v>29</v>
      </c>
    </row>
    <row r="261" spans="2:17" x14ac:dyDescent="0.2">
      <c r="B261" s="35">
        <v>256</v>
      </c>
      <c r="C261" s="36" t="s">
        <v>413</v>
      </c>
      <c r="D261" s="36" t="s">
        <v>413</v>
      </c>
      <c r="E261" s="36" t="s">
        <v>50</v>
      </c>
      <c r="F261" s="36" t="s">
        <v>414</v>
      </c>
      <c r="G261" s="37" t="s">
        <v>14</v>
      </c>
      <c r="H261" s="37" t="s">
        <v>15</v>
      </c>
      <c r="I261" s="38">
        <v>1</v>
      </c>
      <c r="J261" s="39">
        <v>2.5</v>
      </c>
      <c r="K261" s="39"/>
      <c r="L261" s="40">
        <v>0.21</v>
      </c>
      <c r="M261" s="41">
        <v>0.21</v>
      </c>
      <c r="N261" s="42">
        <f t="shared" si="3"/>
        <v>1.9750000000000001</v>
      </c>
      <c r="O261" s="42"/>
      <c r="P261" s="41"/>
      <c r="Q261" s="42" t="s">
        <v>29</v>
      </c>
    </row>
    <row r="262" spans="2:17" x14ac:dyDescent="0.2">
      <c r="B262" s="35">
        <v>257</v>
      </c>
      <c r="C262" s="36" t="s">
        <v>415</v>
      </c>
      <c r="D262" s="36" t="s">
        <v>415</v>
      </c>
      <c r="E262" s="36" t="s">
        <v>50</v>
      </c>
      <c r="F262" s="36" t="s">
        <v>416</v>
      </c>
      <c r="G262" s="37" t="s">
        <v>14</v>
      </c>
      <c r="H262" s="37" t="s">
        <v>15</v>
      </c>
      <c r="I262" s="38">
        <v>1</v>
      </c>
      <c r="J262" s="39">
        <v>2.5</v>
      </c>
      <c r="K262" s="39"/>
      <c r="L262" s="40">
        <v>0.21</v>
      </c>
      <c r="M262" s="41">
        <v>0.21</v>
      </c>
      <c r="N262" s="42">
        <f t="shared" si="3"/>
        <v>1.9750000000000001</v>
      </c>
      <c r="O262" s="42"/>
      <c r="P262" s="41"/>
      <c r="Q262" s="42" t="s">
        <v>29</v>
      </c>
    </row>
    <row r="263" spans="2:17" ht="34.200000000000003" x14ac:dyDescent="0.2">
      <c r="B263" s="35">
        <v>258</v>
      </c>
      <c r="C263" s="36" t="s">
        <v>417</v>
      </c>
      <c r="D263" s="36" t="s">
        <v>417</v>
      </c>
      <c r="E263" s="36" t="s">
        <v>50</v>
      </c>
      <c r="F263" s="36" t="s">
        <v>418</v>
      </c>
      <c r="G263" s="37" t="s">
        <v>14</v>
      </c>
      <c r="H263" s="37" t="s">
        <v>15</v>
      </c>
      <c r="I263" s="38">
        <v>1</v>
      </c>
      <c r="J263" s="39">
        <v>2.5</v>
      </c>
      <c r="K263" s="39"/>
      <c r="L263" s="40">
        <v>0.21</v>
      </c>
      <c r="M263" s="41">
        <v>0.21</v>
      </c>
      <c r="N263" s="42">
        <f t="shared" ref="N263:N326" si="4">IF($J263="","",IF($M263="",$J263*(1-$L263),IF(M263&lt;L263,"Discount Error",J263*(1-$M263))))</f>
        <v>1.9750000000000001</v>
      </c>
      <c r="O263" s="42"/>
      <c r="P263" s="41"/>
      <c r="Q263" s="42" t="s">
        <v>29</v>
      </c>
    </row>
    <row r="264" spans="2:17" x14ac:dyDescent="0.2">
      <c r="B264" s="35">
        <v>259</v>
      </c>
      <c r="C264" s="36" t="s">
        <v>373</v>
      </c>
      <c r="D264" s="36" t="s">
        <v>373</v>
      </c>
      <c r="E264" s="36" t="s">
        <v>50</v>
      </c>
      <c r="F264" s="36" t="s">
        <v>419</v>
      </c>
      <c r="G264" s="37" t="s">
        <v>14</v>
      </c>
      <c r="H264" s="37" t="s">
        <v>15</v>
      </c>
      <c r="I264" s="38">
        <v>1</v>
      </c>
      <c r="J264" s="39">
        <v>2.5</v>
      </c>
      <c r="K264" s="39"/>
      <c r="L264" s="40">
        <v>0.21</v>
      </c>
      <c r="M264" s="41">
        <v>0.21</v>
      </c>
      <c r="N264" s="42">
        <f t="shared" si="4"/>
        <v>1.9750000000000001</v>
      </c>
      <c r="O264" s="42"/>
      <c r="P264" s="41"/>
      <c r="Q264" s="42" t="s">
        <v>29</v>
      </c>
    </row>
    <row r="265" spans="2:17" ht="22.8" x14ac:dyDescent="0.2">
      <c r="B265" s="35">
        <v>260</v>
      </c>
      <c r="C265" s="36" t="s">
        <v>420</v>
      </c>
      <c r="D265" s="36" t="s">
        <v>420</v>
      </c>
      <c r="E265" s="36" t="s">
        <v>50</v>
      </c>
      <c r="F265" s="36" t="s">
        <v>421</v>
      </c>
      <c r="G265" s="37" t="s">
        <v>14</v>
      </c>
      <c r="H265" s="37" t="s">
        <v>15</v>
      </c>
      <c r="I265" s="38">
        <v>1</v>
      </c>
      <c r="J265" s="39">
        <v>2.5</v>
      </c>
      <c r="K265" s="39"/>
      <c r="L265" s="40">
        <v>0.21</v>
      </c>
      <c r="M265" s="41">
        <v>0.21</v>
      </c>
      <c r="N265" s="42">
        <f t="shared" si="4"/>
        <v>1.9750000000000001</v>
      </c>
      <c r="O265" s="42"/>
      <c r="P265" s="41"/>
      <c r="Q265" s="42" t="s">
        <v>29</v>
      </c>
    </row>
    <row r="266" spans="2:17" x14ac:dyDescent="0.2">
      <c r="B266" s="35">
        <v>261</v>
      </c>
      <c r="C266" s="36" t="s">
        <v>422</v>
      </c>
      <c r="D266" s="36" t="s">
        <v>422</v>
      </c>
      <c r="E266" s="36" t="s">
        <v>50</v>
      </c>
      <c r="F266" s="36" t="s">
        <v>423</v>
      </c>
      <c r="G266" s="37" t="s">
        <v>14</v>
      </c>
      <c r="H266" s="37" t="s">
        <v>15</v>
      </c>
      <c r="I266" s="38">
        <v>1</v>
      </c>
      <c r="J266" s="39">
        <v>2.5</v>
      </c>
      <c r="K266" s="39"/>
      <c r="L266" s="40">
        <v>0.21</v>
      </c>
      <c r="M266" s="41">
        <v>0.21</v>
      </c>
      <c r="N266" s="42">
        <f t="shared" si="4"/>
        <v>1.9750000000000001</v>
      </c>
      <c r="O266" s="42"/>
      <c r="P266" s="41"/>
      <c r="Q266" s="42" t="s">
        <v>29</v>
      </c>
    </row>
    <row r="267" spans="2:17" ht="22.8" x14ac:dyDescent="0.2">
      <c r="B267" s="35">
        <v>262</v>
      </c>
      <c r="C267" s="36" t="s">
        <v>337</v>
      </c>
      <c r="D267" s="36" t="s">
        <v>337</v>
      </c>
      <c r="E267" s="36" t="s">
        <v>50</v>
      </c>
      <c r="F267" s="36" t="s">
        <v>424</v>
      </c>
      <c r="G267" s="37" t="s">
        <v>14</v>
      </c>
      <c r="H267" s="37" t="s">
        <v>15</v>
      </c>
      <c r="I267" s="38">
        <v>1</v>
      </c>
      <c r="J267" s="39">
        <v>5</v>
      </c>
      <c r="K267" s="39"/>
      <c r="L267" s="40">
        <v>0.21</v>
      </c>
      <c r="M267" s="41">
        <v>0.21</v>
      </c>
      <c r="N267" s="42">
        <f t="shared" si="4"/>
        <v>3.95</v>
      </c>
      <c r="O267" s="42"/>
      <c r="P267" s="41"/>
      <c r="Q267" s="42" t="s">
        <v>29</v>
      </c>
    </row>
    <row r="268" spans="2:17" ht="34.200000000000003" x14ac:dyDescent="0.2">
      <c r="B268" s="35">
        <v>263</v>
      </c>
      <c r="C268" s="36" t="s">
        <v>339</v>
      </c>
      <c r="D268" s="36" t="s">
        <v>339</v>
      </c>
      <c r="E268" s="36" t="s">
        <v>50</v>
      </c>
      <c r="F268" s="36" t="s">
        <v>425</v>
      </c>
      <c r="G268" s="37" t="s">
        <v>14</v>
      </c>
      <c r="H268" s="37" t="s">
        <v>15</v>
      </c>
      <c r="I268" s="38">
        <v>1</v>
      </c>
      <c r="J268" s="39">
        <v>5</v>
      </c>
      <c r="K268" s="39"/>
      <c r="L268" s="40">
        <v>0.21</v>
      </c>
      <c r="M268" s="41">
        <v>0.21</v>
      </c>
      <c r="N268" s="42">
        <f t="shared" si="4"/>
        <v>3.95</v>
      </c>
      <c r="O268" s="42"/>
      <c r="P268" s="41"/>
      <c r="Q268" s="42" t="s">
        <v>29</v>
      </c>
    </row>
    <row r="269" spans="2:17" ht="22.8" x14ac:dyDescent="0.2">
      <c r="B269" s="35">
        <v>264</v>
      </c>
      <c r="C269" s="36" t="s">
        <v>341</v>
      </c>
      <c r="D269" s="36" t="s">
        <v>341</v>
      </c>
      <c r="E269" s="36" t="s">
        <v>50</v>
      </c>
      <c r="F269" s="36" t="s">
        <v>426</v>
      </c>
      <c r="G269" s="37" t="s">
        <v>14</v>
      </c>
      <c r="H269" s="37" t="s">
        <v>15</v>
      </c>
      <c r="I269" s="38">
        <v>1</v>
      </c>
      <c r="J269" s="39">
        <v>2.5</v>
      </c>
      <c r="K269" s="39"/>
      <c r="L269" s="40">
        <v>0.21</v>
      </c>
      <c r="M269" s="41">
        <v>0.21</v>
      </c>
      <c r="N269" s="42">
        <f t="shared" si="4"/>
        <v>1.9750000000000001</v>
      </c>
      <c r="O269" s="42"/>
      <c r="P269" s="41"/>
      <c r="Q269" s="42" t="s">
        <v>29</v>
      </c>
    </row>
    <row r="270" spans="2:17" ht="22.8" x14ac:dyDescent="0.2">
      <c r="B270" s="35">
        <v>265</v>
      </c>
      <c r="C270" s="36" t="s">
        <v>343</v>
      </c>
      <c r="D270" s="36" t="s">
        <v>343</v>
      </c>
      <c r="E270" s="36" t="s">
        <v>50</v>
      </c>
      <c r="F270" s="36" t="s">
        <v>427</v>
      </c>
      <c r="G270" s="37" t="s">
        <v>14</v>
      </c>
      <c r="H270" s="37" t="s">
        <v>15</v>
      </c>
      <c r="I270" s="38">
        <v>1</v>
      </c>
      <c r="J270" s="39">
        <v>2.5</v>
      </c>
      <c r="K270" s="39"/>
      <c r="L270" s="40">
        <v>0.21</v>
      </c>
      <c r="M270" s="41">
        <v>0.21</v>
      </c>
      <c r="N270" s="42">
        <f t="shared" si="4"/>
        <v>1.9750000000000001</v>
      </c>
      <c r="O270" s="42"/>
      <c r="P270" s="41"/>
      <c r="Q270" s="42" t="s">
        <v>29</v>
      </c>
    </row>
    <row r="271" spans="2:17" ht="34.200000000000003" x14ac:dyDescent="0.2">
      <c r="B271" s="35">
        <v>266</v>
      </c>
      <c r="C271" s="36" t="s">
        <v>428</v>
      </c>
      <c r="D271" s="36" t="s">
        <v>428</v>
      </c>
      <c r="E271" s="36" t="s">
        <v>50</v>
      </c>
      <c r="F271" s="36" t="s">
        <v>429</v>
      </c>
      <c r="G271" s="37" t="s">
        <v>14</v>
      </c>
      <c r="H271" s="37" t="s">
        <v>15</v>
      </c>
      <c r="I271" s="38">
        <v>1</v>
      </c>
      <c r="J271" s="39">
        <v>2.5</v>
      </c>
      <c r="K271" s="39"/>
      <c r="L271" s="40">
        <v>0.21</v>
      </c>
      <c r="M271" s="41">
        <v>0.21</v>
      </c>
      <c r="N271" s="42">
        <f t="shared" si="4"/>
        <v>1.9750000000000001</v>
      </c>
      <c r="O271" s="42"/>
      <c r="P271" s="41"/>
      <c r="Q271" s="42" t="s">
        <v>29</v>
      </c>
    </row>
    <row r="272" spans="2:17" ht="22.8" x14ac:dyDescent="0.2">
      <c r="B272" s="35">
        <v>267</v>
      </c>
      <c r="C272" s="36" t="s">
        <v>430</v>
      </c>
      <c r="D272" s="36" t="s">
        <v>430</v>
      </c>
      <c r="E272" s="36" t="s">
        <v>50</v>
      </c>
      <c r="F272" s="36" t="s">
        <v>431</v>
      </c>
      <c r="G272" s="37" t="s">
        <v>14</v>
      </c>
      <c r="H272" s="37" t="s">
        <v>15</v>
      </c>
      <c r="I272" s="38">
        <v>1</v>
      </c>
      <c r="J272" s="39">
        <v>5</v>
      </c>
      <c r="K272" s="39"/>
      <c r="L272" s="40">
        <v>0.21</v>
      </c>
      <c r="M272" s="41">
        <v>0.21</v>
      </c>
      <c r="N272" s="42">
        <f t="shared" si="4"/>
        <v>3.95</v>
      </c>
      <c r="O272" s="42"/>
      <c r="P272" s="41"/>
      <c r="Q272" s="42" t="s">
        <v>29</v>
      </c>
    </row>
    <row r="273" spans="2:17" ht="20.399999999999999" customHeight="1" x14ac:dyDescent="0.2">
      <c r="B273" s="35">
        <v>268</v>
      </c>
      <c r="C273" s="45" t="s">
        <v>510</v>
      </c>
      <c r="D273" s="53" t="s">
        <v>509</v>
      </c>
      <c r="E273" s="45" t="s">
        <v>50</v>
      </c>
      <c r="F273" s="53" t="s">
        <v>433</v>
      </c>
      <c r="G273" s="54" t="s">
        <v>14</v>
      </c>
      <c r="H273" s="52" t="s">
        <v>15</v>
      </c>
      <c r="I273" s="52">
        <v>1</v>
      </c>
      <c r="J273" s="55">
        <v>5</v>
      </c>
      <c r="K273" s="55"/>
      <c r="L273" s="56">
        <v>0.21</v>
      </c>
      <c r="M273" s="57">
        <v>0.21</v>
      </c>
      <c r="N273" s="42">
        <f t="shared" si="4"/>
        <v>3.95</v>
      </c>
      <c r="O273" s="42"/>
      <c r="P273" s="57"/>
      <c r="Q273" s="55"/>
    </row>
    <row r="274" spans="2:17" ht="22.8" x14ac:dyDescent="0.2">
      <c r="B274" s="35">
        <v>269</v>
      </c>
      <c r="C274" s="45" t="s">
        <v>510</v>
      </c>
      <c r="D274" s="53" t="s">
        <v>511</v>
      </c>
      <c r="E274" s="45" t="s">
        <v>50</v>
      </c>
      <c r="F274" s="53" t="s">
        <v>435</v>
      </c>
      <c r="G274" s="52" t="s">
        <v>14</v>
      </c>
      <c r="H274" s="52" t="s">
        <v>15</v>
      </c>
      <c r="I274" s="52">
        <v>1</v>
      </c>
      <c r="J274" s="55">
        <v>5</v>
      </c>
      <c r="K274" s="55"/>
      <c r="L274" s="56">
        <v>0.21</v>
      </c>
      <c r="M274" s="57">
        <v>0.21</v>
      </c>
      <c r="N274" s="42">
        <f t="shared" si="4"/>
        <v>3.95</v>
      </c>
      <c r="O274" s="42"/>
      <c r="P274" s="57"/>
      <c r="Q274" s="55"/>
    </row>
    <row r="275" spans="2:17" ht="22.8" x14ac:dyDescent="0.2">
      <c r="B275" s="35">
        <v>270</v>
      </c>
      <c r="C275" s="45" t="s">
        <v>510</v>
      </c>
      <c r="D275" s="53" t="s">
        <v>512</v>
      </c>
      <c r="E275" s="45" t="s">
        <v>50</v>
      </c>
      <c r="F275" s="53" t="s">
        <v>437</v>
      </c>
      <c r="G275" s="52" t="s">
        <v>14</v>
      </c>
      <c r="H275" s="52" t="s">
        <v>15</v>
      </c>
      <c r="I275" s="52">
        <v>1</v>
      </c>
      <c r="J275" s="55">
        <v>5</v>
      </c>
      <c r="K275" s="55"/>
      <c r="L275" s="56">
        <v>0.21</v>
      </c>
      <c r="M275" s="57">
        <v>0.21</v>
      </c>
      <c r="N275" s="42">
        <f t="shared" si="4"/>
        <v>3.95</v>
      </c>
      <c r="O275" s="42"/>
      <c r="P275" s="57"/>
      <c r="Q275" s="55"/>
    </row>
    <row r="276" spans="2:17" ht="57" x14ac:dyDescent="0.2">
      <c r="B276" s="35">
        <v>271</v>
      </c>
      <c r="C276" s="63" t="s">
        <v>513</v>
      </c>
      <c r="D276" s="64" t="s">
        <v>514</v>
      </c>
      <c r="E276" s="36" t="s">
        <v>515</v>
      </c>
      <c r="F276" s="43" t="s">
        <v>516</v>
      </c>
      <c r="G276" s="37" t="s">
        <v>14</v>
      </c>
      <c r="H276" s="37" t="s">
        <v>15</v>
      </c>
      <c r="I276" s="38">
        <v>1</v>
      </c>
      <c r="J276" s="61">
        <v>60000</v>
      </c>
      <c r="K276" s="141"/>
      <c r="L276" s="65">
        <v>0.39539999999999997</v>
      </c>
      <c r="M276" s="66">
        <v>0.39539999999999997</v>
      </c>
      <c r="N276" s="42">
        <f t="shared" si="4"/>
        <v>36276</v>
      </c>
      <c r="O276" s="42"/>
      <c r="P276" s="41"/>
      <c r="Q276" s="41"/>
    </row>
    <row r="277" spans="2:17" ht="22.8" x14ac:dyDescent="0.2">
      <c r="B277" s="35">
        <v>272</v>
      </c>
      <c r="C277" s="60" t="s">
        <v>517</v>
      </c>
      <c r="D277" s="60" t="s">
        <v>518</v>
      </c>
      <c r="E277" s="36" t="s">
        <v>515</v>
      </c>
      <c r="F277" s="43" t="s">
        <v>519</v>
      </c>
      <c r="G277" s="37" t="s">
        <v>14</v>
      </c>
      <c r="H277" s="37" t="s">
        <v>15</v>
      </c>
      <c r="I277" s="38">
        <v>1</v>
      </c>
      <c r="J277" s="61">
        <v>2500</v>
      </c>
      <c r="K277" s="141"/>
      <c r="L277" s="65">
        <v>0.39539999999999997</v>
      </c>
      <c r="M277" s="66">
        <v>0.39539999999999997</v>
      </c>
      <c r="N277" s="42">
        <f t="shared" si="4"/>
        <v>1511.5</v>
      </c>
      <c r="O277" s="42"/>
      <c r="P277" s="41"/>
      <c r="Q277" s="41"/>
    </row>
    <row r="278" spans="2:17" ht="22.8" x14ac:dyDescent="0.2">
      <c r="B278" s="35">
        <v>273</v>
      </c>
      <c r="C278" s="60" t="s">
        <v>520</v>
      </c>
      <c r="D278" s="60" t="s">
        <v>518</v>
      </c>
      <c r="E278" s="36" t="s">
        <v>515</v>
      </c>
      <c r="F278" s="43" t="s">
        <v>521</v>
      </c>
      <c r="G278" s="37" t="s">
        <v>14</v>
      </c>
      <c r="H278" s="37" t="s">
        <v>15</v>
      </c>
      <c r="I278" s="38">
        <v>1</v>
      </c>
      <c r="J278" s="61">
        <v>2250</v>
      </c>
      <c r="K278" s="141"/>
      <c r="L278" s="65">
        <v>0.39539999999999997</v>
      </c>
      <c r="M278" s="66">
        <v>0.39539999999999997</v>
      </c>
      <c r="N278" s="42">
        <f t="shared" si="4"/>
        <v>1360.3500000000001</v>
      </c>
      <c r="O278" s="42"/>
      <c r="P278" s="41"/>
      <c r="Q278" s="41"/>
    </row>
    <row r="279" spans="2:17" ht="22.8" x14ac:dyDescent="0.2">
      <c r="B279" s="35">
        <v>274</v>
      </c>
      <c r="C279" s="60" t="s">
        <v>522</v>
      </c>
      <c r="D279" s="60" t="s">
        <v>518</v>
      </c>
      <c r="E279" s="36" t="s">
        <v>515</v>
      </c>
      <c r="F279" s="43" t="s">
        <v>523</v>
      </c>
      <c r="G279" s="37" t="s">
        <v>14</v>
      </c>
      <c r="H279" s="37" t="s">
        <v>15</v>
      </c>
      <c r="I279" s="38">
        <v>1</v>
      </c>
      <c r="J279" s="61">
        <v>2000</v>
      </c>
      <c r="K279" s="141"/>
      <c r="L279" s="65">
        <v>0.39539999999999997</v>
      </c>
      <c r="M279" s="66">
        <v>0.39539999999999997</v>
      </c>
      <c r="N279" s="42">
        <f t="shared" si="4"/>
        <v>1209.2</v>
      </c>
      <c r="O279" s="42"/>
      <c r="P279" s="41"/>
      <c r="Q279" s="41"/>
    </row>
    <row r="280" spans="2:17" ht="22.8" x14ac:dyDescent="0.2">
      <c r="B280" s="35">
        <v>275</v>
      </c>
      <c r="C280" s="60" t="s">
        <v>524</v>
      </c>
      <c r="D280" s="60" t="s">
        <v>518</v>
      </c>
      <c r="E280" s="36" t="s">
        <v>515</v>
      </c>
      <c r="F280" s="43" t="s">
        <v>525</v>
      </c>
      <c r="G280" s="37" t="s">
        <v>14</v>
      </c>
      <c r="H280" s="37" t="s">
        <v>15</v>
      </c>
      <c r="I280" s="38">
        <v>1</v>
      </c>
      <c r="J280" s="61">
        <v>1750</v>
      </c>
      <c r="K280" s="141"/>
      <c r="L280" s="65">
        <v>0.39539999999999997</v>
      </c>
      <c r="M280" s="66">
        <v>0.39539999999999997</v>
      </c>
      <c r="N280" s="42">
        <f t="shared" si="4"/>
        <v>1058.05</v>
      </c>
      <c r="O280" s="42"/>
      <c r="P280" s="41"/>
      <c r="Q280" s="41"/>
    </row>
    <row r="281" spans="2:17" ht="34.200000000000003" x14ac:dyDescent="0.2">
      <c r="B281" s="35">
        <v>276</v>
      </c>
      <c r="C281" s="60" t="s">
        <v>526</v>
      </c>
      <c r="D281" s="60" t="s">
        <v>518</v>
      </c>
      <c r="E281" s="36" t="s">
        <v>515</v>
      </c>
      <c r="F281" s="43" t="s">
        <v>527</v>
      </c>
      <c r="G281" s="37" t="s">
        <v>14</v>
      </c>
      <c r="H281" s="37" t="s">
        <v>15</v>
      </c>
      <c r="I281" s="38">
        <v>1</v>
      </c>
      <c r="J281" s="61">
        <v>1500</v>
      </c>
      <c r="K281" s="141"/>
      <c r="L281" s="65">
        <v>0.39539999999999997</v>
      </c>
      <c r="M281" s="66">
        <v>0.39539999999999997</v>
      </c>
      <c r="N281" s="42">
        <f t="shared" si="4"/>
        <v>906.90000000000009</v>
      </c>
      <c r="O281" s="42"/>
      <c r="P281" s="41"/>
      <c r="Q281" s="41"/>
    </row>
    <row r="282" spans="2:17" ht="102.6" x14ac:dyDescent="0.2">
      <c r="B282" s="35">
        <v>277</v>
      </c>
      <c r="C282" s="63" t="s">
        <v>528</v>
      </c>
      <c r="D282" s="64" t="s">
        <v>529</v>
      </c>
      <c r="E282" s="36" t="s">
        <v>515</v>
      </c>
      <c r="F282" s="43" t="s">
        <v>530</v>
      </c>
      <c r="G282" s="37" t="s">
        <v>14</v>
      </c>
      <c r="H282" s="37" t="s">
        <v>15</v>
      </c>
      <c r="I282" s="38">
        <v>1</v>
      </c>
      <c r="J282" s="61">
        <v>60000</v>
      </c>
      <c r="K282" s="141"/>
      <c r="L282" s="65">
        <v>0.39539999999999997</v>
      </c>
      <c r="M282" s="66">
        <v>0.39539999999999997</v>
      </c>
      <c r="N282" s="42">
        <f t="shared" si="4"/>
        <v>36276</v>
      </c>
      <c r="O282" s="42"/>
      <c r="P282" s="41"/>
      <c r="Q282" s="41"/>
    </row>
    <row r="283" spans="2:17" ht="34.200000000000003" x14ac:dyDescent="0.2">
      <c r="B283" s="35">
        <v>278</v>
      </c>
      <c r="C283" s="60" t="s">
        <v>531</v>
      </c>
      <c r="D283" s="60" t="s">
        <v>532</v>
      </c>
      <c r="E283" s="36" t="s">
        <v>515</v>
      </c>
      <c r="F283" s="43" t="s">
        <v>533</v>
      </c>
      <c r="G283" s="37" t="s">
        <v>14</v>
      </c>
      <c r="H283" s="37" t="s">
        <v>15</v>
      </c>
      <c r="I283" s="38">
        <v>1</v>
      </c>
      <c r="J283" s="61">
        <v>2500</v>
      </c>
      <c r="K283" s="141"/>
      <c r="L283" s="65">
        <v>0.39539999999999997</v>
      </c>
      <c r="M283" s="66">
        <v>0.39539999999999997</v>
      </c>
      <c r="N283" s="42">
        <f t="shared" si="4"/>
        <v>1511.5</v>
      </c>
      <c r="O283" s="42"/>
      <c r="P283" s="41"/>
      <c r="Q283" s="41"/>
    </row>
    <row r="284" spans="2:17" ht="34.200000000000003" x14ac:dyDescent="0.2">
      <c r="B284" s="35">
        <v>279</v>
      </c>
      <c r="C284" s="60" t="s">
        <v>534</v>
      </c>
      <c r="D284" s="60" t="s">
        <v>532</v>
      </c>
      <c r="E284" s="36" t="s">
        <v>515</v>
      </c>
      <c r="F284" s="43" t="s">
        <v>535</v>
      </c>
      <c r="G284" s="37" t="s">
        <v>14</v>
      </c>
      <c r="H284" s="37" t="s">
        <v>15</v>
      </c>
      <c r="I284" s="38">
        <v>1</v>
      </c>
      <c r="J284" s="61">
        <v>2250</v>
      </c>
      <c r="K284" s="141"/>
      <c r="L284" s="65">
        <v>0.39539999999999997</v>
      </c>
      <c r="M284" s="66">
        <v>0.39539999999999997</v>
      </c>
      <c r="N284" s="42">
        <f t="shared" si="4"/>
        <v>1360.3500000000001</v>
      </c>
      <c r="O284" s="42"/>
      <c r="P284" s="41"/>
      <c r="Q284" s="41"/>
    </row>
    <row r="285" spans="2:17" ht="34.200000000000003" x14ac:dyDescent="0.2">
      <c r="B285" s="35">
        <v>280</v>
      </c>
      <c r="C285" s="60" t="s">
        <v>536</v>
      </c>
      <c r="D285" s="60" t="s">
        <v>532</v>
      </c>
      <c r="E285" s="36" t="s">
        <v>515</v>
      </c>
      <c r="F285" s="43" t="s">
        <v>537</v>
      </c>
      <c r="G285" s="37" t="s">
        <v>14</v>
      </c>
      <c r="H285" s="37" t="s">
        <v>15</v>
      </c>
      <c r="I285" s="38">
        <v>1</v>
      </c>
      <c r="J285" s="61">
        <v>2000</v>
      </c>
      <c r="K285" s="141"/>
      <c r="L285" s="65">
        <v>0.39539999999999997</v>
      </c>
      <c r="M285" s="66">
        <v>0.39539999999999997</v>
      </c>
      <c r="N285" s="42">
        <f t="shared" si="4"/>
        <v>1209.2</v>
      </c>
      <c r="O285" s="42"/>
      <c r="P285" s="41"/>
      <c r="Q285" s="41"/>
    </row>
    <row r="286" spans="2:17" ht="34.200000000000003" x14ac:dyDescent="0.2">
      <c r="B286" s="35">
        <v>281</v>
      </c>
      <c r="C286" s="60" t="s">
        <v>538</v>
      </c>
      <c r="D286" s="60" t="s">
        <v>532</v>
      </c>
      <c r="E286" s="36" t="s">
        <v>515</v>
      </c>
      <c r="F286" s="43" t="s">
        <v>539</v>
      </c>
      <c r="G286" s="37" t="s">
        <v>14</v>
      </c>
      <c r="H286" s="37" t="s">
        <v>15</v>
      </c>
      <c r="I286" s="38">
        <v>1</v>
      </c>
      <c r="J286" s="61">
        <v>1750</v>
      </c>
      <c r="K286" s="141"/>
      <c r="L286" s="65">
        <v>0.39539999999999997</v>
      </c>
      <c r="M286" s="66">
        <v>0.39539999999999997</v>
      </c>
      <c r="N286" s="42">
        <f t="shared" si="4"/>
        <v>1058.05</v>
      </c>
      <c r="O286" s="42"/>
      <c r="P286" s="41"/>
      <c r="Q286" s="41"/>
    </row>
    <row r="287" spans="2:17" ht="34.200000000000003" x14ac:dyDescent="0.2">
      <c r="B287" s="35">
        <v>282</v>
      </c>
      <c r="C287" s="60" t="s">
        <v>540</v>
      </c>
      <c r="D287" s="60" t="s">
        <v>532</v>
      </c>
      <c r="E287" s="36" t="s">
        <v>515</v>
      </c>
      <c r="F287" s="43" t="s">
        <v>541</v>
      </c>
      <c r="G287" s="37" t="s">
        <v>14</v>
      </c>
      <c r="H287" s="37" t="s">
        <v>15</v>
      </c>
      <c r="I287" s="38">
        <v>1</v>
      </c>
      <c r="J287" s="61">
        <v>1500</v>
      </c>
      <c r="K287" s="141"/>
      <c r="L287" s="65">
        <v>0.39539999999999997</v>
      </c>
      <c r="M287" s="66">
        <v>0.39539999999999997</v>
      </c>
      <c r="N287" s="42">
        <f t="shared" si="4"/>
        <v>906.90000000000009</v>
      </c>
      <c r="O287" s="42"/>
      <c r="P287" s="41"/>
      <c r="Q287" s="41"/>
    </row>
    <row r="288" spans="2:17" ht="57" x14ac:dyDescent="0.2">
      <c r="B288" s="35">
        <v>283</v>
      </c>
      <c r="C288" s="63" t="s">
        <v>542</v>
      </c>
      <c r="D288" s="64" t="s">
        <v>543</v>
      </c>
      <c r="E288" s="36" t="s">
        <v>515</v>
      </c>
      <c r="F288" s="43" t="s">
        <v>544</v>
      </c>
      <c r="G288" s="37" t="s">
        <v>14</v>
      </c>
      <c r="H288" s="37" t="s">
        <v>15</v>
      </c>
      <c r="I288" s="38">
        <v>1</v>
      </c>
      <c r="J288" s="61">
        <v>60000</v>
      </c>
      <c r="K288" s="141"/>
      <c r="L288" s="65">
        <v>0.39539999999999997</v>
      </c>
      <c r="M288" s="66">
        <v>0.39539999999999997</v>
      </c>
      <c r="N288" s="42">
        <f t="shared" si="4"/>
        <v>36276</v>
      </c>
      <c r="O288" s="42"/>
      <c r="P288" s="41"/>
      <c r="Q288" s="41"/>
    </row>
    <row r="289" spans="2:17" ht="22.8" x14ac:dyDescent="0.2">
      <c r="B289" s="35">
        <v>284</v>
      </c>
      <c r="C289" s="60" t="s">
        <v>545</v>
      </c>
      <c r="D289" s="60" t="s">
        <v>546</v>
      </c>
      <c r="E289" s="36" t="s">
        <v>515</v>
      </c>
      <c r="F289" s="43" t="s">
        <v>547</v>
      </c>
      <c r="G289" s="37" t="s">
        <v>14</v>
      </c>
      <c r="H289" s="37" t="s">
        <v>15</v>
      </c>
      <c r="I289" s="38">
        <v>1</v>
      </c>
      <c r="J289" s="61">
        <v>2500</v>
      </c>
      <c r="K289" s="141"/>
      <c r="L289" s="65">
        <v>0.39539999999999997</v>
      </c>
      <c r="M289" s="66">
        <v>0.39539999999999997</v>
      </c>
      <c r="N289" s="42">
        <f t="shared" si="4"/>
        <v>1511.5</v>
      </c>
      <c r="O289" s="42"/>
      <c r="P289" s="41"/>
      <c r="Q289" s="41"/>
    </row>
    <row r="290" spans="2:17" ht="22.8" x14ac:dyDescent="0.2">
      <c r="B290" s="35">
        <v>285</v>
      </c>
      <c r="C290" s="60" t="s">
        <v>548</v>
      </c>
      <c r="D290" s="60" t="s">
        <v>546</v>
      </c>
      <c r="E290" s="36" t="s">
        <v>515</v>
      </c>
      <c r="F290" s="43" t="s">
        <v>549</v>
      </c>
      <c r="G290" s="37" t="s">
        <v>14</v>
      </c>
      <c r="H290" s="37" t="s">
        <v>15</v>
      </c>
      <c r="I290" s="38">
        <v>1</v>
      </c>
      <c r="J290" s="61">
        <v>2250</v>
      </c>
      <c r="K290" s="141"/>
      <c r="L290" s="65">
        <v>0.39539999999999997</v>
      </c>
      <c r="M290" s="66">
        <v>0.39539999999999997</v>
      </c>
      <c r="N290" s="42">
        <f t="shared" si="4"/>
        <v>1360.3500000000001</v>
      </c>
      <c r="O290" s="42"/>
      <c r="P290" s="41"/>
      <c r="Q290" s="41"/>
    </row>
    <row r="291" spans="2:17" ht="22.8" x14ac:dyDescent="0.2">
      <c r="B291" s="35">
        <v>286</v>
      </c>
      <c r="C291" s="60" t="s">
        <v>550</v>
      </c>
      <c r="D291" s="60" t="s">
        <v>546</v>
      </c>
      <c r="E291" s="36" t="s">
        <v>515</v>
      </c>
      <c r="F291" s="43" t="s">
        <v>551</v>
      </c>
      <c r="G291" s="37" t="s">
        <v>14</v>
      </c>
      <c r="H291" s="37" t="s">
        <v>15</v>
      </c>
      <c r="I291" s="38">
        <v>1</v>
      </c>
      <c r="J291" s="61">
        <v>2000</v>
      </c>
      <c r="K291" s="141"/>
      <c r="L291" s="65">
        <v>0.39539999999999997</v>
      </c>
      <c r="M291" s="66">
        <v>0.39539999999999997</v>
      </c>
      <c r="N291" s="42">
        <f t="shared" si="4"/>
        <v>1209.2</v>
      </c>
      <c r="O291" s="42"/>
      <c r="P291" s="41"/>
      <c r="Q291" s="41"/>
    </row>
    <row r="292" spans="2:17" ht="22.8" x14ac:dyDescent="0.2">
      <c r="B292" s="35">
        <v>287</v>
      </c>
      <c r="C292" s="60" t="s">
        <v>552</v>
      </c>
      <c r="D292" s="60" t="s">
        <v>546</v>
      </c>
      <c r="E292" s="36" t="s">
        <v>515</v>
      </c>
      <c r="F292" s="43" t="s">
        <v>553</v>
      </c>
      <c r="G292" s="37" t="s">
        <v>14</v>
      </c>
      <c r="H292" s="37" t="s">
        <v>15</v>
      </c>
      <c r="I292" s="38">
        <v>1</v>
      </c>
      <c r="J292" s="61">
        <v>1750</v>
      </c>
      <c r="K292" s="141"/>
      <c r="L292" s="65">
        <v>0.39539999999999997</v>
      </c>
      <c r="M292" s="66">
        <v>0.39539999999999997</v>
      </c>
      <c r="N292" s="42">
        <f t="shared" si="4"/>
        <v>1058.05</v>
      </c>
      <c r="O292" s="42"/>
      <c r="P292" s="41"/>
      <c r="Q292" s="41"/>
    </row>
    <row r="293" spans="2:17" ht="34.200000000000003" x14ac:dyDescent="0.2">
      <c r="B293" s="35">
        <v>288</v>
      </c>
      <c r="C293" s="60" t="s">
        <v>554</v>
      </c>
      <c r="D293" s="60" t="s">
        <v>546</v>
      </c>
      <c r="E293" s="36" t="s">
        <v>515</v>
      </c>
      <c r="F293" s="43" t="s">
        <v>555</v>
      </c>
      <c r="G293" s="37" t="s">
        <v>14</v>
      </c>
      <c r="H293" s="37" t="s">
        <v>15</v>
      </c>
      <c r="I293" s="38">
        <v>1</v>
      </c>
      <c r="J293" s="61">
        <v>1500</v>
      </c>
      <c r="K293" s="141"/>
      <c r="L293" s="65">
        <v>0.39539999999999997</v>
      </c>
      <c r="M293" s="66">
        <v>0.39539999999999997</v>
      </c>
      <c r="N293" s="42">
        <f t="shared" si="4"/>
        <v>906.90000000000009</v>
      </c>
      <c r="O293" s="42"/>
      <c r="P293" s="41"/>
      <c r="Q293" s="41"/>
    </row>
    <row r="294" spans="2:17" ht="68.400000000000006" x14ac:dyDescent="0.2">
      <c r="B294" s="35">
        <v>289</v>
      </c>
      <c r="C294" s="63" t="s">
        <v>556</v>
      </c>
      <c r="D294" s="64" t="s">
        <v>557</v>
      </c>
      <c r="E294" s="36" t="s">
        <v>515</v>
      </c>
      <c r="F294" s="43" t="s">
        <v>558</v>
      </c>
      <c r="G294" s="37" t="s">
        <v>14</v>
      </c>
      <c r="H294" s="37" t="s">
        <v>15</v>
      </c>
      <c r="I294" s="38">
        <v>1</v>
      </c>
      <c r="J294" s="61">
        <v>60000</v>
      </c>
      <c r="K294" s="141"/>
      <c r="L294" s="65">
        <v>0.39539999999999997</v>
      </c>
      <c r="M294" s="66">
        <v>0.39539999999999997</v>
      </c>
      <c r="N294" s="42">
        <f t="shared" si="4"/>
        <v>36276</v>
      </c>
      <c r="O294" s="42"/>
      <c r="P294" s="41"/>
      <c r="Q294" s="41"/>
    </row>
    <row r="295" spans="2:17" ht="34.200000000000003" x14ac:dyDescent="0.2">
      <c r="B295" s="35">
        <v>290</v>
      </c>
      <c r="C295" s="60" t="s">
        <v>559</v>
      </c>
      <c r="D295" s="60" t="s">
        <v>560</v>
      </c>
      <c r="E295" s="36" t="s">
        <v>515</v>
      </c>
      <c r="F295" s="43" t="s">
        <v>561</v>
      </c>
      <c r="G295" s="37" t="s">
        <v>14</v>
      </c>
      <c r="H295" s="37" t="s">
        <v>15</v>
      </c>
      <c r="I295" s="38">
        <v>1</v>
      </c>
      <c r="J295" s="61">
        <v>2500</v>
      </c>
      <c r="K295" s="141"/>
      <c r="L295" s="65">
        <v>0.39539999999999997</v>
      </c>
      <c r="M295" s="66">
        <v>0.39539999999999997</v>
      </c>
      <c r="N295" s="42">
        <f t="shared" si="4"/>
        <v>1511.5</v>
      </c>
      <c r="O295" s="42"/>
      <c r="P295" s="41"/>
      <c r="Q295" s="41"/>
    </row>
    <row r="296" spans="2:17" ht="34.200000000000003" x14ac:dyDescent="0.2">
      <c r="B296" s="35">
        <v>291</v>
      </c>
      <c r="C296" s="60" t="s">
        <v>562</v>
      </c>
      <c r="D296" s="60" t="s">
        <v>560</v>
      </c>
      <c r="E296" s="36" t="s">
        <v>515</v>
      </c>
      <c r="F296" s="43" t="s">
        <v>563</v>
      </c>
      <c r="G296" s="37" t="s">
        <v>14</v>
      </c>
      <c r="H296" s="37" t="s">
        <v>15</v>
      </c>
      <c r="I296" s="38">
        <v>1</v>
      </c>
      <c r="J296" s="61">
        <v>2250</v>
      </c>
      <c r="K296" s="141"/>
      <c r="L296" s="65">
        <v>0.39539999999999997</v>
      </c>
      <c r="M296" s="66">
        <v>0.39539999999999997</v>
      </c>
      <c r="N296" s="42">
        <f t="shared" si="4"/>
        <v>1360.3500000000001</v>
      </c>
      <c r="O296" s="42"/>
      <c r="P296" s="41"/>
      <c r="Q296" s="41"/>
    </row>
    <row r="297" spans="2:17" ht="34.200000000000003" x14ac:dyDescent="0.2">
      <c r="B297" s="35">
        <v>292</v>
      </c>
      <c r="C297" s="60" t="s">
        <v>564</v>
      </c>
      <c r="D297" s="60" t="s">
        <v>560</v>
      </c>
      <c r="E297" s="36" t="s">
        <v>515</v>
      </c>
      <c r="F297" s="43" t="s">
        <v>565</v>
      </c>
      <c r="G297" s="37" t="s">
        <v>14</v>
      </c>
      <c r="H297" s="37" t="s">
        <v>15</v>
      </c>
      <c r="I297" s="38">
        <v>1</v>
      </c>
      <c r="J297" s="61">
        <v>2000</v>
      </c>
      <c r="K297" s="141"/>
      <c r="L297" s="65">
        <v>0.39539999999999997</v>
      </c>
      <c r="M297" s="66">
        <v>0.39539999999999997</v>
      </c>
      <c r="N297" s="42">
        <f t="shared" si="4"/>
        <v>1209.2</v>
      </c>
      <c r="O297" s="42"/>
      <c r="P297" s="41"/>
      <c r="Q297" s="41"/>
    </row>
    <row r="298" spans="2:17" ht="34.200000000000003" x14ac:dyDescent="0.2">
      <c r="B298" s="35">
        <v>293</v>
      </c>
      <c r="C298" s="60" t="s">
        <v>566</v>
      </c>
      <c r="D298" s="60" t="s">
        <v>560</v>
      </c>
      <c r="E298" s="36" t="s">
        <v>515</v>
      </c>
      <c r="F298" s="43" t="s">
        <v>567</v>
      </c>
      <c r="G298" s="37" t="s">
        <v>14</v>
      </c>
      <c r="H298" s="37" t="s">
        <v>15</v>
      </c>
      <c r="I298" s="38">
        <v>1</v>
      </c>
      <c r="J298" s="61">
        <v>1750</v>
      </c>
      <c r="K298" s="141"/>
      <c r="L298" s="65">
        <v>0.39539999999999997</v>
      </c>
      <c r="M298" s="66">
        <v>0.39539999999999997</v>
      </c>
      <c r="N298" s="42">
        <f t="shared" si="4"/>
        <v>1058.05</v>
      </c>
      <c r="O298" s="42"/>
      <c r="P298" s="41"/>
      <c r="Q298" s="41"/>
    </row>
    <row r="299" spans="2:17" ht="34.200000000000003" x14ac:dyDescent="0.2">
      <c r="B299" s="35">
        <v>294</v>
      </c>
      <c r="C299" s="60" t="s">
        <v>568</v>
      </c>
      <c r="D299" s="60" t="s">
        <v>560</v>
      </c>
      <c r="E299" s="36" t="s">
        <v>515</v>
      </c>
      <c r="F299" s="43" t="s">
        <v>569</v>
      </c>
      <c r="G299" s="37" t="s">
        <v>14</v>
      </c>
      <c r="H299" s="37" t="s">
        <v>15</v>
      </c>
      <c r="I299" s="38">
        <v>1</v>
      </c>
      <c r="J299" s="67">
        <v>1500</v>
      </c>
      <c r="K299" s="142"/>
      <c r="L299" s="68">
        <v>0.39539999999999997</v>
      </c>
      <c r="M299" s="69">
        <v>0.39539999999999997</v>
      </c>
      <c r="N299" s="42">
        <f t="shared" si="4"/>
        <v>906.90000000000009</v>
      </c>
      <c r="O299" s="42"/>
      <c r="P299" s="41"/>
      <c r="Q299" s="41"/>
    </row>
    <row r="300" spans="2:17" ht="136.80000000000001" x14ac:dyDescent="0.2">
      <c r="B300" s="35">
        <v>295</v>
      </c>
      <c r="C300" s="70" t="s">
        <v>570</v>
      </c>
      <c r="D300" s="60" t="s">
        <v>571</v>
      </c>
      <c r="E300" s="36" t="s">
        <v>515</v>
      </c>
      <c r="F300" s="43" t="s">
        <v>572</v>
      </c>
      <c r="G300" s="37" t="s">
        <v>14</v>
      </c>
      <c r="H300" s="37" t="s">
        <v>15</v>
      </c>
      <c r="I300" s="38">
        <v>1</v>
      </c>
      <c r="J300" s="71">
        <v>6000</v>
      </c>
      <c r="K300" s="143"/>
      <c r="L300" s="66">
        <v>0.39539999999999997</v>
      </c>
      <c r="M300" s="66">
        <v>0.39539999999999997</v>
      </c>
      <c r="N300" s="42">
        <f t="shared" si="4"/>
        <v>3627.6000000000004</v>
      </c>
      <c r="O300" s="42"/>
      <c r="P300" s="41"/>
      <c r="Q300" s="41"/>
    </row>
    <row r="301" spans="2:17" ht="45.6" x14ac:dyDescent="0.2">
      <c r="B301" s="35">
        <v>296</v>
      </c>
      <c r="C301" s="70" t="s">
        <v>573</v>
      </c>
      <c r="D301" s="60" t="s">
        <v>574</v>
      </c>
      <c r="E301" s="36" t="s">
        <v>515</v>
      </c>
      <c r="F301" s="43" t="s">
        <v>575</v>
      </c>
      <c r="G301" s="37" t="s">
        <v>14</v>
      </c>
      <c r="H301" s="37" t="s">
        <v>15</v>
      </c>
      <c r="I301" s="38">
        <v>1</v>
      </c>
      <c r="J301" s="71">
        <f>J277*0.1</f>
        <v>250</v>
      </c>
      <c r="K301" s="143"/>
      <c r="L301" s="66">
        <v>0.39539999999999997</v>
      </c>
      <c r="M301" s="66">
        <v>0.39539999999999997</v>
      </c>
      <c r="N301" s="42">
        <f t="shared" si="4"/>
        <v>151.15</v>
      </c>
      <c r="O301" s="42"/>
      <c r="P301" s="41"/>
      <c r="Q301" s="41"/>
    </row>
    <row r="302" spans="2:17" ht="45.6" x14ac:dyDescent="0.2">
      <c r="B302" s="35">
        <v>297</v>
      </c>
      <c r="C302" s="70" t="s">
        <v>576</v>
      </c>
      <c r="D302" s="60" t="s">
        <v>574</v>
      </c>
      <c r="E302" s="36" t="s">
        <v>515</v>
      </c>
      <c r="F302" s="43" t="s">
        <v>577</v>
      </c>
      <c r="G302" s="37" t="s">
        <v>14</v>
      </c>
      <c r="H302" s="37" t="s">
        <v>15</v>
      </c>
      <c r="I302" s="38">
        <v>1</v>
      </c>
      <c r="J302" s="71">
        <f>J278*0.1</f>
        <v>225</v>
      </c>
      <c r="K302" s="143"/>
      <c r="L302" s="66">
        <v>0.39539999999999997</v>
      </c>
      <c r="M302" s="66">
        <v>0.39539999999999997</v>
      </c>
      <c r="N302" s="42">
        <f t="shared" si="4"/>
        <v>136.035</v>
      </c>
      <c r="O302" s="42"/>
      <c r="P302" s="41"/>
      <c r="Q302" s="41"/>
    </row>
    <row r="303" spans="2:17" ht="45.6" x14ac:dyDescent="0.2">
      <c r="B303" s="35">
        <v>298</v>
      </c>
      <c r="C303" s="70" t="s">
        <v>578</v>
      </c>
      <c r="D303" s="60" t="s">
        <v>574</v>
      </c>
      <c r="E303" s="36" t="s">
        <v>515</v>
      </c>
      <c r="F303" s="43" t="s">
        <v>579</v>
      </c>
      <c r="G303" s="37" t="s">
        <v>14</v>
      </c>
      <c r="H303" s="37" t="s">
        <v>15</v>
      </c>
      <c r="I303" s="38">
        <v>1</v>
      </c>
      <c r="J303" s="71">
        <f>J279*0.1</f>
        <v>200</v>
      </c>
      <c r="K303" s="144"/>
      <c r="L303" s="65">
        <v>0.39539999999999997</v>
      </c>
      <c r="M303" s="66">
        <v>0.39539999999999997</v>
      </c>
      <c r="N303" s="42">
        <f t="shared" si="4"/>
        <v>120.92</v>
      </c>
      <c r="O303" s="42"/>
      <c r="P303" s="41"/>
      <c r="Q303" s="41"/>
    </row>
    <row r="304" spans="2:17" ht="45.6" x14ac:dyDescent="0.2">
      <c r="B304" s="35">
        <v>299</v>
      </c>
      <c r="C304" s="70" t="s">
        <v>580</v>
      </c>
      <c r="D304" s="60" t="s">
        <v>574</v>
      </c>
      <c r="E304" s="36" t="s">
        <v>515</v>
      </c>
      <c r="F304" s="43" t="s">
        <v>581</v>
      </c>
      <c r="G304" s="37" t="s">
        <v>14</v>
      </c>
      <c r="H304" s="37" t="s">
        <v>15</v>
      </c>
      <c r="I304" s="38">
        <v>1</v>
      </c>
      <c r="J304" s="71">
        <f>J280*0.1</f>
        <v>175</v>
      </c>
      <c r="K304" s="144"/>
      <c r="L304" s="65">
        <v>0.39539999999999997</v>
      </c>
      <c r="M304" s="66">
        <v>0.39539999999999997</v>
      </c>
      <c r="N304" s="42">
        <f t="shared" si="4"/>
        <v>105.80500000000001</v>
      </c>
      <c r="O304" s="42"/>
      <c r="P304" s="41"/>
      <c r="Q304" s="41"/>
    </row>
    <row r="305" spans="2:17" ht="45.6" x14ac:dyDescent="0.2">
      <c r="B305" s="35">
        <v>300</v>
      </c>
      <c r="C305" s="70" t="s">
        <v>582</v>
      </c>
      <c r="D305" s="60" t="s">
        <v>574</v>
      </c>
      <c r="E305" s="36" t="s">
        <v>515</v>
      </c>
      <c r="F305" s="43" t="s">
        <v>583</v>
      </c>
      <c r="G305" s="37" t="s">
        <v>14</v>
      </c>
      <c r="H305" s="37" t="s">
        <v>15</v>
      </c>
      <c r="I305" s="38">
        <v>1</v>
      </c>
      <c r="J305" s="71">
        <f>J281*0.1</f>
        <v>150</v>
      </c>
      <c r="K305" s="144"/>
      <c r="L305" s="65">
        <v>0.39539999999999997</v>
      </c>
      <c r="M305" s="66">
        <v>0.39539999999999997</v>
      </c>
      <c r="N305" s="42">
        <f t="shared" si="4"/>
        <v>90.69</v>
      </c>
      <c r="O305" s="42"/>
      <c r="P305" s="41"/>
      <c r="Q305" s="41"/>
    </row>
    <row r="306" spans="2:17" ht="91.2" x14ac:dyDescent="0.2">
      <c r="B306" s="35">
        <v>301</v>
      </c>
      <c r="C306" s="70" t="s">
        <v>584</v>
      </c>
      <c r="D306" s="60" t="s">
        <v>585</v>
      </c>
      <c r="E306" s="36" t="s">
        <v>515</v>
      </c>
      <c r="F306" s="43" t="s">
        <v>586</v>
      </c>
      <c r="G306" s="37" t="s">
        <v>14</v>
      </c>
      <c r="H306" s="37" t="s">
        <v>15</v>
      </c>
      <c r="I306" s="38">
        <v>1</v>
      </c>
      <c r="J306" s="71">
        <f>J294*0.25</f>
        <v>15000</v>
      </c>
      <c r="K306" s="144"/>
      <c r="L306" s="65">
        <v>0.39539999999999997</v>
      </c>
      <c r="M306" s="65">
        <v>0.39539999999999997</v>
      </c>
      <c r="N306" s="42">
        <f t="shared" si="4"/>
        <v>9069</v>
      </c>
      <c r="O306" s="42"/>
      <c r="P306" s="41"/>
      <c r="Q306" s="41"/>
    </row>
    <row r="307" spans="2:17" ht="45.6" x14ac:dyDescent="0.2">
      <c r="B307" s="35">
        <v>302</v>
      </c>
      <c r="C307" s="70" t="s">
        <v>587</v>
      </c>
      <c r="D307" s="60" t="s">
        <v>588</v>
      </c>
      <c r="E307" s="36" t="s">
        <v>515</v>
      </c>
      <c r="F307" s="43" t="s">
        <v>589</v>
      </c>
      <c r="G307" s="37" t="s">
        <v>14</v>
      </c>
      <c r="H307" s="37" t="s">
        <v>15</v>
      </c>
      <c r="I307" s="38">
        <v>1</v>
      </c>
      <c r="J307" s="71">
        <f>J277*0.25</f>
        <v>625</v>
      </c>
      <c r="K307" s="143"/>
      <c r="L307" s="66">
        <v>0.39539999999999997</v>
      </c>
      <c r="M307" s="66">
        <v>0.39539999999999997</v>
      </c>
      <c r="N307" s="42">
        <f t="shared" si="4"/>
        <v>377.875</v>
      </c>
      <c r="O307" s="42"/>
      <c r="P307" s="41"/>
      <c r="Q307" s="41"/>
    </row>
    <row r="308" spans="2:17" ht="45.6" x14ac:dyDescent="0.2">
      <c r="B308" s="35">
        <v>303</v>
      </c>
      <c r="C308" s="70" t="s">
        <v>590</v>
      </c>
      <c r="D308" s="60" t="s">
        <v>588</v>
      </c>
      <c r="E308" s="36" t="s">
        <v>515</v>
      </c>
      <c r="F308" s="43" t="s">
        <v>591</v>
      </c>
      <c r="G308" s="37" t="s">
        <v>14</v>
      </c>
      <c r="H308" s="37" t="s">
        <v>15</v>
      </c>
      <c r="I308" s="38">
        <v>1</v>
      </c>
      <c r="J308" s="71">
        <f>J278*0.25</f>
        <v>562.5</v>
      </c>
      <c r="K308" s="143"/>
      <c r="L308" s="66">
        <v>0.39539999999999997</v>
      </c>
      <c r="M308" s="66">
        <v>0.39539999999999997</v>
      </c>
      <c r="N308" s="42">
        <f t="shared" si="4"/>
        <v>340.08750000000003</v>
      </c>
      <c r="O308" s="42"/>
      <c r="P308" s="41"/>
      <c r="Q308" s="41"/>
    </row>
    <row r="309" spans="2:17" ht="45.6" x14ac:dyDescent="0.2">
      <c r="B309" s="35">
        <v>304</v>
      </c>
      <c r="C309" s="70" t="s">
        <v>592</v>
      </c>
      <c r="D309" s="60" t="s">
        <v>588</v>
      </c>
      <c r="E309" s="36" t="s">
        <v>515</v>
      </c>
      <c r="F309" s="43" t="s">
        <v>593</v>
      </c>
      <c r="G309" s="37" t="s">
        <v>14</v>
      </c>
      <c r="H309" s="37" t="s">
        <v>15</v>
      </c>
      <c r="I309" s="38">
        <v>1</v>
      </c>
      <c r="J309" s="71">
        <f>J279*0.25</f>
        <v>500</v>
      </c>
      <c r="K309" s="144"/>
      <c r="L309" s="65">
        <v>0.39539999999999997</v>
      </c>
      <c r="M309" s="66">
        <v>0.39539999999999997</v>
      </c>
      <c r="N309" s="42">
        <f t="shared" si="4"/>
        <v>302.3</v>
      </c>
      <c r="O309" s="42"/>
      <c r="P309" s="41"/>
      <c r="Q309" s="41"/>
    </row>
    <row r="310" spans="2:17" ht="45.6" x14ac:dyDescent="0.2">
      <c r="B310" s="35">
        <v>305</v>
      </c>
      <c r="C310" s="70" t="s">
        <v>594</v>
      </c>
      <c r="D310" s="60" t="s">
        <v>588</v>
      </c>
      <c r="E310" s="36" t="s">
        <v>515</v>
      </c>
      <c r="F310" s="43" t="s">
        <v>595</v>
      </c>
      <c r="G310" s="37" t="s">
        <v>14</v>
      </c>
      <c r="H310" s="37" t="s">
        <v>15</v>
      </c>
      <c r="I310" s="38">
        <v>1</v>
      </c>
      <c r="J310" s="71">
        <f>J280*0.25</f>
        <v>437.5</v>
      </c>
      <c r="K310" s="144"/>
      <c r="L310" s="65">
        <v>0.39539999999999997</v>
      </c>
      <c r="M310" s="66">
        <v>0.39539999999999997</v>
      </c>
      <c r="N310" s="42">
        <f t="shared" si="4"/>
        <v>264.51249999999999</v>
      </c>
      <c r="O310" s="42"/>
      <c r="P310" s="41"/>
      <c r="Q310" s="41"/>
    </row>
    <row r="311" spans="2:17" ht="45.6" x14ac:dyDescent="0.2">
      <c r="B311" s="35">
        <v>306</v>
      </c>
      <c r="C311" s="70" t="s">
        <v>596</v>
      </c>
      <c r="D311" s="60" t="s">
        <v>588</v>
      </c>
      <c r="E311" s="36" t="s">
        <v>515</v>
      </c>
      <c r="F311" s="43" t="s">
        <v>597</v>
      </c>
      <c r="G311" s="37" t="s">
        <v>14</v>
      </c>
      <c r="H311" s="37" t="s">
        <v>15</v>
      </c>
      <c r="I311" s="38">
        <v>1</v>
      </c>
      <c r="J311" s="71">
        <f>J281*0.25</f>
        <v>375</v>
      </c>
      <c r="K311" s="144"/>
      <c r="L311" s="65">
        <v>0.39539999999999997</v>
      </c>
      <c r="M311" s="66">
        <v>0.39539999999999997</v>
      </c>
      <c r="N311" s="42">
        <f t="shared" si="4"/>
        <v>226.72500000000002</v>
      </c>
      <c r="O311" s="42"/>
      <c r="P311" s="41"/>
      <c r="Q311" s="41"/>
    </row>
    <row r="312" spans="2:17" ht="79.8" x14ac:dyDescent="0.2">
      <c r="B312" s="35">
        <v>307</v>
      </c>
      <c r="C312" s="70" t="s">
        <v>598</v>
      </c>
      <c r="D312" s="60" t="s">
        <v>599</v>
      </c>
      <c r="E312" s="36" t="s">
        <v>515</v>
      </c>
      <c r="F312" s="43" t="s">
        <v>600</v>
      </c>
      <c r="G312" s="37" t="s">
        <v>14</v>
      </c>
      <c r="H312" s="37" t="s">
        <v>15</v>
      </c>
      <c r="I312" s="38">
        <v>1</v>
      </c>
      <c r="J312" s="71">
        <v>6000</v>
      </c>
      <c r="K312" s="143"/>
      <c r="L312" s="66">
        <v>0.39539999999999997</v>
      </c>
      <c r="M312" s="66">
        <v>0.39539999999999997</v>
      </c>
      <c r="N312" s="42">
        <f t="shared" si="4"/>
        <v>3627.6000000000004</v>
      </c>
      <c r="O312" s="42"/>
      <c r="P312" s="41"/>
      <c r="Q312" s="41"/>
    </row>
    <row r="313" spans="2:17" ht="34.200000000000003" x14ac:dyDescent="0.2">
      <c r="B313" s="35">
        <v>308</v>
      </c>
      <c r="C313" s="70" t="s">
        <v>601</v>
      </c>
      <c r="D313" s="60" t="s">
        <v>602</v>
      </c>
      <c r="E313" s="36" t="s">
        <v>515</v>
      </c>
      <c r="F313" s="43" t="s">
        <v>603</v>
      </c>
      <c r="G313" s="37" t="s">
        <v>14</v>
      </c>
      <c r="H313" s="37" t="s">
        <v>15</v>
      </c>
      <c r="I313" s="38">
        <v>1</v>
      </c>
      <c r="J313" s="71">
        <f>J289*0.1</f>
        <v>250</v>
      </c>
      <c r="K313" s="143"/>
      <c r="L313" s="66">
        <v>0.39539999999999997</v>
      </c>
      <c r="M313" s="66">
        <v>0.39539999999999997</v>
      </c>
      <c r="N313" s="42">
        <f t="shared" si="4"/>
        <v>151.15</v>
      </c>
      <c r="O313" s="42"/>
      <c r="P313" s="41"/>
      <c r="Q313" s="41"/>
    </row>
    <row r="314" spans="2:17" ht="34.200000000000003" x14ac:dyDescent="0.2">
      <c r="B314" s="35">
        <v>309</v>
      </c>
      <c r="C314" s="70" t="s">
        <v>604</v>
      </c>
      <c r="D314" s="60" t="s">
        <v>602</v>
      </c>
      <c r="E314" s="36" t="s">
        <v>515</v>
      </c>
      <c r="F314" s="43" t="s">
        <v>605</v>
      </c>
      <c r="G314" s="37" t="s">
        <v>14</v>
      </c>
      <c r="H314" s="37" t="s">
        <v>15</v>
      </c>
      <c r="I314" s="38">
        <v>1</v>
      </c>
      <c r="J314" s="71">
        <f>J290*0.1</f>
        <v>225</v>
      </c>
      <c r="K314" s="143"/>
      <c r="L314" s="66">
        <v>0.39539999999999997</v>
      </c>
      <c r="M314" s="66">
        <v>0.39539999999999997</v>
      </c>
      <c r="N314" s="42">
        <f t="shared" si="4"/>
        <v>136.035</v>
      </c>
      <c r="O314" s="42"/>
      <c r="P314" s="41"/>
      <c r="Q314" s="41"/>
    </row>
    <row r="315" spans="2:17" ht="34.200000000000003" x14ac:dyDescent="0.2">
      <c r="B315" s="35">
        <v>310</v>
      </c>
      <c r="C315" s="70" t="s">
        <v>606</v>
      </c>
      <c r="D315" s="60" t="s">
        <v>602</v>
      </c>
      <c r="E315" s="36" t="s">
        <v>515</v>
      </c>
      <c r="F315" s="43" t="s">
        <v>607</v>
      </c>
      <c r="G315" s="37" t="s">
        <v>14</v>
      </c>
      <c r="H315" s="37" t="s">
        <v>15</v>
      </c>
      <c r="I315" s="38">
        <v>1</v>
      </c>
      <c r="J315" s="71">
        <f>J291*0.1</f>
        <v>200</v>
      </c>
      <c r="K315" s="144"/>
      <c r="L315" s="65">
        <v>0.39539999999999997</v>
      </c>
      <c r="M315" s="66">
        <v>0.39539999999999997</v>
      </c>
      <c r="N315" s="42">
        <f t="shared" si="4"/>
        <v>120.92</v>
      </c>
      <c r="O315" s="42"/>
      <c r="P315" s="41"/>
      <c r="Q315" s="41"/>
    </row>
    <row r="316" spans="2:17" ht="34.200000000000003" x14ac:dyDescent="0.2">
      <c r="B316" s="35">
        <v>311</v>
      </c>
      <c r="C316" s="70" t="s">
        <v>608</v>
      </c>
      <c r="D316" s="60" t="s">
        <v>602</v>
      </c>
      <c r="E316" s="36" t="s">
        <v>515</v>
      </c>
      <c r="F316" s="43" t="s">
        <v>609</v>
      </c>
      <c r="G316" s="37" t="s">
        <v>14</v>
      </c>
      <c r="H316" s="37" t="s">
        <v>15</v>
      </c>
      <c r="I316" s="38">
        <v>1</v>
      </c>
      <c r="J316" s="71">
        <f>J292*0.1</f>
        <v>175</v>
      </c>
      <c r="K316" s="144"/>
      <c r="L316" s="65">
        <v>0.39539999999999997</v>
      </c>
      <c r="M316" s="66">
        <v>0.39539999999999997</v>
      </c>
      <c r="N316" s="42">
        <f t="shared" si="4"/>
        <v>105.80500000000001</v>
      </c>
      <c r="O316" s="42"/>
      <c r="P316" s="41"/>
      <c r="Q316" s="41"/>
    </row>
    <row r="317" spans="2:17" ht="34.200000000000003" x14ac:dyDescent="0.2">
      <c r="B317" s="35">
        <v>312</v>
      </c>
      <c r="C317" s="70" t="s">
        <v>610</v>
      </c>
      <c r="D317" s="60" t="s">
        <v>602</v>
      </c>
      <c r="E317" s="36" t="s">
        <v>515</v>
      </c>
      <c r="F317" s="43" t="s">
        <v>611</v>
      </c>
      <c r="G317" s="37" t="s">
        <v>14</v>
      </c>
      <c r="H317" s="37" t="s">
        <v>15</v>
      </c>
      <c r="I317" s="38">
        <v>1</v>
      </c>
      <c r="J317" s="71">
        <f>J293*0.1</f>
        <v>150</v>
      </c>
      <c r="K317" s="144"/>
      <c r="L317" s="65">
        <v>0.39539999999999997</v>
      </c>
      <c r="M317" s="66">
        <v>0.39539999999999997</v>
      </c>
      <c r="N317" s="42">
        <f t="shared" si="4"/>
        <v>90.69</v>
      </c>
      <c r="O317" s="42"/>
      <c r="P317" s="41"/>
      <c r="Q317" s="41"/>
    </row>
    <row r="318" spans="2:17" ht="91.2" x14ac:dyDescent="0.2">
      <c r="B318" s="35">
        <v>313</v>
      </c>
      <c r="C318" s="70" t="s">
        <v>612</v>
      </c>
      <c r="D318" s="60" t="s">
        <v>613</v>
      </c>
      <c r="E318" s="36" t="s">
        <v>515</v>
      </c>
      <c r="F318" s="43" t="s">
        <v>614</v>
      </c>
      <c r="G318" s="37" t="s">
        <v>14</v>
      </c>
      <c r="H318" s="37" t="s">
        <v>15</v>
      </c>
      <c r="I318" s="38">
        <v>1</v>
      </c>
      <c r="J318" s="71">
        <f t="shared" ref="J318:J323" si="5">J276*0.15</f>
        <v>9000</v>
      </c>
      <c r="K318" s="143"/>
      <c r="L318" s="66">
        <v>0.39539999999999997</v>
      </c>
      <c r="M318" s="66">
        <v>0.39539999999999997</v>
      </c>
      <c r="N318" s="42">
        <f t="shared" si="4"/>
        <v>5441.4000000000005</v>
      </c>
      <c r="O318" s="42"/>
      <c r="P318" s="41"/>
      <c r="Q318" s="41"/>
    </row>
    <row r="319" spans="2:17" ht="45.6" x14ac:dyDescent="0.2">
      <c r="B319" s="35">
        <v>314</v>
      </c>
      <c r="C319" s="70" t="s">
        <v>615</v>
      </c>
      <c r="D319" s="60" t="s">
        <v>616</v>
      </c>
      <c r="E319" s="36" t="s">
        <v>515</v>
      </c>
      <c r="F319" s="43" t="s">
        <v>617</v>
      </c>
      <c r="G319" s="37" t="s">
        <v>14</v>
      </c>
      <c r="H319" s="37" t="s">
        <v>15</v>
      </c>
      <c r="I319" s="38">
        <v>1</v>
      </c>
      <c r="J319" s="71">
        <f t="shared" si="5"/>
        <v>375</v>
      </c>
      <c r="K319" s="143"/>
      <c r="L319" s="66">
        <v>0.39539999999999997</v>
      </c>
      <c r="M319" s="66">
        <v>0.39539999999999997</v>
      </c>
      <c r="N319" s="42">
        <f t="shared" si="4"/>
        <v>226.72500000000002</v>
      </c>
      <c r="O319" s="42"/>
      <c r="P319" s="41"/>
      <c r="Q319" s="41"/>
    </row>
    <row r="320" spans="2:17" ht="45.6" x14ac:dyDescent="0.2">
      <c r="B320" s="35">
        <v>315</v>
      </c>
      <c r="C320" s="70" t="s">
        <v>618</v>
      </c>
      <c r="D320" s="60" t="s">
        <v>616</v>
      </c>
      <c r="E320" s="36" t="s">
        <v>515</v>
      </c>
      <c r="F320" s="43" t="s">
        <v>619</v>
      </c>
      <c r="G320" s="37" t="s">
        <v>14</v>
      </c>
      <c r="H320" s="37" t="s">
        <v>15</v>
      </c>
      <c r="I320" s="38">
        <v>1</v>
      </c>
      <c r="J320" s="71">
        <f t="shared" si="5"/>
        <v>337.5</v>
      </c>
      <c r="K320" s="143"/>
      <c r="L320" s="66">
        <v>0.39539999999999997</v>
      </c>
      <c r="M320" s="66">
        <v>0.39539999999999997</v>
      </c>
      <c r="N320" s="42">
        <f t="shared" si="4"/>
        <v>204.05250000000001</v>
      </c>
      <c r="O320" s="42"/>
      <c r="P320" s="41"/>
      <c r="Q320" s="41"/>
    </row>
    <row r="321" spans="2:17" ht="45.6" x14ac:dyDescent="0.2">
      <c r="B321" s="35">
        <v>316</v>
      </c>
      <c r="C321" s="70" t="s">
        <v>620</v>
      </c>
      <c r="D321" s="60" t="s">
        <v>616</v>
      </c>
      <c r="E321" s="36" t="s">
        <v>515</v>
      </c>
      <c r="F321" s="43" t="s">
        <v>621</v>
      </c>
      <c r="G321" s="37" t="s">
        <v>14</v>
      </c>
      <c r="H321" s="37" t="s">
        <v>15</v>
      </c>
      <c r="I321" s="38">
        <v>1</v>
      </c>
      <c r="J321" s="71">
        <f t="shared" si="5"/>
        <v>300</v>
      </c>
      <c r="K321" s="144"/>
      <c r="L321" s="65">
        <v>0.39539999999999997</v>
      </c>
      <c r="M321" s="66">
        <v>0.39539999999999997</v>
      </c>
      <c r="N321" s="42">
        <f t="shared" si="4"/>
        <v>181.38</v>
      </c>
      <c r="O321" s="42"/>
      <c r="P321" s="41"/>
      <c r="Q321" s="41"/>
    </row>
    <row r="322" spans="2:17" ht="45.6" x14ac:dyDescent="0.2">
      <c r="B322" s="35">
        <v>317</v>
      </c>
      <c r="C322" s="70" t="s">
        <v>622</v>
      </c>
      <c r="D322" s="60" t="s">
        <v>616</v>
      </c>
      <c r="E322" s="36" t="s">
        <v>515</v>
      </c>
      <c r="F322" s="43" t="s">
        <v>623</v>
      </c>
      <c r="G322" s="37" t="s">
        <v>14</v>
      </c>
      <c r="H322" s="37" t="s">
        <v>15</v>
      </c>
      <c r="I322" s="38">
        <v>1</v>
      </c>
      <c r="J322" s="71">
        <f t="shared" si="5"/>
        <v>262.5</v>
      </c>
      <c r="K322" s="144"/>
      <c r="L322" s="65">
        <v>0.39539999999999997</v>
      </c>
      <c r="M322" s="66">
        <v>0.39539999999999997</v>
      </c>
      <c r="N322" s="42">
        <f t="shared" si="4"/>
        <v>158.70750000000001</v>
      </c>
      <c r="O322" s="42"/>
      <c r="P322" s="41"/>
      <c r="Q322" s="41"/>
    </row>
    <row r="323" spans="2:17" ht="45.6" x14ac:dyDescent="0.2">
      <c r="B323" s="35">
        <v>318</v>
      </c>
      <c r="C323" s="70" t="s">
        <v>624</v>
      </c>
      <c r="D323" s="60" t="s">
        <v>616</v>
      </c>
      <c r="E323" s="36" t="s">
        <v>515</v>
      </c>
      <c r="F323" s="43" t="s">
        <v>625</v>
      </c>
      <c r="G323" s="37" t="s">
        <v>14</v>
      </c>
      <c r="H323" s="37" t="s">
        <v>15</v>
      </c>
      <c r="I323" s="38">
        <v>1</v>
      </c>
      <c r="J323" s="71">
        <f t="shared" si="5"/>
        <v>225</v>
      </c>
      <c r="K323" s="144"/>
      <c r="L323" s="65">
        <v>0.39539999999999997</v>
      </c>
      <c r="M323" s="66">
        <v>0.39539999999999997</v>
      </c>
      <c r="N323" s="42">
        <f t="shared" si="4"/>
        <v>136.035</v>
      </c>
      <c r="O323" s="42"/>
      <c r="P323" s="41"/>
      <c r="Q323" s="41"/>
    </row>
    <row r="324" spans="2:17" ht="79.8" x14ac:dyDescent="0.2">
      <c r="B324" s="35">
        <v>319</v>
      </c>
      <c r="C324" s="70" t="s">
        <v>626</v>
      </c>
      <c r="D324" s="60" t="s">
        <v>627</v>
      </c>
      <c r="E324" s="36" t="s">
        <v>515</v>
      </c>
      <c r="F324" s="43" t="s">
        <v>628</v>
      </c>
      <c r="G324" s="37" t="s">
        <v>14</v>
      </c>
      <c r="H324" s="37" t="s">
        <v>15</v>
      </c>
      <c r="I324" s="38">
        <v>1</v>
      </c>
      <c r="J324" s="71">
        <f>J282*0.2</f>
        <v>12000</v>
      </c>
      <c r="K324" s="143"/>
      <c r="L324" s="66">
        <v>0.39539999999999997</v>
      </c>
      <c r="M324" s="66">
        <v>0.39539999999999997</v>
      </c>
      <c r="N324" s="42">
        <f t="shared" si="4"/>
        <v>7255.2000000000007</v>
      </c>
      <c r="O324" s="42"/>
      <c r="P324" s="41"/>
      <c r="Q324" s="41"/>
    </row>
    <row r="325" spans="2:17" ht="45.6" x14ac:dyDescent="0.2">
      <c r="B325" s="35">
        <v>320</v>
      </c>
      <c r="C325" s="70" t="s">
        <v>629</v>
      </c>
      <c r="D325" s="60" t="s">
        <v>630</v>
      </c>
      <c r="E325" s="36" t="s">
        <v>515</v>
      </c>
      <c r="F325" s="43" t="s">
        <v>631</v>
      </c>
      <c r="G325" s="37" t="s">
        <v>14</v>
      </c>
      <c r="H325" s="37" t="s">
        <v>15</v>
      </c>
      <c r="I325" s="38">
        <v>1</v>
      </c>
      <c r="J325" s="71">
        <f>J277*0.2</f>
        <v>500</v>
      </c>
      <c r="K325" s="143"/>
      <c r="L325" s="66">
        <v>0.39539999999999997</v>
      </c>
      <c r="M325" s="66">
        <v>0.39539999999999997</v>
      </c>
      <c r="N325" s="42">
        <f t="shared" si="4"/>
        <v>302.3</v>
      </c>
      <c r="O325" s="42"/>
      <c r="P325" s="41"/>
      <c r="Q325" s="41"/>
    </row>
    <row r="326" spans="2:17" ht="45.6" x14ac:dyDescent="0.2">
      <c r="B326" s="35">
        <v>321</v>
      </c>
      <c r="C326" s="70" t="s">
        <v>632</v>
      </c>
      <c r="D326" s="60" t="s">
        <v>630</v>
      </c>
      <c r="E326" s="36" t="s">
        <v>515</v>
      </c>
      <c r="F326" s="43" t="s">
        <v>633</v>
      </c>
      <c r="G326" s="37" t="s">
        <v>14</v>
      </c>
      <c r="H326" s="37" t="s">
        <v>15</v>
      </c>
      <c r="I326" s="38">
        <v>1</v>
      </c>
      <c r="J326" s="71">
        <f>J278*0.2</f>
        <v>450</v>
      </c>
      <c r="K326" s="143"/>
      <c r="L326" s="66">
        <v>0.39539999999999997</v>
      </c>
      <c r="M326" s="66">
        <v>0.39539999999999997</v>
      </c>
      <c r="N326" s="42">
        <f t="shared" si="4"/>
        <v>272.07</v>
      </c>
      <c r="O326" s="42"/>
      <c r="P326" s="41"/>
      <c r="Q326" s="41"/>
    </row>
    <row r="327" spans="2:17" ht="45.6" x14ac:dyDescent="0.2">
      <c r="B327" s="35">
        <v>322</v>
      </c>
      <c r="C327" s="70" t="s">
        <v>634</v>
      </c>
      <c r="D327" s="60" t="s">
        <v>630</v>
      </c>
      <c r="E327" s="36" t="s">
        <v>515</v>
      </c>
      <c r="F327" s="43" t="s">
        <v>635</v>
      </c>
      <c r="G327" s="37" t="s">
        <v>14</v>
      </c>
      <c r="H327" s="37" t="s">
        <v>15</v>
      </c>
      <c r="I327" s="38">
        <v>1</v>
      </c>
      <c r="J327" s="71">
        <f>J279*0.2</f>
        <v>400</v>
      </c>
      <c r="K327" s="144"/>
      <c r="L327" s="65">
        <v>0.39539999999999997</v>
      </c>
      <c r="M327" s="66">
        <v>0.39539999999999997</v>
      </c>
      <c r="N327" s="42">
        <f t="shared" ref="N327:N369" si="6">IF($J327="","",IF($M327="",$J327*(1-$L327),IF(M327&lt;L327,"Discount Error",J327*(1-$M327))))</f>
        <v>241.84</v>
      </c>
      <c r="O327" s="42"/>
      <c r="P327" s="41"/>
      <c r="Q327" s="41"/>
    </row>
    <row r="328" spans="2:17" ht="45.6" x14ac:dyDescent="0.2">
      <c r="B328" s="35">
        <v>323</v>
      </c>
      <c r="C328" s="70" t="s">
        <v>636</v>
      </c>
      <c r="D328" s="60" t="s">
        <v>630</v>
      </c>
      <c r="E328" s="36" t="s">
        <v>515</v>
      </c>
      <c r="F328" s="43" t="s">
        <v>637</v>
      </c>
      <c r="G328" s="37" t="s">
        <v>14</v>
      </c>
      <c r="H328" s="37" t="s">
        <v>15</v>
      </c>
      <c r="I328" s="38">
        <v>1</v>
      </c>
      <c r="J328" s="71">
        <f>J280*0.2</f>
        <v>350</v>
      </c>
      <c r="K328" s="144"/>
      <c r="L328" s="65">
        <v>0.39539999999999997</v>
      </c>
      <c r="M328" s="66">
        <v>0.39539999999999997</v>
      </c>
      <c r="N328" s="42">
        <f t="shared" si="6"/>
        <v>211.61</v>
      </c>
      <c r="O328" s="42"/>
      <c r="P328" s="41"/>
      <c r="Q328" s="41"/>
    </row>
    <row r="329" spans="2:17" ht="45.6" x14ac:dyDescent="0.2">
      <c r="B329" s="35">
        <v>324</v>
      </c>
      <c r="C329" s="70" t="s">
        <v>638</v>
      </c>
      <c r="D329" s="60" t="s">
        <v>630</v>
      </c>
      <c r="E329" s="36" t="s">
        <v>515</v>
      </c>
      <c r="F329" s="43" t="s">
        <v>639</v>
      </c>
      <c r="G329" s="37" t="s">
        <v>14</v>
      </c>
      <c r="H329" s="37" t="s">
        <v>15</v>
      </c>
      <c r="I329" s="38">
        <v>1</v>
      </c>
      <c r="J329" s="71">
        <f>J281*0.2</f>
        <v>300</v>
      </c>
      <c r="K329" s="144"/>
      <c r="L329" s="65">
        <v>0.39539999999999997</v>
      </c>
      <c r="M329" s="66">
        <v>0.39539999999999997</v>
      </c>
      <c r="N329" s="42">
        <f t="shared" si="6"/>
        <v>181.38</v>
      </c>
      <c r="O329" s="42"/>
      <c r="P329" s="41"/>
      <c r="Q329" s="41"/>
    </row>
    <row r="330" spans="2:17" ht="79.8" x14ac:dyDescent="0.2">
      <c r="B330" s="35">
        <v>325</v>
      </c>
      <c r="C330" s="70" t="s">
        <v>640</v>
      </c>
      <c r="D330" s="60" t="s">
        <v>641</v>
      </c>
      <c r="E330" s="36" t="s">
        <v>515</v>
      </c>
      <c r="F330" s="43" t="s">
        <v>642</v>
      </c>
      <c r="G330" s="37" t="s">
        <v>14</v>
      </c>
      <c r="H330" s="37" t="s">
        <v>15</v>
      </c>
      <c r="I330" s="38">
        <v>1</v>
      </c>
      <c r="J330" s="71">
        <f>J288*0.15</f>
        <v>9000</v>
      </c>
      <c r="K330" s="143"/>
      <c r="L330" s="66">
        <v>0.39539999999999997</v>
      </c>
      <c r="M330" s="66">
        <v>0.39539999999999997</v>
      </c>
      <c r="N330" s="42">
        <f t="shared" si="6"/>
        <v>5441.4000000000005</v>
      </c>
      <c r="O330" s="42"/>
      <c r="P330" s="41"/>
      <c r="Q330" s="41"/>
    </row>
    <row r="331" spans="2:17" ht="34.200000000000003" x14ac:dyDescent="0.2">
      <c r="B331" s="35">
        <v>326</v>
      </c>
      <c r="C331" s="70" t="s">
        <v>643</v>
      </c>
      <c r="D331" s="60" t="s">
        <v>644</v>
      </c>
      <c r="E331" s="36" t="s">
        <v>515</v>
      </c>
      <c r="F331" s="43" t="s">
        <v>645</v>
      </c>
      <c r="G331" s="37" t="s">
        <v>14</v>
      </c>
      <c r="H331" s="37" t="s">
        <v>15</v>
      </c>
      <c r="I331" s="38">
        <v>1</v>
      </c>
      <c r="J331" s="71">
        <f>J277*0.15</f>
        <v>375</v>
      </c>
      <c r="K331" s="143"/>
      <c r="L331" s="66">
        <v>0.39539999999999997</v>
      </c>
      <c r="M331" s="66">
        <v>0.39539999999999997</v>
      </c>
      <c r="N331" s="42">
        <f t="shared" si="6"/>
        <v>226.72500000000002</v>
      </c>
      <c r="O331" s="42"/>
      <c r="P331" s="41"/>
      <c r="Q331" s="41"/>
    </row>
    <row r="332" spans="2:17" ht="34.200000000000003" x14ac:dyDescent="0.2">
      <c r="B332" s="35">
        <v>327</v>
      </c>
      <c r="C332" s="70" t="s">
        <v>646</v>
      </c>
      <c r="D332" s="60" t="s">
        <v>644</v>
      </c>
      <c r="E332" s="36" t="s">
        <v>515</v>
      </c>
      <c r="F332" s="43" t="s">
        <v>647</v>
      </c>
      <c r="G332" s="37" t="s">
        <v>14</v>
      </c>
      <c r="H332" s="37" t="s">
        <v>15</v>
      </c>
      <c r="I332" s="38">
        <v>1</v>
      </c>
      <c r="J332" s="71">
        <f>J278*0.15</f>
        <v>337.5</v>
      </c>
      <c r="K332" s="143"/>
      <c r="L332" s="66">
        <v>0.39539999999999997</v>
      </c>
      <c r="M332" s="66">
        <v>0.39539999999999997</v>
      </c>
      <c r="N332" s="42">
        <f t="shared" si="6"/>
        <v>204.05250000000001</v>
      </c>
      <c r="O332" s="42"/>
      <c r="P332" s="41"/>
      <c r="Q332" s="41"/>
    </row>
    <row r="333" spans="2:17" ht="34.200000000000003" x14ac:dyDescent="0.2">
      <c r="B333" s="35">
        <v>328</v>
      </c>
      <c r="C333" s="70" t="s">
        <v>648</v>
      </c>
      <c r="D333" s="60" t="s">
        <v>644</v>
      </c>
      <c r="E333" s="36" t="s">
        <v>515</v>
      </c>
      <c r="F333" s="43" t="s">
        <v>649</v>
      </c>
      <c r="G333" s="37" t="s">
        <v>14</v>
      </c>
      <c r="H333" s="37" t="s">
        <v>15</v>
      </c>
      <c r="I333" s="38">
        <v>1</v>
      </c>
      <c r="J333" s="71">
        <f>J279*0.15</f>
        <v>300</v>
      </c>
      <c r="K333" s="144"/>
      <c r="L333" s="65">
        <v>0.39539999999999997</v>
      </c>
      <c r="M333" s="66">
        <v>0.39539999999999997</v>
      </c>
      <c r="N333" s="42">
        <f t="shared" si="6"/>
        <v>181.38</v>
      </c>
      <c r="O333" s="42"/>
      <c r="P333" s="41"/>
      <c r="Q333" s="41"/>
    </row>
    <row r="334" spans="2:17" ht="34.200000000000003" x14ac:dyDescent="0.2">
      <c r="B334" s="35">
        <v>329</v>
      </c>
      <c r="C334" s="70" t="s">
        <v>650</v>
      </c>
      <c r="D334" s="60" t="s">
        <v>644</v>
      </c>
      <c r="E334" s="36" t="s">
        <v>515</v>
      </c>
      <c r="F334" s="43" t="s">
        <v>651</v>
      </c>
      <c r="G334" s="37" t="s">
        <v>14</v>
      </c>
      <c r="H334" s="37" t="s">
        <v>15</v>
      </c>
      <c r="I334" s="38">
        <v>1</v>
      </c>
      <c r="J334" s="71">
        <f>J280*0.15</f>
        <v>262.5</v>
      </c>
      <c r="K334" s="144"/>
      <c r="L334" s="65">
        <v>0.39539999999999997</v>
      </c>
      <c r="M334" s="66">
        <v>0.39539999999999997</v>
      </c>
      <c r="N334" s="42">
        <f t="shared" si="6"/>
        <v>158.70750000000001</v>
      </c>
      <c r="O334" s="42"/>
      <c r="P334" s="41"/>
      <c r="Q334" s="41"/>
    </row>
    <row r="335" spans="2:17" ht="34.200000000000003" x14ac:dyDescent="0.2">
      <c r="B335" s="35">
        <v>330</v>
      </c>
      <c r="C335" s="70" t="s">
        <v>652</v>
      </c>
      <c r="D335" s="60" t="s">
        <v>644</v>
      </c>
      <c r="E335" s="36" t="s">
        <v>515</v>
      </c>
      <c r="F335" s="43" t="s">
        <v>653</v>
      </c>
      <c r="G335" s="37" t="s">
        <v>14</v>
      </c>
      <c r="H335" s="37" t="s">
        <v>15</v>
      </c>
      <c r="I335" s="38">
        <v>1</v>
      </c>
      <c r="J335" s="71">
        <f>J281*0.15</f>
        <v>225</v>
      </c>
      <c r="K335" s="144"/>
      <c r="L335" s="65">
        <v>0.39539999999999997</v>
      </c>
      <c r="M335" s="66">
        <v>0.39539999999999997</v>
      </c>
      <c r="N335" s="42">
        <f t="shared" si="6"/>
        <v>136.035</v>
      </c>
      <c r="O335" s="42"/>
      <c r="P335" s="41"/>
      <c r="Q335" s="41"/>
    </row>
    <row r="336" spans="2:17" ht="125.4" x14ac:dyDescent="0.2">
      <c r="B336" s="35">
        <v>331</v>
      </c>
      <c r="C336" s="70" t="s">
        <v>654</v>
      </c>
      <c r="D336" s="60" t="s">
        <v>655</v>
      </c>
      <c r="E336" s="36" t="s">
        <v>515</v>
      </c>
      <c r="F336" s="43" t="s">
        <v>656</v>
      </c>
      <c r="G336" s="37" t="s">
        <v>14</v>
      </c>
      <c r="H336" s="37" t="s">
        <v>15</v>
      </c>
      <c r="I336" s="38">
        <v>1</v>
      </c>
      <c r="J336" s="71">
        <v>6000</v>
      </c>
      <c r="K336" s="143"/>
      <c r="L336" s="66">
        <v>0.39539999999999997</v>
      </c>
      <c r="M336" s="66">
        <v>0.39539999999999997</v>
      </c>
      <c r="N336" s="42">
        <f t="shared" si="6"/>
        <v>3627.6000000000004</v>
      </c>
      <c r="O336" s="42"/>
      <c r="P336" s="41"/>
      <c r="Q336" s="41"/>
    </row>
    <row r="337" spans="2:17" ht="34.200000000000003" x14ac:dyDescent="0.2">
      <c r="B337" s="35">
        <v>332</v>
      </c>
      <c r="C337" s="70" t="s">
        <v>657</v>
      </c>
      <c r="D337" s="60" t="s">
        <v>658</v>
      </c>
      <c r="E337" s="36" t="s">
        <v>515</v>
      </c>
      <c r="F337" s="43" t="s">
        <v>659</v>
      </c>
      <c r="G337" s="37" t="s">
        <v>14</v>
      </c>
      <c r="H337" s="37" t="s">
        <v>15</v>
      </c>
      <c r="I337" s="38">
        <v>1</v>
      </c>
      <c r="J337" s="71">
        <f>J277*0.1</f>
        <v>250</v>
      </c>
      <c r="K337" s="143"/>
      <c r="L337" s="66">
        <v>0.39539999999999997</v>
      </c>
      <c r="M337" s="66">
        <v>0.39539999999999997</v>
      </c>
      <c r="N337" s="42">
        <f t="shared" si="6"/>
        <v>151.15</v>
      </c>
      <c r="O337" s="42"/>
      <c r="P337" s="41"/>
      <c r="Q337" s="41"/>
    </row>
    <row r="338" spans="2:17" ht="34.200000000000003" x14ac:dyDescent="0.2">
      <c r="B338" s="35">
        <v>333</v>
      </c>
      <c r="C338" s="70" t="s">
        <v>660</v>
      </c>
      <c r="D338" s="60" t="s">
        <v>658</v>
      </c>
      <c r="E338" s="36" t="s">
        <v>515</v>
      </c>
      <c r="F338" s="43" t="s">
        <v>661</v>
      </c>
      <c r="G338" s="37" t="s">
        <v>14</v>
      </c>
      <c r="H338" s="37" t="s">
        <v>15</v>
      </c>
      <c r="I338" s="38">
        <v>1</v>
      </c>
      <c r="J338" s="71">
        <f>J278*0.1</f>
        <v>225</v>
      </c>
      <c r="K338" s="143"/>
      <c r="L338" s="66">
        <v>0.39539999999999997</v>
      </c>
      <c r="M338" s="66">
        <v>0.39539999999999997</v>
      </c>
      <c r="N338" s="42">
        <f t="shared" si="6"/>
        <v>136.035</v>
      </c>
      <c r="O338" s="42"/>
      <c r="P338" s="41"/>
      <c r="Q338" s="41"/>
    </row>
    <row r="339" spans="2:17" ht="34.200000000000003" x14ac:dyDescent="0.2">
      <c r="B339" s="35">
        <v>334</v>
      </c>
      <c r="C339" s="70" t="s">
        <v>662</v>
      </c>
      <c r="D339" s="60" t="s">
        <v>658</v>
      </c>
      <c r="E339" s="36" t="s">
        <v>515</v>
      </c>
      <c r="F339" s="43" t="s">
        <v>663</v>
      </c>
      <c r="G339" s="37" t="s">
        <v>14</v>
      </c>
      <c r="H339" s="37" t="s">
        <v>15</v>
      </c>
      <c r="I339" s="38">
        <v>1</v>
      </c>
      <c r="J339" s="71">
        <f>J279*0.1</f>
        <v>200</v>
      </c>
      <c r="K339" s="144"/>
      <c r="L339" s="65">
        <v>0.39539999999999997</v>
      </c>
      <c r="M339" s="66">
        <v>0.39539999999999997</v>
      </c>
      <c r="N339" s="42">
        <f t="shared" si="6"/>
        <v>120.92</v>
      </c>
      <c r="O339" s="42"/>
      <c r="P339" s="41"/>
      <c r="Q339" s="41"/>
    </row>
    <row r="340" spans="2:17" ht="34.200000000000003" x14ac:dyDescent="0.2">
      <c r="B340" s="35">
        <v>335</v>
      </c>
      <c r="C340" s="70" t="s">
        <v>664</v>
      </c>
      <c r="D340" s="60" t="s">
        <v>658</v>
      </c>
      <c r="E340" s="36" t="s">
        <v>515</v>
      </c>
      <c r="F340" s="43" t="s">
        <v>665</v>
      </c>
      <c r="G340" s="37" t="s">
        <v>14</v>
      </c>
      <c r="H340" s="37" t="s">
        <v>15</v>
      </c>
      <c r="I340" s="38">
        <v>1</v>
      </c>
      <c r="J340" s="71">
        <f>J280*0.1</f>
        <v>175</v>
      </c>
      <c r="K340" s="144"/>
      <c r="L340" s="65">
        <v>0.39539999999999997</v>
      </c>
      <c r="M340" s="66">
        <v>0.39539999999999997</v>
      </c>
      <c r="N340" s="42">
        <f t="shared" si="6"/>
        <v>105.80500000000001</v>
      </c>
      <c r="O340" s="42"/>
      <c r="P340" s="41"/>
      <c r="Q340" s="41"/>
    </row>
    <row r="341" spans="2:17" ht="34.200000000000003" x14ac:dyDescent="0.2">
      <c r="B341" s="35">
        <v>336</v>
      </c>
      <c r="C341" s="70" t="s">
        <v>666</v>
      </c>
      <c r="D341" s="60" t="s">
        <v>658</v>
      </c>
      <c r="E341" s="36" t="s">
        <v>515</v>
      </c>
      <c r="F341" s="43" t="s">
        <v>667</v>
      </c>
      <c r="G341" s="37" t="s">
        <v>14</v>
      </c>
      <c r="H341" s="37" t="s">
        <v>15</v>
      </c>
      <c r="I341" s="38">
        <v>1</v>
      </c>
      <c r="J341" s="71">
        <f>J281*0.1</f>
        <v>150</v>
      </c>
      <c r="K341" s="144"/>
      <c r="L341" s="65">
        <v>0.39539999999999997</v>
      </c>
      <c r="M341" s="66">
        <v>0.39539999999999997</v>
      </c>
      <c r="N341" s="42">
        <f t="shared" si="6"/>
        <v>90.69</v>
      </c>
      <c r="O341" s="42"/>
      <c r="P341" s="41"/>
      <c r="Q341" s="41"/>
    </row>
    <row r="342" spans="2:17" ht="22.8" x14ac:dyDescent="0.2">
      <c r="B342" s="35">
        <v>337</v>
      </c>
      <c r="C342" s="70" t="s">
        <v>668</v>
      </c>
      <c r="D342" s="60" t="s">
        <v>669</v>
      </c>
      <c r="E342" s="36" t="s">
        <v>515</v>
      </c>
      <c r="F342" s="43" t="s">
        <v>670</v>
      </c>
      <c r="G342" s="37" t="s">
        <v>14</v>
      </c>
      <c r="H342" s="37" t="s">
        <v>15</v>
      </c>
      <c r="I342" s="38">
        <v>1</v>
      </c>
      <c r="J342" s="71">
        <f t="shared" ref="J342:J347" si="7">J276*0.15</f>
        <v>9000</v>
      </c>
      <c r="K342" s="144"/>
      <c r="L342" s="65">
        <v>0.39539999999999997</v>
      </c>
      <c r="M342" s="66">
        <v>0.39539999999999997</v>
      </c>
      <c r="N342" s="42">
        <f t="shared" si="6"/>
        <v>5441.4000000000005</v>
      </c>
      <c r="O342" s="42"/>
      <c r="P342" s="41"/>
      <c r="Q342" s="41"/>
    </row>
    <row r="343" spans="2:17" ht="34.200000000000003" x14ac:dyDescent="0.2">
      <c r="B343" s="35">
        <v>338</v>
      </c>
      <c r="C343" s="70" t="s">
        <v>671</v>
      </c>
      <c r="D343" s="60" t="s">
        <v>672</v>
      </c>
      <c r="E343" s="36" t="s">
        <v>515</v>
      </c>
      <c r="F343" s="43" t="s">
        <v>673</v>
      </c>
      <c r="G343" s="37" t="s">
        <v>14</v>
      </c>
      <c r="H343" s="37" t="s">
        <v>15</v>
      </c>
      <c r="I343" s="38">
        <v>1</v>
      </c>
      <c r="J343" s="71">
        <f t="shared" si="7"/>
        <v>375</v>
      </c>
      <c r="K343" s="143"/>
      <c r="L343" s="66">
        <v>0.39539999999999997</v>
      </c>
      <c r="M343" s="66">
        <v>0.39539999999999997</v>
      </c>
      <c r="N343" s="42">
        <f t="shared" si="6"/>
        <v>226.72500000000002</v>
      </c>
      <c r="O343" s="42"/>
      <c r="P343" s="41"/>
      <c r="Q343" s="41"/>
    </row>
    <row r="344" spans="2:17" ht="34.200000000000003" x14ac:dyDescent="0.2">
      <c r="B344" s="35">
        <v>339</v>
      </c>
      <c r="C344" s="70" t="s">
        <v>674</v>
      </c>
      <c r="D344" s="60" t="s">
        <v>672</v>
      </c>
      <c r="E344" s="36" t="s">
        <v>515</v>
      </c>
      <c r="F344" s="43" t="s">
        <v>675</v>
      </c>
      <c r="G344" s="37" t="s">
        <v>14</v>
      </c>
      <c r="H344" s="37" t="s">
        <v>15</v>
      </c>
      <c r="I344" s="38">
        <v>1</v>
      </c>
      <c r="J344" s="71">
        <f t="shared" si="7"/>
        <v>337.5</v>
      </c>
      <c r="K344" s="143"/>
      <c r="L344" s="66">
        <v>0.39539999999999997</v>
      </c>
      <c r="M344" s="66">
        <v>0.39539999999999997</v>
      </c>
      <c r="N344" s="42">
        <f t="shared" si="6"/>
        <v>204.05250000000001</v>
      </c>
      <c r="O344" s="42"/>
      <c r="P344" s="41"/>
      <c r="Q344" s="41"/>
    </row>
    <row r="345" spans="2:17" ht="34.200000000000003" x14ac:dyDescent="0.2">
      <c r="B345" s="35">
        <v>340</v>
      </c>
      <c r="C345" s="70" t="s">
        <v>676</v>
      </c>
      <c r="D345" s="60" t="s">
        <v>672</v>
      </c>
      <c r="E345" s="36" t="s">
        <v>515</v>
      </c>
      <c r="F345" s="43" t="s">
        <v>677</v>
      </c>
      <c r="G345" s="37" t="s">
        <v>14</v>
      </c>
      <c r="H345" s="37" t="s">
        <v>15</v>
      </c>
      <c r="I345" s="38">
        <v>1</v>
      </c>
      <c r="J345" s="71">
        <f t="shared" si="7"/>
        <v>300</v>
      </c>
      <c r="K345" s="144"/>
      <c r="L345" s="65">
        <v>0.39539999999999997</v>
      </c>
      <c r="M345" s="66">
        <v>0.39539999999999997</v>
      </c>
      <c r="N345" s="42">
        <f t="shared" si="6"/>
        <v>181.38</v>
      </c>
      <c r="O345" s="42"/>
      <c r="P345" s="41"/>
      <c r="Q345" s="41"/>
    </row>
    <row r="346" spans="2:17" ht="34.200000000000003" x14ac:dyDescent="0.2">
      <c r="B346" s="35">
        <v>341</v>
      </c>
      <c r="C346" s="70" t="s">
        <v>678</v>
      </c>
      <c r="D346" s="60" t="s">
        <v>672</v>
      </c>
      <c r="E346" s="36" t="s">
        <v>515</v>
      </c>
      <c r="F346" s="43" t="s">
        <v>679</v>
      </c>
      <c r="G346" s="37" t="s">
        <v>14</v>
      </c>
      <c r="H346" s="37" t="s">
        <v>15</v>
      </c>
      <c r="I346" s="38">
        <v>1</v>
      </c>
      <c r="J346" s="71">
        <f t="shared" si="7"/>
        <v>262.5</v>
      </c>
      <c r="K346" s="144"/>
      <c r="L346" s="65">
        <v>0.39539999999999997</v>
      </c>
      <c r="M346" s="66">
        <v>0.39539999999999997</v>
      </c>
      <c r="N346" s="42">
        <f t="shared" si="6"/>
        <v>158.70750000000001</v>
      </c>
      <c r="O346" s="42"/>
      <c r="P346" s="41"/>
      <c r="Q346" s="41"/>
    </row>
    <row r="347" spans="2:17" ht="34.200000000000003" x14ac:dyDescent="0.2">
      <c r="B347" s="35">
        <v>342</v>
      </c>
      <c r="C347" s="70" t="s">
        <v>680</v>
      </c>
      <c r="D347" s="60" t="s">
        <v>672</v>
      </c>
      <c r="E347" s="36" t="s">
        <v>515</v>
      </c>
      <c r="F347" s="43" t="s">
        <v>681</v>
      </c>
      <c r="G347" s="37" t="s">
        <v>14</v>
      </c>
      <c r="H347" s="37" t="s">
        <v>15</v>
      </c>
      <c r="I347" s="38">
        <v>1</v>
      </c>
      <c r="J347" s="71">
        <f t="shared" si="7"/>
        <v>225</v>
      </c>
      <c r="K347" s="144"/>
      <c r="L347" s="65">
        <v>0.39539999999999997</v>
      </c>
      <c r="M347" s="66">
        <v>0.39539999999999997</v>
      </c>
      <c r="N347" s="42">
        <f t="shared" si="6"/>
        <v>136.035</v>
      </c>
      <c r="O347" s="42"/>
      <c r="P347" s="41"/>
      <c r="Q347" s="41"/>
    </row>
    <row r="348" spans="2:17" ht="68.400000000000006" x14ac:dyDescent="0.2">
      <c r="B348" s="35">
        <v>343</v>
      </c>
      <c r="C348" s="70" t="s">
        <v>682</v>
      </c>
      <c r="D348" s="60" t="s">
        <v>683</v>
      </c>
      <c r="E348" s="36" t="s">
        <v>515</v>
      </c>
      <c r="F348" s="43" t="s">
        <v>684</v>
      </c>
      <c r="G348" s="37" t="s">
        <v>14</v>
      </c>
      <c r="H348" s="37" t="s">
        <v>15</v>
      </c>
      <c r="I348" s="38">
        <v>1</v>
      </c>
      <c r="J348" s="71">
        <f t="shared" ref="J348:J359" si="8">J276*0.1</f>
        <v>6000</v>
      </c>
      <c r="K348" s="144"/>
      <c r="L348" s="65">
        <v>0.39539999999999997</v>
      </c>
      <c r="M348" s="66">
        <v>0.39539999999999997</v>
      </c>
      <c r="N348" s="42">
        <f t="shared" si="6"/>
        <v>3627.6000000000004</v>
      </c>
      <c r="O348" s="42"/>
      <c r="P348" s="41"/>
      <c r="Q348" s="41"/>
    </row>
    <row r="349" spans="2:17" ht="45.6" x14ac:dyDescent="0.2">
      <c r="B349" s="35">
        <v>344</v>
      </c>
      <c r="C349" s="70" t="s">
        <v>685</v>
      </c>
      <c r="D349" s="60" t="s">
        <v>686</v>
      </c>
      <c r="E349" s="36" t="s">
        <v>515</v>
      </c>
      <c r="F349" s="43" t="s">
        <v>687</v>
      </c>
      <c r="G349" s="37" t="s">
        <v>14</v>
      </c>
      <c r="H349" s="37" t="s">
        <v>15</v>
      </c>
      <c r="I349" s="38">
        <v>1</v>
      </c>
      <c r="J349" s="71">
        <f t="shared" si="8"/>
        <v>250</v>
      </c>
      <c r="K349" s="143"/>
      <c r="L349" s="66">
        <v>0.39539999999999997</v>
      </c>
      <c r="M349" s="66">
        <v>0.39539999999999997</v>
      </c>
      <c r="N349" s="42">
        <f t="shared" si="6"/>
        <v>151.15</v>
      </c>
      <c r="O349" s="42"/>
      <c r="P349" s="41"/>
      <c r="Q349" s="41"/>
    </row>
    <row r="350" spans="2:17" ht="45.6" x14ac:dyDescent="0.2">
      <c r="B350" s="35">
        <v>345</v>
      </c>
      <c r="C350" s="70" t="s">
        <v>688</v>
      </c>
      <c r="D350" s="60" t="s">
        <v>686</v>
      </c>
      <c r="E350" s="36" t="s">
        <v>515</v>
      </c>
      <c r="F350" s="43" t="s">
        <v>689</v>
      </c>
      <c r="G350" s="37" t="s">
        <v>14</v>
      </c>
      <c r="H350" s="37" t="s">
        <v>15</v>
      </c>
      <c r="I350" s="38">
        <v>1</v>
      </c>
      <c r="J350" s="71">
        <f t="shared" si="8"/>
        <v>225</v>
      </c>
      <c r="K350" s="143"/>
      <c r="L350" s="66">
        <v>0.39539999999999997</v>
      </c>
      <c r="M350" s="66">
        <v>0.39539999999999997</v>
      </c>
      <c r="N350" s="42">
        <f t="shared" si="6"/>
        <v>136.035</v>
      </c>
      <c r="O350" s="42"/>
      <c r="P350" s="41"/>
      <c r="Q350" s="41"/>
    </row>
    <row r="351" spans="2:17" ht="45.6" x14ac:dyDescent="0.2">
      <c r="B351" s="35">
        <v>346</v>
      </c>
      <c r="C351" s="70" t="s">
        <v>690</v>
      </c>
      <c r="D351" s="60" t="s">
        <v>686</v>
      </c>
      <c r="E351" s="36" t="s">
        <v>515</v>
      </c>
      <c r="F351" s="43" t="s">
        <v>691</v>
      </c>
      <c r="G351" s="37" t="s">
        <v>14</v>
      </c>
      <c r="H351" s="37" t="s">
        <v>15</v>
      </c>
      <c r="I351" s="38">
        <v>1</v>
      </c>
      <c r="J351" s="71">
        <f t="shared" si="8"/>
        <v>200</v>
      </c>
      <c r="K351" s="144"/>
      <c r="L351" s="65">
        <v>0.39539999999999997</v>
      </c>
      <c r="M351" s="66">
        <v>0.39539999999999997</v>
      </c>
      <c r="N351" s="42">
        <f t="shared" si="6"/>
        <v>120.92</v>
      </c>
      <c r="O351" s="42"/>
      <c r="P351" s="41"/>
      <c r="Q351" s="41"/>
    </row>
    <row r="352" spans="2:17" ht="45.6" x14ac:dyDescent="0.2">
      <c r="B352" s="35">
        <v>347</v>
      </c>
      <c r="C352" s="70" t="s">
        <v>692</v>
      </c>
      <c r="D352" s="60" t="s">
        <v>686</v>
      </c>
      <c r="E352" s="36" t="s">
        <v>515</v>
      </c>
      <c r="F352" s="43" t="s">
        <v>693</v>
      </c>
      <c r="G352" s="37" t="s">
        <v>14</v>
      </c>
      <c r="H352" s="37" t="s">
        <v>15</v>
      </c>
      <c r="I352" s="38">
        <v>1</v>
      </c>
      <c r="J352" s="71">
        <f t="shared" si="8"/>
        <v>175</v>
      </c>
      <c r="K352" s="144"/>
      <c r="L352" s="65">
        <v>0.39539999999999997</v>
      </c>
      <c r="M352" s="66">
        <v>0.39539999999999997</v>
      </c>
      <c r="N352" s="42">
        <f t="shared" si="6"/>
        <v>105.80500000000001</v>
      </c>
      <c r="O352" s="42"/>
      <c r="P352" s="41"/>
      <c r="Q352" s="41"/>
    </row>
    <row r="353" spans="2:17" ht="45.6" x14ac:dyDescent="0.2">
      <c r="B353" s="35">
        <v>348</v>
      </c>
      <c r="C353" s="70" t="s">
        <v>694</v>
      </c>
      <c r="D353" s="60" t="s">
        <v>686</v>
      </c>
      <c r="E353" s="36" t="s">
        <v>515</v>
      </c>
      <c r="F353" s="43" t="s">
        <v>695</v>
      </c>
      <c r="G353" s="37" t="s">
        <v>14</v>
      </c>
      <c r="H353" s="37" t="s">
        <v>15</v>
      </c>
      <c r="I353" s="38">
        <v>1</v>
      </c>
      <c r="J353" s="71">
        <f t="shared" si="8"/>
        <v>150</v>
      </c>
      <c r="K353" s="144"/>
      <c r="L353" s="65">
        <v>0.39539999999999997</v>
      </c>
      <c r="M353" s="66">
        <v>0.39539999999999997</v>
      </c>
      <c r="N353" s="42">
        <f t="shared" si="6"/>
        <v>90.69</v>
      </c>
      <c r="O353" s="42"/>
      <c r="P353" s="41"/>
      <c r="Q353" s="41"/>
    </row>
    <row r="354" spans="2:17" ht="91.2" x14ac:dyDescent="0.2">
      <c r="B354" s="35">
        <v>349</v>
      </c>
      <c r="C354" s="70" t="s">
        <v>696</v>
      </c>
      <c r="D354" s="60" t="s">
        <v>697</v>
      </c>
      <c r="E354" s="36" t="s">
        <v>515</v>
      </c>
      <c r="F354" s="43" t="s">
        <v>698</v>
      </c>
      <c r="G354" s="37" t="s">
        <v>14</v>
      </c>
      <c r="H354" s="37" t="s">
        <v>15</v>
      </c>
      <c r="I354" s="38">
        <v>1</v>
      </c>
      <c r="J354" s="71">
        <f t="shared" si="8"/>
        <v>6000</v>
      </c>
      <c r="K354" s="144"/>
      <c r="L354" s="65">
        <v>0.39539999999999997</v>
      </c>
      <c r="M354" s="66">
        <v>0.39539999999999997</v>
      </c>
      <c r="N354" s="42">
        <f t="shared" si="6"/>
        <v>3627.6000000000004</v>
      </c>
      <c r="O354" s="42"/>
      <c r="P354" s="41"/>
      <c r="Q354" s="41"/>
    </row>
    <row r="355" spans="2:17" ht="45.6" x14ac:dyDescent="0.2">
      <c r="B355" s="35">
        <v>350</v>
      </c>
      <c r="C355" s="70" t="s">
        <v>699</v>
      </c>
      <c r="D355" s="60" t="s">
        <v>700</v>
      </c>
      <c r="E355" s="36" t="s">
        <v>515</v>
      </c>
      <c r="F355" s="43" t="s">
        <v>701</v>
      </c>
      <c r="G355" s="37" t="s">
        <v>14</v>
      </c>
      <c r="H355" s="37" t="s">
        <v>15</v>
      </c>
      <c r="I355" s="38">
        <v>1</v>
      </c>
      <c r="J355" s="71">
        <f t="shared" si="8"/>
        <v>250</v>
      </c>
      <c r="K355" s="143"/>
      <c r="L355" s="66">
        <v>0.39539999999999997</v>
      </c>
      <c r="M355" s="66">
        <v>0.39539999999999997</v>
      </c>
      <c r="N355" s="42">
        <f t="shared" si="6"/>
        <v>151.15</v>
      </c>
      <c r="O355" s="42"/>
      <c r="P355" s="41"/>
      <c r="Q355" s="41"/>
    </row>
    <row r="356" spans="2:17" ht="45.6" x14ac:dyDescent="0.2">
      <c r="B356" s="35">
        <v>351</v>
      </c>
      <c r="C356" s="70" t="s">
        <v>702</v>
      </c>
      <c r="D356" s="60" t="s">
        <v>700</v>
      </c>
      <c r="E356" s="36" t="s">
        <v>515</v>
      </c>
      <c r="F356" s="43" t="s">
        <v>703</v>
      </c>
      <c r="G356" s="37" t="s">
        <v>14</v>
      </c>
      <c r="H356" s="37" t="s">
        <v>15</v>
      </c>
      <c r="I356" s="38">
        <v>1</v>
      </c>
      <c r="J356" s="71">
        <f t="shared" si="8"/>
        <v>225</v>
      </c>
      <c r="K356" s="143"/>
      <c r="L356" s="66">
        <v>0.39539999999999997</v>
      </c>
      <c r="M356" s="66">
        <v>0.39539999999999997</v>
      </c>
      <c r="N356" s="42">
        <f t="shared" si="6"/>
        <v>136.035</v>
      </c>
      <c r="O356" s="42"/>
      <c r="P356" s="41"/>
      <c r="Q356" s="41"/>
    </row>
    <row r="357" spans="2:17" ht="45.6" x14ac:dyDescent="0.2">
      <c r="B357" s="35">
        <v>352</v>
      </c>
      <c r="C357" s="70" t="s">
        <v>704</v>
      </c>
      <c r="D357" s="60" t="s">
        <v>700</v>
      </c>
      <c r="E357" s="36" t="s">
        <v>515</v>
      </c>
      <c r="F357" s="43" t="s">
        <v>705</v>
      </c>
      <c r="G357" s="37" t="s">
        <v>14</v>
      </c>
      <c r="H357" s="37" t="s">
        <v>15</v>
      </c>
      <c r="I357" s="38">
        <v>1</v>
      </c>
      <c r="J357" s="71">
        <f t="shared" si="8"/>
        <v>200</v>
      </c>
      <c r="K357" s="144"/>
      <c r="L357" s="65">
        <v>0.39539999999999997</v>
      </c>
      <c r="M357" s="66">
        <v>0.39539999999999997</v>
      </c>
      <c r="N357" s="42">
        <f t="shared" si="6"/>
        <v>120.92</v>
      </c>
      <c r="O357" s="42"/>
      <c r="P357" s="41"/>
      <c r="Q357" s="41"/>
    </row>
    <row r="358" spans="2:17" ht="45.6" x14ac:dyDescent="0.2">
      <c r="B358" s="35">
        <v>353</v>
      </c>
      <c r="C358" s="70" t="s">
        <v>706</v>
      </c>
      <c r="D358" s="60" t="s">
        <v>700</v>
      </c>
      <c r="E358" s="36" t="s">
        <v>515</v>
      </c>
      <c r="F358" s="43" t="s">
        <v>707</v>
      </c>
      <c r="G358" s="37" t="s">
        <v>14</v>
      </c>
      <c r="H358" s="37" t="s">
        <v>15</v>
      </c>
      <c r="I358" s="38">
        <v>1</v>
      </c>
      <c r="J358" s="71">
        <f t="shared" si="8"/>
        <v>175</v>
      </c>
      <c r="K358" s="144"/>
      <c r="L358" s="65">
        <v>0.39539999999999997</v>
      </c>
      <c r="M358" s="66">
        <v>0.39539999999999997</v>
      </c>
      <c r="N358" s="42">
        <f t="shared" si="6"/>
        <v>105.80500000000001</v>
      </c>
      <c r="O358" s="42"/>
      <c r="P358" s="41"/>
      <c r="Q358" s="41"/>
    </row>
    <row r="359" spans="2:17" ht="45.6" x14ac:dyDescent="0.2">
      <c r="B359" s="35">
        <v>354</v>
      </c>
      <c r="C359" s="70" t="s">
        <v>708</v>
      </c>
      <c r="D359" s="60" t="s">
        <v>700</v>
      </c>
      <c r="E359" s="36" t="s">
        <v>515</v>
      </c>
      <c r="F359" s="43" t="s">
        <v>709</v>
      </c>
      <c r="G359" s="37" t="s">
        <v>14</v>
      </c>
      <c r="H359" s="37" t="s">
        <v>15</v>
      </c>
      <c r="I359" s="38">
        <v>1</v>
      </c>
      <c r="J359" s="71">
        <f t="shared" si="8"/>
        <v>150</v>
      </c>
      <c r="K359" s="144"/>
      <c r="L359" s="65">
        <v>0.39539999999999997</v>
      </c>
      <c r="M359" s="66">
        <v>0.39539999999999997</v>
      </c>
      <c r="N359" s="42">
        <f t="shared" si="6"/>
        <v>90.69</v>
      </c>
      <c r="O359" s="42"/>
      <c r="P359" s="41"/>
      <c r="Q359" s="41"/>
    </row>
    <row r="360" spans="2:17" ht="57" x14ac:dyDescent="0.2">
      <c r="B360" s="35">
        <v>355</v>
      </c>
      <c r="C360" s="70" t="s">
        <v>710</v>
      </c>
      <c r="D360" s="64" t="s">
        <v>711</v>
      </c>
      <c r="E360" s="36" t="s">
        <v>515</v>
      </c>
      <c r="F360" s="43" t="s">
        <v>712</v>
      </c>
      <c r="G360" s="37" t="s">
        <v>14</v>
      </c>
      <c r="H360" s="37" t="s">
        <v>15</v>
      </c>
      <c r="I360" s="38">
        <v>1</v>
      </c>
      <c r="J360" s="61">
        <v>15000</v>
      </c>
      <c r="K360" s="61"/>
      <c r="L360" s="62">
        <v>0.39539999999999997</v>
      </c>
      <c r="M360" s="62">
        <v>0.39539999999999997</v>
      </c>
      <c r="N360" s="42">
        <f t="shared" si="6"/>
        <v>9069</v>
      </c>
      <c r="O360" s="42"/>
      <c r="P360" s="41"/>
      <c r="Q360" s="41"/>
    </row>
    <row r="361" spans="2:17" ht="34.200000000000003" x14ac:dyDescent="0.2">
      <c r="B361" s="35">
        <v>356</v>
      </c>
      <c r="C361" s="60" t="s">
        <v>713</v>
      </c>
      <c r="D361" s="60" t="s">
        <v>714</v>
      </c>
      <c r="E361" s="36" t="s">
        <v>515</v>
      </c>
      <c r="F361" s="43" t="s">
        <v>715</v>
      </c>
      <c r="G361" s="37" t="s">
        <v>14</v>
      </c>
      <c r="H361" s="37" t="s">
        <v>15</v>
      </c>
      <c r="I361" s="38">
        <v>1</v>
      </c>
      <c r="J361" s="61">
        <v>1500</v>
      </c>
      <c r="K361" s="61"/>
      <c r="L361" s="62">
        <v>0.39539999999999997</v>
      </c>
      <c r="M361" s="62">
        <v>0.39539999999999997</v>
      </c>
      <c r="N361" s="42">
        <f t="shared" si="6"/>
        <v>906.90000000000009</v>
      </c>
      <c r="O361" s="42"/>
      <c r="P361" s="41"/>
      <c r="Q361" s="41"/>
    </row>
    <row r="362" spans="2:17" ht="34.200000000000003" x14ac:dyDescent="0.2">
      <c r="B362" s="35">
        <v>357</v>
      </c>
      <c r="C362" s="60" t="s">
        <v>716</v>
      </c>
      <c r="D362" s="60" t="s">
        <v>714</v>
      </c>
      <c r="E362" s="36" t="s">
        <v>515</v>
      </c>
      <c r="F362" s="43" t="s">
        <v>717</v>
      </c>
      <c r="G362" s="37" t="s">
        <v>14</v>
      </c>
      <c r="H362" s="37" t="s">
        <v>15</v>
      </c>
      <c r="I362" s="38">
        <v>1</v>
      </c>
      <c r="J362" s="61">
        <v>1250</v>
      </c>
      <c r="K362" s="61"/>
      <c r="L362" s="62">
        <v>0.39539999999999997</v>
      </c>
      <c r="M362" s="62">
        <v>0.39539999999999997</v>
      </c>
      <c r="N362" s="42">
        <f t="shared" si="6"/>
        <v>755.75</v>
      </c>
      <c r="O362" s="42"/>
      <c r="P362" s="41"/>
      <c r="Q362" s="41"/>
    </row>
    <row r="363" spans="2:17" ht="34.200000000000003" x14ac:dyDescent="0.2">
      <c r="B363" s="35">
        <v>358</v>
      </c>
      <c r="C363" s="60" t="s">
        <v>718</v>
      </c>
      <c r="D363" s="60" t="s">
        <v>714</v>
      </c>
      <c r="E363" s="36" t="s">
        <v>515</v>
      </c>
      <c r="F363" s="43" t="s">
        <v>719</v>
      </c>
      <c r="G363" s="37" t="s">
        <v>14</v>
      </c>
      <c r="H363" s="37" t="s">
        <v>15</v>
      </c>
      <c r="I363" s="38">
        <v>1</v>
      </c>
      <c r="J363" s="61">
        <v>1000</v>
      </c>
      <c r="K363" s="61"/>
      <c r="L363" s="62">
        <v>0.39539999999999997</v>
      </c>
      <c r="M363" s="62">
        <v>0.39539999999999997</v>
      </c>
      <c r="N363" s="42">
        <f t="shared" si="6"/>
        <v>604.6</v>
      </c>
      <c r="O363" s="42"/>
      <c r="P363" s="41"/>
      <c r="Q363" s="41"/>
    </row>
    <row r="364" spans="2:17" ht="45.6" x14ac:dyDescent="0.2">
      <c r="B364" s="35">
        <v>359</v>
      </c>
      <c r="C364" s="60" t="s">
        <v>720</v>
      </c>
      <c r="D364" s="64" t="s">
        <v>721</v>
      </c>
      <c r="E364" s="36" t="s">
        <v>515</v>
      </c>
      <c r="F364" s="43" t="s">
        <v>722</v>
      </c>
      <c r="G364" s="37" t="s">
        <v>14</v>
      </c>
      <c r="H364" s="37" t="s">
        <v>15</v>
      </c>
      <c r="I364" s="38">
        <v>1</v>
      </c>
      <c r="J364" s="61">
        <v>2000</v>
      </c>
      <c r="K364" s="61"/>
      <c r="L364" s="62">
        <v>0.39539999999999997</v>
      </c>
      <c r="M364" s="62">
        <v>0.39539999999999997</v>
      </c>
      <c r="N364" s="42">
        <f t="shared" si="6"/>
        <v>1209.2</v>
      </c>
      <c r="O364" s="42"/>
      <c r="P364" s="41"/>
      <c r="Q364" s="41"/>
    </row>
    <row r="365" spans="2:17" ht="45.6" x14ac:dyDescent="0.2">
      <c r="B365" s="35">
        <v>360</v>
      </c>
      <c r="C365" s="60" t="s">
        <v>723</v>
      </c>
      <c r="D365" s="64" t="s">
        <v>721</v>
      </c>
      <c r="E365" s="36" t="s">
        <v>515</v>
      </c>
      <c r="F365" s="43" t="s">
        <v>724</v>
      </c>
      <c r="G365" s="37" t="s">
        <v>14</v>
      </c>
      <c r="H365" s="37" t="s">
        <v>15</v>
      </c>
      <c r="I365" s="38">
        <v>1</v>
      </c>
      <c r="J365" s="61">
        <v>1750</v>
      </c>
      <c r="K365" s="61"/>
      <c r="L365" s="62">
        <v>0.39539999999999997</v>
      </c>
      <c r="M365" s="62">
        <v>0.39539999999999997</v>
      </c>
      <c r="N365" s="42">
        <f t="shared" si="6"/>
        <v>1058.05</v>
      </c>
      <c r="O365" s="42"/>
      <c r="P365" s="41"/>
      <c r="Q365" s="41"/>
    </row>
    <row r="366" spans="2:17" ht="45.6" x14ac:dyDescent="0.2">
      <c r="B366" s="35">
        <v>361</v>
      </c>
      <c r="C366" s="60" t="s">
        <v>725</v>
      </c>
      <c r="D366" s="64" t="s">
        <v>721</v>
      </c>
      <c r="E366" s="36" t="s">
        <v>515</v>
      </c>
      <c r="F366" s="43" t="s">
        <v>726</v>
      </c>
      <c r="G366" s="37" t="s">
        <v>14</v>
      </c>
      <c r="H366" s="37" t="s">
        <v>15</v>
      </c>
      <c r="I366" s="38">
        <v>1</v>
      </c>
      <c r="J366" s="61">
        <v>1500</v>
      </c>
      <c r="K366" s="61"/>
      <c r="L366" s="62">
        <v>0.39539999999999997</v>
      </c>
      <c r="M366" s="62">
        <v>0.39539999999999997</v>
      </c>
      <c r="N366" s="42">
        <f t="shared" si="6"/>
        <v>906.90000000000009</v>
      </c>
      <c r="O366" s="42"/>
      <c r="P366" s="41"/>
      <c r="Q366" s="41"/>
    </row>
    <row r="367" spans="2:17" ht="45.6" x14ac:dyDescent="0.2">
      <c r="B367" s="35">
        <v>362</v>
      </c>
      <c r="C367" s="60" t="s">
        <v>727</v>
      </c>
      <c r="D367" s="64" t="s">
        <v>721</v>
      </c>
      <c r="E367" s="36" t="s">
        <v>515</v>
      </c>
      <c r="F367" s="43" t="s">
        <v>728</v>
      </c>
      <c r="G367" s="37" t="s">
        <v>14</v>
      </c>
      <c r="H367" s="37" t="s">
        <v>15</v>
      </c>
      <c r="I367" s="38">
        <v>1</v>
      </c>
      <c r="J367" s="61">
        <v>1250</v>
      </c>
      <c r="K367" s="61"/>
      <c r="L367" s="62">
        <v>0.39539999999999997</v>
      </c>
      <c r="M367" s="62">
        <v>0.39539999999999997</v>
      </c>
      <c r="N367" s="42">
        <f t="shared" si="6"/>
        <v>755.75</v>
      </c>
      <c r="O367" s="42"/>
      <c r="P367" s="41"/>
      <c r="Q367" s="41"/>
    </row>
    <row r="368" spans="2:17" ht="45.6" x14ac:dyDescent="0.2">
      <c r="B368" s="35">
        <v>363</v>
      </c>
      <c r="C368" s="60" t="s">
        <v>729</v>
      </c>
      <c r="D368" s="64" t="s">
        <v>721</v>
      </c>
      <c r="E368" s="36" t="s">
        <v>515</v>
      </c>
      <c r="F368" s="43" t="s">
        <v>730</v>
      </c>
      <c r="G368" s="37" t="s">
        <v>14</v>
      </c>
      <c r="H368" s="37" t="s">
        <v>15</v>
      </c>
      <c r="I368" s="38">
        <v>1</v>
      </c>
      <c r="J368" s="61">
        <v>1000</v>
      </c>
      <c r="K368" s="61"/>
      <c r="L368" s="62">
        <v>0.39539999999999997</v>
      </c>
      <c r="M368" s="62">
        <v>0.39539999999999997</v>
      </c>
      <c r="N368" s="42">
        <f t="shared" si="6"/>
        <v>604.6</v>
      </c>
      <c r="O368" s="42"/>
      <c r="P368" s="41"/>
      <c r="Q368" s="41"/>
    </row>
    <row r="369" spans="2:17" x14ac:dyDescent="0.2">
      <c r="B369" s="35">
        <v>364</v>
      </c>
      <c r="C369" s="72" t="s">
        <v>1438</v>
      </c>
      <c r="D369" s="72" t="s">
        <v>1438</v>
      </c>
      <c r="E369" s="73" t="s">
        <v>50</v>
      </c>
      <c r="F369" s="91" t="s">
        <v>433</v>
      </c>
      <c r="G369" s="74" t="s">
        <v>14</v>
      </c>
      <c r="H369" s="74" t="s">
        <v>15</v>
      </c>
      <c r="I369" s="74">
        <v>1</v>
      </c>
      <c r="J369" s="75">
        <v>10</v>
      </c>
      <c r="K369" s="75"/>
      <c r="L369" s="76">
        <v>0.21</v>
      </c>
      <c r="M369" s="77">
        <v>0.21</v>
      </c>
      <c r="N369" s="78">
        <f t="shared" si="6"/>
        <v>7.9</v>
      </c>
      <c r="O369" s="78"/>
      <c r="P369" s="77"/>
      <c r="Q369" s="79"/>
    </row>
    <row r="370" spans="2:17" x14ac:dyDescent="0.2">
      <c r="B370" s="35">
        <v>365</v>
      </c>
      <c r="C370" s="80" t="s">
        <v>1439</v>
      </c>
      <c r="D370" s="86" t="s">
        <v>1472</v>
      </c>
      <c r="E370" s="80" t="s">
        <v>1495</v>
      </c>
      <c r="F370" s="92" t="s">
        <v>1475</v>
      </c>
      <c r="G370" s="81" t="s">
        <v>14</v>
      </c>
      <c r="H370" s="81" t="s">
        <v>15</v>
      </c>
      <c r="I370" s="81">
        <v>1</v>
      </c>
      <c r="J370" s="87">
        <v>19.39</v>
      </c>
      <c r="K370" s="87"/>
      <c r="L370" s="82">
        <v>0</v>
      </c>
      <c r="M370" s="83">
        <v>8.9244851258581375E-3</v>
      </c>
      <c r="N370" s="88">
        <v>19</v>
      </c>
      <c r="O370" s="147"/>
      <c r="P370" s="84"/>
      <c r="Q370" s="85"/>
    </row>
    <row r="371" spans="2:17" ht="22.8" x14ac:dyDescent="0.2">
      <c r="B371" s="35">
        <v>366</v>
      </c>
      <c r="C371" s="80" t="s">
        <v>1440</v>
      </c>
      <c r="D371" s="86" t="s">
        <v>1474</v>
      </c>
      <c r="E371" s="80" t="s">
        <v>1495</v>
      </c>
      <c r="F371" s="92" t="s">
        <v>1476</v>
      </c>
      <c r="G371" s="81" t="s">
        <v>14</v>
      </c>
      <c r="H371" s="81" t="s">
        <v>15</v>
      </c>
      <c r="I371" s="81">
        <v>1</v>
      </c>
      <c r="J371" s="85">
        <v>30.6</v>
      </c>
      <c r="K371" s="85"/>
      <c r="L371" s="82">
        <v>0</v>
      </c>
      <c r="M371" s="83">
        <v>1.3729977116704839E-2</v>
      </c>
      <c r="N371" s="88">
        <v>30</v>
      </c>
      <c r="O371" s="147"/>
      <c r="P371" s="84"/>
      <c r="Q371" s="85"/>
    </row>
    <row r="372" spans="2:17" ht="22.8" x14ac:dyDescent="0.2">
      <c r="B372" s="35">
        <v>367</v>
      </c>
      <c r="C372" s="80" t="s">
        <v>1441</v>
      </c>
      <c r="D372" s="86" t="s">
        <v>1473</v>
      </c>
      <c r="E372" s="80" t="s">
        <v>1495</v>
      </c>
      <c r="F372" s="92" t="s">
        <v>1477</v>
      </c>
      <c r="G372" s="81" t="s">
        <v>14</v>
      </c>
      <c r="H372" s="81" t="s">
        <v>15</v>
      </c>
      <c r="I372" s="81">
        <v>1</v>
      </c>
      <c r="J372" s="87">
        <v>6.12</v>
      </c>
      <c r="K372" s="87"/>
      <c r="L372" s="82">
        <v>0</v>
      </c>
      <c r="M372" s="83">
        <v>2.7459954233409636E-3</v>
      </c>
      <c r="N372" s="88">
        <v>6</v>
      </c>
      <c r="O372" s="147"/>
      <c r="P372" s="84"/>
      <c r="Q372" s="85"/>
    </row>
    <row r="373" spans="2:17" ht="22.8" x14ac:dyDescent="0.2">
      <c r="B373" s="35">
        <v>368</v>
      </c>
      <c r="C373" s="80" t="s">
        <v>1442</v>
      </c>
      <c r="D373" s="80" t="s">
        <v>1442</v>
      </c>
      <c r="E373" s="80" t="s">
        <v>1495</v>
      </c>
      <c r="F373" s="92" t="s">
        <v>1478</v>
      </c>
      <c r="G373" s="81" t="s">
        <v>14</v>
      </c>
      <c r="H373" s="81" t="s">
        <v>15</v>
      </c>
      <c r="I373" s="81">
        <v>1</v>
      </c>
      <c r="J373" s="87">
        <v>10.199999999999999</v>
      </c>
      <c r="K373" s="87"/>
      <c r="L373" s="82">
        <v>0</v>
      </c>
      <c r="M373" s="83">
        <v>4.5766590389015854E-3</v>
      </c>
      <c r="N373" s="88">
        <v>10</v>
      </c>
      <c r="O373" s="147"/>
      <c r="P373" s="84"/>
      <c r="Q373" s="85"/>
    </row>
    <row r="374" spans="2:17" ht="22.8" x14ac:dyDescent="0.2">
      <c r="B374" s="35">
        <v>369</v>
      </c>
      <c r="C374" s="94" t="s">
        <v>1496</v>
      </c>
      <c r="D374" s="94" t="s">
        <v>1497</v>
      </c>
      <c r="E374" s="95" t="s">
        <v>1498</v>
      </c>
      <c r="F374" s="113" t="s">
        <v>1499</v>
      </c>
      <c r="G374" s="96" t="s">
        <v>14</v>
      </c>
      <c r="H374" s="96" t="s">
        <v>15</v>
      </c>
      <c r="I374" s="96">
        <v>1</v>
      </c>
      <c r="J374" s="97">
        <v>58600</v>
      </c>
      <c r="K374" s="145"/>
      <c r="L374" s="98">
        <v>0.24429999999999999</v>
      </c>
      <c r="M374" s="99">
        <v>0.24429999999999999</v>
      </c>
      <c r="N374" s="85">
        <v>44165.74</v>
      </c>
      <c r="O374" s="148"/>
      <c r="P374" s="100"/>
      <c r="Q374" s="101"/>
    </row>
    <row r="375" spans="2:17" ht="22.8" x14ac:dyDescent="0.2">
      <c r="B375" s="35">
        <v>370</v>
      </c>
      <c r="C375" s="102" t="s">
        <v>1500</v>
      </c>
      <c r="D375" s="102" t="s">
        <v>1501</v>
      </c>
      <c r="E375" s="103" t="s">
        <v>1498</v>
      </c>
      <c r="F375" s="114" t="s">
        <v>1502</v>
      </c>
      <c r="G375" s="104" t="s">
        <v>14</v>
      </c>
      <c r="H375" s="104" t="s">
        <v>15</v>
      </c>
      <c r="I375" s="104">
        <v>1</v>
      </c>
      <c r="J375" s="105">
        <v>44845</v>
      </c>
      <c r="K375" s="145"/>
      <c r="L375" s="98">
        <v>0.24429999999999999</v>
      </c>
      <c r="M375" s="99">
        <v>0.24429999999999999</v>
      </c>
      <c r="N375" s="106">
        <v>33639.57</v>
      </c>
      <c r="O375" s="148"/>
      <c r="P375" s="100"/>
      <c r="Q375" s="101"/>
    </row>
    <row r="376" spans="2:17" ht="22.8" x14ac:dyDescent="0.2">
      <c r="B376" s="35">
        <v>371</v>
      </c>
      <c r="C376" s="94" t="s">
        <v>1503</v>
      </c>
      <c r="D376" s="94" t="s">
        <v>1504</v>
      </c>
      <c r="E376" s="95" t="s">
        <v>1498</v>
      </c>
      <c r="F376" s="113" t="s">
        <v>1505</v>
      </c>
      <c r="G376" s="96" t="s">
        <v>14</v>
      </c>
      <c r="H376" s="96" t="s">
        <v>15</v>
      </c>
      <c r="I376" s="96">
        <v>1</v>
      </c>
      <c r="J376" s="97">
        <v>39550</v>
      </c>
      <c r="K376" s="97"/>
      <c r="L376" s="107">
        <v>0.24429999999999999</v>
      </c>
      <c r="M376" s="108">
        <v>0.24429999999999999</v>
      </c>
      <c r="N376" s="85">
        <v>29829.200000000001</v>
      </c>
      <c r="O376" s="85"/>
      <c r="P376" s="109"/>
      <c r="Q376" s="110"/>
    </row>
    <row r="377" spans="2:17" ht="22.8" x14ac:dyDescent="0.2">
      <c r="B377" s="35">
        <v>372</v>
      </c>
      <c r="C377" s="94" t="s">
        <v>1506</v>
      </c>
      <c r="D377" s="94" t="s">
        <v>1507</v>
      </c>
      <c r="E377" s="95" t="s">
        <v>1498</v>
      </c>
      <c r="F377" s="113" t="s">
        <v>1508</v>
      </c>
      <c r="G377" s="96" t="s">
        <v>14</v>
      </c>
      <c r="H377" s="96" t="s">
        <v>15</v>
      </c>
      <c r="I377" s="96">
        <v>1</v>
      </c>
      <c r="J377" s="97">
        <v>35150</v>
      </c>
      <c r="K377" s="97"/>
      <c r="L377" s="107">
        <v>0.24429999999999999</v>
      </c>
      <c r="M377" s="108">
        <v>0.24429999999999999</v>
      </c>
      <c r="N377" s="85">
        <v>26542.75</v>
      </c>
      <c r="O377" s="85"/>
      <c r="P377" s="109"/>
      <c r="Q377" s="110"/>
    </row>
    <row r="378" spans="2:17" ht="22.8" x14ac:dyDescent="0.2">
      <c r="B378" s="35">
        <v>373</v>
      </c>
      <c r="C378" s="94" t="s">
        <v>1509</v>
      </c>
      <c r="D378" s="94" t="s">
        <v>1510</v>
      </c>
      <c r="E378" s="95" t="s">
        <v>1498</v>
      </c>
      <c r="F378" s="113" t="s">
        <v>1511</v>
      </c>
      <c r="G378" s="96" t="s">
        <v>14</v>
      </c>
      <c r="H378" s="96" t="s">
        <v>15</v>
      </c>
      <c r="I378" s="96">
        <v>1</v>
      </c>
      <c r="J378" s="97">
        <v>22500</v>
      </c>
      <c r="K378" s="97"/>
      <c r="L378" s="107">
        <v>0.24429999999999999</v>
      </c>
      <c r="M378" s="112">
        <v>0.59</v>
      </c>
      <c r="N378" s="85">
        <v>9144.91</v>
      </c>
      <c r="O378" s="85"/>
      <c r="P378" s="109"/>
      <c r="Q378" s="110"/>
    </row>
    <row r="379" spans="2:17" ht="22.8" x14ac:dyDescent="0.2">
      <c r="B379" s="35">
        <v>374</v>
      </c>
      <c r="C379" s="94" t="s">
        <v>1512</v>
      </c>
      <c r="D379" s="94" t="s">
        <v>1513</v>
      </c>
      <c r="E379" s="95" t="s">
        <v>1498</v>
      </c>
      <c r="F379" s="113" t="s">
        <v>1514</v>
      </c>
      <c r="G379" s="96" t="s">
        <v>14</v>
      </c>
      <c r="H379" s="96" t="s">
        <v>15</v>
      </c>
      <c r="I379" s="96">
        <v>1</v>
      </c>
      <c r="J379" s="97">
        <v>19500</v>
      </c>
      <c r="K379" s="97"/>
      <c r="L379" s="107">
        <v>0.24429999999999999</v>
      </c>
      <c r="M379" s="112">
        <v>0.53</v>
      </c>
      <c r="N379" s="85">
        <v>9144.91</v>
      </c>
      <c r="O379" s="85"/>
      <c r="P379" s="109"/>
      <c r="Q379" s="110"/>
    </row>
    <row r="380" spans="2:17" ht="22.8" x14ac:dyDescent="0.2">
      <c r="B380" s="35">
        <v>375</v>
      </c>
      <c r="C380" s="94" t="s">
        <v>1515</v>
      </c>
      <c r="D380" s="94" t="s">
        <v>1516</v>
      </c>
      <c r="E380" s="95" t="s">
        <v>1498</v>
      </c>
      <c r="F380" s="113" t="s">
        <v>1517</v>
      </c>
      <c r="G380" s="96" t="s">
        <v>14</v>
      </c>
      <c r="H380" s="96" t="s">
        <v>15</v>
      </c>
      <c r="I380" s="96">
        <v>1</v>
      </c>
      <c r="J380" s="97">
        <v>13900</v>
      </c>
      <c r="K380" s="97"/>
      <c r="L380" s="107">
        <v>0.24429999999999999</v>
      </c>
      <c r="M380" s="112">
        <v>0.53</v>
      </c>
      <c r="N380" s="85">
        <v>6477.64</v>
      </c>
      <c r="O380" s="85"/>
      <c r="P380" s="109"/>
      <c r="Q380" s="110"/>
    </row>
    <row r="381" spans="2:17" ht="22.8" x14ac:dyDescent="0.2">
      <c r="B381" s="35">
        <v>376</v>
      </c>
      <c r="C381" s="94" t="s">
        <v>1518</v>
      </c>
      <c r="D381" s="94" t="s">
        <v>1519</v>
      </c>
      <c r="E381" s="95" t="s">
        <v>1498</v>
      </c>
      <c r="F381" s="113" t="s">
        <v>1520</v>
      </c>
      <c r="G381" s="96" t="s">
        <v>14</v>
      </c>
      <c r="H381" s="96" t="s">
        <v>15</v>
      </c>
      <c r="I381" s="96">
        <v>1</v>
      </c>
      <c r="J381" s="97">
        <v>12900</v>
      </c>
      <c r="K381" s="97"/>
      <c r="L381" s="107">
        <v>0.24429999999999999</v>
      </c>
      <c r="M381" s="112">
        <v>0.49</v>
      </c>
      <c r="N381" s="85">
        <v>6477.64</v>
      </c>
      <c r="O381" s="85"/>
      <c r="P381" s="109"/>
      <c r="Q381" s="110"/>
    </row>
    <row r="382" spans="2:17" ht="22.8" x14ac:dyDescent="0.2">
      <c r="B382" s="35">
        <v>377</v>
      </c>
      <c r="C382" s="94" t="s">
        <v>1521</v>
      </c>
      <c r="D382" s="94" t="s">
        <v>1522</v>
      </c>
      <c r="E382" s="95" t="s">
        <v>1498</v>
      </c>
      <c r="F382" s="113" t="s">
        <v>1523</v>
      </c>
      <c r="G382" s="96" t="s">
        <v>14</v>
      </c>
      <c r="H382" s="96" t="s">
        <v>15</v>
      </c>
      <c r="I382" s="96">
        <v>1</v>
      </c>
      <c r="J382" s="110">
        <v>5510</v>
      </c>
      <c r="K382" s="110"/>
      <c r="L382" s="107">
        <v>0.24429999999999999</v>
      </c>
      <c r="M382" s="108">
        <v>0.24429999999999999</v>
      </c>
      <c r="N382" s="85">
        <v>4156.78</v>
      </c>
      <c r="O382" s="85"/>
      <c r="P382" s="109"/>
      <c r="Q382" s="110"/>
    </row>
    <row r="383" spans="2:17" ht="22.8" x14ac:dyDescent="0.2">
      <c r="B383" s="35">
        <v>378</v>
      </c>
      <c r="C383" s="94" t="s">
        <v>1524</v>
      </c>
      <c r="D383" s="94" t="s">
        <v>1522</v>
      </c>
      <c r="E383" s="95" t="s">
        <v>1498</v>
      </c>
      <c r="F383" s="113" t="s">
        <v>1525</v>
      </c>
      <c r="G383" s="96" t="s">
        <v>14</v>
      </c>
      <c r="H383" s="96" t="s">
        <v>15</v>
      </c>
      <c r="I383" s="96">
        <v>1</v>
      </c>
      <c r="J383" s="110">
        <v>9250</v>
      </c>
      <c r="K383" s="110"/>
      <c r="L383" s="107">
        <v>0.24429999999999999</v>
      </c>
      <c r="M383" s="108">
        <v>0.24429999999999999</v>
      </c>
      <c r="N383" s="85">
        <v>6927.96</v>
      </c>
      <c r="O383" s="85"/>
      <c r="P383" s="109"/>
      <c r="Q383" s="110"/>
    </row>
    <row r="384" spans="2:17" ht="22.8" x14ac:dyDescent="0.2">
      <c r="B384" s="35">
        <v>379</v>
      </c>
      <c r="C384" s="94" t="s">
        <v>1526</v>
      </c>
      <c r="D384" s="94" t="s">
        <v>1527</v>
      </c>
      <c r="E384" s="95" t="s">
        <v>1498</v>
      </c>
      <c r="F384" s="113" t="s">
        <v>1528</v>
      </c>
      <c r="G384" s="96" t="s">
        <v>14</v>
      </c>
      <c r="H384" s="96" t="s">
        <v>15</v>
      </c>
      <c r="I384" s="96">
        <v>1</v>
      </c>
      <c r="J384" s="110">
        <v>9250</v>
      </c>
      <c r="K384" s="110"/>
      <c r="L384" s="107">
        <v>0.24429999999999999</v>
      </c>
      <c r="M384" s="108">
        <v>0.24429999999999999</v>
      </c>
      <c r="N384" s="85">
        <v>6927.96</v>
      </c>
      <c r="O384" s="85"/>
      <c r="P384" s="109"/>
      <c r="Q384" s="110"/>
    </row>
    <row r="385" spans="2:17" ht="22.8" x14ac:dyDescent="0.2">
      <c r="B385" s="35">
        <v>380</v>
      </c>
      <c r="C385" s="94" t="s">
        <v>1529</v>
      </c>
      <c r="D385" s="94" t="s">
        <v>1527</v>
      </c>
      <c r="E385" s="95" t="s">
        <v>1498</v>
      </c>
      <c r="F385" s="113" t="s">
        <v>1530</v>
      </c>
      <c r="G385" s="96" t="s">
        <v>14</v>
      </c>
      <c r="H385" s="96" t="s">
        <v>15</v>
      </c>
      <c r="I385" s="96">
        <v>1</v>
      </c>
      <c r="J385" s="110">
        <v>13850</v>
      </c>
      <c r="K385" s="110"/>
      <c r="L385" s="107">
        <v>0.24429999999999999</v>
      </c>
      <c r="M385" s="108">
        <v>0.24429999999999999</v>
      </c>
      <c r="N385" s="85">
        <v>10391.94</v>
      </c>
      <c r="O385" s="85"/>
      <c r="P385" s="109"/>
      <c r="Q385" s="110"/>
    </row>
    <row r="386" spans="2:17" ht="68.400000000000006" x14ac:dyDescent="0.2">
      <c r="B386" s="35">
        <v>381</v>
      </c>
      <c r="C386" s="133" t="s">
        <v>1626</v>
      </c>
      <c r="D386" s="134" t="s">
        <v>1627</v>
      </c>
      <c r="E386" s="95" t="s">
        <v>515</v>
      </c>
      <c r="F386" s="135" t="s">
        <v>732</v>
      </c>
      <c r="G386" s="115" t="s">
        <v>14</v>
      </c>
      <c r="H386" s="115" t="s">
        <v>15</v>
      </c>
      <c r="I386" s="116">
        <v>1</v>
      </c>
      <c r="J386" s="136"/>
      <c r="K386" s="136" t="s">
        <v>1628</v>
      </c>
      <c r="L386" s="137">
        <v>0.39539999999999997</v>
      </c>
      <c r="M386" s="138">
        <v>0.39539999999999997</v>
      </c>
      <c r="N386" s="136"/>
      <c r="O386" s="136" t="s">
        <v>1628</v>
      </c>
      <c r="P386" s="118"/>
      <c r="Q386" s="119" t="str">
        <f t="shared" ref="Q386:Q449" si="9">IF(N386="Discount Error","Error",IF($P386="","",IF(J386*(1-P386)&gt;N386,"Discount Error",($J386*(1-$P386)))))</f>
        <v/>
      </c>
    </row>
    <row r="387" spans="2:17" ht="22.8" x14ac:dyDescent="0.2">
      <c r="B387" s="35">
        <v>382</v>
      </c>
      <c r="C387" s="133" t="s">
        <v>1629</v>
      </c>
      <c r="D387" s="134" t="s">
        <v>1630</v>
      </c>
      <c r="E387" s="95" t="s">
        <v>515</v>
      </c>
      <c r="F387" s="135" t="s">
        <v>734</v>
      </c>
      <c r="G387" s="115" t="s">
        <v>14</v>
      </c>
      <c r="H387" s="115" t="s">
        <v>15</v>
      </c>
      <c r="I387" s="116">
        <v>1</v>
      </c>
      <c r="J387" s="136">
        <v>60000</v>
      </c>
      <c r="K387" s="146"/>
      <c r="L387" s="137">
        <v>0.39539999999999997</v>
      </c>
      <c r="M387" s="138">
        <v>0.39539999999999997</v>
      </c>
      <c r="N387" s="119">
        <f t="shared" ref="N387:N450" si="10">IF($J387="","",IF($M387="",$J387*(1-$L387),IF(M387&lt;L387,"Discount Error",J387*(1-$M387))))</f>
        <v>36276</v>
      </c>
      <c r="O387" s="119"/>
      <c r="P387" s="118"/>
      <c r="Q387" s="119" t="str">
        <f t="shared" si="9"/>
        <v/>
      </c>
    </row>
    <row r="388" spans="2:17" ht="34.200000000000003" x14ac:dyDescent="0.2">
      <c r="B388" s="35">
        <v>383</v>
      </c>
      <c r="C388" s="133" t="s">
        <v>1631</v>
      </c>
      <c r="D388" s="134" t="s">
        <v>1632</v>
      </c>
      <c r="E388" s="95" t="s">
        <v>515</v>
      </c>
      <c r="F388" s="135" t="s">
        <v>736</v>
      </c>
      <c r="G388" s="115" t="s">
        <v>14</v>
      </c>
      <c r="H388" s="115" t="s">
        <v>15</v>
      </c>
      <c r="I388" s="116">
        <v>1</v>
      </c>
      <c r="J388" s="136">
        <v>1479.43</v>
      </c>
      <c r="K388" s="146"/>
      <c r="L388" s="137">
        <v>0.39539999999999997</v>
      </c>
      <c r="M388" s="138">
        <v>0.39539999999999997</v>
      </c>
      <c r="N388" s="119">
        <f t="shared" si="10"/>
        <v>894.46337800000003</v>
      </c>
      <c r="O388" s="119"/>
      <c r="P388" s="118"/>
      <c r="Q388" s="119" t="str">
        <f t="shared" si="9"/>
        <v/>
      </c>
    </row>
    <row r="389" spans="2:17" x14ac:dyDescent="0.2">
      <c r="B389" s="35">
        <v>384</v>
      </c>
      <c r="C389" s="133" t="s">
        <v>1633</v>
      </c>
      <c r="D389" s="134" t="s">
        <v>1634</v>
      </c>
      <c r="E389" s="95" t="s">
        <v>515</v>
      </c>
      <c r="F389" s="135" t="s">
        <v>738</v>
      </c>
      <c r="G389" s="115" t="s">
        <v>14</v>
      </c>
      <c r="H389" s="115" t="s">
        <v>15</v>
      </c>
      <c r="I389" s="116">
        <v>1</v>
      </c>
      <c r="J389" s="136">
        <v>12404.9</v>
      </c>
      <c r="K389" s="146"/>
      <c r="L389" s="137">
        <v>0.39539999999999997</v>
      </c>
      <c r="M389" s="138">
        <v>0.39539999999999997</v>
      </c>
      <c r="N389" s="119">
        <f t="shared" si="10"/>
        <v>7500.0025400000004</v>
      </c>
      <c r="O389" s="119"/>
      <c r="P389" s="118"/>
      <c r="Q389" s="119" t="str">
        <f t="shared" si="9"/>
        <v/>
      </c>
    </row>
    <row r="390" spans="2:17" x14ac:dyDescent="0.2">
      <c r="B390" s="35">
        <v>385</v>
      </c>
      <c r="C390" s="133" t="s">
        <v>1635</v>
      </c>
      <c r="D390" s="134" t="s">
        <v>1636</v>
      </c>
      <c r="E390" s="95" t="s">
        <v>515</v>
      </c>
      <c r="F390" s="135" t="s">
        <v>740</v>
      </c>
      <c r="G390" s="115" t="s">
        <v>14</v>
      </c>
      <c r="H390" s="115" t="s">
        <v>15</v>
      </c>
      <c r="I390" s="116">
        <v>1</v>
      </c>
      <c r="J390" s="136">
        <v>24809.8</v>
      </c>
      <c r="K390" s="146"/>
      <c r="L390" s="137">
        <v>0.39539999999999997</v>
      </c>
      <c r="M390" s="138">
        <v>0.39539999999999997</v>
      </c>
      <c r="N390" s="119">
        <f t="shared" si="10"/>
        <v>15000.005080000001</v>
      </c>
      <c r="O390" s="119"/>
      <c r="P390" s="118"/>
      <c r="Q390" s="119" t="str">
        <f t="shared" si="9"/>
        <v/>
      </c>
    </row>
    <row r="391" spans="2:17" ht="22.8" x14ac:dyDescent="0.2">
      <c r="B391" s="35">
        <v>386</v>
      </c>
      <c r="C391" s="133" t="s">
        <v>1637</v>
      </c>
      <c r="D391" s="134" t="s">
        <v>1638</v>
      </c>
      <c r="E391" s="95" t="s">
        <v>515</v>
      </c>
      <c r="F391" s="135" t="s">
        <v>742</v>
      </c>
      <c r="G391" s="115" t="s">
        <v>14</v>
      </c>
      <c r="H391" s="115" t="s">
        <v>15</v>
      </c>
      <c r="I391" s="116">
        <v>1</v>
      </c>
      <c r="J391" s="136">
        <v>15000</v>
      </c>
      <c r="K391" s="146"/>
      <c r="L391" s="137">
        <v>0.39539999999999997</v>
      </c>
      <c r="M391" s="138">
        <v>0.39539999999999997</v>
      </c>
      <c r="N391" s="119">
        <f t="shared" si="10"/>
        <v>9069</v>
      </c>
      <c r="O391" s="119"/>
      <c r="P391" s="118"/>
      <c r="Q391" s="119" t="str">
        <f t="shared" si="9"/>
        <v/>
      </c>
    </row>
    <row r="392" spans="2:17" ht="34.200000000000003" x14ac:dyDescent="0.2">
      <c r="B392" s="35">
        <v>387</v>
      </c>
      <c r="C392" s="133" t="s">
        <v>1639</v>
      </c>
      <c r="D392" s="134" t="s">
        <v>1640</v>
      </c>
      <c r="E392" s="95" t="s">
        <v>515</v>
      </c>
      <c r="F392" s="135" t="s">
        <v>1641</v>
      </c>
      <c r="G392" s="115" t="s">
        <v>14</v>
      </c>
      <c r="H392" s="115" t="s">
        <v>15</v>
      </c>
      <c r="I392" s="116">
        <v>1</v>
      </c>
      <c r="J392" s="136">
        <v>562.5</v>
      </c>
      <c r="K392" s="146"/>
      <c r="L392" s="137">
        <v>0.39539999999999997</v>
      </c>
      <c r="M392" s="138">
        <v>0.39539999999999997</v>
      </c>
      <c r="N392" s="119">
        <f t="shared" si="10"/>
        <v>340.08750000000003</v>
      </c>
      <c r="O392" s="119"/>
      <c r="P392" s="118"/>
      <c r="Q392" s="119" t="str">
        <f t="shared" si="9"/>
        <v/>
      </c>
    </row>
    <row r="393" spans="2:17" ht="125.4" x14ac:dyDescent="0.2">
      <c r="B393" s="35">
        <v>388</v>
      </c>
      <c r="C393" s="133" t="s">
        <v>1642</v>
      </c>
      <c r="D393" s="134" t="s">
        <v>1643</v>
      </c>
      <c r="E393" s="95" t="s">
        <v>1644</v>
      </c>
      <c r="F393" s="135" t="s">
        <v>1645</v>
      </c>
      <c r="G393" s="115" t="s">
        <v>14</v>
      </c>
      <c r="H393" s="115" t="s">
        <v>15</v>
      </c>
      <c r="I393" s="116">
        <v>1</v>
      </c>
      <c r="J393" s="136">
        <v>12915</v>
      </c>
      <c r="K393" s="146"/>
      <c r="L393" s="137">
        <v>0.24429999999999999</v>
      </c>
      <c r="M393" s="138">
        <v>0.24429999999999999</v>
      </c>
      <c r="N393" s="119">
        <f t="shared" si="10"/>
        <v>9759.8654999999999</v>
      </c>
      <c r="O393" s="119"/>
      <c r="P393" s="118"/>
      <c r="Q393" s="119" t="str">
        <f t="shared" si="9"/>
        <v/>
      </c>
    </row>
    <row r="394" spans="2:17" ht="22.8" x14ac:dyDescent="0.2">
      <c r="B394" s="35">
        <v>389</v>
      </c>
      <c r="C394" s="133" t="s">
        <v>1646</v>
      </c>
      <c r="D394" s="134" t="s">
        <v>1647</v>
      </c>
      <c r="E394" s="95" t="s">
        <v>1644</v>
      </c>
      <c r="F394" s="135" t="s">
        <v>1648</v>
      </c>
      <c r="G394" s="115" t="s">
        <v>14</v>
      </c>
      <c r="H394" s="115" t="s">
        <v>15</v>
      </c>
      <c r="I394" s="116">
        <v>1</v>
      </c>
      <c r="J394" s="136">
        <v>7749</v>
      </c>
      <c r="K394" s="146"/>
      <c r="L394" s="137">
        <v>0.24429999999999999</v>
      </c>
      <c r="M394" s="138">
        <v>0.24429999999999999</v>
      </c>
      <c r="N394" s="119">
        <f t="shared" si="10"/>
        <v>5855.9193000000005</v>
      </c>
      <c r="O394" s="119"/>
      <c r="P394" s="118"/>
      <c r="Q394" s="119" t="str">
        <f t="shared" si="9"/>
        <v/>
      </c>
    </row>
    <row r="395" spans="2:17" ht="159.6" x14ac:dyDescent="0.2">
      <c r="B395" s="35">
        <v>390</v>
      </c>
      <c r="C395" s="133" t="s">
        <v>1649</v>
      </c>
      <c r="D395" s="134" t="s">
        <v>1650</v>
      </c>
      <c r="E395" s="95" t="s">
        <v>1644</v>
      </c>
      <c r="F395" s="135" t="s">
        <v>1651</v>
      </c>
      <c r="G395" s="115" t="s">
        <v>14</v>
      </c>
      <c r="H395" s="115" t="s">
        <v>15</v>
      </c>
      <c r="I395" s="116">
        <v>1</v>
      </c>
      <c r="J395" s="136">
        <v>12915</v>
      </c>
      <c r="K395" s="146"/>
      <c r="L395" s="137">
        <v>0.24429999999999999</v>
      </c>
      <c r="M395" s="138">
        <v>0.24429999999999999</v>
      </c>
      <c r="N395" s="119">
        <f t="shared" si="10"/>
        <v>9759.8654999999999</v>
      </c>
      <c r="O395" s="119"/>
      <c r="P395" s="118"/>
      <c r="Q395" s="119" t="str">
        <f t="shared" si="9"/>
        <v/>
      </c>
    </row>
    <row r="396" spans="2:17" ht="22.8" x14ac:dyDescent="0.2">
      <c r="B396" s="35">
        <v>391</v>
      </c>
      <c r="C396" s="133" t="s">
        <v>1652</v>
      </c>
      <c r="D396" s="134" t="s">
        <v>1647</v>
      </c>
      <c r="E396" s="95" t="s">
        <v>1644</v>
      </c>
      <c r="F396" s="135" t="s">
        <v>1653</v>
      </c>
      <c r="G396" s="115" t="s">
        <v>14</v>
      </c>
      <c r="H396" s="115" t="s">
        <v>15</v>
      </c>
      <c r="I396" s="116">
        <v>1</v>
      </c>
      <c r="J396" s="136">
        <v>7749</v>
      </c>
      <c r="K396" s="146"/>
      <c r="L396" s="137">
        <v>0.24429999999999999</v>
      </c>
      <c r="M396" s="138">
        <v>0.24429999999999999</v>
      </c>
      <c r="N396" s="119">
        <f t="shared" si="10"/>
        <v>5855.9193000000005</v>
      </c>
      <c r="O396" s="119"/>
      <c r="P396" s="118"/>
      <c r="Q396" s="119" t="str">
        <f t="shared" si="9"/>
        <v/>
      </c>
    </row>
    <row r="397" spans="2:17" ht="22.8" x14ac:dyDescent="0.2">
      <c r="B397" s="35">
        <v>392</v>
      </c>
      <c r="C397" s="133" t="s">
        <v>1654</v>
      </c>
      <c r="D397" s="134" t="s">
        <v>1655</v>
      </c>
      <c r="E397" s="95" t="s">
        <v>1644</v>
      </c>
      <c r="F397" s="135" t="s">
        <v>1656</v>
      </c>
      <c r="G397" s="115" t="s">
        <v>14</v>
      </c>
      <c r="H397" s="115" t="s">
        <v>15</v>
      </c>
      <c r="I397" s="116">
        <v>1</v>
      </c>
      <c r="J397" s="136">
        <v>945</v>
      </c>
      <c r="K397" s="146"/>
      <c r="L397" s="137">
        <v>0.24429999999999999</v>
      </c>
      <c r="M397" s="138">
        <v>0.24429999999999999</v>
      </c>
      <c r="N397" s="119">
        <f t="shared" si="10"/>
        <v>714.13650000000007</v>
      </c>
      <c r="O397" s="119"/>
      <c r="P397" s="118"/>
      <c r="Q397" s="119" t="str">
        <f t="shared" si="9"/>
        <v/>
      </c>
    </row>
    <row r="398" spans="2:17" ht="22.8" x14ac:dyDescent="0.2">
      <c r="B398" s="35">
        <v>393</v>
      </c>
      <c r="C398" s="133" t="s">
        <v>1657</v>
      </c>
      <c r="D398" s="134" t="s">
        <v>1647</v>
      </c>
      <c r="E398" s="95" t="s">
        <v>1644</v>
      </c>
      <c r="F398" s="135" t="s">
        <v>1658</v>
      </c>
      <c r="G398" s="115" t="s">
        <v>14</v>
      </c>
      <c r="H398" s="115" t="s">
        <v>15</v>
      </c>
      <c r="I398" s="116">
        <v>1</v>
      </c>
      <c r="J398" s="136">
        <v>567</v>
      </c>
      <c r="K398" s="146"/>
      <c r="L398" s="137">
        <v>0.24429999999999999</v>
      </c>
      <c r="M398" s="138">
        <v>0.24429999999999999</v>
      </c>
      <c r="N398" s="119">
        <f t="shared" si="10"/>
        <v>428.4819</v>
      </c>
      <c r="O398" s="119"/>
      <c r="P398" s="118"/>
      <c r="Q398" s="119" t="str">
        <f t="shared" si="9"/>
        <v/>
      </c>
    </row>
    <row r="399" spans="2:17" ht="34.200000000000003" x14ac:dyDescent="0.2">
      <c r="B399" s="35">
        <v>394</v>
      </c>
      <c r="C399" s="133" t="s">
        <v>1659</v>
      </c>
      <c r="D399" s="134" t="s">
        <v>1660</v>
      </c>
      <c r="E399" s="95" t="s">
        <v>1661</v>
      </c>
      <c r="F399" s="135" t="s">
        <v>1662</v>
      </c>
      <c r="G399" s="115" t="s">
        <v>14</v>
      </c>
      <c r="H399" s="115" t="s">
        <v>15</v>
      </c>
      <c r="I399" s="116">
        <v>1</v>
      </c>
      <c r="J399" s="136">
        <v>420</v>
      </c>
      <c r="K399" s="146"/>
      <c r="L399" s="137">
        <v>0.24429999999999999</v>
      </c>
      <c r="M399" s="138">
        <v>0.24429999999999999</v>
      </c>
      <c r="N399" s="119">
        <f t="shared" si="10"/>
        <v>317.39400000000001</v>
      </c>
      <c r="O399" s="119"/>
      <c r="P399" s="118"/>
      <c r="Q399" s="119" t="str">
        <f t="shared" si="9"/>
        <v/>
      </c>
    </row>
    <row r="400" spans="2:17" ht="22.8" x14ac:dyDescent="0.2">
      <c r="B400" s="35">
        <v>395</v>
      </c>
      <c r="C400" s="133" t="s">
        <v>1663</v>
      </c>
      <c r="D400" s="134" t="s">
        <v>1647</v>
      </c>
      <c r="E400" s="95" t="s">
        <v>1644</v>
      </c>
      <c r="F400" s="135" t="s">
        <v>1664</v>
      </c>
      <c r="G400" s="115" t="s">
        <v>14</v>
      </c>
      <c r="H400" s="115" t="s">
        <v>15</v>
      </c>
      <c r="I400" s="116">
        <v>1</v>
      </c>
      <c r="J400" s="136">
        <v>252</v>
      </c>
      <c r="K400" s="146"/>
      <c r="L400" s="137">
        <v>0.24429999999999999</v>
      </c>
      <c r="M400" s="138">
        <v>0.24429999999999999</v>
      </c>
      <c r="N400" s="119">
        <f t="shared" si="10"/>
        <v>190.43640000000002</v>
      </c>
      <c r="O400" s="119"/>
      <c r="P400" s="118"/>
      <c r="Q400" s="119" t="str">
        <f t="shared" si="9"/>
        <v/>
      </c>
    </row>
    <row r="401" spans="2:17" ht="34.200000000000003" x14ac:dyDescent="0.2">
      <c r="B401" s="35">
        <v>396</v>
      </c>
      <c r="C401" s="133" t="s">
        <v>1665</v>
      </c>
      <c r="D401" s="134" t="s">
        <v>1666</v>
      </c>
      <c r="E401" s="95" t="s">
        <v>1644</v>
      </c>
      <c r="F401" s="135" t="s">
        <v>1667</v>
      </c>
      <c r="G401" s="115" t="s">
        <v>14</v>
      </c>
      <c r="H401" s="115" t="s">
        <v>15</v>
      </c>
      <c r="I401" s="116">
        <v>1</v>
      </c>
      <c r="J401" s="136">
        <v>20895</v>
      </c>
      <c r="K401" s="146"/>
      <c r="L401" s="137">
        <v>0.24429999999999999</v>
      </c>
      <c r="M401" s="138">
        <v>0.24429999999999999</v>
      </c>
      <c r="N401" s="119">
        <f t="shared" si="10"/>
        <v>15790.351500000001</v>
      </c>
      <c r="O401" s="119"/>
      <c r="P401" s="118"/>
      <c r="Q401" s="119" t="str">
        <f t="shared" si="9"/>
        <v/>
      </c>
    </row>
    <row r="402" spans="2:17" x14ac:dyDescent="0.2">
      <c r="B402" s="35">
        <v>397</v>
      </c>
      <c r="C402" s="133" t="s">
        <v>1668</v>
      </c>
      <c r="D402" s="134" t="s">
        <v>1647</v>
      </c>
      <c r="E402" s="95" t="s">
        <v>1644</v>
      </c>
      <c r="F402" s="135" t="s">
        <v>1669</v>
      </c>
      <c r="G402" s="115" t="s">
        <v>14</v>
      </c>
      <c r="H402" s="115" t="s">
        <v>15</v>
      </c>
      <c r="I402" s="116">
        <v>1</v>
      </c>
      <c r="J402" s="136">
        <v>12537</v>
      </c>
      <c r="K402" s="146"/>
      <c r="L402" s="137">
        <v>0.24429999999999999</v>
      </c>
      <c r="M402" s="138">
        <v>0.24429999999999999</v>
      </c>
      <c r="N402" s="119">
        <f t="shared" si="10"/>
        <v>9474.2109</v>
      </c>
      <c r="O402" s="119"/>
      <c r="P402" s="118"/>
      <c r="Q402" s="119" t="str">
        <f t="shared" si="9"/>
        <v/>
      </c>
    </row>
    <row r="403" spans="2:17" ht="34.200000000000003" x14ac:dyDescent="0.2">
      <c r="B403" s="35">
        <v>398</v>
      </c>
      <c r="C403" s="133" t="s">
        <v>1670</v>
      </c>
      <c r="D403" s="134" t="s">
        <v>1671</v>
      </c>
      <c r="E403" s="95" t="s">
        <v>1644</v>
      </c>
      <c r="F403" s="135" t="s">
        <v>1672</v>
      </c>
      <c r="G403" s="115" t="s">
        <v>14</v>
      </c>
      <c r="H403" s="115" t="s">
        <v>15</v>
      </c>
      <c r="I403" s="116">
        <v>1</v>
      </c>
      <c r="J403" s="136">
        <v>11235</v>
      </c>
      <c r="K403" s="146"/>
      <c r="L403" s="137">
        <v>0.24429999999999999</v>
      </c>
      <c r="M403" s="138">
        <v>0.24429999999999999</v>
      </c>
      <c r="N403" s="119">
        <f t="shared" si="10"/>
        <v>8490.2895000000008</v>
      </c>
      <c r="O403" s="119"/>
      <c r="P403" s="118"/>
      <c r="Q403" s="119" t="str">
        <f t="shared" si="9"/>
        <v/>
      </c>
    </row>
    <row r="404" spans="2:17" ht="22.8" x14ac:dyDescent="0.2">
      <c r="B404" s="35">
        <v>399</v>
      </c>
      <c r="C404" s="133" t="s">
        <v>1673</v>
      </c>
      <c r="D404" s="134" t="s">
        <v>1647</v>
      </c>
      <c r="E404" s="95" t="s">
        <v>1644</v>
      </c>
      <c r="F404" s="135" t="s">
        <v>1674</v>
      </c>
      <c r="G404" s="115" t="s">
        <v>14</v>
      </c>
      <c r="H404" s="115" t="s">
        <v>15</v>
      </c>
      <c r="I404" s="116">
        <v>1</v>
      </c>
      <c r="J404" s="136">
        <v>6741</v>
      </c>
      <c r="K404" s="146"/>
      <c r="L404" s="137">
        <v>0.24429999999999999</v>
      </c>
      <c r="M404" s="138">
        <v>0.24429999999999999</v>
      </c>
      <c r="N404" s="119">
        <f t="shared" si="10"/>
        <v>5094.1737000000003</v>
      </c>
      <c r="O404" s="119"/>
      <c r="P404" s="118"/>
      <c r="Q404" s="119" t="str">
        <f t="shared" si="9"/>
        <v/>
      </c>
    </row>
    <row r="405" spans="2:17" ht="136.80000000000001" x14ac:dyDescent="0.2">
      <c r="B405" s="35">
        <v>400</v>
      </c>
      <c r="C405" s="133" t="s">
        <v>1675</v>
      </c>
      <c r="D405" s="134" t="s">
        <v>1676</v>
      </c>
      <c r="E405" s="95" t="s">
        <v>1644</v>
      </c>
      <c r="F405" s="135" t="s">
        <v>1677</v>
      </c>
      <c r="G405" s="115" t="s">
        <v>14</v>
      </c>
      <c r="H405" s="115" t="s">
        <v>15</v>
      </c>
      <c r="I405" s="116">
        <v>1</v>
      </c>
      <c r="J405" s="136">
        <v>4620</v>
      </c>
      <c r="K405" s="146"/>
      <c r="L405" s="137">
        <v>0.24429999999999999</v>
      </c>
      <c r="M405" s="138">
        <v>0.24429999999999999</v>
      </c>
      <c r="N405" s="119">
        <f t="shared" si="10"/>
        <v>3491.3340000000003</v>
      </c>
      <c r="O405" s="119"/>
      <c r="P405" s="118"/>
      <c r="Q405" s="119" t="str">
        <f t="shared" si="9"/>
        <v/>
      </c>
    </row>
    <row r="406" spans="2:17" ht="22.8" x14ac:dyDescent="0.2">
      <c r="B406" s="35">
        <v>401</v>
      </c>
      <c r="C406" s="133" t="s">
        <v>1678</v>
      </c>
      <c r="D406" s="134" t="s">
        <v>1647</v>
      </c>
      <c r="E406" s="95" t="s">
        <v>1644</v>
      </c>
      <c r="F406" s="135" t="s">
        <v>1679</v>
      </c>
      <c r="G406" s="115" t="s">
        <v>14</v>
      </c>
      <c r="H406" s="115" t="s">
        <v>15</v>
      </c>
      <c r="I406" s="116">
        <v>1</v>
      </c>
      <c r="J406" s="136">
        <v>2772</v>
      </c>
      <c r="K406" s="146"/>
      <c r="L406" s="137">
        <v>0.24429999999999999</v>
      </c>
      <c r="M406" s="138">
        <v>0.24429999999999999</v>
      </c>
      <c r="N406" s="119">
        <f t="shared" si="10"/>
        <v>2094.8004000000001</v>
      </c>
      <c r="O406" s="119"/>
      <c r="P406" s="118"/>
      <c r="Q406" s="119" t="str">
        <f t="shared" si="9"/>
        <v/>
      </c>
    </row>
    <row r="407" spans="2:17" ht="114" x14ac:dyDescent="0.2">
      <c r="B407" s="35">
        <v>402</v>
      </c>
      <c r="C407" s="133" t="s">
        <v>1680</v>
      </c>
      <c r="D407" s="134" t="s">
        <v>1681</v>
      </c>
      <c r="E407" s="95" t="s">
        <v>1644</v>
      </c>
      <c r="F407" s="135" t="s">
        <v>1682</v>
      </c>
      <c r="G407" s="115" t="s">
        <v>14</v>
      </c>
      <c r="H407" s="115" t="s">
        <v>15</v>
      </c>
      <c r="I407" s="116">
        <v>1</v>
      </c>
      <c r="J407" s="136">
        <v>4620</v>
      </c>
      <c r="K407" s="146"/>
      <c r="L407" s="137">
        <v>0.24429999999999999</v>
      </c>
      <c r="M407" s="138">
        <v>0.24429999999999999</v>
      </c>
      <c r="N407" s="119">
        <f t="shared" si="10"/>
        <v>3491.3340000000003</v>
      </c>
      <c r="O407" s="119"/>
      <c r="P407" s="118"/>
      <c r="Q407" s="119" t="str">
        <f t="shared" si="9"/>
        <v/>
      </c>
    </row>
    <row r="408" spans="2:17" ht="22.8" x14ac:dyDescent="0.2">
      <c r="B408" s="35">
        <v>403</v>
      </c>
      <c r="C408" s="133" t="s">
        <v>1683</v>
      </c>
      <c r="D408" s="134" t="s">
        <v>1647</v>
      </c>
      <c r="E408" s="95" t="s">
        <v>1644</v>
      </c>
      <c r="F408" s="135" t="s">
        <v>1684</v>
      </c>
      <c r="G408" s="115" t="s">
        <v>14</v>
      </c>
      <c r="H408" s="115" t="s">
        <v>15</v>
      </c>
      <c r="I408" s="116">
        <v>1</v>
      </c>
      <c r="J408" s="136">
        <v>2772</v>
      </c>
      <c r="K408" s="146"/>
      <c r="L408" s="137">
        <v>0.24429999999999999</v>
      </c>
      <c r="M408" s="138">
        <v>0.24429999999999999</v>
      </c>
      <c r="N408" s="119">
        <f t="shared" si="10"/>
        <v>2094.8004000000001</v>
      </c>
      <c r="O408" s="119"/>
      <c r="P408" s="118"/>
      <c r="Q408" s="119" t="str">
        <f t="shared" si="9"/>
        <v/>
      </c>
    </row>
    <row r="409" spans="2:17" ht="102.6" x14ac:dyDescent="0.2">
      <c r="B409" s="35">
        <v>404</v>
      </c>
      <c r="C409" s="133" t="s">
        <v>1685</v>
      </c>
      <c r="D409" s="134" t="s">
        <v>1686</v>
      </c>
      <c r="E409" s="95" t="s">
        <v>1644</v>
      </c>
      <c r="F409" s="135" t="s">
        <v>1687</v>
      </c>
      <c r="G409" s="115" t="s">
        <v>14</v>
      </c>
      <c r="H409" s="115" t="s">
        <v>15</v>
      </c>
      <c r="I409" s="116">
        <v>1</v>
      </c>
      <c r="J409" s="136">
        <v>6510</v>
      </c>
      <c r="K409" s="146"/>
      <c r="L409" s="137">
        <v>0.24429999999999999</v>
      </c>
      <c r="M409" s="138">
        <v>0.24429999999999999</v>
      </c>
      <c r="N409" s="119">
        <f t="shared" si="10"/>
        <v>4919.607</v>
      </c>
      <c r="O409" s="119"/>
      <c r="P409" s="118"/>
      <c r="Q409" s="119" t="str">
        <f t="shared" si="9"/>
        <v/>
      </c>
    </row>
    <row r="410" spans="2:17" x14ac:dyDescent="0.2">
      <c r="B410" s="35">
        <v>405</v>
      </c>
      <c r="C410" s="133" t="s">
        <v>1688</v>
      </c>
      <c r="D410" s="134" t="s">
        <v>1647</v>
      </c>
      <c r="E410" s="95" t="s">
        <v>1644</v>
      </c>
      <c r="F410" s="135" t="s">
        <v>1689</v>
      </c>
      <c r="G410" s="115" t="s">
        <v>14</v>
      </c>
      <c r="H410" s="115" t="s">
        <v>15</v>
      </c>
      <c r="I410" s="116">
        <v>1</v>
      </c>
      <c r="J410" s="136">
        <v>3906</v>
      </c>
      <c r="K410" s="146"/>
      <c r="L410" s="137">
        <v>0.24429999999999999</v>
      </c>
      <c r="M410" s="138">
        <v>0.24429999999999999</v>
      </c>
      <c r="N410" s="119">
        <f t="shared" si="10"/>
        <v>2951.7642000000001</v>
      </c>
      <c r="O410" s="119"/>
      <c r="P410" s="118"/>
      <c r="Q410" s="119" t="str">
        <f t="shared" si="9"/>
        <v/>
      </c>
    </row>
    <row r="411" spans="2:17" ht="125.4" x14ac:dyDescent="0.2">
      <c r="B411" s="35">
        <v>406</v>
      </c>
      <c r="C411" s="133" t="s">
        <v>1690</v>
      </c>
      <c r="D411" s="134" t="s">
        <v>1691</v>
      </c>
      <c r="E411" s="95" t="s">
        <v>1644</v>
      </c>
      <c r="F411" s="135" t="s">
        <v>1692</v>
      </c>
      <c r="G411" s="115" t="s">
        <v>14</v>
      </c>
      <c r="H411" s="115" t="s">
        <v>15</v>
      </c>
      <c r="I411" s="116">
        <v>1</v>
      </c>
      <c r="J411" s="136">
        <v>12600</v>
      </c>
      <c r="K411" s="146"/>
      <c r="L411" s="137">
        <v>0.24429999999999999</v>
      </c>
      <c r="M411" s="138">
        <v>0.24429999999999999</v>
      </c>
      <c r="N411" s="119">
        <f t="shared" si="10"/>
        <v>9521.82</v>
      </c>
      <c r="O411" s="119"/>
      <c r="P411" s="118"/>
      <c r="Q411" s="119" t="str">
        <f t="shared" si="9"/>
        <v/>
      </c>
    </row>
    <row r="412" spans="2:17" ht="22.8" x14ac:dyDescent="0.2">
      <c r="B412" s="35">
        <v>407</v>
      </c>
      <c r="C412" s="133" t="s">
        <v>1693</v>
      </c>
      <c r="D412" s="134" t="s">
        <v>1647</v>
      </c>
      <c r="E412" s="95" t="s">
        <v>1644</v>
      </c>
      <c r="F412" s="135" t="s">
        <v>1694</v>
      </c>
      <c r="G412" s="115" t="s">
        <v>14</v>
      </c>
      <c r="H412" s="115" t="s">
        <v>15</v>
      </c>
      <c r="I412" s="116">
        <v>1</v>
      </c>
      <c r="J412" s="136">
        <v>7560</v>
      </c>
      <c r="K412" s="146"/>
      <c r="L412" s="137">
        <v>0.24429999999999999</v>
      </c>
      <c r="M412" s="138">
        <v>0.24429999999999999</v>
      </c>
      <c r="N412" s="119">
        <f t="shared" si="10"/>
        <v>5713.0920000000006</v>
      </c>
      <c r="O412" s="119"/>
      <c r="P412" s="118"/>
      <c r="Q412" s="119" t="str">
        <f t="shared" si="9"/>
        <v/>
      </c>
    </row>
    <row r="413" spans="2:17" ht="91.2" x14ac:dyDescent="0.2">
      <c r="B413" s="35">
        <v>408</v>
      </c>
      <c r="C413" s="133" t="s">
        <v>1695</v>
      </c>
      <c r="D413" s="134" t="s">
        <v>1696</v>
      </c>
      <c r="E413" s="95" t="s">
        <v>1644</v>
      </c>
      <c r="F413" s="135" t="s">
        <v>1697</v>
      </c>
      <c r="G413" s="115" t="s">
        <v>14</v>
      </c>
      <c r="H413" s="115" t="s">
        <v>15</v>
      </c>
      <c r="I413" s="116">
        <v>1</v>
      </c>
      <c r="J413" s="136">
        <v>8190</v>
      </c>
      <c r="K413" s="146"/>
      <c r="L413" s="137">
        <v>0.24429999999999999</v>
      </c>
      <c r="M413" s="138">
        <v>0.24429999999999999</v>
      </c>
      <c r="N413" s="119">
        <f t="shared" si="10"/>
        <v>6189.183</v>
      </c>
      <c r="O413" s="119"/>
      <c r="P413" s="118"/>
      <c r="Q413" s="119" t="str">
        <f t="shared" si="9"/>
        <v/>
      </c>
    </row>
    <row r="414" spans="2:17" ht="22.8" x14ac:dyDescent="0.2">
      <c r="B414" s="35">
        <v>409</v>
      </c>
      <c r="C414" s="133" t="s">
        <v>1698</v>
      </c>
      <c r="D414" s="134" t="s">
        <v>1647</v>
      </c>
      <c r="E414" s="95" t="s">
        <v>1644</v>
      </c>
      <c r="F414" s="135" t="s">
        <v>1699</v>
      </c>
      <c r="G414" s="115" t="s">
        <v>14</v>
      </c>
      <c r="H414" s="115" t="s">
        <v>15</v>
      </c>
      <c r="I414" s="116">
        <v>1</v>
      </c>
      <c r="J414" s="136">
        <v>4914</v>
      </c>
      <c r="K414" s="146"/>
      <c r="L414" s="137">
        <v>0.24429999999999999</v>
      </c>
      <c r="M414" s="138">
        <v>0.24429999999999999</v>
      </c>
      <c r="N414" s="119">
        <f t="shared" si="10"/>
        <v>3713.5098000000003</v>
      </c>
      <c r="O414" s="119"/>
      <c r="P414" s="118"/>
      <c r="Q414" s="119" t="str">
        <f t="shared" si="9"/>
        <v/>
      </c>
    </row>
    <row r="415" spans="2:17" ht="79.8" x14ac:dyDescent="0.2">
      <c r="B415" s="35">
        <v>410</v>
      </c>
      <c r="C415" s="133" t="s">
        <v>1700</v>
      </c>
      <c r="D415" s="134" t="s">
        <v>1701</v>
      </c>
      <c r="E415" s="95" t="s">
        <v>1644</v>
      </c>
      <c r="F415" s="135" t="s">
        <v>1702</v>
      </c>
      <c r="G415" s="115" t="s">
        <v>14</v>
      </c>
      <c r="H415" s="115" t="s">
        <v>15</v>
      </c>
      <c r="I415" s="116">
        <v>1</v>
      </c>
      <c r="J415" s="136">
        <v>9240</v>
      </c>
      <c r="K415" s="146"/>
      <c r="L415" s="137">
        <v>0.24429999999999999</v>
      </c>
      <c r="M415" s="138">
        <v>0.24429999999999999</v>
      </c>
      <c r="N415" s="119">
        <f t="shared" si="10"/>
        <v>6982.6680000000006</v>
      </c>
      <c r="O415" s="119"/>
      <c r="P415" s="118"/>
      <c r="Q415" s="119" t="str">
        <f t="shared" si="9"/>
        <v/>
      </c>
    </row>
    <row r="416" spans="2:17" x14ac:dyDescent="0.2">
      <c r="B416" s="35">
        <v>411</v>
      </c>
      <c r="C416" s="133" t="s">
        <v>1703</v>
      </c>
      <c r="D416" s="134" t="s">
        <v>1647</v>
      </c>
      <c r="E416" s="95" t="s">
        <v>1644</v>
      </c>
      <c r="F416" s="135" t="s">
        <v>1704</v>
      </c>
      <c r="G416" s="115" t="s">
        <v>14</v>
      </c>
      <c r="H416" s="115" t="s">
        <v>15</v>
      </c>
      <c r="I416" s="116">
        <v>1</v>
      </c>
      <c r="J416" s="136">
        <v>5544</v>
      </c>
      <c r="K416" s="146"/>
      <c r="L416" s="137">
        <v>0.24429999999999999</v>
      </c>
      <c r="M416" s="138">
        <v>0.24429999999999999</v>
      </c>
      <c r="N416" s="119">
        <f t="shared" si="10"/>
        <v>4189.6008000000002</v>
      </c>
      <c r="O416" s="119"/>
      <c r="P416" s="118"/>
      <c r="Q416" s="119" t="str">
        <f t="shared" si="9"/>
        <v/>
      </c>
    </row>
    <row r="417" spans="2:17" ht="45.6" x14ac:dyDescent="0.2">
      <c r="B417" s="35">
        <v>412</v>
      </c>
      <c r="C417" s="133" t="s">
        <v>1705</v>
      </c>
      <c r="D417" s="134" t="s">
        <v>1706</v>
      </c>
      <c r="E417" s="95" t="s">
        <v>1644</v>
      </c>
      <c r="F417" s="135" t="s">
        <v>1707</v>
      </c>
      <c r="G417" s="115" t="s">
        <v>14</v>
      </c>
      <c r="H417" s="115" t="s">
        <v>15</v>
      </c>
      <c r="I417" s="116">
        <v>1</v>
      </c>
      <c r="J417" s="136">
        <v>6562.5</v>
      </c>
      <c r="K417" s="146"/>
      <c r="L417" s="137">
        <v>0.24429999999999999</v>
      </c>
      <c r="M417" s="138">
        <v>0.24429999999999999</v>
      </c>
      <c r="N417" s="119">
        <f t="shared" si="10"/>
        <v>4959.28125</v>
      </c>
      <c r="O417" s="119"/>
      <c r="P417" s="118"/>
      <c r="Q417" s="119" t="str">
        <f t="shared" si="9"/>
        <v/>
      </c>
    </row>
    <row r="418" spans="2:17" ht="22.8" x14ac:dyDescent="0.2">
      <c r="B418" s="35">
        <v>413</v>
      </c>
      <c r="C418" s="133" t="s">
        <v>1708</v>
      </c>
      <c r="D418" s="134" t="s">
        <v>1647</v>
      </c>
      <c r="E418" s="95" t="s">
        <v>1644</v>
      </c>
      <c r="F418" s="135" t="s">
        <v>1709</v>
      </c>
      <c r="G418" s="115" t="s">
        <v>14</v>
      </c>
      <c r="H418" s="115" t="s">
        <v>15</v>
      </c>
      <c r="I418" s="116">
        <v>1</v>
      </c>
      <c r="J418" s="136">
        <v>3937.5</v>
      </c>
      <c r="K418" s="146"/>
      <c r="L418" s="137">
        <v>0.24429999999999999</v>
      </c>
      <c r="M418" s="138">
        <v>0.24429999999999999</v>
      </c>
      <c r="N418" s="119">
        <f t="shared" si="10"/>
        <v>2975.5687500000004</v>
      </c>
      <c r="O418" s="119"/>
      <c r="P418" s="118"/>
      <c r="Q418" s="119" t="str">
        <f t="shared" si="9"/>
        <v/>
      </c>
    </row>
    <row r="419" spans="2:17" ht="22.8" x14ac:dyDescent="0.2">
      <c r="B419" s="35">
        <v>414</v>
      </c>
      <c r="C419" s="133" t="s">
        <v>1710</v>
      </c>
      <c r="D419" s="134" t="s">
        <v>1711</v>
      </c>
      <c r="E419" s="95" t="s">
        <v>1644</v>
      </c>
      <c r="F419" s="135" t="s">
        <v>1712</v>
      </c>
      <c r="G419" s="115" t="s">
        <v>14</v>
      </c>
      <c r="H419" s="115" t="s">
        <v>15</v>
      </c>
      <c r="I419" s="116">
        <v>1</v>
      </c>
      <c r="J419" s="136">
        <v>2625</v>
      </c>
      <c r="K419" s="146"/>
      <c r="L419" s="137">
        <v>0.24429999999999999</v>
      </c>
      <c r="M419" s="138">
        <v>0.24429999999999999</v>
      </c>
      <c r="N419" s="119">
        <f t="shared" si="10"/>
        <v>1983.7125000000001</v>
      </c>
      <c r="O419" s="119"/>
      <c r="P419" s="118"/>
      <c r="Q419" s="119" t="str">
        <f t="shared" si="9"/>
        <v/>
      </c>
    </row>
    <row r="420" spans="2:17" ht="22.8" x14ac:dyDescent="0.2">
      <c r="B420" s="35">
        <v>415</v>
      </c>
      <c r="C420" s="133" t="s">
        <v>1713</v>
      </c>
      <c r="D420" s="134" t="s">
        <v>1647</v>
      </c>
      <c r="E420" s="95" t="s">
        <v>1644</v>
      </c>
      <c r="F420" s="135" t="s">
        <v>1714</v>
      </c>
      <c r="G420" s="115" t="s">
        <v>14</v>
      </c>
      <c r="H420" s="115" t="s">
        <v>15</v>
      </c>
      <c r="I420" s="116">
        <v>1</v>
      </c>
      <c r="J420" s="136">
        <v>1575</v>
      </c>
      <c r="K420" s="146"/>
      <c r="L420" s="137">
        <v>0.24429999999999999</v>
      </c>
      <c r="M420" s="138">
        <v>0.24429999999999999</v>
      </c>
      <c r="N420" s="119">
        <f t="shared" si="10"/>
        <v>1190.2275</v>
      </c>
      <c r="O420" s="119"/>
      <c r="P420" s="118"/>
      <c r="Q420" s="119" t="str">
        <f t="shared" si="9"/>
        <v/>
      </c>
    </row>
    <row r="421" spans="2:17" ht="34.200000000000003" x14ac:dyDescent="0.2">
      <c r="B421" s="35">
        <v>416</v>
      </c>
      <c r="C421" s="133" t="s">
        <v>1715</v>
      </c>
      <c r="D421" s="134" t="s">
        <v>1716</v>
      </c>
      <c r="E421" s="95" t="s">
        <v>1644</v>
      </c>
      <c r="F421" s="135" t="s">
        <v>1717</v>
      </c>
      <c r="G421" s="115" t="s">
        <v>14</v>
      </c>
      <c r="H421" s="115" t="s">
        <v>15</v>
      </c>
      <c r="I421" s="116">
        <v>1</v>
      </c>
      <c r="J421" s="136">
        <v>1365</v>
      </c>
      <c r="K421" s="146"/>
      <c r="L421" s="137">
        <v>0.24429999999999999</v>
      </c>
      <c r="M421" s="138">
        <v>0.24429999999999999</v>
      </c>
      <c r="N421" s="119">
        <f t="shared" si="10"/>
        <v>1031.5305000000001</v>
      </c>
      <c r="O421" s="119"/>
      <c r="P421" s="118"/>
      <c r="Q421" s="119" t="str">
        <f t="shared" si="9"/>
        <v/>
      </c>
    </row>
    <row r="422" spans="2:17" ht="22.8" x14ac:dyDescent="0.2">
      <c r="B422" s="35">
        <v>417</v>
      </c>
      <c r="C422" s="133" t="s">
        <v>1718</v>
      </c>
      <c r="D422" s="134" t="s">
        <v>1647</v>
      </c>
      <c r="E422" s="95" t="s">
        <v>1644</v>
      </c>
      <c r="F422" s="135" t="s">
        <v>1719</v>
      </c>
      <c r="G422" s="115" t="s">
        <v>14</v>
      </c>
      <c r="H422" s="115" t="s">
        <v>15</v>
      </c>
      <c r="I422" s="116">
        <v>1</v>
      </c>
      <c r="J422" s="136">
        <v>819</v>
      </c>
      <c r="K422" s="146"/>
      <c r="L422" s="137">
        <v>0.24429999999999999</v>
      </c>
      <c r="M422" s="138">
        <v>0.24429999999999999</v>
      </c>
      <c r="N422" s="119">
        <f t="shared" si="10"/>
        <v>618.91830000000004</v>
      </c>
      <c r="O422" s="119"/>
      <c r="P422" s="118"/>
      <c r="Q422" s="119" t="str">
        <f t="shared" si="9"/>
        <v/>
      </c>
    </row>
    <row r="423" spans="2:17" ht="45.6" x14ac:dyDescent="0.2">
      <c r="B423" s="35">
        <v>418</v>
      </c>
      <c r="C423" s="133" t="s">
        <v>1720</v>
      </c>
      <c r="D423" s="134" t="s">
        <v>1721</v>
      </c>
      <c r="E423" s="95" t="s">
        <v>1644</v>
      </c>
      <c r="F423" s="135" t="s">
        <v>1722</v>
      </c>
      <c r="G423" s="115" t="s">
        <v>14</v>
      </c>
      <c r="H423" s="115" t="s">
        <v>15</v>
      </c>
      <c r="I423" s="116">
        <v>1</v>
      </c>
      <c r="J423" s="136">
        <v>1365</v>
      </c>
      <c r="K423" s="146"/>
      <c r="L423" s="137">
        <v>0.24429999999999999</v>
      </c>
      <c r="M423" s="138">
        <v>0.24429999999999999</v>
      </c>
      <c r="N423" s="119">
        <f t="shared" si="10"/>
        <v>1031.5305000000001</v>
      </c>
      <c r="O423" s="119"/>
      <c r="P423" s="118"/>
      <c r="Q423" s="119" t="str">
        <f t="shared" si="9"/>
        <v/>
      </c>
    </row>
    <row r="424" spans="2:17" ht="22.8" x14ac:dyDescent="0.2">
      <c r="B424" s="35">
        <v>419</v>
      </c>
      <c r="C424" s="133" t="s">
        <v>1723</v>
      </c>
      <c r="D424" s="134" t="s">
        <v>1647</v>
      </c>
      <c r="E424" s="95" t="s">
        <v>1644</v>
      </c>
      <c r="F424" s="135" t="s">
        <v>1724</v>
      </c>
      <c r="G424" s="115" t="s">
        <v>14</v>
      </c>
      <c r="H424" s="115" t="s">
        <v>15</v>
      </c>
      <c r="I424" s="116">
        <v>1</v>
      </c>
      <c r="J424" s="136">
        <v>819</v>
      </c>
      <c r="K424" s="146"/>
      <c r="L424" s="137">
        <v>0.24429999999999999</v>
      </c>
      <c r="M424" s="138">
        <v>0.24429999999999999</v>
      </c>
      <c r="N424" s="119">
        <f t="shared" si="10"/>
        <v>618.91830000000004</v>
      </c>
      <c r="O424" s="119"/>
      <c r="P424" s="118"/>
      <c r="Q424" s="119" t="str">
        <f t="shared" si="9"/>
        <v/>
      </c>
    </row>
    <row r="425" spans="2:17" ht="22.8" x14ac:dyDescent="0.2">
      <c r="B425" s="35">
        <v>420</v>
      </c>
      <c r="C425" s="133" t="s">
        <v>1725</v>
      </c>
      <c r="D425" s="134" t="s">
        <v>1726</v>
      </c>
      <c r="E425" s="95" t="s">
        <v>1644</v>
      </c>
      <c r="F425" s="135" t="s">
        <v>1727</v>
      </c>
      <c r="G425" s="115" t="s">
        <v>14</v>
      </c>
      <c r="H425" s="115" t="s">
        <v>15</v>
      </c>
      <c r="I425" s="116">
        <v>1</v>
      </c>
      <c r="J425" s="136">
        <v>6615</v>
      </c>
      <c r="K425" s="146"/>
      <c r="L425" s="137">
        <v>0.24429999999999999</v>
      </c>
      <c r="M425" s="138">
        <v>0.24429999999999999</v>
      </c>
      <c r="N425" s="119">
        <f t="shared" si="10"/>
        <v>4998.9555</v>
      </c>
      <c r="O425" s="119"/>
      <c r="P425" s="118"/>
      <c r="Q425" s="119" t="str">
        <f t="shared" si="9"/>
        <v/>
      </c>
    </row>
    <row r="426" spans="2:17" ht="22.8" x14ac:dyDescent="0.2">
      <c r="B426" s="35">
        <v>421</v>
      </c>
      <c r="C426" s="133" t="s">
        <v>1728</v>
      </c>
      <c r="D426" s="134" t="s">
        <v>1647</v>
      </c>
      <c r="E426" s="95" t="s">
        <v>1644</v>
      </c>
      <c r="F426" s="135" t="s">
        <v>1729</v>
      </c>
      <c r="G426" s="115" t="s">
        <v>14</v>
      </c>
      <c r="H426" s="115" t="s">
        <v>15</v>
      </c>
      <c r="I426" s="116">
        <v>1</v>
      </c>
      <c r="J426" s="136">
        <v>3969</v>
      </c>
      <c r="K426" s="146"/>
      <c r="L426" s="137">
        <v>0.24429999999999999</v>
      </c>
      <c r="M426" s="138">
        <v>0.24429999999999999</v>
      </c>
      <c r="N426" s="119">
        <f t="shared" si="10"/>
        <v>2999.3733000000002</v>
      </c>
      <c r="O426" s="119"/>
      <c r="P426" s="118"/>
      <c r="Q426" s="119" t="str">
        <f t="shared" si="9"/>
        <v/>
      </c>
    </row>
    <row r="427" spans="2:17" x14ac:dyDescent="0.2">
      <c r="B427" s="35">
        <v>422</v>
      </c>
      <c r="C427" s="133" t="s">
        <v>1730</v>
      </c>
      <c r="D427" s="134" t="s">
        <v>1731</v>
      </c>
      <c r="E427" s="95" t="s">
        <v>1644</v>
      </c>
      <c r="F427" s="135" t="s">
        <v>1732</v>
      </c>
      <c r="G427" s="115" t="s">
        <v>14</v>
      </c>
      <c r="H427" s="115" t="s">
        <v>15</v>
      </c>
      <c r="I427" s="116">
        <v>1</v>
      </c>
      <c r="J427" s="136">
        <v>6615</v>
      </c>
      <c r="K427" s="146"/>
      <c r="L427" s="137">
        <v>0.24429999999999999</v>
      </c>
      <c r="M427" s="138">
        <v>0.24429999999999999</v>
      </c>
      <c r="N427" s="119">
        <f t="shared" si="10"/>
        <v>4998.9555</v>
      </c>
      <c r="O427" s="119"/>
      <c r="P427" s="118"/>
      <c r="Q427" s="119" t="str">
        <f t="shared" si="9"/>
        <v/>
      </c>
    </row>
    <row r="428" spans="2:17" x14ac:dyDescent="0.2">
      <c r="B428" s="35">
        <v>423</v>
      </c>
      <c r="C428" s="133" t="s">
        <v>1733</v>
      </c>
      <c r="D428" s="134" t="s">
        <v>1647</v>
      </c>
      <c r="E428" s="95" t="s">
        <v>1644</v>
      </c>
      <c r="F428" s="135" t="s">
        <v>1734</v>
      </c>
      <c r="G428" s="115" t="s">
        <v>14</v>
      </c>
      <c r="H428" s="115" t="s">
        <v>15</v>
      </c>
      <c r="I428" s="116">
        <v>1</v>
      </c>
      <c r="J428" s="136">
        <v>3969</v>
      </c>
      <c r="K428" s="146"/>
      <c r="L428" s="137">
        <v>0.24429999999999999</v>
      </c>
      <c r="M428" s="138">
        <v>0.24429999999999999</v>
      </c>
      <c r="N428" s="119">
        <f t="shared" si="10"/>
        <v>2999.3733000000002</v>
      </c>
      <c r="O428" s="119"/>
      <c r="P428" s="118"/>
      <c r="Q428" s="119" t="str">
        <f t="shared" si="9"/>
        <v/>
      </c>
    </row>
    <row r="429" spans="2:17" ht="136.80000000000001" x14ac:dyDescent="0.2">
      <c r="B429" s="35">
        <v>424</v>
      </c>
      <c r="C429" s="133" t="s">
        <v>1735</v>
      </c>
      <c r="D429" s="134" t="s">
        <v>1736</v>
      </c>
      <c r="E429" s="95" t="s">
        <v>1498</v>
      </c>
      <c r="F429" s="135" t="s">
        <v>1737</v>
      </c>
      <c r="G429" s="115" t="s">
        <v>14</v>
      </c>
      <c r="H429" s="115" t="s">
        <v>15</v>
      </c>
      <c r="I429" s="116">
        <v>1</v>
      </c>
      <c r="J429" s="136">
        <v>6615</v>
      </c>
      <c r="K429" s="146"/>
      <c r="L429" s="137">
        <v>0.24429999999999999</v>
      </c>
      <c r="M429" s="138">
        <v>0.24429999999999999</v>
      </c>
      <c r="N429" s="119">
        <f t="shared" si="10"/>
        <v>4998.9555</v>
      </c>
      <c r="O429" s="119"/>
      <c r="P429" s="118"/>
      <c r="Q429" s="119" t="str">
        <f t="shared" si="9"/>
        <v/>
      </c>
    </row>
    <row r="430" spans="2:17" ht="22.8" x14ac:dyDescent="0.2">
      <c r="B430" s="35">
        <v>425</v>
      </c>
      <c r="C430" s="133" t="s">
        <v>1738</v>
      </c>
      <c r="D430" s="134" t="s">
        <v>1647</v>
      </c>
      <c r="E430" s="95" t="s">
        <v>1498</v>
      </c>
      <c r="F430" s="135" t="s">
        <v>1739</v>
      </c>
      <c r="G430" s="115" t="s">
        <v>14</v>
      </c>
      <c r="H430" s="115" t="s">
        <v>15</v>
      </c>
      <c r="I430" s="116">
        <v>1</v>
      </c>
      <c r="J430" s="136">
        <v>3969</v>
      </c>
      <c r="K430" s="146"/>
      <c r="L430" s="137">
        <v>0.24429999999999999</v>
      </c>
      <c r="M430" s="138">
        <v>0.24429999999999999</v>
      </c>
      <c r="N430" s="119">
        <f t="shared" si="10"/>
        <v>2999.3733000000002</v>
      </c>
      <c r="O430" s="119"/>
      <c r="P430" s="118"/>
      <c r="Q430" s="119" t="str">
        <f t="shared" si="9"/>
        <v/>
      </c>
    </row>
    <row r="431" spans="2:17" ht="22.8" x14ac:dyDescent="0.2">
      <c r="B431" s="35">
        <v>426</v>
      </c>
      <c r="C431" s="133" t="s">
        <v>1654</v>
      </c>
      <c r="D431" s="134" t="s">
        <v>1655</v>
      </c>
      <c r="E431" s="95" t="s">
        <v>1498</v>
      </c>
      <c r="F431" s="135" t="s">
        <v>1740</v>
      </c>
      <c r="G431" s="115" t="s">
        <v>14</v>
      </c>
      <c r="H431" s="115" t="s">
        <v>15</v>
      </c>
      <c r="I431" s="116">
        <v>1</v>
      </c>
      <c r="J431" s="136">
        <v>1365</v>
      </c>
      <c r="K431" s="146"/>
      <c r="L431" s="137">
        <v>0.24429999999999999</v>
      </c>
      <c r="M431" s="138">
        <v>0.24429999999999999</v>
      </c>
      <c r="N431" s="119">
        <f t="shared" si="10"/>
        <v>1031.5305000000001</v>
      </c>
      <c r="O431" s="119"/>
      <c r="P431" s="118"/>
      <c r="Q431" s="119" t="str">
        <f t="shared" si="9"/>
        <v/>
      </c>
    </row>
    <row r="432" spans="2:17" ht="22.8" x14ac:dyDescent="0.2">
      <c r="B432" s="35">
        <v>427</v>
      </c>
      <c r="C432" s="133" t="s">
        <v>1741</v>
      </c>
      <c r="D432" s="134" t="s">
        <v>1647</v>
      </c>
      <c r="E432" s="95" t="s">
        <v>1498</v>
      </c>
      <c r="F432" s="135" t="s">
        <v>1742</v>
      </c>
      <c r="G432" s="115" t="s">
        <v>14</v>
      </c>
      <c r="H432" s="115" t="s">
        <v>15</v>
      </c>
      <c r="I432" s="116">
        <v>1</v>
      </c>
      <c r="J432" s="136">
        <v>819</v>
      </c>
      <c r="K432" s="146"/>
      <c r="L432" s="137">
        <v>0.24429999999999999</v>
      </c>
      <c r="M432" s="138">
        <v>0.24429999999999999</v>
      </c>
      <c r="N432" s="119">
        <f t="shared" si="10"/>
        <v>618.91830000000004</v>
      </c>
      <c r="O432" s="119"/>
      <c r="P432" s="118"/>
      <c r="Q432" s="119" t="str">
        <f t="shared" si="9"/>
        <v/>
      </c>
    </row>
    <row r="433" spans="2:17" ht="34.200000000000003" x14ac:dyDescent="0.2">
      <c r="B433" s="35">
        <v>428</v>
      </c>
      <c r="C433" s="133" t="s">
        <v>1659</v>
      </c>
      <c r="D433" s="134" t="s">
        <v>1660</v>
      </c>
      <c r="E433" s="95" t="s">
        <v>1498</v>
      </c>
      <c r="F433" s="135" t="s">
        <v>1743</v>
      </c>
      <c r="G433" s="115" t="s">
        <v>14</v>
      </c>
      <c r="H433" s="115" t="s">
        <v>15</v>
      </c>
      <c r="I433" s="116">
        <v>1</v>
      </c>
      <c r="J433" s="136">
        <v>735</v>
      </c>
      <c r="K433" s="146"/>
      <c r="L433" s="137">
        <v>0.24429999999999999</v>
      </c>
      <c r="M433" s="138">
        <v>0.24429999999999999</v>
      </c>
      <c r="N433" s="119">
        <f t="shared" si="10"/>
        <v>555.43950000000007</v>
      </c>
      <c r="O433" s="119"/>
      <c r="P433" s="118"/>
      <c r="Q433" s="119" t="str">
        <f t="shared" si="9"/>
        <v/>
      </c>
    </row>
    <row r="434" spans="2:17" ht="22.8" x14ac:dyDescent="0.2">
      <c r="B434" s="35">
        <v>429</v>
      </c>
      <c r="C434" s="133" t="s">
        <v>1663</v>
      </c>
      <c r="D434" s="134" t="s">
        <v>1647</v>
      </c>
      <c r="E434" s="95" t="s">
        <v>1498</v>
      </c>
      <c r="F434" s="135" t="s">
        <v>1744</v>
      </c>
      <c r="G434" s="115" t="s">
        <v>14</v>
      </c>
      <c r="H434" s="115" t="s">
        <v>15</v>
      </c>
      <c r="I434" s="116">
        <v>1</v>
      </c>
      <c r="J434" s="136">
        <v>441</v>
      </c>
      <c r="K434" s="146"/>
      <c r="L434" s="137">
        <v>0.24429999999999999</v>
      </c>
      <c r="M434" s="138">
        <v>0.24429999999999999</v>
      </c>
      <c r="N434" s="119">
        <f t="shared" si="10"/>
        <v>333.26370000000003</v>
      </c>
      <c r="O434" s="119"/>
      <c r="P434" s="118"/>
      <c r="Q434" s="119" t="str">
        <f t="shared" si="9"/>
        <v/>
      </c>
    </row>
    <row r="435" spans="2:17" ht="22.8" x14ac:dyDescent="0.2">
      <c r="B435" s="35">
        <v>430</v>
      </c>
      <c r="C435" s="133" t="s">
        <v>1665</v>
      </c>
      <c r="D435" s="134" t="s">
        <v>1660</v>
      </c>
      <c r="E435" s="95" t="s">
        <v>1498</v>
      </c>
      <c r="F435" s="135" t="s">
        <v>1745</v>
      </c>
      <c r="G435" s="115" t="s">
        <v>14</v>
      </c>
      <c r="H435" s="115" t="s">
        <v>15</v>
      </c>
      <c r="I435" s="116">
        <v>1</v>
      </c>
      <c r="J435" s="136">
        <v>20895</v>
      </c>
      <c r="K435" s="146"/>
      <c r="L435" s="137">
        <v>0.24429999999999999</v>
      </c>
      <c r="M435" s="138">
        <v>0.24429999999999999</v>
      </c>
      <c r="N435" s="119">
        <f t="shared" si="10"/>
        <v>15790.351500000001</v>
      </c>
      <c r="O435" s="119"/>
      <c r="P435" s="118"/>
      <c r="Q435" s="119" t="str">
        <f t="shared" si="9"/>
        <v/>
      </c>
    </row>
    <row r="436" spans="2:17" x14ac:dyDescent="0.2">
      <c r="B436" s="35">
        <v>431</v>
      </c>
      <c r="C436" s="133" t="s">
        <v>1668</v>
      </c>
      <c r="D436" s="134" t="s">
        <v>1647</v>
      </c>
      <c r="E436" s="95" t="s">
        <v>1498</v>
      </c>
      <c r="F436" s="135" t="s">
        <v>1746</v>
      </c>
      <c r="G436" s="115" t="s">
        <v>14</v>
      </c>
      <c r="H436" s="115" t="s">
        <v>15</v>
      </c>
      <c r="I436" s="116">
        <v>1</v>
      </c>
      <c r="J436" s="136">
        <v>12537</v>
      </c>
      <c r="K436" s="146"/>
      <c r="L436" s="137">
        <v>0.24429999999999999</v>
      </c>
      <c r="M436" s="138">
        <v>0.24429999999999999</v>
      </c>
      <c r="N436" s="119">
        <f t="shared" si="10"/>
        <v>9474.2109</v>
      </c>
      <c r="O436" s="119"/>
      <c r="P436" s="118"/>
      <c r="Q436" s="119" t="str">
        <f t="shared" si="9"/>
        <v/>
      </c>
    </row>
    <row r="437" spans="2:17" ht="22.8" x14ac:dyDescent="0.2">
      <c r="B437" s="35">
        <v>432</v>
      </c>
      <c r="C437" s="133" t="s">
        <v>1747</v>
      </c>
      <c r="D437" s="134" t="s">
        <v>1748</v>
      </c>
      <c r="E437" s="95" t="s">
        <v>1498</v>
      </c>
      <c r="F437" s="135" t="s">
        <v>1749</v>
      </c>
      <c r="G437" s="115" t="s">
        <v>14</v>
      </c>
      <c r="H437" s="115" t="s">
        <v>15</v>
      </c>
      <c r="I437" s="116">
        <v>1</v>
      </c>
      <c r="J437" s="136">
        <v>420</v>
      </c>
      <c r="K437" s="146"/>
      <c r="L437" s="137">
        <v>0.24429999999999999</v>
      </c>
      <c r="M437" s="138">
        <v>0.24429999999999999</v>
      </c>
      <c r="N437" s="119">
        <f t="shared" si="10"/>
        <v>317.39400000000001</v>
      </c>
      <c r="O437" s="119"/>
      <c r="P437" s="118"/>
      <c r="Q437" s="119" t="str">
        <f t="shared" si="9"/>
        <v/>
      </c>
    </row>
    <row r="438" spans="2:17" x14ac:dyDescent="0.2">
      <c r="B438" s="35">
        <v>433</v>
      </c>
      <c r="C438" s="133" t="s">
        <v>1750</v>
      </c>
      <c r="D438" s="134" t="s">
        <v>1647</v>
      </c>
      <c r="E438" s="95" t="s">
        <v>1498</v>
      </c>
      <c r="F438" s="135" t="s">
        <v>1751</v>
      </c>
      <c r="G438" s="115" t="s">
        <v>14</v>
      </c>
      <c r="H438" s="115" t="s">
        <v>15</v>
      </c>
      <c r="I438" s="116">
        <v>1</v>
      </c>
      <c r="J438" s="136">
        <v>252</v>
      </c>
      <c r="K438" s="146"/>
      <c r="L438" s="137">
        <v>0.24429999999999999</v>
      </c>
      <c r="M438" s="138">
        <v>0.24429999999999999</v>
      </c>
      <c r="N438" s="119">
        <f t="shared" si="10"/>
        <v>190.43640000000002</v>
      </c>
      <c r="O438" s="119"/>
      <c r="P438" s="118"/>
      <c r="Q438" s="119" t="str">
        <f t="shared" si="9"/>
        <v/>
      </c>
    </row>
    <row r="439" spans="2:17" ht="34.200000000000003" x14ac:dyDescent="0.2">
      <c r="B439" s="35">
        <v>434</v>
      </c>
      <c r="C439" s="133" t="s">
        <v>1752</v>
      </c>
      <c r="D439" s="134" t="s">
        <v>1753</v>
      </c>
      <c r="E439" s="95" t="s">
        <v>1498</v>
      </c>
      <c r="F439" s="135" t="s">
        <v>1754</v>
      </c>
      <c r="G439" s="115" t="s">
        <v>14</v>
      </c>
      <c r="H439" s="115" t="s">
        <v>15</v>
      </c>
      <c r="I439" s="116">
        <v>1</v>
      </c>
      <c r="J439" s="136">
        <v>11865</v>
      </c>
      <c r="K439" s="146"/>
      <c r="L439" s="137">
        <v>0.24429999999999999</v>
      </c>
      <c r="M439" s="138">
        <v>0.24429999999999999</v>
      </c>
      <c r="N439" s="119">
        <f t="shared" si="10"/>
        <v>8966.3805000000011</v>
      </c>
      <c r="O439" s="119"/>
      <c r="P439" s="118"/>
      <c r="Q439" s="119" t="str">
        <f t="shared" si="9"/>
        <v/>
      </c>
    </row>
    <row r="440" spans="2:17" ht="22.8" x14ac:dyDescent="0.2">
      <c r="B440" s="35">
        <v>435</v>
      </c>
      <c r="C440" s="133" t="s">
        <v>1755</v>
      </c>
      <c r="D440" s="134" t="s">
        <v>1647</v>
      </c>
      <c r="E440" s="95" t="s">
        <v>1498</v>
      </c>
      <c r="F440" s="135" t="s">
        <v>1756</v>
      </c>
      <c r="G440" s="115" t="s">
        <v>14</v>
      </c>
      <c r="H440" s="115" t="s">
        <v>15</v>
      </c>
      <c r="I440" s="116">
        <v>1</v>
      </c>
      <c r="J440" s="136">
        <v>7119</v>
      </c>
      <c r="K440" s="146"/>
      <c r="L440" s="137">
        <v>0.24429999999999999</v>
      </c>
      <c r="M440" s="138">
        <v>0.24429999999999999</v>
      </c>
      <c r="N440" s="119">
        <f t="shared" si="10"/>
        <v>5379.8283000000001</v>
      </c>
      <c r="O440" s="119"/>
      <c r="P440" s="118"/>
      <c r="Q440" s="119" t="str">
        <f t="shared" si="9"/>
        <v/>
      </c>
    </row>
    <row r="441" spans="2:17" ht="79.8" x14ac:dyDescent="0.2">
      <c r="B441" s="35">
        <v>436</v>
      </c>
      <c r="C441" s="133" t="s">
        <v>1757</v>
      </c>
      <c r="D441" s="134" t="s">
        <v>1758</v>
      </c>
      <c r="E441" s="95" t="s">
        <v>1498</v>
      </c>
      <c r="F441" s="135" t="s">
        <v>1759</v>
      </c>
      <c r="G441" s="115" t="s">
        <v>14</v>
      </c>
      <c r="H441" s="115" t="s">
        <v>15</v>
      </c>
      <c r="I441" s="116">
        <v>1</v>
      </c>
      <c r="J441" s="136">
        <v>2100</v>
      </c>
      <c r="K441" s="146"/>
      <c r="L441" s="137">
        <v>0.24429999999999999</v>
      </c>
      <c r="M441" s="138">
        <v>0.24429999999999999</v>
      </c>
      <c r="N441" s="119">
        <f t="shared" si="10"/>
        <v>1586.97</v>
      </c>
      <c r="O441" s="119"/>
      <c r="P441" s="118"/>
      <c r="Q441" s="119" t="str">
        <f t="shared" si="9"/>
        <v/>
      </c>
    </row>
    <row r="442" spans="2:17" x14ac:dyDescent="0.2">
      <c r="B442" s="35">
        <v>437</v>
      </c>
      <c r="C442" s="133" t="s">
        <v>1760</v>
      </c>
      <c r="D442" s="134" t="s">
        <v>1647</v>
      </c>
      <c r="E442" s="95" t="s">
        <v>1498</v>
      </c>
      <c r="F442" s="135" t="s">
        <v>1761</v>
      </c>
      <c r="G442" s="115" t="s">
        <v>14</v>
      </c>
      <c r="H442" s="115" t="s">
        <v>15</v>
      </c>
      <c r="I442" s="116">
        <v>1</v>
      </c>
      <c r="J442" s="136">
        <v>1260</v>
      </c>
      <c r="K442" s="146"/>
      <c r="L442" s="137">
        <v>0.24429999999999999</v>
      </c>
      <c r="M442" s="138">
        <v>0.24429999999999999</v>
      </c>
      <c r="N442" s="119">
        <f t="shared" si="10"/>
        <v>952.18200000000002</v>
      </c>
      <c r="O442" s="119"/>
      <c r="P442" s="118"/>
      <c r="Q442" s="119" t="str">
        <f t="shared" si="9"/>
        <v/>
      </c>
    </row>
    <row r="443" spans="2:17" ht="79.8" x14ac:dyDescent="0.2">
      <c r="B443" s="35">
        <v>438</v>
      </c>
      <c r="C443" s="133" t="s">
        <v>1762</v>
      </c>
      <c r="D443" s="134" t="s">
        <v>1763</v>
      </c>
      <c r="E443" s="95" t="s">
        <v>1498</v>
      </c>
      <c r="F443" s="135" t="s">
        <v>1764</v>
      </c>
      <c r="G443" s="115" t="s">
        <v>14</v>
      </c>
      <c r="H443" s="115" t="s">
        <v>15</v>
      </c>
      <c r="I443" s="116">
        <v>1</v>
      </c>
      <c r="J443" s="136">
        <v>2100</v>
      </c>
      <c r="K443" s="146"/>
      <c r="L443" s="137">
        <v>0.24429999999999999</v>
      </c>
      <c r="M443" s="138">
        <v>0.24429999999999999</v>
      </c>
      <c r="N443" s="119">
        <f t="shared" si="10"/>
        <v>1586.97</v>
      </c>
      <c r="O443" s="119"/>
      <c r="P443" s="118"/>
      <c r="Q443" s="119" t="str">
        <f t="shared" si="9"/>
        <v/>
      </c>
    </row>
    <row r="444" spans="2:17" ht="22.8" x14ac:dyDescent="0.2">
      <c r="B444" s="35">
        <v>439</v>
      </c>
      <c r="C444" s="133" t="s">
        <v>1765</v>
      </c>
      <c r="D444" s="134" t="s">
        <v>1647</v>
      </c>
      <c r="E444" s="95" t="s">
        <v>1498</v>
      </c>
      <c r="F444" s="135" t="s">
        <v>1766</v>
      </c>
      <c r="G444" s="115" t="s">
        <v>14</v>
      </c>
      <c r="H444" s="115" t="s">
        <v>15</v>
      </c>
      <c r="I444" s="116">
        <v>1</v>
      </c>
      <c r="J444" s="136">
        <v>1260</v>
      </c>
      <c r="K444" s="146"/>
      <c r="L444" s="137">
        <v>0.24429999999999999</v>
      </c>
      <c r="M444" s="138">
        <v>0.24429999999999999</v>
      </c>
      <c r="N444" s="119">
        <f t="shared" si="10"/>
        <v>952.18200000000002</v>
      </c>
      <c r="O444" s="119"/>
      <c r="P444" s="118"/>
      <c r="Q444" s="119" t="str">
        <f t="shared" si="9"/>
        <v/>
      </c>
    </row>
    <row r="445" spans="2:17" ht="34.200000000000003" x14ac:dyDescent="0.2">
      <c r="B445" s="35">
        <v>440</v>
      </c>
      <c r="C445" s="133" t="s">
        <v>1767</v>
      </c>
      <c r="D445" s="134" t="s">
        <v>1768</v>
      </c>
      <c r="E445" s="95" t="s">
        <v>1498</v>
      </c>
      <c r="F445" s="135" t="s">
        <v>1769</v>
      </c>
      <c r="G445" s="115" t="s">
        <v>14</v>
      </c>
      <c r="H445" s="115" t="s">
        <v>15</v>
      </c>
      <c r="I445" s="116">
        <v>1</v>
      </c>
      <c r="J445" s="136">
        <v>2625</v>
      </c>
      <c r="K445" s="146"/>
      <c r="L445" s="137">
        <v>0.24429999999999999</v>
      </c>
      <c r="M445" s="138">
        <v>0.24429999999999999</v>
      </c>
      <c r="N445" s="119">
        <f t="shared" si="10"/>
        <v>1983.7125000000001</v>
      </c>
      <c r="O445" s="119"/>
      <c r="P445" s="118"/>
      <c r="Q445" s="119" t="str">
        <f t="shared" si="9"/>
        <v/>
      </c>
    </row>
    <row r="446" spans="2:17" x14ac:dyDescent="0.2">
      <c r="B446" s="35">
        <v>441</v>
      </c>
      <c r="C446" s="133" t="s">
        <v>1770</v>
      </c>
      <c r="D446" s="134" t="s">
        <v>1647</v>
      </c>
      <c r="E446" s="95" t="s">
        <v>1498</v>
      </c>
      <c r="F446" s="135" t="s">
        <v>1771</v>
      </c>
      <c r="G446" s="115" t="s">
        <v>14</v>
      </c>
      <c r="H446" s="115" t="s">
        <v>15</v>
      </c>
      <c r="I446" s="116">
        <v>1</v>
      </c>
      <c r="J446" s="136">
        <v>1575</v>
      </c>
      <c r="K446" s="146"/>
      <c r="L446" s="137">
        <v>0.24429999999999999</v>
      </c>
      <c r="M446" s="138">
        <v>0.24429999999999999</v>
      </c>
      <c r="N446" s="119">
        <f t="shared" si="10"/>
        <v>1190.2275</v>
      </c>
      <c r="O446" s="119"/>
      <c r="P446" s="118"/>
      <c r="Q446" s="119" t="str">
        <f t="shared" si="9"/>
        <v/>
      </c>
    </row>
    <row r="447" spans="2:17" ht="34.200000000000003" x14ac:dyDescent="0.2">
      <c r="B447" s="35">
        <v>442</v>
      </c>
      <c r="C447" s="133" t="s">
        <v>1772</v>
      </c>
      <c r="D447" s="134" t="s">
        <v>1773</v>
      </c>
      <c r="E447" s="95" t="s">
        <v>1498</v>
      </c>
      <c r="F447" s="135" t="s">
        <v>1774</v>
      </c>
      <c r="G447" s="115" t="s">
        <v>14</v>
      </c>
      <c r="H447" s="115" t="s">
        <v>15</v>
      </c>
      <c r="I447" s="116">
        <v>1</v>
      </c>
      <c r="J447" s="136">
        <v>3360</v>
      </c>
      <c r="K447" s="146"/>
      <c r="L447" s="137">
        <v>0.24429999999999999</v>
      </c>
      <c r="M447" s="138">
        <v>0.24429999999999999</v>
      </c>
      <c r="N447" s="119">
        <f t="shared" si="10"/>
        <v>2539.152</v>
      </c>
      <c r="O447" s="119"/>
      <c r="P447" s="118"/>
      <c r="Q447" s="119" t="str">
        <f t="shared" si="9"/>
        <v/>
      </c>
    </row>
    <row r="448" spans="2:17" ht="22.8" x14ac:dyDescent="0.2">
      <c r="B448" s="35">
        <v>443</v>
      </c>
      <c r="C448" s="133" t="s">
        <v>1775</v>
      </c>
      <c r="D448" s="134" t="s">
        <v>1647</v>
      </c>
      <c r="E448" s="95" t="s">
        <v>1498</v>
      </c>
      <c r="F448" s="135" t="s">
        <v>1776</v>
      </c>
      <c r="G448" s="115" t="s">
        <v>14</v>
      </c>
      <c r="H448" s="115" t="s">
        <v>15</v>
      </c>
      <c r="I448" s="116">
        <v>1</v>
      </c>
      <c r="J448" s="136">
        <v>2016</v>
      </c>
      <c r="K448" s="146"/>
      <c r="L448" s="137">
        <v>0.24429999999999999</v>
      </c>
      <c r="M448" s="138">
        <v>0.24429999999999999</v>
      </c>
      <c r="N448" s="119">
        <f t="shared" si="10"/>
        <v>1523.4912000000002</v>
      </c>
      <c r="O448" s="119"/>
      <c r="P448" s="118"/>
      <c r="Q448" s="119" t="str">
        <f t="shared" si="9"/>
        <v/>
      </c>
    </row>
    <row r="449" spans="2:17" ht="102.6" x14ac:dyDescent="0.2">
      <c r="B449" s="35">
        <v>444</v>
      </c>
      <c r="C449" s="133" t="s">
        <v>1777</v>
      </c>
      <c r="D449" s="134" t="s">
        <v>1778</v>
      </c>
      <c r="E449" s="95" t="s">
        <v>1498</v>
      </c>
      <c r="F449" s="135" t="s">
        <v>1779</v>
      </c>
      <c r="G449" s="115" t="s">
        <v>14</v>
      </c>
      <c r="H449" s="115" t="s">
        <v>15</v>
      </c>
      <c r="I449" s="116">
        <v>1</v>
      </c>
      <c r="J449" s="136">
        <v>9660</v>
      </c>
      <c r="K449" s="146"/>
      <c r="L449" s="137">
        <v>0.24429999999999999</v>
      </c>
      <c r="M449" s="138">
        <v>0.24429999999999999</v>
      </c>
      <c r="N449" s="119">
        <f t="shared" si="10"/>
        <v>7300.0620000000008</v>
      </c>
      <c r="O449" s="119"/>
      <c r="P449" s="118"/>
      <c r="Q449" s="119" t="str">
        <f t="shared" si="9"/>
        <v/>
      </c>
    </row>
    <row r="450" spans="2:17" ht="22.8" x14ac:dyDescent="0.2">
      <c r="B450" s="35">
        <v>445</v>
      </c>
      <c r="C450" s="133" t="s">
        <v>1780</v>
      </c>
      <c r="D450" s="134" t="s">
        <v>1647</v>
      </c>
      <c r="E450" s="95" t="s">
        <v>1498</v>
      </c>
      <c r="F450" s="135" t="s">
        <v>1781</v>
      </c>
      <c r="G450" s="115" t="s">
        <v>14</v>
      </c>
      <c r="H450" s="115" t="s">
        <v>15</v>
      </c>
      <c r="I450" s="116">
        <v>1</v>
      </c>
      <c r="J450" s="136">
        <v>5796</v>
      </c>
      <c r="K450" s="146"/>
      <c r="L450" s="137">
        <v>0.24429999999999999</v>
      </c>
      <c r="M450" s="138">
        <v>0.24429999999999999</v>
      </c>
      <c r="N450" s="119">
        <f t="shared" si="10"/>
        <v>4380.0372000000007</v>
      </c>
      <c r="O450" s="119"/>
      <c r="P450" s="118"/>
      <c r="Q450" s="119" t="str">
        <f t="shared" ref="Q450:Q493" si="11">IF(N450="Discount Error","Error",IF($P450="","",IF(J450*(1-P450)&gt;N450,"Discount Error",($J450*(1-$P450)))))</f>
        <v/>
      </c>
    </row>
    <row r="451" spans="2:17" ht="102.6" x14ac:dyDescent="0.2">
      <c r="B451" s="35">
        <v>446</v>
      </c>
      <c r="C451" s="133" t="s">
        <v>1782</v>
      </c>
      <c r="D451" s="134" t="s">
        <v>1778</v>
      </c>
      <c r="E451" s="95" t="s">
        <v>1498</v>
      </c>
      <c r="F451" s="135" t="s">
        <v>1783</v>
      </c>
      <c r="G451" s="115" t="s">
        <v>14</v>
      </c>
      <c r="H451" s="115" t="s">
        <v>15</v>
      </c>
      <c r="I451" s="116">
        <v>1</v>
      </c>
      <c r="J451" s="136">
        <v>6195</v>
      </c>
      <c r="K451" s="146"/>
      <c r="L451" s="137">
        <v>0.24429999999999999</v>
      </c>
      <c r="M451" s="138">
        <v>0.24429999999999999</v>
      </c>
      <c r="N451" s="119">
        <f t="shared" ref="N451:N494" si="12">IF($J451="","",IF($M451="",$J451*(1-$L451),IF(M451&lt;L451,"Discount Error",J451*(1-$M451))))</f>
        <v>4681.5614999999998</v>
      </c>
      <c r="O451" s="119"/>
      <c r="P451" s="118"/>
      <c r="Q451" s="119" t="str">
        <f t="shared" si="11"/>
        <v/>
      </c>
    </row>
    <row r="452" spans="2:17" ht="22.8" x14ac:dyDescent="0.2">
      <c r="B452" s="35">
        <v>447</v>
      </c>
      <c r="C452" s="133" t="s">
        <v>1784</v>
      </c>
      <c r="D452" s="134" t="s">
        <v>1647</v>
      </c>
      <c r="E452" s="95" t="s">
        <v>1498</v>
      </c>
      <c r="F452" s="135" t="s">
        <v>1785</v>
      </c>
      <c r="G452" s="115" t="s">
        <v>14</v>
      </c>
      <c r="H452" s="115" t="s">
        <v>15</v>
      </c>
      <c r="I452" s="116">
        <v>1</v>
      </c>
      <c r="J452" s="136">
        <v>3717</v>
      </c>
      <c r="K452" s="146"/>
      <c r="L452" s="137">
        <v>0.24429999999999999</v>
      </c>
      <c r="M452" s="138">
        <v>0.24429999999999999</v>
      </c>
      <c r="N452" s="119">
        <f t="shared" si="12"/>
        <v>2808.9369000000002</v>
      </c>
      <c r="O452" s="119"/>
      <c r="P452" s="118"/>
      <c r="Q452" s="119" t="str">
        <f t="shared" si="11"/>
        <v/>
      </c>
    </row>
    <row r="453" spans="2:17" ht="102.6" x14ac:dyDescent="0.2">
      <c r="B453" s="35">
        <v>448</v>
      </c>
      <c r="C453" s="133" t="s">
        <v>1786</v>
      </c>
      <c r="D453" s="134" t="s">
        <v>1686</v>
      </c>
      <c r="E453" s="95" t="s">
        <v>1498</v>
      </c>
      <c r="F453" s="135" t="s">
        <v>1787</v>
      </c>
      <c r="G453" s="115" t="s">
        <v>14</v>
      </c>
      <c r="H453" s="115" t="s">
        <v>15</v>
      </c>
      <c r="I453" s="116">
        <v>1</v>
      </c>
      <c r="J453" s="136">
        <v>4725</v>
      </c>
      <c r="K453" s="146"/>
      <c r="L453" s="137">
        <v>0.24429999999999999</v>
      </c>
      <c r="M453" s="138">
        <v>0.24429999999999999</v>
      </c>
      <c r="N453" s="119">
        <f t="shared" si="12"/>
        <v>3570.6825000000003</v>
      </c>
      <c r="O453" s="119"/>
      <c r="P453" s="118"/>
      <c r="Q453" s="119" t="str">
        <f t="shared" si="11"/>
        <v/>
      </c>
    </row>
    <row r="454" spans="2:17" x14ac:dyDescent="0.2">
      <c r="B454" s="35">
        <v>449</v>
      </c>
      <c r="C454" s="133" t="s">
        <v>1688</v>
      </c>
      <c r="D454" s="134" t="s">
        <v>1647</v>
      </c>
      <c r="E454" s="95" t="s">
        <v>1498</v>
      </c>
      <c r="F454" s="135" t="s">
        <v>1788</v>
      </c>
      <c r="G454" s="115" t="s">
        <v>14</v>
      </c>
      <c r="H454" s="115" t="s">
        <v>15</v>
      </c>
      <c r="I454" s="116">
        <v>1</v>
      </c>
      <c r="J454" s="136">
        <v>2835</v>
      </c>
      <c r="K454" s="146"/>
      <c r="L454" s="137">
        <v>0.24429999999999999</v>
      </c>
      <c r="M454" s="138">
        <v>0.24429999999999999</v>
      </c>
      <c r="N454" s="119">
        <f t="shared" si="12"/>
        <v>2142.4095000000002</v>
      </c>
      <c r="O454" s="119"/>
      <c r="P454" s="118"/>
      <c r="Q454" s="119" t="str">
        <f t="shared" si="11"/>
        <v/>
      </c>
    </row>
    <row r="455" spans="2:17" ht="22.8" x14ac:dyDescent="0.2">
      <c r="B455" s="35">
        <v>450</v>
      </c>
      <c r="C455" s="133" t="s">
        <v>1789</v>
      </c>
      <c r="D455" s="134" t="s">
        <v>1790</v>
      </c>
      <c r="E455" s="95" t="s">
        <v>1498</v>
      </c>
      <c r="F455" s="135" t="s">
        <v>1791</v>
      </c>
      <c r="G455" s="115" t="s">
        <v>14</v>
      </c>
      <c r="H455" s="115" t="s">
        <v>15</v>
      </c>
      <c r="I455" s="116">
        <v>1</v>
      </c>
      <c r="J455" s="136">
        <v>3360</v>
      </c>
      <c r="K455" s="146"/>
      <c r="L455" s="137">
        <v>0.24429999999999999</v>
      </c>
      <c r="M455" s="138">
        <v>0.24429999999999999</v>
      </c>
      <c r="N455" s="119">
        <f t="shared" si="12"/>
        <v>2539.152</v>
      </c>
      <c r="O455" s="119"/>
      <c r="P455" s="118"/>
      <c r="Q455" s="119" t="str">
        <f t="shared" si="11"/>
        <v/>
      </c>
    </row>
    <row r="456" spans="2:17" ht="22.8" x14ac:dyDescent="0.2">
      <c r="B456" s="35">
        <v>451</v>
      </c>
      <c r="C456" s="133" t="s">
        <v>1792</v>
      </c>
      <c r="D456" s="134" t="s">
        <v>1647</v>
      </c>
      <c r="E456" s="95" t="s">
        <v>1498</v>
      </c>
      <c r="F456" s="135" t="s">
        <v>1793</v>
      </c>
      <c r="G456" s="115" t="s">
        <v>14</v>
      </c>
      <c r="H456" s="115" t="s">
        <v>15</v>
      </c>
      <c r="I456" s="116">
        <v>1</v>
      </c>
      <c r="J456" s="136">
        <v>2016</v>
      </c>
      <c r="K456" s="146"/>
      <c r="L456" s="137">
        <v>0.24429999999999999</v>
      </c>
      <c r="M456" s="138">
        <v>0.24429999999999999</v>
      </c>
      <c r="N456" s="119">
        <f t="shared" si="12"/>
        <v>1523.4912000000002</v>
      </c>
      <c r="O456" s="119"/>
      <c r="P456" s="118"/>
      <c r="Q456" s="119" t="str">
        <f t="shared" si="11"/>
        <v/>
      </c>
    </row>
    <row r="457" spans="2:17" ht="34.200000000000003" x14ac:dyDescent="0.2">
      <c r="B457" s="35">
        <v>452</v>
      </c>
      <c r="C457" s="133" t="s">
        <v>1720</v>
      </c>
      <c r="D457" s="134" t="s">
        <v>1794</v>
      </c>
      <c r="E457" s="95" t="s">
        <v>1498</v>
      </c>
      <c r="F457" s="135" t="s">
        <v>1795</v>
      </c>
      <c r="G457" s="115" t="s">
        <v>14</v>
      </c>
      <c r="H457" s="115" t="s">
        <v>15</v>
      </c>
      <c r="I457" s="116">
        <v>1</v>
      </c>
      <c r="J457" s="136">
        <v>1365</v>
      </c>
      <c r="K457" s="146"/>
      <c r="L457" s="137">
        <v>0.24429999999999999</v>
      </c>
      <c r="M457" s="138">
        <v>0.24429999999999999</v>
      </c>
      <c r="N457" s="119">
        <f t="shared" si="12"/>
        <v>1031.5305000000001</v>
      </c>
      <c r="O457" s="119"/>
      <c r="P457" s="118"/>
      <c r="Q457" s="119" t="str">
        <f t="shared" si="11"/>
        <v/>
      </c>
    </row>
    <row r="458" spans="2:17" ht="22.8" x14ac:dyDescent="0.2">
      <c r="B458" s="35">
        <v>453</v>
      </c>
      <c r="C458" s="133" t="s">
        <v>1723</v>
      </c>
      <c r="D458" s="134" t="s">
        <v>1647</v>
      </c>
      <c r="E458" s="95" t="s">
        <v>1498</v>
      </c>
      <c r="F458" s="135" t="s">
        <v>1796</v>
      </c>
      <c r="G458" s="115" t="s">
        <v>14</v>
      </c>
      <c r="H458" s="115" t="s">
        <v>15</v>
      </c>
      <c r="I458" s="116">
        <v>1</v>
      </c>
      <c r="J458" s="136">
        <v>819</v>
      </c>
      <c r="K458" s="146"/>
      <c r="L458" s="137">
        <v>0.24429999999999999</v>
      </c>
      <c r="M458" s="138">
        <v>0.24429999999999999</v>
      </c>
      <c r="N458" s="119">
        <f t="shared" si="12"/>
        <v>618.91830000000004</v>
      </c>
      <c r="O458" s="119"/>
      <c r="P458" s="118"/>
      <c r="Q458" s="119" t="str">
        <f t="shared" si="11"/>
        <v/>
      </c>
    </row>
    <row r="459" spans="2:17" ht="45.6" x14ac:dyDescent="0.2">
      <c r="B459" s="35">
        <v>454</v>
      </c>
      <c r="C459" s="133" t="s">
        <v>1797</v>
      </c>
      <c r="D459" s="134" t="s">
        <v>1798</v>
      </c>
      <c r="E459" s="95" t="s">
        <v>1799</v>
      </c>
      <c r="F459" s="135" t="s">
        <v>1800</v>
      </c>
      <c r="G459" s="115" t="s">
        <v>14</v>
      </c>
      <c r="H459" s="115" t="s">
        <v>15</v>
      </c>
      <c r="I459" s="116">
        <v>1</v>
      </c>
      <c r="J459" s="136">
        <v>5.35</v>
      </c>
      <c r="K459" s="146"/>
      <c r="L459" s="137">
        <v>0.24429999999999999</v>
      </c>
      <c r="M459" s="138">
        <v>0.24429999999999999</v>
      </c>
      <c r="N459" s="119">
        <f t="shared" si="12"/>
        <v>4.0429950000000003</v>
      </c>
      <c r="O459" s="119"/>
      <c r="P459" s="118"/>
      <c r="Q459" s="119" t="str">
        <f t="shared" si="11"/>
        <v/>
      </c>
    </row>
    <row r="460" spans="2:17" x14ac:dyDescent="0.2">
      <c r="B460" s="35">
        <v>455</v>
      </c>
      <c r="C460" s="133" t="s">
        <v>1801</v>
      </c>
      <c r="D460" s="134" t="s">
        <v>1647</v>
      </c>
      <c r="E460" s="95" t="s">
        <v>1799</v>
      </c>
      <c r="F460" s="135" t="s">
        <v>1802</v>
      </c>
      <c r="G460" s="115" t="s">
        <v>14</v>
      </c>
      <c r="H460" s="115" t="s">
        <v>15</v>
      </c>
      <c r="I460" s="116">
        <v>1</v>
      </c>
      <c r="J460" s="136">
        <v>3.2</v>
      </c>
      <c r="K460" s="146"/>
      <c r="L460" s="137">
        <v>0.24429999999999999</v>
      </c>
      <c r="M460" s="138">
        <v>0.24429999999999999</v>
      </c>
      <c r="N460" s="119">
        <f t="shared" si="12"/>
        <v>2.4182400000000004</v>
      </c>
      <c r="O460" s="119"/>
      <c r="P460" s="118"/>
      <c r="Q460" s="119" t="str">
        <f t="shared" si="11"/>
        <v/>
      </c>
    </row>
    <row r="461" spans="2:17" ht="22.8" x14ac:dyDescent="0.2">
      <c r="B461" s="35">
        <v>456</v>
      </c>
      <c r="C461" s="133" t="s">
        <v>1803</v>
      </c>
      <c r="D461" s="134" t="s">
        <v>1804</v>
      </c>
      <c r="E461" s="95" t="s">
        <v>1799</v>
      </c>
      <c r="F461" s="135" t="s">
        <v>1805</v>
      </c>
      <c r="G461" s="115" t="s">
        <v>14</v>
      </c>
      <c r="H461" s="115" t="s">
        <v>15</v>
      </c>
      <c r="I461" s="116">
        <v>1</v>
      </c>
      <c r="J461" s="136">
        <v>1.1000000000000001</v>
      </c>
      <c r="K461" s="146"/>
      <c r="L461" s="137">
        <v>0.24429999999999999</v>
      </c>
      <c r="M461" s="138">
        <v>0.24429999999999999</v>
      </c>
      <c r="N461" s="119">
        <f t="shared" si="12"/>
        <v>0.83127000000000006</v>
      </c>
      <c r="O461" s="119"/>
      <c r="P461" s="118"/>
      <c r="Q461" s="119" t="str">
        <f t="shared" si="11"/>
        <v/>
      </c>
    </row>
    <row r="462" spans="2:17" x14ac:dyDescent="0.2">
      <c r="B462" s="35">
        <v>457</v>
      </c>
      <c r="C462" s="133" t="s">
        <v>1806</v>
      </c>
      <c r="D462" s="134" t="s">
        <v>1647</v>
      </c>
      <c r="E462" s="95" t="s">
        <v>1799</v>
      </c>
      <c r="F462" s="135" t="s">
        <v>1807</v>
      </c>
      <c r="G462" s="115" t="s">
        <v>14</v>
      </c>
      <c r="H462" s="115" t="s">
        <v>15</v>
      </c>
      <c r="I462" s="116">
        <v>1</v>
      </c>
      <c r="J462" s="136">
        <v>0.65</v>
      </c>
      <c r="K462" s="146"/>
      <c r="L462" s="137">
        <v>0.24429999999999999</v>
      </c>
      <c r="M462" s="138">
        <v>0.24429999999999999</v>
      </c>
      <c r="N462" s="119">
        <f t="shared" si="12"/>
        <v>0.49120500000000006</v>
      </c>
      <c r="O462" s="119"/>
      <c r="P462" s="118"/>
      <c r="Q462" s="119" t="str">
        <f t="shared" si="11"/>
        <v/>
      </c>
    </row>
    <row r="463" spans="2:17" ht="34.200000000000003" x14ac:dyDescent="0.2">
      <c r="B463" s="35">
        <v>458</v>
      </c>
      <c r="C463" s="133" t="s">
        <v>1808</v>
      </c>
      <c r="D463" s="134" t="s">
        <v>1809</v>
      </c>
      <c r="E463" s="95" t="s">
        <v>1799</v>
      </c>
      <c r="F463" s="135" t="s">
        <v>1810</v>
      </c>
      <c r="G463" s="115" t="s">
        <v>14</v>
      </c>
      <c r="H463" s="115" t="s">
        <v>15</v>
      </c>
      <c r="I463" s="116">
        <v>1</v>
      </c>
      <c r="J463" s="136">
        <v>1.1000000000000001</v>
      </c>
      <c r="K463" s="146"/>
      <c r="L463" s="137">
        <v>0.24429999999999999</v>
      </c>
      <c r="M463" s="138">
        <v>0.24429999999999999</v>
      </c>
      <c r="N463" s="119">
        <f t="shared" si="12"/>
        <v>0.83127000000000006</v>
      </c>
      <c r="O463" s="119"/>
      <c r="P463" s="118"/>
      <c r="Q463" s="119" t="str">
        <f t="shared" si="11"/>
        <v/>
      </c>
    </row>
    <row r="464" spans="2:17" ht="22.8" x14ac:dyDescent="0.2">
      <c r="B464" s="35">
        <v>459</v>
      </c>
      <c r="C464" s="133" t="s">
        <v>1811</v>
      </c>
      <c r="D464" s="134" t="s">
        <v>1647</v>
      </c>
      <c r="E464" s="95" t="s">
        <v>1799</v>
      </c>
      <c r="F464" s="135" t="s">
        <v>1812</v>
      </c>
      <c r="G464" s="115" t="s">
        <v>14</v>
      </c>
      <c r="H464" s="115" t="s">
        <v>15</v>
      </c>
      <c r="I464" s="116">
        <v>1</v>
      </c>
      <c r="J464" s="136">
        <v>0.65</v>
      </c>
      <c r="K464" s="146"/>
      <c r="L464" s="137">
        <v>0.24429999999999999</v>
      </c>
      <c r="M464" s="138">
        <v>0.24429999999999999</v>
      </c>
      <c r="N464" s="119">
        <f t="shared" si="12"/>
        <v>0.49120500000000006</v>
      </c>
      <c r="O464" s="119"/>
      <c r="P464" s="118"/>
      <c r="Q464" s="119" t="str">
        <f t="shared" si="11"/>
        <v/>
      </c>
    </row>
    <row r="465" spans="2:17" ht="34.200000000000003" x14ac:dyDescent="0.2">
      <c r="B465" s="35">
        <v>460</v>
      </c>
      <c r="C465" s="133" t="s">
        <v>1813</v>
      </c>
      <c r="D465" s="134" t="s">
        <v>1814</v>
      </c>
      <c r="E465" s="95" t="s">
        <v>1799</v>
      </c>
      <c r="F465" s="135" t="s">
        <v>1815</v>
      </c>
      <c r="G465" s="115" t="s">
        <v>14</v>
      </c>
      <c r="H465" s="115" t="s">
        <v>15</v>
      </c>
      <c r="I465" s="116">
        <v>1</v>
      </c>
      <c r="J465" s="136">
        <v>1.1000000000000001</v>
      </c>
      <c r="K465" s="146"/>
      <c r="L465" s="137">
        <v>0.24429999999999999</v>
      </c>
      <c r="M465" s="138">
        <v>0.24429999999999999</v>
      </c>
      <c r="N465" s="119">
        <f t="shared" si="12"/>
        <v>0.83127000000000006</v>
      </c>
      <c r="O465" s="119"/>
      <c r="P465" s="118"/>
      <c r="Q465" s="119" t="str">
        <f t="shared" si="11"/>
        <v/>
      </c>
    </row>
    <row r="466" spans="2:17" ht="22.8" x14ac:dyDescent="0.2">
      <c r="B466" s="35">
        <v>461</v>
      </c>
      <c r="C466" s="133" t="s">
        <v>1816</v>
      </c>
      <c r="D466" s="134" t="s">
        <v>1647</v>
      </c>
      <c r="E466" s="95" t="s">
        <v>1799</v>
      </c>
      <c r="F466" s="135" t="s">
        <v>1817</v>
      </c>
      <c r="G466" s="115" t="s">
        <v>14</v>
      </c>
      <c r="H466" s="115" t="s">
        <v>15</v>
      </c>
      <c r="I466" s="116">
        <v>1</v>
      </c>
      <c r="J466" s="136">
        <v>0.65</v>
      </c>
      <c r="K466" s="146"/>
      <c r="L466" s="137">
        <v>0.24429999999999999</v>
      </c>
      <c r="M466" s="138">
        <v>0.24429999999999999</v>
      </c>
      <c r="N466" s="119">
        <f t="shared" si="12"/>
        <v>0.49120500000000006</v>
      </c>
      <c r="O466" s="119"/>
      <c r="P466" s="118"/>
      <c r="Q466" s="119" t="str">
        <f t="shared" si="11"/>
        <v/>
      </c>
    </row>
    <row r="467" spans="2:17" ht="22.8" x14ac:dyDescent="0.2">
      <c r="B467" s="35">
        <v>462</v>
      </c>
      <c r="C467" s="133" t="s">
        <v>1818</v>
      </c>
      <c r="D467" s="134" t="s">
        <v>1819</v>
      </c>
      <c r="E467" s="95" t="s">
        <v>1799</v>
      </c>
      <c r="F467" s="135" t="s">
        <v>1820</v>
      </c>
      <c r="G467" s="115" t="s">
        <v>14</v>
      </c>
      <c r="H467" s="115" t="s">
        <v>15</v>
      </c>
      <c r="I467" s="116">
        <v>1</v>
      </c>
      <c r="J467" s="136">
        <v>1.1000000000000001</v>
      </c>
      <c r="K467" s="146"/>
      <c r="L467" s="137">
        <v>0.24429999999999999</v>
      </c>
      <c r="M467" s="138">
        <v>0.24429999999999999</v>
      </c>
      <c r="N467" s="119">
        <f t="shared" si="12"/>
        <v>0.83127000000000006</v>
      </c>
      <c r="O467" s="119"/>
      <c r="P467" s="118"/>
      <c r="Q467" s="119" t="str">
        <f t="shared" si="11"/>
        <v/>
      </c>
    </row>
    <row r="468" spans="2:17" ht="22.8" x14ac:dyDescent="0.2">
      <c r="B468" s="35">
        <v>463</v>
      </c>
      <c r="C468" s="133" t="s">
        <v>1821</v>
      </c>
      <c r="D468" s="134" t="s">
        <v>1647</v>
      </c>
      <c r="E468" s="95" t="s">
        <v>1799</v>
      </c>
      <c r="F468" s="135" t="s">
        <v>1822</v>
      </c>
      <c r="G468" s="115" t="s">
        <v>14</v>
      </c>
      <c r="H468" s="115" t="s">
        <v>15</v>
      </c>
      <c r="I468" s="116">
        <v>1</v>
      </c>
      <c r="J468" s="136">
        <v>0.65</v>
      </c>
      <c r="K468" s="146"/>
      <c r="L468" s="137">
        <v>0.24429999999999999</v>
      </c>
      <c r="M468" s="138">
        <v>0.24429999999999999</v>
      </c>
      <c r="N468" s="119">
        <f t="shared" si="12"/>
        <v>0.49120500000000006</v>
      </c>
      <c r="O468" s="119"/>
      <c r="P468" s="118"/>
      <c r="Q468" s="119" t="str">
        <f t="shared" si="11"/>
        <v/>
      </c>
    </row>
    <row r="469" spans="2:17" ht="34.200000000000003" x14ac:dyDescent="0.2">
      <c r="B469" s="35">
        <v>464</v>
      </c>
      <c r="C469" s="133" t="s">
        <v>1823</v>
      </c>
      <c r="D469" s="134" t="s">
        <v>1824</v>
      </c>
      <c r="E469" s="95" t="s">
        <v>1799</v>
      </c>
      <c r="F469" s="135" t="s">
        <v>1825</v>
      </c>
      <c r="G469" s="115" t="s">
        <v>14</v>
      </c>
      <c r="H469" s="115" t="s">
        <v>15</v>
      </c>
      <c r="I469" s="116">
        <v>1</v>
      </c>
      <c r="J469" s="136">
        <v>2.7</v>
      </c>
      <c r="K469" s="146"/>
      <c r="L469" s="137">
        <v>0.24429999999999999</v>
      </c>
      <c r="M469" s="138">
        <v>0.24429999999999999</v>
      </c>
      <c r="N469" s="119">
        <f t="shared" si="12"/>
        <v>2.0403900000000004</v>
      </c>
      <c r="O469" s="119"/>
      <c r="P469" s="118"/>
      <c r="Q469" s="119" t="str">
        <f t="shared" si="11"/>
        <v/>
      </c>
    </row>
    <row r="470" spans="2:17" ht="22.8" x14ac:dyDescent="0.2">
      <c r="B470" s="35">
        <v>465</v>
      </c>
      <c r="C470" s="133" t="s">
        <v>1826</v>
      </c>
      <c r="D470" s="134" t="s">
        <v>1647</v>
      </c>
      <c r="E470" s="95" t="s">
        <v>1799</v>
      </c>
      <c r="F470" s="135" t="s">
        <v>1827</v>
      </c>
      <c r="G470" s="115" t="s">
        <v>14</v>
      </c>
      <c r="H470" s="115" t="s">
        <v>15</v>
      </c>
      <c r="I470" s="116">
        <v>1</v>
      </c>
      <c r="J470" s="136">
        <v>1.6</v>
      </c>
      <c r="K470" s="146"/>
      <c r="L470" s="137">
        <v>0.24429999999999999</v>
      </c>
      <c r="M470" s="138">
        <v>0.24429999999999999</v>
      </c>
      <c r="N470" s="119">
        <f t="shared" si="12"/>
        <v>1.2091200000000002</v>
      </c>
      <c r="O470" s="119"/>
      <c r="P470" s="118"/>
      <c r="Q470" s="119" t="str">
        <f t="shared" si="11"/>
        <v/>
      </c>
    </row>
    <row r="471" spans="2:17" ht="45.6" x14ac:dyDescent="0.2">
      <c r="B471" s="35">
        <v>466</v>
      </c>
      <c r="C471" s="133" t="s">
        <v>1828</v>
      </c>
      <c r="D471" s="134" t="s">
        <v>1829</v>
      </c>
      <c r="E471" s="95" t="s">
        <v>1498</v>
      </c>
      <c r="F471" s="135" t="s">
        <v>1830</v>
      </c>
      <c r="G471" s="115" t="s">
        <v>14</v>
      </c>
      <c r="H471" s="115" t="s">
        <v>15</v>
      </c>
      <c r="I471" s="116">
        <v>1</v>
      </c>
      <c r="J471" s="136">
        <v>2</v>
      </c>
      <c r="K471" s="146"/>
      <c r="L471" s="137">
        <v>0.24429999999999999</v>
      </c>
      <c r="M471" s="138">
        <v>0.24429999999999999</v>
      </c>
      <c r="N471" s="119">
        <f t="shared" si="12"/>
        <v>1.5114000000000001</v>
      </c>
      <c r="O471" s="119"/>
      <c r="P471" s="118"/>
      <c r="Q471" s="119" t="str">
        <f t="shared" si="11"/>
        <v/>
      </c>
    </row>
    <row r="472" spans="2:17" ht="22.8" x14ac:dyDescent="0.2">
      <c r="B472" s="35">
        <v>467</v>
      </c>
      <c r="C472" s="133" t="s">
        <v>1831</v>
      </c>
      <c r="D472" s="134" t="s">
        <v>1647</v>
      </c>
      <c r="E472" s="95" t="s">
        <v>1498</v>
      </c>
      <c r="F472" s="135" t="s">
        <v>1832</v>
      </c>
      <c r="G472" s="115" t="s">
        <v>14</v>
      </c>
      <c r="H472" s="115" t="s">
        <v>15</v>
      </c>
      <c r="I472" s="116">
        <v>1</v>
      </c>
      <c r="J472" s="136">
        <v>1.2</v>
      </c>
      <c r="K472" s="146"/>
      <c r="L472" s="137">
        <v>0.24429999999999999</v>
      </c>
      <c r="M472" s="138">
        <v>0.24429999999999999</v>
      </c>
      <c r="N472" s="119">
        <f t="shared" si="12"/>
        <v>0.90683999999999998</v>
      </c>
      <c r="O472" s="119"/>
      <c r="P472" s="118"/>
      <c r="Q472" s="119" t="str">
        <f t="shared" si="11"/>
        <v/>
      </c>
    </row>
    <row r="473" spans="2:17" ht="34.200000000000003" x14ac:dyDescent="0.2">
      <c r="B473" s="35">
        <v>468</v>
      </c>
      <c r="C473" s="133" t="s">
        <v>1833</v>
      </c>
      <c r="D473" s="134" t="s">
        <v>1834</v>
      </c>
      <c r="E473" s="95" t="s">
        <v>1498</v>
      </c>
      <c r="F473" s="135" t="s">
        <v>1835</v>
      </c>
      <c r="G473" s="115" t="s">
        <v>14</v>
      </c>
      <c r="H473" s="115" t="s">
        <v>15</v>
      </c>
      <c r="I473" s="116">
        <v>1</v>
      </c>
      <c r="J473" s="136">
        <v>1600</v>
      </c>
      <c r="K473" s="146"/>
      <c r="L473" s="137">
        <v>0.24429999999999999</v>
      </c>
      <c r="M473" s="138">
        <v>0.24429999999999999</v>
      </c>
      <c r="N473" s="119">
        <f t="shared" si="12"/>
        <v>1209.1200000000001</v>
      </c>
      <c r="O473" s="119"/>
      <c r="P473" s="118"/>
      <c r="Q473" s="119" t="str">
        <f t="shared" si="11"/>
        <v/>
      </c>
    </row>
    <row r="474" spans="2:17" x14ac:dyDescent="0.2">
      <c r="B474" s="35">
        <v>469</v>
      </c>
      <c r="C474" s="133" t="s">
        <v>1836</v>
      </c>
      <c r="D474" s="134" t="s">
        <v>1647</v>
      </c>
      <c r="E474" s="95" t="s">
        <v>1498</v>
      </c>
      <c r="F474" s="135" t="s">
        <v>1837</v>
      </c>
      <c r="G474" s="115" t="s">
        <v>14</v>
      </c>
      <c r="H474" s="115" t="s">
        <v>15</v>
      </c>
      <c r="I474" s="116">
        <v>1</v>
      </c>
      <c r="J474" s="136">
        <v>400</v>
      </c>
      <c r="K474" s="146"/>
      <c r="L474" s="137">
        <v>0.24429999999999999</v>
      </c>
      <c r="M474" s="138">
        <v>0.24429999999999999</v>
      </c>
      <c r="N474" s="119">
        <f t="shared" si="12"/>
        <v>302.28000000000003</v>
      </c>
      <c r="O474" s="119"/>
      <c r="P474" s="118"/>
      <c r="Q474" s="119" t="str">
        <f t="shared" si="11"/>
        <v/>
      </c>
    </row>
    <row r="475" spans="2:17" ht="136.80000000000001" x14ac:dyDescent="0.2">
      <c r="B475" s="35">
        <v>470</v>
      </c>
      <c r="C475" s="133" t="s">
        <v>1838</v>
      </c>
      <c r="D475" s="134" t="s">
        <v>1839</v>
      </c>
      <c r="E475" s="95" t="s">
        <v>1498</v>
      </c>
      <c r="F475" s="135" t="s">
        <v>1840</v>
      </c>
      <c r="G475" s="115" t="s">
        <v>14</v>
      </c>
      <c r="H475" s="115" t="s">
        <v>15</v>
      </c>
      <c r="I475" s="116">
        <v>1</v>
      </c>
      <c r="J475" s="136">
        <v>2750</v>
      </c>
      <c r="K475" s="146"/>
      <c r="L475" s="137">
        <v>0.24429999999999999</v>
      </c>
      <c r="M475" s="138">
        <v>0.24429999999999999</v>
      </c>
      <c r="N475" s="119">
        <f t="shared" si="12"/>
        <v>2078.1750000000002</v>
      </c>
      <c r="O475" s="119"/>
      <c r="P475" s="118"/>
      <c r="Q475" s="119" t="str">
        <f t="shared" si="11"/>
        <v/>
      </c>
    </row>
    <row r="476" spans="2:17" ht="22.8" x14ac:dyDescent="0.2">
      <c r="B476" s="35">
        <v>471</v>
      </c>
      <c r="C476" s="133" t="s">
        <v>1841</v>
      </c>
      <c r="D476" s="134" t="s">
        <v>1647</v>
      </c>
      <c r="E476" s="95" t="s">
        <v>1498</v>
      </c>
      <c r="F476" s="135" t="s">
        <v>1842</v>
      </c>
      <c r="G476" s="115" t="s">
        <v>14</v>
      </c>
      <c r="H476" s="115" t="s">
        <v>15</v>
      </c>
      <c r="I476" s="116">
        <v>1</v>
      </c>
      <c r="J476" s="136">
        <v>1650</v>
      </c>
      <c r="K476" s="146"/>
      <c r="L476" s="137">
        <v>0.24429999999999999</v>
      </c>
      <c r="M476" s="138">
        <v>0.24429999999999999</v>
      </c>
      <c r="N476" s="119">
        <f t="shared" si="12"/>
        <v>1246.905</v>
      </c>
      <c r="O476" s="119"/>
      <c r="P476" s="118"/>
      <c r="Q476" s="119" t="str">
        <f t="shared" si="11"/>
        <v/>
      </c>
    </row>
    <row r="477" spans="2:17" ht="22.8" x14ac:dyDescent="0.2">
      <c r="B477" s="35">
        <v>472</v>
      </c>
      <c r="C477" s="133" t="s">
        <v>1843</v>
      </c>
      <c r="D477" s="134" t="s">
        <v>1844</v>
      </c>
      <c r="E477" s="95" t="s">
        <v>1498</v>
      </c>
      <c r="F477" s="135" t="s">
        <v>1845</v>
      </c>
      <c r="G477" s="115" t="s">
        <v>14</v>
      </c>
      <c r="H477" s="115" t="s">
        <v>15</v>
      </c>
      <c r="I477" s="116">
        <v>1</v>
      </c>
      <c r="J477" s="136">
        <v>1375</v>
      </c>
      <c r="K477" s="146"/>
      <c r="L477" s="137">
        <v>0.24429999999999999</v>
      </c>
      <c r="M477" s="138">
        <v>0.24429999999999999</v>
      </c>
      <c r="N477" s="119">
        <f t="shared" si="12"/>
        <v>1039.0875000000001</v>
      </c>
      <c r="O477" s="119"/>
      <c r="P477" s="118"/>
      <c r="Q477" s="119" t="str">
        <f t="shared" si="11"/>
        <v/>
      </c>
    </row>
    <row r="478" spans="2:17" ht="22.8" x14ac:dyDescent="0.2">
      <c r="B478" s="35">
        <v>473</v>
      </c>
      <c r="C478" s="133" t="s">
        <v>1846</v>
      </c>
      <c r="D478" s="134" t="s">
        <v>1647</v>
      </c>
      <c r="E478" s="95" t="s">
        <v>1498</v>
      </c>
      <c r="F478" s="135" t="s">
        <v>1847</v>
      </c>
      <c r="G478" s="115" t="s">
        <v>14</v>
      </c>
      <c r="H478" s="115" t="s">
        <v>15</v>
      </c>
      <c r="I478" s="116">
        <v>1</v>
      </c>
      <c r="J478" s="136">
        <v>350</v>
      </c>
      <c r="K478" s="146"/>
      <c r="L478" s="137">
        <v>0.24429999999999999</v>
      </c>
      <c r="M478" s="138">
        <v>0.24429999999999999</v>
      </c>
      <c r="N478" s="119">
        <f t="shared" si="12"/>
        <v>264.495</v>
      </c>
      <c r="O478" s="119"/>
      <c r="P478" s="118"/>
      <c r="Q478" s="119" t="str">
        <f t="shared" si="11"/>
        <v/>
      </c>
    </row>
    <row r="479" spans="2:17" ht="22.8" x14ac:dyDescent="0.2">
      <c r="B479" s="35">
        <v>474</v>
      </c>
      <c r="C479" s="133" t="s">
        <v>1848</v>
      </c>
      <c r="D479" s="134" t="s">
        <v>1849</v>
      </c>
      <c r="E479" s="95" t="s">
        <v>1498</v>
      </c>
      <c r="F479" s="135" t="s">
        <v>1850</v>
      </c>
      <c r="G479" s="115" t="s">
        <v>14</v>
      </c>
      <c r="H479" s="115" t="s">
        <v>15</v>
      </c>
      <c r="I479" s="116">
        <v>1</v>
      </c>
      <c r="J479" s="136">
        <v>500</v>
      </c>
      <c r="K479" s="146"/>
      <c r="L479" s="137">
        <v>0.24429999999999999</v>
      </c>
      <c r="M479" s="138">
        <v>0.24429999999999999</v>
      </c>
      <c r="N479" s="119">
        <f t="shared" si="12"/>
        <v>377.85</v>
      </c>
      <c r="O479" s="119"/>
      <c r="P479" s="118"/>
      <c r="Q479" s="119" t="str">
        <f t="shared" si="11"/>
        <v/>
      </c>
    </row>
    <row r="480" spans="2:17" ht="22.8" x14ac:dyDescent="0.2">
      <c r="B480" s="35">
        <v>475</v>
      </c>
      <c r="C480" s="133" t="s">
        <v>1851</v>
      </c>
      <c r="D480" s="134" t="s">
        <v>1647</v>
      </c>
      <c r="E480" s="95" t="s">
        <v>1498</v>
      </c>
      <c r="F480" s="135" t="s">
        <v>1852</v>
      </c>
      <c r="G480" s="115" t="s">
        <v>14</v>
      </c>
      <c r="H480" s="115" t="s">
        <v>15</v>
      </c>
      <c r="I480" s="116">
        <v>1</v>
      </c>
      <c r="J480" s="136">
        <v>350</v>
      </c>
      <c r="K480" s="146"/>
      <c r="L480" s="137">
        <v>0.24429999999999999</v>
      </c>
      <c r="M480" s="138">
        <v>0.24429999999999999</v>
      </c>
      <c r="N480" s="119">
        <f t="shared" si="12"/>
        <v>264.495</v>
      </c>
      <c r="O480" s="119"/>
      <c r="P480" s="118"/>
      <c r="Q480" s="119" t="str">
        <f t="shared" si="11"/>
        <v/>
      </c>
    </row>
    <row r="481" spans="2:17" ht="22.8" x14ac:dyDescent="0.2">
      <c r="B481" s="35">
        <v>476</v>
      </c>
      <c r="C481" s="133" t="s">
        <v>1853</v>
      </c>
      <c r="D481" s="134" t="s">
        <v>1854</v>
      </c>
      <c r="E481" s="95" t="s">
        <v>50</v>
      </c>
      <c r="F481" s="135" t="s">
        <v>439</v>
      </c>
      <c r="G481" s="115" t="s">
        <v>14</v>
      </c>
      <c r="H481" s="115" t="s">
        <v>1855</v>
      </c>
      <c r="I481" s="116">
        <v>1</v>
      </c>
      <c r="J481" s="136">
        <v>5</v>
      </c>
      <c r="K481" s="146"/>
      <c r="L481" s="137">
        <v>0.21</v>
      </c>
      <c r="M481" s="138">
        <v>0.21</v>
      </c>
      <c r="N481" s="119">
        <f t="shared" si="12"/>
        <v>3.95</v>
      </c>
      <c r="O481" s="119"/>
      <c r="P481" s="118"/>
      <c r="Q481" s="119" t="str">
        <f t="shared" si="11"/>
        <v/>
      </c>
    </row>
    <row r="482" spans="2:17" ht="22.8" x14ac:dyDescent="0.2">
      <c r="B482" s="35">
        <v>477</v>
      </c>
      <c r="C482" s="133" t="s">
        <v>1496</v>
      </c>
      <c r="D482" s="134" t="s">
        <v>1497</v>
      </c>
      <c r="E482" s="95" t="s">
        <v>1498</v>
      </c>
      <c r="F482" s="135" t="s">
        <v>1499</v>
      </c>
      <c r="G482" s="115" t="s">
        <v>14</v>
      </c>
      <c r="H482" s="115" t="s">
        <v>15</v>
      </c>
      <c r="I482" s="116">
        <v>1</v>
      </c>
      <c r="J482" s="136">
        <v>58600</v>
      </c>
      <c r="K482" s="146"/>
      <c r="L482" s="137">
        <v>0.24429999999999999</v>
      </c>
      <c r="M482" s="138">
        <v>0.24631843003412968</v>
      </c>
      <c r="N482" s="119">
        <f t="shared" si="12"/>
        <v>44165.74</v>
      </c>
      <c r="O482" s="119"/>
      <c r="P482" s="118"/>
      <c r="Q482" s="119" t="str">
        <f t="shared" si="11"/>
        <v/>
      </c>
    </row>
    <row r="483" spans="2:17" ht="22.8" x14ac:dyDescent="0.2">
      <c r="B483" s="35">
        <v>478</v>
      </c>
      <c r="C483" s="133" t="s">
        <v>1500</v>
      </c>
      <c r="D483" s="134" t="s">
        <v>1501</v>
      </c>
      <c r="E483" s="95" t="s">
        <v>1498</v>
      </c>
      <c r="F483" s="135" t="s">
        <v>1502</v>
      </c>
      <c r="G483" s="115" t="s">
        <v>14</v>
      </c>
      <c r="H483" s="115" t="s">
        <v>15</v>
      </c>
      <c r="I483" s="116">
        <v>1</v>
      </c>
      <c r="J483" s="136">
        <v>44845</v>
      </c>
      <c r="K483" s="146"/>
      <c r="L483" s="137">
        <v>0.24429999999999999</v>
      </c>
      <c r="M483" s="138">
        <v>0.24987021964544542</v>
      </c>
      <c r="N483" s="119">
        <f t="shared" si="12"/>
        <v>33639.57</v>
      </c>
      <c r="O483" s="119"/>
      <c r="P483" s="118"/>
      <c r="Q483" s="119" t="str">
        <f t="shared" si="11"/>
        <v/>
      </c>
    </row>
    <row r="484" spans="2:17" ht="22.8" x14ac:dyDescent="0.2">
      <c r="B484" s="35">
        <v>479</v>
      </c>
      <c r="C484" s="133" t="s">
        <v>1503</v>
      </c>
      <c r="D484" s="134" t="s">
        <v>1504</v>
      </c>
      <c r="E484" s="95" t="s">
        <v>1498</v>
      </c>
      <c r="F484" s="135" t="s">
        <v>1505</v>
      </c>
      <c r="G484" s="115" t="s">
        <v>14</v>
      </c>
      <c r="H484" s="115" t="s">
        <v>15</v>
      </c>
      <c r="I484" s="116">
        <v>1</v>
      </c>
      <c r="J484" s="136">
        <v>39550</v>
      </c>
      <c r="K484" s="146"/>
      <c r="L484" s="137">
        <v>0.24429999999999999</v>
      </c>
      <c r="M484" s="138">
        <v>0.24578508217446271</v>
      </c>
      <c r="N484" s="119">
        <f t="shared" si="12"/>
        <v>29829.200000000001</v>
      </c>
      <c r="O484" s="119"/>
      <c r="P484" s="118"/>
      <c r="Q484" s="119" t="str">
        <f t="shared" si="11"/>
        <v/>
      </c>
    </row>
    <row r="485" spans="2:17" ht="22.8" x14ac:dyDescent="0.2">
      <c r="B485" s="35">
        <v>480</v>
      </c>
      <c r="C485" s="133" t="s">
        <v>1506</v>
      </c>
      <c r="D485" s="134" t="s">
        <v>1507</v>
      </c>
      <c r="E485" s="95" t="s">
        <v>1498</v>
      </c>
      <c r="F485" s="135" t="s">
        <v>1508</v>
      </c>
      <c r="G485" s="115" t="s">
        <v>14</v>
      </c>
      <c r="H485" s="115" t="s">
        <v>15</v>
      </c>
      <c r="I485" s="116">
        <v>1</v>
      </c>
      <c r="J485" s="136">
        <v>35150</v>
      </c>
      <c r="K485" s="146"/>
      <c r="L485" s="137">
        <v>0.24429999999999999</v>
      </c>
      <c r="M485" s="138">
        <v>0.24487197724039833</v>
      </c>
      <c r="N485" s="119">
        <f t="shared" si="12"/>
        <v>26542.75</v>
      </c>
      <c r="O485" s="119"/>
      <c r="P485" s="118"/>
      <c r="Q485" s="119" t="str">
        <f t="shared" si="11"/>
        <v/>
      </c>
    </row>
    <row r="486" spans="2:17" ht="22.8" x14ac:dyDescent="0.2">
      <c r="B486" s="35">
        <v>481</v>
      </c>
      <c r="C486" s="133" t="s">
        <v>1509</v>
      </c>
      <c r="D486" s="134" t="s">
        <v>1510</v>
      </c>
      <c r="E486" s="95" t="s">
        <v>1498</v>
      </c>
      <c r="F486" s="135" t="s">
        <v>1511</v>
      </c>
      <c r="G486" s="115" t="s">
        <v>14</v>
      </c>
      <c r="H486" s="115" t="s">
        <v>15</v>
      </c>
      <c r="I486" s="116">
        <v>1</v>
      </c>
      <c r="J486" s="136">
        <v>22500</v>
      </c>
      <c r="K486" s="146"/>
      <c r="L486" s="137">
        <v>0.24429999999999999</v>
      </c>
      <c r="M486" s="138">
        <v>0.59355955555555551</v>
      </c>
      <c r="N486" s="119">
        <f t="shared" si="12"/>
        <v>9144.9100000000017</v>
      </c>
      <c r="O486" s="119"/>
      <c r="P486" s="118"/>
      <c r="Q486" s="119" t="str">
        <f t="shared" si="11"/>
        <v/>
      </c>
    </row>
    <row r="487" spans="2:17" ht="22.8" x14ac:dyDescent="0.2">
      <c r="B487" s="35">
        <v>482</v>
      </c>
      <c r="C487" s="133" t="s">
        <v>1512</v>
      </c>
      <c r="D487" s="134" t="s">
        <v>1513</v>
      </c>
      <c r="E487" s="95" t="s">
        <v>1498</v>
      </c>
      <c r="F487" s="135" t="s">
        <v>1514</v>
      </c>
      <c r="G487" s="115" t="s">
        <v>14</v>
      </c>
      <c r="H487" s="115" t="s">
        <v>15</v>
      </c>
      <c r="I487" s="116">
        <v>1</v>
      </c>
      <c r="J487" s="136">
        <v>19500</v>
      </c>
      <c r="K487" s="146"/>
      <c r="L487" s="137">
        <v>0.24429999999999999</v>
      </c>
      <c r="M487" s="138">
        <v>0.53103025641025647</v>
      </c>
      <c r="N487" s="119">
        <f t="shared" si="12"/>
        <v>9144.909999999998</v>
      </c>
      <c r="O487" s="119"/>
      <c r="P487" s="118"/>
      <c r="Q487" s="119" t="str">
        <f t="shared" si="11"/>
        <v/>
      </c>
    </row>
    <row r="488" spans="2:17" ht="22.8" x14ac:dyDescent="0.2">
      <c r="B488" s="35">
        <v>483</v>
      </c>
      <c r="C488" s="133" t="s">
        <v>1515</v>
      </c>
      <c r="D488" s="134" t="s">
        <v>1516</v>
      </c>
      <c r="E488" s="95" t="s">
        <v>1498</v>
      </c>
      <c r="F488" s="135" t="s">
        <v>1517</v>
      </c>
      <c r="G488" s="115" t="s">
        <v>14</v>
      </c>
      <c r="H488" s="115" t="s">
        <v>15</v>
      </c>
      <c r="I488" s="116">
        <v>1</v>
      </c>
      <c r="J488" s="136">
        <v>13900</v>
      </c>
      <c r="K488" s="146"/>
      <c r="L488" s="137">
        <v>0.24429999999999999</v>
      </c>
      <c r="M488" s="138">
        <v>0.53398273381294969</v>
      </c>
      <c r="N488" s="119">
        <f t="shared" si="12"/>
        <v>6477.6399999999994</v>
      </c>
      <c r="O488" s="119"/>
      <c r="P488" s="118"/>
      <c r="Q488" s="119" t="str">
        <f t="shared" si="11"/>
        <v/>
      </c>
    </row>
    <row r="489" spans="2:17" ht="22.8" x14ac:dyDescent="0.2">
      <c r="B489" s="35">
        <v>484</v>
      </c>
      <c r="C489" s="133" t="s">
        <v>1518</v>
      </c>
      <c r="D489" s="134" t="s">
        <v>1519</v>
      </c>
      <c r="E489" s="95" t="s">
        <v>1498</v>
      </c>
      <c r="F489" s="135" t="s">
        <v>1520</v>
      </c>
      <c r="G489" s="115" t="s">
        <v>14</v>
      </c>
      <c r="H489" s="115" t="s">
        <v>15</v>
      </c>
      <c r="I489" s="116">
        <v>1</v>
      </c>
      <c r="J489" s="136">
        <v>12900</v>
      </c>
      <c r="K489" s="146"/>
      <c r="L489" s="137">
        <v>0.24429999999999999</v>
      </c>
      <c r="M489" s="138">
        <v>0.4978573643410853</v>
      </c>
      <c r="N489" s="119">
        <f t="shared" si="12"/>
        <v>6477.6399999999994</v>
      </c>
      <c r="O489" s="119"/>
      <c r="P489" s="118"/>
      <c r="Q489" s="119" t="str">
        <f t="shared" si="11"/>
        <v/>
      </c>
    </row>
    <row r="490" spans="2:17" ht="22.8" x14ac:dyDescent="0.2">
      <c r="B490" s="35">
        <v>485</v>
      </c>
      <c r="C490" s="133" t="s">
        <v>1521</v>
      </c>
      <c r="D490" s="134" t="s">
        <v>1522</v>
      </c>
      <c r="E490" s="95" t="s">
        <v>1498</v>
      </c>
      <c r="F490" s="135" t="s">
        <v>1523</v>
      </c>
      <c r="G490" s="115" t="s">
        <v>14</v>
      </c>
      <c r="H490" s="115" t="s">
        <v>15</v>
      </c>
      <c r="I490" s="116">
        <v>1</v>
      </c>
      <c r="J490" s="136">
        <v>5510</v>
      </c>
      <c r="K490" s="146"/>
      <c r="L490" s="137">
        <v>0.24429999999999999</v>
      </c>
      <c r="M490" s="138">
        <v>0.24559346642468249</v>
      </c>
      <c r="N490" s="119">
        <f t="shared" si="12"/>
        <v>4156.78</v>
      </c>
      <c r="O490" s="119"/>
      <c r="P490" s="118"/>
      <c r="Q490" s="119" t="str">
        <f t="shared" si="11"/>
        <v/>
      </c>
    </row>
    <row r="491" spans="2:17" ht="22.8" x14ac:dyDescent="0.2">
      <c r="B491" s="35">
        <v>486</v>
      </c>
      <c r="C491" s="133" t="s">
        <v>1524</v>
      </c>
      <c r="D491" s="134" t="s">
        <v>1522</v>
      </c>
      <c r="E491" s="95" t="s">
        <v>1498</v>
      </c>
      <c r="F491" s="135" t="s">
        <v>1525</v>
      </c>
      <c r="G491" s="115" t="s">
        <v>14</v>
      </c>
      <c r="H491" s="115" t="s">
        <v>15</v>
      </c>
      <c r="I491" s="116">
        <v>1</v>
      </c>
      <c r="J491" s="136">
        <v>9250</v>
      </c>
      <c r="K491" s="146"/>
      <c r="L491" s="137">
        <v>0.24429999999999999</v>
      </c>
      <c r="M491" s="138">
        <v>0.25103135135135135</v>
      </c>
      <c r="N491" s="119">
        <f t="shared" si="12"/>
        <v>6927.96</v>
      </c>
      <c r="O491" s="119"/>
      <c r="P491" s="118"/>
      <c r="Q491" s="119" t="str">
        <f t="shared" si="11"/>
        <v/>
      </c>
    </row>
    <row r="492" spans="2:17" ht="22.8" x14ac:dyDescent="0.2">
      <c r="B492" s="35">
        <v>487</v>
      </c>
      <c r="C492" s="133" t="s">
        <v>1526</v>
      </c>
      <c r="D492" s="134" t="s">
        <v>1527</v>
      </c>
      <c r="E492" s="95" t="s">
        <v>1498</v>
      </c>
      <c r="F492" s="135" t="s">
        <v>1528</v>
      </c>
      <c r="G492" s="115" t="s">
        <v>14</v>
      </c>
      <c r="H492" s="115" t="s">
        <v>15</v>
      </c>
      <c r="I492" s="116">
        <v>1</v>
      </c>
      <c r="J492" s="136">
        <v>9250</v>
      </c>
      <c r="K492" s="146"/>
      <c r="L492" s="137">
        <v>0.24429999999999999</v>
      </c>
      <c r="M492" s="138">
        <v>0.25103135135135135</v>
      </c>
      <c r="N492" s="119">
        <f t="shared" si="12"/>
        <v>6927.96</v>
      </c>
      <c r="O492" s="119"/>
      <c r="P492" s="118"/>
      <c r="Q492" s="119" t="str">
        <f t="shared" si="11"/>
        <v/>
      </c>
    </row>
    <row r="493" spans="2:17" ht="22.8" x14ac:dyDescent="0.2">
      <c r="B493" s="35">
        <v>488</v>
      </c>
      <c r="C493" s="133" t="s">
        <v>1529</v>
      </c>
      <c r="D493" s="134" t="s">
        <v>1527</v>
      </c>
      <c r="E493" s="95" t="s">
        <v>1498</v>
      </c>
      <c r="F493" s="135" t="s">
        <v>1530</v>
      </c>
      <c r="G493" s="115" t="s">
        <v>14</v>
      </c>
      <c r="H493" s="115" t="s">
        <v>15</v>
      </c>
      <c r="I493" s="116">
        <v>1</v>
      </c>
      <c r="J493" s="136">
        <v>13850</v>
      </c>
      <c r="K493" s="146"/>
      <c r="L493" s="137">
        <v>0.24429999999999999</v>
      </c>
      <c r="M493" s="138">
        <v>0.24967942238267149</v>
      </c>
      <c r="N493" s="119">
        <f t="shared" si="12"/>
        <v>10391.94</v>
      </c>
      <c r="O493" s="119"/>
      <c r="P493" s="118"/>
      <c r="Q493" s="119" t="str">
        <f t="shared" si="11"/>
        <v/>
      </c>
    </row>
    <row r="494" spans="2:17" x14ac:dyDescent="0.2">
      <c r="B494" s="35">
        <v>489</v>
      </c>
      <c r="C494" s="133" t="s">
        <v>1438</v>
      </c>
      <c r="D494" s="134" t="s">
        <v>1438</v>
      </c>
      <c r="E494" s="95" t="s">
        <v>50</v>
      </c>
      <c r="F494" s="135" t="s">
        <v>441</v>
      </c>
      <c r="G494" s="115" t="s">
        <v>14</v>
      </c>
      <c r="H494" s="115" t="s">
        <v>15</v>
      </c>
      <c r="I494" s="116">
        <v>1</v>
      </c>
      <c r="J494" s="136">
        <v>10</v>
      </c>
      <c r="K494" s="146"/>
      <c r="L494" s="137">
        <v>0.21</v>
      </c>
      <c r="M494" s="138">
        <v>0.21</v>
      </c>
      <c r="N494" s="119">
        <f t="shared" si="12"/>
        <v>7.9</v>
      </c>
      <c r="O494" s="119"/>
      <c r="P494" s="118"/>
      <c r="Q494" s="119"/>
    </row>
  </sheetData>
  <protectedRanges>
    <protectedRange sqref="E1:E369 E495:E1048576" name="Range1"/>
    <protectedRange sqref="E374:E385" name="Range1_1"/>
    <protectedRange sqref="E481" name="Range1_3"/>
    <protectedRange sqref="E494" name="Range1_2"/>
  </protectedRanges>
  <autoFilter ref="B5:Q494" xr:uid="{1355FDAC-13F9-49D5-8A55-E53EC84E9B7A}"/>
  <mergeCells count="3">
    <mergeCell ref="B1:C1"/>
    <mergeCell ref="B2:C2"/>
    <mergeCell ref="B3:C3"/>
  </mergeCells>
  <phoneticPr fontId="24" type="noConversion"/>
  <printOptions horizontalCentered="1"/>
  <pageMargins left="0.25" right="0.25" top="0.75" bottom="0.75" header="0.3" footer="0.3"/>
  <pageSetup paperSize="5" scale="59" fitToHeight="0" orientation="landscape" r:id="rId1"/>
  <headerFooter>
    <oddHeader>&amp;L&amp;"Arial,Regular"&amp;9Office of General Services
NYS Procurement&amp;C&amp;"Arial,Regular"&amp;9Group 73600 Solicitation 22802
Information Technology Umbrella Contract - Manufacturer Based (Statewide)&amp;R&amp;"Arial,Regular"&amp;9Contract Price List
&amp;A</oddHeader>
    <oddFooter>&amp;L&amp;"Arial,Regular"&amp;10&amp;F&amp;R&amp;"Arial,Regular"&amp;10Page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autoPageBreaks="0" fitToPage="1"/>
  </sheetPr>
  <dimension ref="A1:Q375"/>
  <sheetViews>
    <sheetView showGridLines="0" zoomScaleSheetLayoutView="100" workbookViewId="0">
      <pane xSplit="2" ySplit="5" topLeftCell="C6" activePane="bottomRight" state="frozen"/>
      <selection activeCell="F38" sqref="F38"/>
      <selection pane="topRight" activeCell="F38" sqref="F38"/>
      <selection pane="bottomLeft" activeCell="F38" sqref="F38"/>
      <selection pane="bottomRight" activeCell="K5" sqref="K5"/>
    </sheetView>
  </sheetViews>
  <sheetFormatPr defaultColWidth="9.44140625" defaultRowHeight="11.4" x14ac:dyDescent="0.2"/>
  <cols>
    <col min="1" max="1" width="1.5546875" style="1" customWidth="1"/>
    <col min="2" max="2" width="8.5546875" style="2" customWidth="1"/>
    <col min="3" max="3" width="24.44140625" style="2" customWidth="1"/>
    <col min="4" max="4" width="47.5546875" style="2" customWidth="1"/>
    <col min="5" max="5" width="25" style="2" customWidth="1"/>
    <col min="6" max="6" width="23.109375" style="2" customWidth="1"/>
    <col min="7" max="7" width="9.5546875" style="2" customWidth="1"/>
    <col min="8" max="8" width="11.5546875" style="2" customWidth="1"/>
    <col min="9" max="9" width="9.5546875" style="9" customWidth="1"/>
    <col min="10" max="11" width="11.5546875" style="3" customWidth="1"/>
    <col min="12" max="12" width="10.44140625" style="10" customWidth="1"/>
    <col min="13" max="13" width="10.44140625" style="7" customWidth="1"/>
    <col min="14" max="15" width="12.5546875" style="3" customWidth="1"/>
    <col min="16" max="16" width="10.44140625" style="7" customWidth="1"/>
    <col min="17" max="17" width="15.88671875" style="3" bestFit="1" customWidth="1"/>
    <col min="18" max="16384" width="9.44140625" style="1"/>
  </cols>
  <sheetData>
    <row r="1" spans="1:17" s="16" customFormat="1" ht="12.75" customHeight="1" x14ac:dyDescent="0.2">
      <c r="B1" s="168" t="s">
        <v>8</v>
      </c>
      <c r="C1" s="169"/>
      <c r="D1" s="33" t="str">
        <f>IF('[2]Contractor Information'!D3="", "", '[2]Contractor Information'!D3)</f>
        <v>AssetWorks LLC</v>
      </c>
      <c r="E1" s="17"/>
      <c r="F1" s="18"/>
      <c r="G1" s="18"/>
      <c r="H1" s="18"/>
      <c r="I1" s="18"/>
      <c r="J1" s="18"/>
      <c r="K1" s="18"/>
      <c r="L1" s="18"/>
      <c r="M1" s="18"/>
      <c r="N1" s="18"/>
      <c r="O1" s="18"/>
      <c r="P1" s="18"/>
      <c r="Q1" s="18"/>
    </row>
    <row r="2" spans="1:17" s="16" customFormat="1" ht="13.2" x14ac:dyDescent="0.2">
      <c r="A2" s="18"/>
      <c r="B2" s="170" t="s">
        <v>25</v>
      </c>
      <c r="C2" s="171"/>
      <c r="D2" s="34" t="str">
        <f>IF('[2]Contractor Information'!D5="", "", '[2]Contractor Information'!D5)</f>
        <v>PM20780</v>
      </c>
      <c r="E2" s="17"/>
      <c r="F2" s="18"/>
      <c r="G2" s="18"/>
      <c r="H2" s="18"/>
      <c r="I2" s="18"/>
      <c r="J2" s="18"/>
      <c r="K2" s="18"/>
      <c r="L2" s="18"/>
      <c r="M2" s="18"/>
      <c r="N2" s="18"/>
      <c r="O2" s="18"/>
      <c r="P2" s="18"/>
      <c r="Q2" s="18"/>
    </row>
    <row r="3" spans="1:17" s="18" customFormat="1" ht="13.8" thickBot="1" x14ac:dyDescent="0.25">
      <c r="B3" s="172" t="s">
        <v>26</v>
      </c>
      <c r="C3" s="173"/>
      <c r="D3" s="32">
        <v>44237</v>
      </c>
      <c r="E3" s="17"/>
    </row>
    <row r="4" spans="1:17" s="18" customFormat="1" ht="15.6" x14ac:dyDescent="0.3">
      <c r="B4" s="19"/>
      <c r="C4" s="19"/>
      <c r="D4" s="19"/>
      <c r="E4" s="19"/>
      <c r="F4" s="8">
        <f>'[2]Contractor Information'!D9</f>
        <v>0</v>
      </c>
      <c r="G4" s="4"/>
      <c r="I4" s="20"/>
      <c r="L4" s="21"/>
      <c r="M4" s="6"/>
      <c r="N4" s="5"/>
      <c r="O4" s="5"/>
      <c r="P4" s="6"/>
      <c r="Q4" s="5"/>
    </row>
    <row r="5" spans="1:17" s="16" customFormat="1" ht="41.4" x14ac:dyDescent="0.25">
      <c r="B5" s="22" t="s">
        <v>2</v>
      </c>
      <c r="C5" s="22" t="s">
        <v>4</v>
      </c>
      <c r="D5" s="22" t="s">
        <v>5</v>
      </c>
      <c r="E5" s="13" t="s">
        <v>18</v>
      </c>
      <c r="F5" s="13" t="s">
        <v>9</v>
      </c>
      <c r="G5" s="23" t="s">
        <v>7</v>
      </c>
      <c r="H5" s="13" t="s">
        <v>0</v>
      </c>
      <c r="I5" s="13" t="s">
        <v>6</v>
      </c>
      <c r="J5" s="24" t="s">
        <v>1</v>
      </c>
      <c r="K5" s="24" t="s">
        <v>1869</v>
      </c>
      <c r="L5" s="25" t="s">
        <v>16</v>
      </c>
      <c r="M5" s="26" t="s">
        <v>1858</v>
      </c>
      <c r="N5" s="27" t="s">
        <v>3</v>
      </c>
      <c r="O5" s="27" t="s">
        <v>1870</v>
      </c>
      <c r="P5" s="26" t="s">
        <v>1857</v>
      </c>
      <c r="Q5" s="27" t="s">
        <v>1856</v>
      </c>
    </row>
    <row r="6" spans="1:17" ht="45.6" x14ac:dyDescent="0.2">
      <c r="B6" s="35">
        <v>1</v>
      </c>
      <c r="C6" s="36" t="s">
        <v>745</v>
      </c>
      <c r="D6" s="36" t="s">
        <v>745</v>
      </c>
      <c r="E6" s="36" t="s">
        <v>506</v>
      </c>
      <c r="F6" s="36" t="s">
        <v>746</v>
      </c>
      <c r="G6" s="37" t="s">
        <v>14</v>
      </c>
      <c r="H6" s="37" t="s">
        <v>15</v>
      </c>
      <c r="I6" s="38">
        <v>1</v>
      </c>
      <c r="J6" s="39">
        <v>5165.9567567567565</v>
      </c>
      <c r="K6" s="39"/>
      <c r="L6" s="40">
        <v>7.5000000000000011E-2</v>
      </c>
      <c r="M6" s="41">
        <f>L6</f>
        <v>7.5000000000000011E-2</v>
      </c>
      <c r="N6" s="42">
        <f>IF($J6="","",IF($M6="",$J6*(1-$L6),IF(M6&lt;L6,"Discount Error",J6*(1-$M6))))</f>
        <v>4778.51</v>
      </c>
      <c r="O6" s="42"/>
      <c r="P6" s="41"/>
      <c r="Q6" s="42" t="str">
        <f>IF(N6="Discount Error","Error",IF($P6="","",IF(J6*(1-P6)&gt;N6,"Discount Error",($J6*(1-$P6)))))</f>
        <v/>
      </c>
    </row>
    <row r="7" spans="1:17" ht="45.6" x14ac:dyDescent="0.2">
      <c r="B7" s="35">
        <v>2</v>
      </c>
      <c r="C7" s="36" t="s">
        <v>747</v>
      </c>
      <c r="D7" s="36" t="s">
        <v>747</v>
      </c>
      <c r="E7" s="36" t="s">
        <v>507</v>
      </c>
      <c r="F7" s="36" t="s">
        <v>748</v>
      </c>
      <c r="G7" s="37" t="s">
        <v>14</v>
      </c>
      <c r="H7" s="37" t="s">
        <v>15</v>
      </c>
      <c r="I7" s="38">
        <v>1</v>
      </c>
      <c r="J7" s="39">
        <v>4305.5529411764701</v>
      </c>
      <c r="K7" s="39"/>
      <c r="L7" s="40">
        <v>0.15</v>
      </c>
      <c r="M7" s="41">
        <f t="shared" ref="M7:M70" si="0">L7</f>
        <v>0.15</v>
      </c>
      <c r="N7" s="42">
        <f t="shared" ref="N7:N70" si="1">IF($J7="","",IF($M7="",$J7*(1-$L7),IF(M7&lt;L7,"Discount Error",J7*(1-$M7))))</f>
        <v>3659.7199999999993</v>
      </c>
      <c r="O7" s="42"/>
      <c r="P7" s="41"/>
      <c r="Q7" s="42" t="str">
        <f t="shared" ref="Q7:Q70" si="2">IF($P7="", "", IF(J7*(1-P7)&gt;N7, "Discount Error", ($J7*(1-$P7))))</f>
        <v/>
      </c>
    </row>
    <row r="8" spans="1:17" ht="45.6" x14ac:dyDescent="0.2">
      <c r="B8" s="35">
        <v>3</v>
      </c>
      <c r="C8" s="36" t="s">
        <v>749</v>
      </c>
      <c r="D8" s="36" t="s">
        <v>749</v>
      </c>
      <c r="E8" s="36" t="s">
        <v>508</v>
      </c>
      <c r="F8" s="36" t="s">
        <v>750</v>
      </c>
      <c r="G8" s="37" t="s">
        <v>14</v>
      </c>
      <c r="H8" s="37" t="s">
        <v>15</v>
      </c>
      <c r="I8" s="38">
        <v>1</v>
      </c>
      <c r="J8" s="39">
        <v>4305.55</v>
      </c>
      <c r="K8" s="39"/>
      <c r="L8" s="40">
        <v>0.19999999999999998</v>
      </c>
      <c r="M8" s="41">
        <f t="shared" si="0"/>
        <v>0.19999999999999998</v>
      </c>
      <c r="N8" s="42">
        <f t="shared" si="1"/>
        <v>3444.4400000000005</v>
      </c>
      <c r="O8" s="42"/>
      <c r="P8" s="41"/>
      <c r="Q8" s="42" t="str">
        <f t="shared" si="2"/>
        <v/>
      </c>
    </row>
    <row r="9" spans="1:17" ht="45.6" x14ac:dyDescent="0.2">
      <c r="B9" s="35">
        <v>4</v>
      </c>
      <c r="C9" s="36" t="s">
        <v>751</v>
      </c>
      <c r="D9" s="36" t="s">
        <v>751</v>
      </c>
      <c r="E9" s="36" t="s">
        <v>506</v>
      </c>
      <c r="F9" s="36" t="s">
        <v>752</v>
      </c>
      <c r="G9" s="37" t="s">
        <v>14</v>
      </c>
      <c r="H9" s="37" t="s">
        <v>15</v>
      </c>
      <c r="I9" s="38">
        <v>1</v>
      </c>
      <c r="J9" s="39">
        <v>7757.7513513513513</v>
      </c>
      <c r="K9" s="39"/>
      <c r="L9" s="40">
        <v>7.5000000000000011E-2</v>
      </c>
      <c r="M9" s="41">
        <f t="shared" si="0"/>
        <v>7.5000000000000011E-2</v>
      </c>
      <c r="N9" s="42">
        <f t="shared" si="1"/>
        <v>7175.92</v>
      </c>
      <c r="O9" s="42"/>
      <c r="P9" s="41"/>
      <c r="Q9" s="42" t="str">
        <f t="shared" si="2"/>
        <v/>
      </c>
    </row>
    <row r="10" spans="1:17" ht="45.6" x14ac:dyDescent="0.2">
      <c r="B10" s="35">
        <v>5</v>
      </c>
      <c r="C10" s="36" t="s">
        <v>753</v>
      </c>
      <c r="D10" s="36" t="s">
        <v>753</v>
      </c>
      <c r="E10" s="36" t="s">
        <v>507</v>
      </c>
      <c r="F10" s="36" t="s">
        <v>754</v>
      </c>
      <c r="G10" s="37" t="s">
        <v>14</v>
      </c>
      <c r="H10" s="37" t="s">
        <v>15</v>
      </c>
      <c r="I10" s="38">
        <v>1</v>
      </c>
      <c r="J10" s="39">
        <v>6465.6705882352935</v>
      </c>
      <c r="K10" s="39"/>
      <c r="L10" s="40">
        <v>0.15</v>
      </c>
      <c r="M10" s="41">
        <f t="shared" si="0"/>
        <v>0.15</v>
      </c>
      <c r="N10" s="42">
        <f t="shared" si="1"/>
        <v>5495.82</v>
      </c>
      <c r="O10" s="42"/>
      <c r="P10" s="41"/>
      <c r="Q10" s="42" t="str">
        <f t="shared" si="2"/>
        <v/>
      </c>
    </row>
    <row r="11" spans="1:17" ht="45.6" x14ac:dyDescent="0.2">
      <c r="B11" s="35">
        <v>6</v>
      </c>
      <c r="C11" s="36" t="s">
        <v>755</v>
      </c>
      <c r="D11" s="36" t="s">
        <v>755</v>
      </c>
      <c r="E11" s="36" t="s">
        <v>508</v>
      </c>
      <c r="F11" s="36" t="s">
        <v>756</v>
      </c>
      <c r="G11" s="37" t="s">
        <v>14</v>
      </c>
      <c r="H11" s="37" t="s">
        <v>15</v>
      </c>
      <c r="I11" s="38">
        <v>1</v>
      </c>
      <c r="J11" s="39">
        <v>6465.6749999999993</v>
      </c>
      <c r="K11" s="39"/>
      <c r="L11" s="40">
        <v>0.19999999999999998</v>
      </c>
      <c r="M11" s="41">
        <f t="shared" si="0"/>
        <v>0.19999999999999998</v>
      </c>
      <c r="N11" s="42">
        <f t="shared" si="1"/>
        <v>5172.54</v>
      </c>
      <c r="O11" s="42"/>
      <c r="P11" s="41"/>
      <c r="Q11" s="42" t="str">
        <f t="shared" si="2"/>
        <v/>
      </c>
    </row>
    <row r="12" spans="1:17" ht="45.6" x14ac:dyDescent="0.2">
      <c r="B12" s="35">
        <v>7</v>
      </c>
      <c r="C12" s="36" t="s">
        <v>757</v>
      </c>
      <c r="D12" s="36" t="s">
        <v>757</v>
      </c>
      <c r="E12" s="36" t="s">
        <v>506</v>
      </c>
      <c r="F12" s="36" t="s">
        <v>758</v>
      </c>
      <c r="G12" s="37" t="s">
        <v>14</v>
      </c>
      <c r="H12" s="37" t="s">
        <v>15</v>
      </c>
      <c r="I12" s="38">
        <v>1</v>
      </c>
      <c r="J12" s="39">
        <v>8339.5783783783772</v>
      </c>
      <c r="K12" s="39"/>
      <c r="L12" s="40">
        <v>7.5000000000000011E-2</v>
      </c>
      <c r="M12" s="41">
        <f t="shared" si="0"/>
        <v>7.5000000000000011E-2</v>
      </c>
      <c r="N12" s="42">
        <f t="shared" si="1"/>
        <v>7714.11</v>
      </c>
      <c r="O12" s="42"/>
      <c r="P12" s="41"/>
      <c r="Q12" s="42" t="str">
        <f t="shared" si="2"/>
        <v/>
      </c>
    </row>
    <row r="13" spans="1:17" ht="45.6" x14ac:dyDescent="0.2">
      <c r="B13" s="35">
        <v>8</v>
      </c>
      <c r="C13" s="36" t="s">
        <v>759</v>
      </c>
      <c r="D13" s="36" t="s">
        <v>759</v>
      </c>
      <c r="E13" s="36" t="s">
        <v>507</v>
      </c>
      <c r="F13" s="36" t="s">
        <v>760</v>
      </c>
      <c r="G13" s="37" t="s">
        <v>14</v>
      </c>
      <c r="H13" s="37" t="s">
        <v>15</v>
      </c>
      <c r="I13" s="38">
        <v>1</v>
      </c>
      <c r="J13" s="39">
        <v>6950.6</v>
      </c>
      <c r="K13" s="39"/>
      <c r="L13" s="40">
        <v>0.15</v>
      </c>
      <c r="M13" s="41">
        <f t="shared" si="0"/>
        <v>0.15</v>
      </c>
      <c r="N13" s="42">
        <f t="shared" si="1"/>
        <v>5908.01</v>
      </c>
      <c r="O13" s="42"/>
      <c r="P13" s="41"/>
      <c r="Q13" s="42" t="str">
        <f t="shared" si="2"/>
        <v/>
      </c>
    </row>
    <row r="14" spans="1:17" ht="45.6" x14ac:dyDescent="0.2">
      <c r="B14" s="35">
        <v>9</v>
      </c>
      <c r="C14" s="36" t="s">
        <v>761</v>
      </c>
      <c r="D14" s="36" t="s">
        <v>761</v>
      </c>
      <c r="E14" s="36" t="s">
        <v>508</v>
      </c>
      <c r="F14" s="36" t="s">
        <v>762</v>
      </c>
      <c r="G14" s="37" t="s">
        <v>14</v>
      </c>
      <c r="H14" s="37" t="s">
        <v>15</v>
      </c>
      <c r="I14" s="38">
        <v>1</v>
      </c>
      <c r="J14" s="39">
        <v>6950.5999999999995</v>
      </c>
      <c r="K14" s="39"/>
      <c r="L14" s="40">
        <v>0.19999999999999998</v>
      </c>
      <c r="M14" s="41">
        <f t="shared" si="0"/>
        <v>0.19999999999999998</v>
      </c>
      <c r="N14" s="42">
        <f t="shared" si="1"/>
        <v>5560.48</v>
      </c>
      <c r="O14" s="42"/>
      <c r="P14" s="41"/>
      <c r="Q14" s="42" t="str">
        <f t="shared" si="2"/>
        <v/>
      </c>
    </row>
    <row r="15" spans="1:17" ht="45.6" x14ac:dyDescent="0.2">
      <c r="B15" s="35">
        <v>10</v>
      </c>
      <c r="C15" s="36" t="s">
        <v>763</v>
      </c>
      <c r="D15" s="36" t="s">
        <v>763</v>
      </c>
      <c r="E15" s="36" t="s">
        <v>506</v>
      </c>
      <c r="F15" s="36" t="s">
        <v>764</v>
      </c>
      <c r="G15" s="37" t="s">
        <v>14</v>
      </c>
      <c r="H15" s="37" t="s">
        <v>15</v>
      </c>
      <c r="I15" s="38">
        <v>1</v>
      </c>
      <c r="J15" s="39">
        <v>9891.1351351351332</v>
      </c>
      <c r="K15" s="39"/>
      <c r="L15" s="40">
        <v>7.5000000000000011E-2</v>
      </c>
      <c r="M15" s="41">
        <f t="shared" si="0"/>
        <v>7.5000000000000011E-2</v>
      </c>
      <c r="N15" s="42">
        <f t="shared" si="1"/>
        <v>9149.2999999999993</v>
      </c>
      <c r="O15" s="42"/>
      <c r="P15" s="41"/>
      <c r="Q15" s="42" t="str">
        <f t="shared" si="2"/>
        <v/>
      </c>
    </row>
    <row r="16" spans="1:17" ht="45.6" x14ac:dyDescent="0.2">
      <c r="B16" s="35">
        <v>11</v>
      </c>
      <c r="C16" s="36" t="s">
        <v>765</v>
      </c>
      <c r="D16" s="36" t="s">
        <v>765</v>
      </c>
      <c r="E16" s="36" t="s">
        <v>507</v>
      </c>
      <c r="F16" s="36" t="s">
        <v>766</v>
      </c>
      <c r="G16" s="37" t="s">
        <v>14</v>
      </c>
      <c r="H16" s="37" t="s">
        <v>15</v>
      </c>
      <c r="I16" s="38">
        <v>1</v>
      </c>
      <c r="J16" s="39">
        <v>8243.729411764707</v>
      </c>
      <c r="K16" s="39"/>
      <c r="L16" s="40">
        <v>0.15</v>
      </c>
      <c r="M16" s="41">
        <f t="shared" si="0"/>
        <v>0.15</v>
      </c>
      <c r="N16" s="42">
        <f t="shared" si="1"/>
        <v>7007.170000000001</v>
      </c>
      <c r="O16" s="42"/>
      <c r="P16" s="41"/>
      <c r="Q16" s="42" t="str">
        <f t="shared" si="2"/>
        <v/>
      </c>
    </row>
    <row r="17" spans="2:17" ht="45.6" x14ac:dyDescent="0.2">
      <c r="B17" s="35">
        <v>12</v>
      </c>
      <c r="C17" s="36" t="s">
        <v>767</v>
      </c>
      <c r="D17" s="36" t="s">
        <v>767</v>
      </c>
      <c r="E17" s="36" t="s">
        <v>508</v>
      </c>
      <c r="F17" s="36" t="s">
        <v>768</v>
      </c>
      <c r="G17" s="37" t="s">
        <v>14</v>
      </c>
      <c r="H17" s="37" t="s">
        <v>15</v>
      </c>
      <c r="I17" s="38">
        <v>1</v>
      </c>
      <c r="J17" s="39">
        <v>8243.7374999999993</v>
      </c>
      <c r="K17" s="39"/>
      <c r="L17" s="40">
        <v>0.19999999999999998</v>
      </c>
      <c r="M17" s="41">
        <f t="shared" si="0"/>
        <v>0.19999999999999998</v>
      </c>
      <c r="N17" s="42">
        <f t="shared" si="1"/>
        <v>6594.99</v>
      </c>
      <c r="O17" s="42"/>
      <c r="P17" s="41"/>
      <c r="Q17" s="42" t="str">
        <f t="shared" si="2"/>
        <v/>
      </c>
    </row>
    <row r="18" spans="2:17" ht="45.6" x14ac:dyDescent="0.2">
      <c r="B18" s="35">
        <v>13</v>
      </c>
      <c r="C18" s="36" t="s">
        <v>769</v>
      </c>
      <c r="D18" s="36" t="s">
        <v>769</v>
      </c>
      <c r="E18" s="36" t="s">
        <v>506</v>
      </c>
      <c r="F18" s="36" t="s">
        <v>770</v>
      </c>
      <c r="G18" s="37" t="s">
        <v>14</v>
      </c>
      <c r="H18" s="37" t="s">
        <v>15</v>
      </c>
      <c r="I18" s="38">
        <v>1</v>
      </c>
      <c r="J18" s="39">
        <v>10279.016216216216</v>
      </c>
      <c r="K18" s="39"/>
      <c r="L18" s="40">
        <v>7.5000000000000011E-2</v>
      </c>
      <c r="M18" s="41">
        <f t="shared" si="0"/>
        <v>7.5000000000000011E-2</v>
      </c>
      <c r="N18" s="42">
        <f t="shared" si="1"/>
        <v>9508.09</v>
      </c>
      <c r="O18" s="42"/>
      <c r="P18" s="41"/>
      <c r="Q18" s="42" t="str">
        <f t="shared" si="2"/>
        <v/>
      </c>
    </row>
    <row r="19" spans="2:17" ht="45.6" x14ac:dyDescent="0.2">
      <c r="B19" s="35">
        <v>14</v>
      </c>
      <c r="C19" s="36" t="s">
        <v>771</v>
      </c>
      <c r="D19" s="36" t="s">
        <v>771</v>
      </c>
      <c r="E19" s="36" t="s">
        <v>507</v>
      </c>
      <c r="F19" s="36" t="s">
        <v>772</v>
      </c>
      <c r="G19" s="37" t="s">
        <v>14</v>
      </c>
      <c r="H19" s="37" t="s">
        <v>15</v>
      </c>
      <c r="I19" s="38">
        <v>1</v>
      </c>
      <c r="J19" s="39">
        <v>8567.0235294117647</v>
      </c>
      <c r="K19" s="39"/>
      <c r="L19" s="40">
        <v>0.15</v>
      </c>
      <c r="M19" s="41">
        <f t="shared" si="0"/>
        <v>0.15</v>
      </c>
      <c r="N19" s="42">
        <f t="shared" si="1"/>
        <v>7281.9699999999993</v>
      </c>
      <c r="O19" s="42"/>
      <c r="P19" s="41"/>
      <c r="Q19" s="42" t="str">
        <f t="shared" si="2"/>
        <v/>
      </c>
    </row>
    <row r="20" spans="2:17" ht="45.6" x14ac:dyDescent="0.2">
      <c r="B20" s="35">
        <v>15</v>
      </c>
      <c r="C20" s="36" t="s">
        <v>773</v>
      </c>
      <c r="D20" s="36" t="s">
        <v>773</v>
      </c>
      <c r="E20" s="36" t="s">
        <v>508</v>
      </c>
      <c r="F20" s="36" t="s">
        <v>774</v>
      </c>
      <c r="G20" s="37" t="s">
        <v>14</v>
      </c>
      <c r="H20" s="37" t="s">
        <v>15</v>
      </c>
      <c r="I20" s="38">
        <v>1</v>
      </c>
      <c r="J20" s="39">
        <v>8567.0124999999989</v>
      </c>
      <c r="K20" s="39"/>
      <c r="L20" s="40">
        <v>0.19999999999999998</v>
      </c>
      <c r="M20" s="41">
        <f t="shared" si="0"/>
        <v>0.19999999999999998</v>
      </c>
      <c r="N20" s="42">
        <f t="shared" si="1"/>
        <v>6853.61</v>
      </c>
      <c r="O20" s="42"/>
      <c r="P20" s="41"/>
      <c r="Q20" s="42" t="str">
        <f t="shared" si="2"/>
        <v/>
      </c>
    </row>
    <row r="21" spans="2:17" ht="45.6" x14ac:dyDescent="0.2">
      <c r="B21" s="35">
        <v>16</v>
      </c>
      <c r="C21" s="36" t="s">
        <v>775</v>
      </c>
      <c r="D21" s="36" t="s">
        <v>775</v>
      </c>
      <c r="E21" s="36" t="s">
        <v>506</v>
      </c>
      <c r="F21" s="36" t="s">
        <v>776</v>
      </c>
      <c r="G21" s="37" t="s">
        <v>14</v>
      </c>
      <c r="H21" s="37" t="s">
        <v>15</v>
      </c>
      <c r="I21" s="38">
        <v>1</v>
      </c>
      <c r="J21" s="39">
        <v>9425.6648648648643</v>
      </c>
      <c r="K21" s="39"/>
      <c r="L21" s="40">
        <v>7.5000000000000011E-2</v>
      </c>
      <c r="M21" s="41">
        <f t="shared" si="0"/>
        <v>7.5000000000000011E-2</v>
      </c>
      <c r="N21" s="42">
        <f t="shared" si="1"/>
        <v>8718.74</v>
      </c>
      <c r="O21" s="42"/>
      <c r="P21" s="41"/>
      <c r="Q21" s="42" t="str">
        <f t="shared" si="2"/>
        <v/>
      </c>
    </row>
    <row r="22" spans="2:17" ht="45.6" x14ac:dyDescent="0.2">
      <c r="B22" s="35">
        <v>17</v>
      </c>
      <c r="C22" s="36" t="s">
        <v>777</v>
      </c>
      <c r="D22" s="36" t="s">
        <v>777</v>
      </c>
      <c r="E22" s="36" t="s">
        <v>507</v>
      </c>
      <c r="F22" s="36" t="s">
        <v>778</v>
      </c>
      <c r="G22" s="37" t="s">
        <v>14</v>
      </c>
      <c r="H22" s="37" t="s">
        <v>15</v>
      </c>
      <c r="I22" s="38">
        <v>1</v>
      </c>
      <c r="J22" s="39">
        <v>7855.8</v>
      </c>
      <c r="K22" s="39"/>
      <c r="L22" s="40">
        <v>0.15</v>
      </c>
      <c r="M22" s="41">
        <f t="shared" si="0"/>
        <v>0.15</v>
      </c>
      <c r="N22" s="42">
        <f t="shared" si="1"/>
        <v>6677.43</v>
      </c>
      <c r="O22" s="42"/>
      <c r="P22" s="41"/>
      <c r="Q22" s="42" t="str">
        <f t="shared" si="2"/>
        <v/>
      </c>
    </row>
    <row r="23" spans="2:17" ht="45.6" x14ac:dyDescent="0.2">
      <c r="B23" s="35">
        <v>18</v>
      </c>
      <c r="C23" s="36" t="s">
        <v>779</v>
      </c>
      <c r="D23" s="36" t="s">
        <v>779</v>
      </c>
      <c r="E23" s="36" t="s">
        <v>508</v>
      </c>
      <c r="F23" s="36" t="s">
        <v>780</v>
      </c>
      <c r="G23" s="37" t="s">
        <v>14</v>
      </c>
      <c r="H23" s="37" t="s">
        <v>15</v>
      </c>
      <c r="I23" s="38">
        <v>1</v>
      </c>
      <c r="J23" s="39">
        <v>7855.8</v>
      </c>
      <c r="K23" s="39"/>
      <c r="L23" s="40">
        <v>0.19999999999999998</v>
      </c>
      <c r="M23" s="41">
        <f t="shared" si="0"/>
        <v>0.19999999999999998</v>
      </c>
      <c r="N23" s="42">
        <f t="shared" si="1"/>
        <v>6284.64</v>
      </c>
      <c r="O23" s="42"/>
      <c r="P23" s="41"/>
      <c r="Q23" s="42" t="str">
        <f t="shared" si="2"/>
        <v/>
      </c>
    </row>
    <row r="24" spans="2:17" ht="45.6" x14ac:dyDescent="0.2">
      <c r="B24" s="35">
        <v>19</v>
      </c>
      <c r="C24" s="36" t="s">
        <v>781</v>
      </c>
      <c r="D24" s="36" t="s">
        <v>781</v>
      </c>
      <c r="E24" s="36" t="s">
        <v>506</v>
      </c>
      <c r="F24" s="36" t="s">
        <v>782</v>
      </c>
      <c r="G24" s="37" t="s">
        <v>14</v>
      </c>
      <c r="H24" s="37" t="s">
        <v>15</v>
      </c>
      <c r="I24" s="38">
        <v>1</v>
      </c>
      <c r="J24" s="39">
        <v>10007.502702702703</v>
      </c>
      <c r="K24" s="39"/>
      <c r="L24" s="40">
        <v>7.5000000000000011E-2</v>
      </c>
      <c r="M24" s="41">
        <f t="shared" si="0"/>
        <v>7.5000000000000011E-2</v>
      </c>
      <c r="N24" s="42">
        <f t="shared" si="1"/>
        <v>9256.94</v>
      </c>
      <c r="O24" s="42"/>
      <c r="P24" s="41"/>
      <c r="Q24" s="42" t="str">
        <f t="shared" si="2"/>
        <v/>
      </c>
    </row>
    <row r="25" spans="2:17" ht="45.6" x14ac:dyDescent="0.2">
      <c r="B25" s="35">
        <v>20</v>
      </c>
      <c r="C25" s="36" t="s">
        <v>783</v>
      </c>
      <c r="D25" s="36" t="s">
        <v>783</v>
      </c>
      <c r="E25" s="36" t="s">
        <v>507</v>
      </c>
      <c r="F25" s="36" t="s">
        <v>784</v>
      </c>
      <c r="G25" s="37" t="s">
        <v>14</v>
      </c>
      <c r="H25" s="37" t="s">
        <v>15</v>
      </c>
      <c r="I25" s="38">
        <v>1</v>
      </c>
      <c r="J25" s="39">
        <v>8340.7176470588238</v>
      </c>
      <c r="K25" s="39"/>
      <c r="L25" s="40">
        <v>0.15</v>
      </c>
      <c r="M25" s="41">
        <f t="shared" si="0"/>
        <v>0.15</v>
      </c>
      <c r="N25" s="42">
        <f t="shared" si="1"/>
        <v>7089.61</v>
      </c>
      <c r="O25" s="42"/>
      <c r="P25" s="41"/>
      <c r="Q25" s="42" t="str">
        <f t="shared" si="2"/>
        <v/>
      </c>
    </row>
    <row r="26" spans="2:17" ht="45.6" x14ac:dyDescent="0.2">
      <c r="B26" s="35">
        <v>21</v>
      </c>
      <c r="C26" s="36" t="s">
        <v>785</v>
      </c>
      <c r="D26" s="36" t="s">
        <v>785</v>
      </c>
      <c r="E26" s="36" t="s">
        <v>508</v>
      </c>
      <c r="F26" s="36" t="s">
        <v>786</v>
      </c>
      <c r="G26" s="37" t="s">
        <v>14</v>
      </c>
      <c r="H26" s="37" t="s">
        <v>15</v>
      </c>
      <c r="I26" s="38">
        <v>1</v>
      </c>
      <c r="J26" s="39">
        <v>8340.7249999999985</v>
      </c>
      <c r="K26" s="39"/>
      <c r="L26" s="40">
        <v>0.19999999999999998</v>
      </c>
      <c r="M26" s="41">
        <f t="shared" si="0"/>
        <v>0.19999999999999998</v>
      </c>
      <c r="N26" s="42">
        <f t="shared" si="1"/>
        <v>6672.579999999999</v>
      </c>
      <c r="O26" s="42"/>
      <c r="P26" s="41"/>
      <c r="Q26" s="42" t="str">
        <f t="shared" si="2"/>
        <v/>
      </c>
    </row>
    <row r="27" spans="2:17" ht="45.6" x14ac:dyDescent="0.2">
      <c r="B27" s="35">
        <v>22</v>
      </c>
      <c r="C27" s="36" t="s">
        <v>787</v>
      </c>
      <c r="D27" s="36" t="s">
        <v>787</v>
      </c>
      <c r="E27" s="36" t="s">
        <v>506</v>
      </c>
      <c r="F27" s="36" t="s">
        <v>788</v>
      </c>
      <c r="G27" s="37" t="s">
        <v>14</v>
      </c>
      <c r="H27" s="37" t="s">
        <v>15</v>
      </c>
      <c r="I27" s="38">
        <v>1</v>
      </c>
      <c r="J27" s="39">
        <v>11559.04864864865</v>
      </c>
      <c r="K27" s="39"/>
      <c r="L27" s="40">
        <v>7.5000000000000011E-2</v>
      </c>
      <c r="M27" s="41">
        <f t="shared" si="0"/>
        <v>7.5000000000000011E-2</v>
      </c>
      <c r="N27" s="42">
        <f t="shared" si="1"/>
        <v>10692.12</v>
      </c>
      <c r="O27" s="42"/>
      <c r="P27" s="41"/>
      <c r="Q27" s="42" t="str">
        <f t="shared" si="2"/>
        <v/>
      </c>
    </row>
    <row r="28" spans="2:17" ht="45.6" x14ac:dyDescent="0.2">
      <c r="B28" s="35">
        <v>23</v>
      </c>
      <c r="C28" s="36" t="s">
        <v>789</v>
      </c>
      <c r="D28" s="36" t="s">
        <v>789</v>
      </c>
      <c r="E28" s="36" t="s">
        <v>507</v>
      </c>
      <c r="F28" s="36" t="s">
        <v>790</v>
      </c>
      <c r="G28" s="37" t="s">
        <v>14</v>
      </c>
      <c r="H28" s="37" t="s">
        <v>15</v>
      </c>
      <c r="I28" s="38">
        <v>1</v>
      </c>
      <c r="J28" s="39">
        <v>9633.8588235294119</v>
      </c>
      <c r="K28" s="39"/>
      <c r="L28" s="40">
        <v>0.15</v>
      </c>
      <c r="M28" s="41">
        <f t="shared" si="0"/>
        <v>0.15</v>
      </c>
      <c r="N28" s="42">
        <f t="shared" si="1"/>
        <v>8188.78</v>
      </c>
      <c r="O28" s="42"/>
      <c r="P28" s="41"/>
      <c r="Q28" s="42" t="str">
        <f t="shared" si="2"/>
        <v/>
      </c>
    </row>
    <row r="29" spans="2:17" ht="45.6" x14ac:dyDescent="0.2">
      <c r="B29" s="35">
        <v>24</v>
      </c>
      <c r="C29" s="36" t="s">
        <v>791</v>
      </c>
      <c r="D29" s="36" t="s">
        <v>791</v>
      </c>
      <c r="E29" s="36" t="s">
        <v>508</v>
      </c>
      <c r="F29" s="36" t="s">
        <v>792</v>
      </c>
      <c r="G29" s="37" t="s">
        <v>14</v>
      </c>
      <c r="H29" s="37" t="s">
        <v>15</v>
      </c>
      <c r="I29" s="38">
        <v>1</v>
      </c>
      <c r="J29" s="39">
        <v>9633.8499999999985</v>
      </c>
      <c r="K29" s="39"/>
      <c r="L29" s="40">
        <v>0.19999999999999998</v>
      </c>
      <c r="M29" s="41">
        <f t="shared" si="0"/>
        <v>0.19999999999999998</v>
      </c>
      <c r="N29" s="42">
        <f t="shared" si="1"/>
        <v>7707.079999999999</v>
      </c>
      <c r="O29" s="42"/>
      <c r="P29" s="41"/>
      <c r="Q29" s="42" t="str">
        <f t="shared" si="2"/>
        <v/>
      </c>
    </row>
    <row r="30" spans="2:17" ht="45.6" x14ac:dyDescent="0.2">
      <c r="B30" s="35">
        <v>25</v>
      </c>
      <c r="C30" s="36" t="s">
        <v>793</v>
      </c>
      <c r="D30" s="36" t="s">
        <v>793</v>
      </c>
      <c r="E30" s="36" t="s">
        <v>506</v>
      </c>
      <c r="F30" s="36" t="s">
        <v>794</v>
      </c>
      <c r="G30" s="37" t="s">
        <v>14</v>
      </c>
      <c r="H30" s="37" t="s">
        <v>15</v>
      </c>
      <c r="I30" s="38">
        <v>1</v>
      </c>
      <c r="J30" s="39">
        <v>11946.929729729729</v>
      </c>
      <c r="K30" s="39"/>
      <c r="L30" s="40">
        <v>7.5000000000000011E-2</v>
      </c>
      <c r="M30" s="41">
        <f t="shared" si="0"/>
        <v>7.5000000000000011E-2</v>
      </c>
      <c r="N30" s="42">
        <f t="shared" si="1"/>
        <v>11050.91</v>
      </c>
      <c r="O30" s="42"/>
      <c r="P30" s="41"/>
      <c r="Q30" s="42" t="str">
        <f t="shared" si="2"/>
        <v/>
      </c>
    </row>
    <row r="31" spans="2:17" ht="45.6" x14ac:dyDescent="0.2">
      <c r="B31" s="35">
        <v>26</v>
      </c>
      <c r="C31" s="36" t="s">
        <v>795</v>
      </c>
      <c r="D31" s="36" t="s">
        <v>795</v>
      </c>
      <c r="E31" s="36" t="s">
        <v>507</v>
      </c>
      <c r="F31" s="36" t="s">
        <v>796</v>
      </c>
      <c r="G31" s="37" t="s">
        <v>14</v>
      </c>
      <c r="H31" s="37" t="s">
        <v>15</v>
      </c>
      <c r="I31" s="38">
        <v>1</v>
      </c>
      <c r="J31" s="39">
        <v>9957.1411764705881</v>
      </c>
      <c r="K31" s="39"/>
      <c r="L31" s="40">
        <v>0.15</v>
      </c>
      <c r="M31" s="41">
        <f t="shared" si="0"/>
        <v>0.15</v>
      </c>
      <c r="N31" s="42">
        <f t="shared" si="1"/>
        <v>8463.57</v>
      </c>
      <c r="O31" s="42"/>
      <c r="P31" s="41"/>
      <c r="Q31" s="42" t="str">
        <f t="shared" si="2"/>
        <v/>
      </c>
    </row>
    <row r="32" spans="2:17" ht="45.6" x14ac:dyDescent="0.2">
      <c r="B32" s="35">
        <v>27</v>
      </c>
      <c r="C32" s="36" t="s">
        <v>797</v>
      </c>
      <c r="D32" s="36" t="s">
        <v>797</v>
      </c>
      <c r="E32" s="36" t="s">
        <v>508</v>
      </c>
      <c r="F32" s="36" t="s">
        <v>798</v>
      </c>
      <c r="G32" s="37" t="s">
        <v>14</v>
      </c>
      <c r="H32" s="37" t="s">
        <v>15</v>
      </c>
      <c r="I32" s="38">
        <v>1</v>
      </c>
      <c r="J32" s="39">
        <v>9957.1374999999989</v>
      </c>
      <c r="K32" s="39"/>
      <c r="L32" s="40">
        <v>0.19999999999999998</v>
      </c>
      <c r="M32" s="41">
        <f t="shared" si="0"/>
        <v>0.19999999999999998</v>
      </c>
      <c r="N32" s="42">
        <f t="shared" si="1"/>
        <v>7965.7099999999991</v>
      </c>
      <c r="O32" s="42"/>
      <c r="P32" s="41"/>
      <c r="Q32" s="42" t="str">
        <f t="shared" si="2"/>
        <v/>
      </c>
    </row>
    <row r="33" spans="2:17" ht="45.6" x14ac:dyDescent="0.2">
      <c r="B33" s="35">
        <v>28</v>
      </c>
      <c r="C33" s="36" t="s">
        <v>799</v>
      </c>
      <c r="D33" s="36" t="s">
        <v>799</v>
      </c>
      <c r="E33" s="36" t="s">
        <v>506</v>
      </c>
      <c r="F33" s="36" t="s">
        <v>800</v>
      </c>
      <c r="G33" s="37" t="s">
        <v>14</v>
      </c>
      <c r="H33" s="37" t="s">
        <v>15</v>
      </c>
      <c r="I33" s="38">
        <v>1</v>
      </c>
      <c r="J33" s="39">
        <v>252.12972972972972</v>
      </c>
      <c r="K33" s="39"/>
      <c r="L33" s="40">
        <v>7.5000000000000011E-2</v>
      </c>
      <c r="M33" s="41">
        <f t="shared" si="0"/>
        <v>7.5000000000000011E-2</v>
      </c>
      <c r="N33" s="42">
        <f t="shared" si="1"/>
        <v>233.22</v>
      </c>
      <c r="O33" s="42"/>
      <c r="P33" s="41"/>
      <c r="Q33" s="42" t="str">
        <f t="shared" si="2"/>
        <v/>
      </c>
    </row>
    <row r="34" spans="2:17" ht="45.6" x14ac:dyDescent="0.2">
      <c r="B34" s="35">
        <v>29</v>
      </c>
      <c r="C34" s="36" t="s">
        <v>801</v>
      </c>
      <c r="D34" s="36" t="s">
        <v>801</v>
      </c>
      <c r="E34" s="36" t="s">
        <v>507</v>
      </c>
      <c r="F34" s="36" t="s">
        <v>802</v>
      </c>
      <c r="G34" s="37" t="s">
        <v>14</v>
      </c>
      <c r="H34" s="37" t="s">
        <v>15</v>
      </c>
      <c r="I34" s="38">
        <v>1</v>
      </c>
      <c r="J34" s="39">
        <v>210.12941176470591</v>
      </c>
      <c r="K34" s="39"/>
      <c r="L34" s="40">
        <v>0.15</v>
      </c>
      <c r="M34" s="41">
        <f t="shared" si="0"/>
        <v>0.15</v>
      </c>
      <c r="N34" s="42">
        <f t="shared" si="1"/>
        <v>178.61</v>
      </c>
      <c r="O34" s="42"/>
      <c r="P34" s="41"/>
      <c r="Q34" s="42" t="str">
        <f t="shared" si="2"/>
        <v/>
      </c>
    </row>
    <row r="35" spans="2:17" ht="45.6" x14ac:dyDescent="0.2">
      <c r="B35" s="35">
        <v>30</v>
      </c>
      <c r="C35" s="36" t="s">
        <v>803</v>
      </c>
      <c r="D35" s="36" t="s">
        <v>803</v>
      </c>
      <c r="E35" s="36" t="s">
        <v>508</v>
      </c>
      <c r="F35" s="36" t="s">
        <v>804</v>
      </c>
      <c r="G35" s="37" t="s">
        <v>14</v>
      </c>
      <c r="H35" s="37" t="s">
        <v>15</v>
      </c>
      <c r="I35" s="38">
        <v>1</v>
      </c>
      <c r="J35" s="39">
        <v>210.13750000000002</v>
      </c>
      <c r="K35" s="39"/>
      <c r="L35" s="40">
        <v>0.19999999999999998</v>
      </c>
      <c r="M35" s="41">
        <f t="shared" si="0"/>
        <v>0.19999999999999998</v>
      </c>
      <c r="N35" s="42">
        <f t="shared" si="1"/>
        <v>168.11</v>
      </c>
      <c r="O35" s="42"/>
      <c r="P35" s="41"/>
      <c r="Q35" s="42" t="str">
        <f t="shared" si="2"/>
        <v/>
      </c>
    </row>
    <row r="36" spans="2:17" ht="45.6" x14ac:dyDescent="0.2">
      <c r="B36" s="35">
        <v>31</v>
      </c>
      <c r="C36" s="36" t="s">
        <v>805</v>
      </c>
      <c r="D36" s="36" t="s">
        <v>805</v>
      </c>
      <c r="E36" s="36" t="s">
        <v>506</v>
      </c>
      <c r="F36" s="36" t="s">
        <v>806</v>
      </c>
      <c r="G36" s="37" t="s">
        <v>14</v>
      </c>
      <c r="H36" s="37" t="s">
        <v>15</v>
      </c>
      <c r="I36" s="38">
        <v>1</v>
      </c>
      <c r="J36" s="39">
        <v>387.89189189189187</v>
      </c>
      <c r="K36" s="39"/>
      <c r="L36" s="40">
        <v>7.5000000000000011E-2</v>
      </c>
      <c r="M36" s="41">
        <f t="shared" si="0"/>
        <v>7.5000000000000011E-2</v>
      </c>
      <c r="N36" s="42">
        <f t="shared" si="1"/>
        <v>358.8</v>
      </c>
      <c r="O36" s="42"/>
      <c r="P36" s="41"/>
      <c r="Q36" s="42" t="str">
        <f t="shared" si="2"/>
        <v/>
      </c>
    </row>
    <row r="37" spans="2:17" ht="45.6" x14ac:dyDescent="0.2">
      <c r="B37" s="35">
        <v>32</v>
      </c>
      <c r="C37" s="36" t="s">
        <v>807</v>
      </c>
      <c r="D37" s="36" t="s">
        <v>807</v>
      </c>
      <c r="E37" s="36" t="s">
        <v>507</v>
      </c>
      <c r="F37" s="36" t="s">
        <v>808</v>
      </c>
      <c r="G37" s="37" t="s">
        <v>14</v>
      </c>
      <c r="H37" s="37" t="s">
        <v>15</v>
      </c>
      <c r="I37" s="38">
        <v>1</v>
      </c>
      <c r="J37" s="39">
        <v>323.2823529411765</v>
      </c>
      <c r="K37" s="39"/>
      <c r="L37" s="40">
        <v>0.15</v>
      </c>
      <c r="M37" s="41">
        <f t="shared" si="0"/>
        <v>0.15</v>
      </c>
      <c r="N37" s="42">
        <f t="shared" si="1"/>
        <v>274.79000000000002</v>
      </c>
      <c r="O37" s="42"/>
      <c r="P37" s="41"/>
      <c r="Q37" s="42" t="str">
        <f t="shared" si="2"/>
        <v/>
      </c>
    </row>
    <row r="38" spans="2:17" ht="45.6" x14ac:dyDescent="0.2">
      <c r="B38" s="35">
        <v>33</v>
      </c>
      <c r="C38" s="36" t="s">
        <v>809</v>
      </c>
      <c r="D38" s="36" t="s">
        <v>809</v>
      </c>
      <c r="E38" s="36" t="s">
        <v>508</v>
      </c>
      <c r="F38" s="36" t="s">
        <v>810</v>
      </c>
      <c r="G38" s="37" t="s">
        <v>14</v>
      </c>
      <c r="H38" s="37" t="s">
        <v>15</v>
      </c>
      <c r="I38" s="38">
        <v>1</v>
      </c>
      <c r="J38" s="39">
        <v>323.28749999999997</v>
      </c>
      <c r="K38" s="39"/>
      <c r="L38" s="40">
        <v>0.19999999999999998</v>
      </c>
      <c r="M38" s="41">
        <f t="shared" si="0"/>
        <v>0.19999999999999998</v>
      </c>
      <c r="N38" s="42">
        <f t="shared" si="1"/>
        <v>258.63</v>
      </c>
      <c r="O38" s="42"/>
      <c r="P38" s="41"/>
      <c r="Q38" s="42" t="str">
        <f t="shared" si="2"/>
        <v/>
      </c>
    </row>
    <row r="39" spans="2:17" ht="45.6" x14ac:dyDescent="0.2">
      <c r="B39" s="35">
        <v>34</v>
      </c>
      <c r="C39" s="36" t="s">
        <v>811</v>
      </c>
      <c r="D39" s="36" t="s">
        <v>811</v>
      </c>
      <c r="E39" s="36" t="s">
        <v>506</v>
      </c>
      <c r="F39" s="36" t="s">
        <v>812</v>
      </c>
      <c r="G39" s="37" t="s">
        <v>14</v>
      </c>
      <c r="H39" s="37" t="s">
        <v>15</v>
      </c>
      <c r="I39" s="38">
        <v>1</v>
      </c>
      <c r="J39" s="39">
        <v>387.89189189189187</v>
      </c>
      <c r="K39" s="39"/>
      <c r="L39" s="40">
        <v>7.5000000000000011E-2</v>
      </c>
      <c r="M39" s="41">
        <f t="shared" si="0"/>
        <v>7.5000000000000011E-2</v>
      </c>
      <c r="N39" s="42">
        <f t="shared" si="1"/>
        <v>358.8</v>
      </c>
      <c r="O39" s="42"/>
      <c r="P39" s="41"/>
      <c r="Q39" s="42" t="str">
        <f t="shared" si="2"/>
        <v/>
      </c>
    </row>
    <row r="40" spans="2:17" ht="45.6" x14ac:dyDescent="0.2">
      <c r="B40" s="35">
        <v>35</v>
      </c>
      <c r="C40" s="36" t="s">
        <v>813</v>
      </c>
      <c r="D40" s="36" t="s">
        <v>813</v>
      </c>
      <c r="E40" s="36" t="s">
        <v>507</v>
      </c>
      <c r="F40" s="36" t="s">
        <v>814</v>
      </c>
      <c r="G40" s="37" t="s">
        <v>14</v>
      </c>
      <c r="H40" s="37" t="s">
        <v>15</v>
      </c>
      <c r="I40" s="38">
        <v>1</v>
      </c>
      <c r="J40" s="39">
        <v>323.2823529411765</v>
      </c>
      <c r="K40" s="39"/>
      <c r="L40" s="40">
        <v>0.15</v>
      </c>
      <c r="M40" s="41">
        <f t="shared" si="0"/>
        <v>0.15</v>
      </c>
      <c r="N40" s="42">
        <f t="shared" si="1"/>
        <v>274.79000000000002</v>
      </c>
      <c r="O40" s="42"/>
      <c r="P40" s="41"/>
      <c r="Q40" s="42" t="str">
        <f t="shared" si="2"/>
        <v/>
      </c>
    </row>
    <row r="41" spans="2:17" ht="45.6" x14ac:dyDescent="0.2">
      <c r="B41" s="35">
        <v>36</v>
      </c>
      <c r="C41" s="36" t="s">
        <v>815</v>
      </c>
      <c r="D41" s="36" t="s">
        <v>815</v>
      </c>
      <c r="E41" s="36" t="s">
        <v>508</v>
      </c>
      <c r="F41" s="36" t="s">
        <v>816</v>
      </c>
      <c r="G41" s="37" t="s">
        <v>14</v>
      </c>
      <c r="H41" s="37" t="s">
        <v>15</v>
      </c>
      <c r="I41" s="38">
        <v>1</v>
      </c>
      <c r="J41" s="39">
        <v>323.28749999999997</v>
      </c>
      <c r="K41" s="39"/>
      <c r="L41" s="40">
        <v>0.19999999999999998</v>
      </c>
      <c r="M41" s="41">
        <f t="shared" si="0"/>
        <v>0.19999999999999998</v>
      </c>
      <c r="N41" s="42">
        <f t="shared" si="1"/>
        <v>258.63</v>
      </c>
      <c r="O41" s="42"/>
      <c r="P41" s="41"/>
      <c r="Q41" s="42" t="str">
        <f t="shared" si="2"/>
        <v/>
      </c>
    </row>
    <row r="42" spans="2:17" ht="45.6" x14ac:dyDescent="0.2">
      <c r="B42" s="35">
        <v>37</v>
      </c>
      <c r="C42" s="36" t="s">
        <v>817</v>
      </c>
      <c r="D42" s="36" t="s">
        <v>817</v>
      </c>
      <c r="E42" s="36" t="s">
        <v>506</v>
      </c>
      <c r="F42" s="36" t="s">
        <v>818</v>
      </c>
      <c r="G42" s="37" t="s">
        <v>14</v>
      </c>
      <c r="H42" s="37" t="s">
        <v>15</v>
      </c>
      <c r="I42" s="38">
        <v>1</v>
      </c>
      <c r="J42" s="39">
        <v>1842.4648648648647</v>
      </c>
      <c r="K42" s="39"/>
      <c r="L42" s="40">
        <v>7.5000000000000011E-2</v>
      </c>
      <c r="M42" s="41">
        <f t="shared" si="0"/>
        <v>7.5000000000000011E-2</v>
      </c>
      <c r="N42" s="42">
        <f t="shared" si="1"/>
        <v>1704.28</v>
      </c>
      <c r="O42" s="42"/>
      <c r="P42" s="41"/>
      <c r="Q42" s="42" t="str">
        <f t="shared" si="2"/>
        <v/>
      </c>
    </row>
    <row r="43" spans="2:17" ht="45.6" x14ac:dyDescent="0.2">
      <c r="B43" s="35">
        <v>38</v>
      </c>
      <c r="C43" s="36" t="s">
        <v>819</v>
      </c>
      <c r="D43" s="36" t="s">
        <v>819</v>
      </c>
      <c r="E43" s="36" t="s">
        <v>507</v>
      </c>
      <c r="F43" s="36" t="s">
        <v>820</v>
      </c>
      <c r="G43" s="37" t="s">
        <v>14</v>
      </c>
      <c r="H43" s="37" t="s">
        <v>15</v>
      </c>
      <c r="I43" s="38">
        <v>1</v>
      </c>
      <c r="J43" s="39">
        <v>1535.6000000000001</v>
      </c>
      <c r="K43" s="39"/>
      <c r="L43" s="40">
        <v>0.15</v>
      </c>
      <c r="M43" s="41">
        <f t="shared" si="0"/>
        <v>0.15</v>
      </c>
      <c r="N43" s="42">
        <f t="shared" si="1"/>
        <v>1305.26</v>
      </c>
      <c r="O43" s="42"/>
      <c r="P43" s="41"/>
      <c r="Q43" s="42" t="str">
        <f t="shared" si="2"/>
        <v/>
      </c>
    </row>
    <row r="44" spans="2:17" ht="45.6" x14ac:dyDescent="0.2">
      <c r="B44" s="35">
        <v>39</v>
      </c>
      <c r="C44" s="36" t="s">
        <v>821</v>
      </c>
      <c r="D44" s="36" t="s">
        <v>821</v>
      </c>
      <c r="E44" s="36" t="s">
        <v>508</v>
      </c>
      <c r="F44" s="36" t="s">
        <v>822</v>
      </c>
      <c r="G44" s="37" t="s">
        <v>14</v>
      </c>
      <c r="H44" s="37" t="s">
        <v>15</v>
      </c>
      <c r="I44" s="38">
        <v>1</v>
      </c>
      <c r="J44" s="39">
        <v>1535.6</v>
      </c>
      <c r="K44" s="39"/>
      <c r="L44" s="40">
        <v>0.19999999999999998</v>
      </c>
      <c r="M44" s="41">
        <f t="shared" si="0"/>
        <v>0.19999999999999998</v>
      </c>
      <c r="N44" s="42">
        <f t="shared" si="1"/>
        <v>1228.48</v>
      </c>
      <c r="O44" s="42"/>
      <c r="P44" s="41"/>
      <c r="Q44" s="42" t="str">
        <f t="shared" si="2"/>
        <v/>
      </c>
    </row>
    <row r="45" spans="2:17" ht="45.6" x14ac:dyDescent="0.2">
      <c r="B45" s="35">
        <v>40</v>
      </c>
      <c r="C45" s="36" t="s">
        <v>823</v>
      </c>
      <c r="D45" s="36" t="s">
        <v>823</v>
      </c>
      <c r="E45" s="36" t="s">
        <v>506</v>
      </c>
      <c r="F45" s="36" t="s">
        <v>824</v>
      </c>
      <c r="G45" s="37" t="s">
        <v>14</v>
      </c>
      <c r="H45" s="37" t="s">
        <v>15</v>
      </c>
      <c r="I45" s="38">
        <v>1</v>
      </c>
      <c r="J45" s="39">
        <v>654.87567567567567</v>
      </c>
      <c r="K45" s="39"/>
      <c r="L45" s="40">
        <v>7.5000000000000011E-2</v>
      </c>
      <c r="M45" s="41">
        <f t="shared" si="0"/>
        <v>7.5000000000000011E-2</v>
      </c>
      <c r="N45" s="42">
        <f t="shared" si="1"/>
        <v>605.76</v>
      </c>
      <c r="O45" s="42"/>
      <c r="P45" s="41"/>
      <c r="Q45" s="42" t="str">
        <f t="shared" si="2"/>
        <v/>
      </c>
    </row>
    <row r="46" spans="2:17" ht="45.6" x14ac:dyDescent="0.2">
      <c r="B46" s="35">
        <v>41</v>
      </c>
      <c r="C46" s="36" t="s">
        <v>825</v>
      </c>
      <c r="D46" s="36" t="s">
        <v>825</v>
      </c>
      <c r="E46" s="36" t="s">
        <v>507</v>
      </c>
      <c r="F46" s="36" t="s">
        <v>826</v>
      </c>
      <c r="G46" s="37" t="s">
        <v>14</v>
      </c>
      <c r="H46" s="37" t="s">
        <v>15</v>
      </c>
      <c r="I46" s="38">
        <v>1</v>
      </c>
      <c r="J46" s="39">
        <v>545.80000000000007</v>
      </c>
      <c r="K46" s="39"/>
      <c r="L46" s="40">
        <v>0.15</v>
      </c>
      <c r="M46" s="41">
        <f t="shared" si="0"/>
        <v>0.15</v>
      </c>
      <c r="N46" s="42">
        <f t="shared" si="1"/>
        <v>463.93000000000006</v>
      </c>
      <c r="O46" s="42"/>
      <c r="P46" s="41"/>
      <c r="Q46" s="42" t="str">
        <f t="shared" si="2"/>
        <v/>
      </c>
    </row>
    <row r="47" spans="2:17" ht="45.6" x14ac:dyDescent="0.2">
      <c r="B47" s="35">
        <v>42</v>
      </c>
      <c r="C47" s="36" t="s">
        <v>827</v>
      </c>
      <c r="D47" s="36" t="s">
        <v>827</v>
      </c>
      <c r="E47" s="36" t="s">
        <v>508</v>
      </c>
      <c r="F47" s="36" t="s">
        <v>828</v>
      </c>
      <c r="G47" s="37" t="s">
        <v>14</v>
      </c>
      <c r="H47" s="37" t="s">
        <v>15</v>
      </c>
      <c r="I47" s="38">
        <v>1</v>
      </c>
      <c r="J47" s="39">
        <v>545.79999999999995</v>
      </c>
      <c r="K47" s="39"/>
      <c r="L47" s="40">
        <v>0.19999999999999998</v>
      </c>
      <c r="M47" s="41">
        <f t="shared" si="0"/>
        <v>0.19999999999999998</v>
      </c>
      <c r="N47" s="42">
        <f t="shared" si="1"/>
        <v>436.64</v>
      </c>
      <c r="O47" s="42"/>
      <c r="P47" s="41"/>
      <c r="Q47" s="42" t="str">
        <f t="shared" si="2"/>
        <v/>
      </c>
    </row>
    <row r="48" spans="2:17" ht="45.6" x14ac:dyDescent="0.2">
      <c r="B48" s="35">
        <v>43</v>
      </c>
      <c r="C48" s="36" t="s">
        <v>829</v>
      </c>
      <c r="D48" s="36" t="s">
        <v>829</v>
      </c>
      <c r="E48" s="36" t="s">
        <v>506</v>
      </c>
      <c r="F48" s="36" t="s">
        <v>830</v>
      </c>
      <c r="G48" s="37" t="s">
        <v>14</v>
      </c>
      <c r="H48" s="37" t="s">
        <v>15</v>
      </c>
      <c r="I48" s="38">
        <v>1</v>
      </c>
      <c r="J48" s="39">
        <v>352.627027027027</v>
      </c>
      <c r="K48" s="39"/>
      <c r="L48" s="40">
        <v>7.5000000000000011E-2</v>
      </c>
      <c r="M48" s="41">
        <f t="shared" si="0"/>
        <v>7.5000000000000011E-2</v>
      </c>
      <c r="N48" s="42">
        <f t="shared" si="1"/>
        <v>326.18</v>
      </c>
      <c r="O48" s="42"/>
      <c r="P48" s="41"/>
      <c r="Q48" s="42" t="str">
        <f t="shared" si="2"/>
        <v/>
      </c>
    </row>
    <row r="49" spans="2:17" ht="45.6" x14ac:dyDescent="0.2">
      <c r="B49" s="35">
        <v>44</v>
      </c>
      <c r="C49" s="36" t="s">
        <v>831</v>
      </c>
      <c r="D49" s="36" t="s">
        <v>831</v>
      </c>
      <c r="E49" s="36" t="s">
        <v>507</v>
      </c>
      <c r="F49" s="36" t="s">
        <v>832</v>
      </c>
      <c r="G49" s="37" t="s">
        <v>14</v>
      </c>
      <c r="H49" s="37" t="s">
        <v>15</v>
      </c>
      <c r="I49" s="38">
        <v>1</v>
      </c>
      <c r="J49" s="39">
        <v>293.89411764705881</v>
      </c>
      <c r="K49" s="39"/>
      <c r="L49" s="40">
        <v>0.15</v>
      </c>
      <c r="M49" s="41">
        <f t="shared" si="0"/>
        <v>0.15</v>
      </c>
      <c r="N49" s="42">
        <f t="shared" si="1"/>
        <v>249.80999999999997</v>
      </c>
      <c r="O49" s="42"/>
      <c r="P49" s="41"/>
      <c r="Q49" s="42" t="str">
        <f t="shared" si="2"/>
        <v/>
      </c>
    </row>
    <row r="50" spans="2:17" ht="45.6" x14ac:dyDescent="0.2">
      <c r="B50" s="35">
        <v>45</v>
      </c>
      <c r="C50" s="36" t="s">
        <v>833</v>
      </c>
      <c r="D50" s="36" t="s">
        <v>833</v>
      </c>
      <c r="E50" s="36" t="s">
        <v>508</v>
      </c>
      <c r="F50" s="36" t="s">
        <v>834</v>
      </c>
      <c r="G50" s="37" t="s">
        <v>14</v>
      </c>
      <c r="H50" s="37" t="s">
        <v>15</v>
      </c>
      <c r="I50" s="38">
        <v>1</v>
      </c>
      <c r="J50" s="39">
        <v>293.89999999999998</v>
      </c>
      <c r="K50" s="39"/>
      <c r="L50" s="40">
        <v>0.19999999999999998</v>
      </c>
      <c r="M50" s="41">
        <f t="shared" si="0"/>
        <v>0.19999999999999998</v>
      </c>
      <c r="N50" s="42">
        <f t="shared" si="1"/>
        <v>235.12</v>
      </c>
      <c r="O50" s="42"/>
      <c r="P50" s="41"/>
      <c r="Q50" s="42" t="str">
        <f t="shared" si="2"/>
        <v/>
      </c>
    </row>
    <row r="51" spans="2:17" ht="45.6" x14ac:dyDescent="0.2">
      <c r="B51" s="35">
        <v>46</v>
      </c>
      <c r="C51" s="36" t="s">
        <v>835</v>
      </c>
      <c r="D51" s="36" t="s">
        <v>835</v>
      </c>
      <c r="E51" s="36" t="s">
        <v>506</v>
      </c>
      <c r="F51" s="36" t="s">
        <v>836</v>
      </c>
      <c r="G51" s="37" t="s">
        <v>14</v>
      </c>
      <c r="H51" s="37" t="s">
        <v>15</v>
      </c>
      <c r="I51" s="38">
        <v>1</v>
      </c>
      <c r="J51" s="39">
        <v>109.8162162162162</v>
      </c>
      <c r="K51" s="39"/>
      <c r="L51" s="40">
        <v>7.5000000000000011E-2</v>
      </c>
      <c r="M51" s="41">
        <f t="shared" si="0"/>
        <v>7.5000000000000011E-2</v>
      </c>
      <c r="N51" s="42">
        <f t="shared" si="1"/>
        <v>101.58</v>
      </c>
      <c r="O51" s="42"/>
      <c r="P51" s="41"/>
      <c r="Q51" s="42" t="str">
        <f t="shared" si="2"/>
        <v/>
      </c>
    </row>
    <row r="52" spans="2:17" ht="45.6" x14ac:dyDescent="0.2">
      <c r="B52" s="35">
        <v>47</v>
      </c>
      <c r="C52" s="36" t="s">
        <v>837</v>
      </c>
      <c r="D52" s="36" t="s">
        <v>837</v>
      </c>
      <c r="E52" s="36" t="s">
        <v>507</v>
      </c>
      <c r="F52" s="36" t="s">
        <v>838</v>
      </c>
      <c r="G52" s="37" t="s">
        <v>14</v>
      </c>
      <c r="H52" s="37" t="s">
        <v>15</v>
      </c>
      <c r="I52" s="38">
        <v>1</v>
      </c>
      <c r="J52" s="39">
        <v>91.529411764705884</v>
      </c>
      <c r="K52" s="39"/>
      <c r="L52" s="40">
        <v>0.15</v>
      </c>
      <c r="M52" s="41">
        <f t="shared" si="0"/>
        <v>0.15</v>
      </c>
      <c r="N52" s="42">
        <f t="shared" si="1"/>
        <v>77.8</v>
      </c>
      <c r="O52" s="42"/>
      <c r="P52" s="41"/>
      <c r="Q52" s="42" t="str">
        <f t="shared" si="2"/>
        <v/>
      </c>
    </row>
    <row r="53" spans="2:17" ht="45.6" x14ac:dyDescent="0.2">
      <c r="B53" s="35">
        <v>48</v>
      </c>
      <c r="C53" s="36" t="s">
        <v>839</v>
      </c>
      <c r="D53" s="36" t="s">
        <v>839</v>
      </c>
      <c r="E53" s="36" t="s">
        <v>508</v>
      </c>
      <c r="F53" s="36" t="s">
        <v>840</v>
      </c>
      <c r="G53" s="37" t="s">
        <v>14</v>
      </c>
      <c r="H53" s="37" t="s">
        <v>15</v>
      </c>
      <c r="I53" s="38">
        <v>1</v>
      </c>
      <c r="J53" s="39">
        <v>91.524999999999991</v>
      </c>
      <c r="K53" s="39"/>
      <c r="L53" s="40">
        <v>0.19999999999999998</v>
      </c>
      <c r="M53" s="41">
        <f t="shared" si="0"/>
        <v>0.19999999999999998</v>
      </c>
      <c r="N53" s="42">
        <f t="shared" si="1"/>
        <v>73.22</v>
      </c>
      <c r="O53" s="42"/>
      <c r="P53" s="41"/>
      <c r="Q53" s="42" t="str">
        <f t="shared" si="2"/>
        <v/>
      </c>
    </row>
    <row r="54" spans="2:17" ht="45.6" x14ac:dyDescent="0.2">
      <c r="B54" s="35">
        <v>49</v>
      </c>
      <c r="C54" s="36" t="s">
        <v>841</v>
      </c>
      <c r="D54" s="36" t="s">
        <v>841</v>
      </c>
      <c r="E54" s="36" t="s">
        <v>506</v>
      </c>
      <c r="F54" s="36" t="s">
        <v>842</v>
      </c>
      <c r="G54" s="37" t="s">
        <v>843</v>
      </c>
      <c r="H54" s="37" t="s">
        <v>15</v>
      </c>
      <c r="I54" s="38">
        <v>1</v>
      </c>
      <c r="J54" s="39">
        <v>148</v>
      </c>
      <c r="K54" s="39"/>
      <c r="L54" s="40">
        <v>7.5000000000000011E-2</v>
      </c>
      <c r="M54" s="41">
        <f t="shared" si="0"/>
        <v>7.5000000000000011E-2</v>
      </c>
      <c r="N54" s="42">
        <f t="shared" si="1"/>
        <v>136.9</v>
      </c>
      <c r="O54" s="42"/>
      <c r="P54" s="41"/>
      <c r="Q54" s="42" t="str">
        <f t="shared" si="2"/>
        <v/>
      </c>
    </row>
    <row r="55" spans="2:17" ht="45.6" x14ac:dyDescent="0.2">
      <c r="B55" s="35">
        <v>50</v>
      </c>
      <c r="C55" s="36" t="s">
        <v>844</v>
      </c>
      <c r="D55" s="36" t="s">
        <v>844</v>
      </c>
      <c r="E55" s="36" t="s">
        <v>507</v>
      </c>
      <c r="F55" s="36" t="s">
        <v>845</v>
      </c>
      <c r="G55" s="37" t="s">
        <v>843</v>
      </c>
      <c r="H55" s="37" t="s">
        <v>15</v>
      </c>
      <c r="I55" s="38">
        <v>1</v>
      </c>
      <c r="J55" s="39">
        <v>123.35294117647058</v>
      </c>
      <c r="K55" s="39"/>
      <c r="L55" s="40">
        <v>0.15</v>
      </c>
      <c r="M55" s="41">
        <f t="shared" si="0"/>
        <v>0.15</v>
      </c>
      <c r="N55" s="42">
        <f t="shared" si="1"/>
        <v>104.85</v>
      </c>
      <c r="O55" s="42"/>
      <c r="P55" s="41"/>
      <c r="Q55" s="42" t="str">
        <f t="shared" si="2"/>
        <v/>
      </c>
    </row>
    <row r="56" spans="2:17" ht="45.6" x14ac:dyDescent="0.2">
      <c r="B56" s="35">
        <v>51</v>
      </c>
      <c r="C56" s="36" t="s">
        <v>846</v>
      </c>
      <c r="D56" s="36" t="s">
        <v>846</v>
      </c>
      <c r="E56" s="36" t="s">
        <v>508</v>
      </c>
      <c r="F56" s="36" t="s">
        <v>847</v>
      </c>
      <c r="G56" s="37" t="s">
        <v>843</v>
      </c>
      <c r="H56" s="37" t="s">
        <v>15</v>
      </c>
      <c r="I56" s="38">
        <v>1</v>
      </c>
      <c r="J56" s="39">
        <v>123.35000000000001</v>
      </c>
      <c r="K56" s="39"/>
      <c r="L56" s="40">
        <v>0.19999999999999998</v>
      </c>
      <c r="M56" s="41">
        <f t="shared" si="0"/>
        <v>0.19999999999999998</v>
      </c>
      <c r="N56" s="42">
        <f t="shared" si="1"/>
        <v>98.68</v>
      </c>
      <c r="O56" s="42"/>
      <c r="P56" s="41"/>
      <c r="Q56" s="42" t="str">
        <f t="shared" si="2"/>
        <v/>
      </c>
    </row>
    <row r="57" spans="2:17" ht="45.6" x14ac:dyDescent="0.2">
      <c r="B57" s="35">
        <v>52</v>
      </c>
      <c r="C57" s="36" t="s">
        <v>848</v>
      </c>
      <c r="D57" s="36" t="s">
        <v>848</v>
      </c>
      <c r="E57" s="36" t="s">
        <v>506</v>
      </c>
      <c r="F57" s="36" t="s">
        <v>849</v>
      </c>
      <c r="G57" s="37" t="s">
        <v>843</v>
      </c>
      <c r="H57" s="37" t="s">
        <v>15</v>
      </c>
      <c r="I57" s="38">
        <v>1</v>
      </c>
      <c r="J57" s="39">
        <v>288.14054054054048</v>
      </c>
      <c r="K57" s="39"/>
      <c r="L57" s="40">
        <v>7.5000000000000011E-2</v>
      </c>
      <c r="M57" s="41">
        <f t="shared" si="0"/>
        <v>7.5000000000000011E-2</v>
      </c>
      <c r="N57" s="42">
        <f t="shared" si="1"/>
        <v>266.52999999999997</v>
      </c>
      <c r="O57" s="42"/>
      <c r="P57" s="41"/>
      <c r="Q57" s="42" t="str">
        <f t="shared" si="2"/>
        <v/>
      </c>
    </row>
    <row r="58" spans="2:17" ht="45.6" x14ac:dyDescent="0.2">
      <c r="B58" s="35">
        <v>53</v>
      </c>
      <c r="C58" s="36" t="s">
        <v>850</v>
      </c>
      <c r="D58" s="36" t="s">
        <v>850</v>
      </c>
      <c r="E58" s="36" t="s">
        <v>507</v>
      </c>
      <c r="F58" s="36" t="s">
        <v>851</v>
      </c>
      <c r="G58" s="37" t="s">
        <v>843</v>
      </c>
      <c r="H58" s="37" t="s">
        <v>15</v>
      </c>
      <c r="I58" s="38">
        <v>1</v>
      </c>
      <c r="J58" s="39">
        <v>240.15294117647059</v>
      </c>
      <c r="K58" s="39"/>
      <c r="L58" s="40">
        <v>0.15</v>
      </c>
      <c r="M58" s="41">
        <f t="shared" si="0"/>
        <v>0.15</v>
      </c>
      <c r="N58" s="42">
        <f t="shared" si="1"/>
        <v>204.13</v>
      </c>
      <c r="O58" s="42"/>
      <c r="P58" s="41"/>
      <c r="Q58" s="42" t="str">
        <f t="shared" si="2"/>
        <v/>
      </c>
    </row>
    <row r="59" spans="2:17" ht="45.6" x14ac:dyDescent="0.2">
      <c r="B59" s="35">
        <v>54</v>
      </c>
      <c r="C59" s="36" t="s">
        <v>852</v>
      </c>
      <c r="D59" s="36" t="s">
        <v>852</v>
      </c>
      <c r="E59" s="36" t="s">
        <v>508</v>
      </c>
      <c r="F59" s="36" t="s">
        <v>853</v>
      </c>
      <c r="G59" s="37" t="s">
        <v>843</v>
      </c>
      <c r="H59" s="37" t="s">
        <v>15</v>
      </c>
      <c r="I59" s="38">
        <v>1</v>
      </c>
      <c r="J59" s="39">
        <v>240.15</v>
      </c>
      <c r="K59" s="39"/>
      <c r="L59" s="40">
        <v>0.19999999999999998</v>
      </c>
      <c r="M59" s="41">
        <f t="shared" si="0"/>
        <v>0.19999999999999998</v>
      </c>
      <c r="N59" s="42">
        <f t="shared" si="1"/>
        <v>192.12</v>
      </c>
      <c r="O59" s="42"/>
      <c r="P59" s="41"/>
      <c r="Q59" s="42" t="str">
        <f t="shared" si="2"/>
        <v/>
      </c>
    </row>
    <row r="60" spans="2:17" ht="45.6" x14ac:dyDescent="0.2">
      <c r="B60" s="35">
        <v>55</v>
      </c>
      <c r="C60" s="36" t="s">
        <v>854</v>
      </c>
      <c r="D60" s="36" t="s">
        <v>854</v>
      </c>
      <c r="E60" s="36" t="s">
        <v>506</v>
      </c>
      <c r="F60" s="36" t="s">
        <v>855</v>
      </c>
      <c r="G60" s="37" t="s">
        <v>843</v>
      </c>
      <c r="H60" s="37" t="s">
        <v>15</v>
      </c>
      <c r="I60" s="38">
        <v>1</v>
      </c>
      <c r="J60" s="39">
        <v>289.45945945945942</v>
      </c>
      <c r="K60" s="39"/>
      <c r="L60" s="40">
        <v>7.5000000000000011E-2</v>
      </c>
      <c r="M60" s="41">
        <f t="shared" si="0"/>
        <v>7.5000000000000011E-2</v>
      </c>
      <c r="N60" s="42">
        <f t="shared" si="1"/>
        <v>267.75</v>
      </c>
      <c r="O60" s="42"/>
      <c r="P60" s="41"/>
      <c r="Q60" s="42" t="str">
        <f t="shared" si="2"/>
        <v/>
      </c>
    </row>
    <row r="61" spans="2:17" ht="45.6" x14ac:dyDescent="0.2">
      <c r="B61" s="35">
        <v>56</v>
      </c>
      <c r="C61" s="36" t="s">
        <v>856</v>
      </c>
      <c r="D61" s="36" t="s">
        <v>856</v>
      </c>
      <c r="E61" s="36" t="s">
        <v>507</v>
      </c>
      <c r="F61" s="36" t="s">
        <v>857</v>
      </c>
      <c r="G61" s="37" t="s">
        <v>843</v>
      </c>
      <c r="H61" s="37" t="s">
        <v>15</v>
      </c>
      <c r="I61" s="38">
        <v>1</v>
      </c>
      <c r="J61" s="39">
        <v>241.24705882352941</v>
      </c>
      <c r="K61" s="39"/>
      <c r="L61" s="40">
        <v>0.15</v>
      </c>
      <c r="M61" s="41">
        <f t="shared" si="0"/>
        <v>0.15</v>
      </c>
      <c r="N61" s="42">
        <f t="shared" si="1"/>
        <v>205.06</v>
      </c>
      <c r="O61" s="42"/>
      <c r="P61" s="41"/>
      <c r="Q61" s="42" t="str">
        <f t="shared" si="2"/>
        <v/>
      </c>
    </row>
    <row r="62" spans="2:17" ht="45.6" x14ac:dyDescent="0.2">
      <c r="B62" s="35">
        <v>57</v>
      </c>
      <c r="C62" s="36" t="s">
        <v>858</v>
      </c>
      <c r="D62" s="36" t="s">
        <v>858</v>
      </c>
      <c r="E62" s="36" t="s">
        <v>508</v>
      </c>
      <c r="F62" s="36" t="s">
        <v>859</v>
      </c>
      <c r="G62" s="37" t="s">
        <v>843</v>
      </c>
      <c r="H62" s="37" t="s">
        <v>15</v>
      </c>
      <c r="I62" s="38">
        <v>1</v>
      </c>
      <c r="J62" s="39">
        <v>241.25</v>
      </c>
      <c r="K62" s="39"/>
      <c r="L62" s="40">
        <v>0.19999999999999998</v>
      </c>
      <c r="M62" s="41">
        <f t="shared" si="0"/>
        <v>0.19999999999999998</v>
      </c>
      <c r="N62" s="42">
        <f t="shared" si="1"/>
        <v>193</v>
      </c>
      <c r="O62" s="42"/>
      <c r="P62" s="41"/>
      <c r="Q62" s="42" t="str">
        <f t="shared" si="2"/>
        <v/>
      </c>
    </row>
    <row r="63" spans="2:17" ht="45.6" x14ac:dyDescent="0.2">
      <c r="B63" s="35">
        <v>58</v>
      </c>
      <c r="C63" s="36" t="s">
        <v>860</v>
      </c>
      <c r="D63" s="36" t="s">
        <v>860</v>
      </c>
      <c r="E63" s="36" t="s">
        <v>506</v>
      </c>
      <c r="F63" s="36" t="s">
        <v>861</v>
      </c>
      <c r="G63" s="37" t="s">
        <v>843</v>
      </c>
      <c r="H63" s="37" t="s">
        <v>15</v>
      </c>
      <c r="I63" s="38">
        <v>1</v>
      </c>
      <c r="J63" s="39">
        <v>8054.9621621621618</v>
      </c>
      <c r="K63" s="39"/>
      <c r="L63" s="40">
        <v>7.5000000000000011E-2</v>
      </c>
      <c r="M63" s="41">
        <f t="shared" si="0"/>
        <v>7.5000000000000011E-2</v>
      </c>
      <c r="N63" s="42">
        <f t="shared" si="1"/>
        <v>7450.84</v>
      </c>
      <c r="O63" s="42"/>
      <c r="P63" s="41"/>
      <c r="Q63" s="42" t="str">
        <f t="shared" si="2"/>
        <v/>
      </c>
    </row>
    <row r="64" spans="2:17" ht="45.6" x14ac:dyDescent="0.2">
      <c r="B64" s="35">
        <v>59</v>
      </c>
      <c r="C64" s="36" t="s">
        <v>862</v>
      </c>
      <c r="D64" s="36" t="s">
        <v>862</v>
      </c>
      <c r="E64" s="36" t="s">
        <v>507</v>
      </c>
      <c r="F64" s="36" t="s">
        <v>863</v>
      </c>
      <c r="G64" s="37" t="s">
        <v>843</v>
      </c>
      <c r="H64" s="37" t="s">
        <v>15</v>
      </c>
      <c r="I64" s="38">
        <v>1</v>
      </c>
      <c r="J64" s="39">
        <v>1090.9176470588236</v>
      </c>
      <c r="K64" s="39"/>
      <c r="L64" s="40">
        <v>0.15</v>
      </c>
      <c r="M64" s="41">
        <f t="shared" si="0"/>
        <v>0.15</v>
      </c>
      <c r="N64" s="42">
        <f t="shared" si="1"/>
        <v>927.28000000000009</v>
      </c>
      <c r="O64" s="42"/>
      <c r="P64" s="41"/>
      <c r="Q64" s="42" t="str">
        <f t="shared" si="2"/>
        <v/>
      </c>
    </row>
    <row r="65" spans="2:17" ht="45.6" x14ac:dyDescent="0.2">
      <c r="B65" s="35">
        <v>60</v>
      </c>
      <c r="C65" s="36" t="s">
        <v>864</v>
      </c>
      <c r="D65" s="36" t="s">
        <v>864</v>
      </c>
      <c r="E65" s="36" t="s">
        <v>508</v>
      </c>
      <c r="F65" s="36" t="s">
        <v>865</v>
      </c>
      <c r="G65" s="37" t="s">
        <v>14</v>
      </c>
      <c r="H65" s="37" t="s">
        <v>15</v>
      </c>
      <c r="I65" s="38">
        <v>1</v>
      </c>
      <c r="J65" s="39">
        <v>2906.4749999999995</v>
      </c>
      <c r="K65" s="39"/>
      <c r="L65" s="40">
        <v>0.19999999999999998</v>
      </c>
      <c r="M65" s="41">
        <f t="shared" si="0"/>
        <v>0.19999999999999998</v>
      </c>
      <c r="N65" s="42">
        <f t="shared" si="1"/>
        <v>2325.1799999999998</v>
      </c>
      <c r="O65" s="42"/>
      <c r="P65" s="41"/>
      <c r="Q65" s="42" t="str">
        <f t="shared" si="2"/>
        <v/>
      </c>
    </row>
    <row r="66" spans="2:17" ht="34.200000000000003" x14ac:dyDescent="0.2">
      <c r="B66" s="35">
        <v>61</v>
      </c>
      <c r="C66" s="36" t="s">
        <v>866</v>
      </c>
      <c r="D66" s="36" t="s">
        <v>866</v>
      </c>
      <c r="E66" s="36" t="s">
        <v>47</v>
      </c>
      <c r="F66" s="36" t="s">
        <v>867</v>
      </c>
      <c r="G66" s="37" t="s">
        <v>14</v>
      </c>
      <c r="H66" s="37" t="s">
        <v>15</v>
      </c>
      <c r="I66" s="38">
        <v>1</v>
      </c>
      <c r="J66" s="39">
        <v>2374.0666666666666</v>
      </c>
      <c r="K66" s="39"/>
      <c r="L66" s="40">
        <v>0.1</v>
      </c>
      <c r="M66" s="41">
        <f t="shared" si="0"/>
        <v>0.1</v>
      </c>
      <c r="N66" s="42">
        <f t="shared" si="1"/>
        <v>2136.66</v>
      </c>
      <c r="O66" s="42"/>
      <c r="P66" s="41"/>
      <c r="Q66" s="42" t="str">
        <f t="shared" si="2"/>
        <v/>
      </c>
    </row>
    <row r="67" spans="2:17" ht="34.200000000000003" x14ac:dyDescent="0.2">
      <c r="B67" s="35">
        <v>62</v>
      </c>
      <c r="C67" s="36" t="s">
        <v>868</v>
      </c>
      <c r="D67" s="36" t="s">
        <v>868</v>
      </c>
      <c r="E67" s="36" t="s">
        <v>48</v>
      </c>
      <c r="F67" s="36" t="s">
        <v>869</v>
      </c>
      <c r="G67" s="37" t="s">
        <v>14</v>
      </c>
      <c r="H67" s="37" t="s">
        <v>15</v>
      </c>
      <c r="I67" s="38">
        <v>1</v>
      </c>
      <c r="J67" s="39">
        <v>2365.8470588235296</v>
      </c>
      <c r="K67" s="39"/>
      <c r="L67" s="40">
        <v>0.15</v>
      </c>
      <c r="M67" s="41">
        <f t="shared" si="0"/>
        <v>0.15</v>
      </c>
      <c r="N67" s="42">
        <f t="shared" si="1"/>
        <v>2010.97</v>
      </c>
      <c r="O67" s="42"/>
      <c r="P67" s="41"/>
      <c r="Q67" s="42" t="str">
        <f t="shared" si="2"/>
        <v/>
      </c>
    </row>
    <row r="68" spans="2:17" ht="45.6" x14ac:dyDescent="0.2">
      <c r="B68" s="35">
        <v>63</v>
      </c>
      <c r="C68" s="36" t="s">
        <v>870</v>
      </c>
      <c r="D68" s="36" t="s">
        <v>870</v>
      </c>
      <c r="E68" s="36" t="s">
        <v>506</v>
      </c>
      <c r="F68" s="36" t="s">
        <v>871</v>
      </c>
      <c r="G68" s="37" t="s">
        <v>843</v>
      </c>
      <c r="H68" s="37" t="s">
        <v>15</v>
      </c>
      <c r="I68" s="38">
        <v>1</v>
      </c>
      <c r="J68" s="39">
        <v>4024.9621621621623</v>
      </c>
      <c r="K68" s="39"/>
      <c r="L68" s="40">
        <v>7.5000000000000011E-2</v>
      </c>
      <c r="M68" s="41">
        <f t="shared" si="0"/>
        <v>7.5000000000000011E-2</v>
      </c>
      <c r="N68" s="42">
        <f t="shared" si="1"/>
        <v>3723.09</v>
      </c>
      <c r="O68" s="42"/>
      <c r="P68" s="41"/>
      <c r="Q68" s="42" t="str">
        <f t="shared" si="2"/>
        <v/>
      </c>
    </row>
    <row r="69" spans="2:17" ht="45.6" x14ac:dyDescent="0.2">
      <c r="B69" s="35">
        <v>64</v>
      </c>
      <c r="C69" s="36" t="s">
        <v>872</v>
      </c>
      <c r="D69" s="36" t="s">
        <v>872</v>
      </c>
      <c r="E69" s="36" t="s">
        <v>507</v>
      </c>
      <c r="F69" s="36" t="s">
        <v>873</v>
      </c>
      <c r="G69" s="37" t="s">
        <v>843</v>
      </c>
      <c r="H69" s="37" t="s">
        <v>15</v>
      </c>
      <c r="I69" s="38">
        <v>1</v>
      </c>
      <c r="J69" s="39">
        <v>1419.835294117647</v>
      </c>
      <c r="K69" s="39"/>
      <c r="L69" s="40">
        <v>0.15</v>
      </c>
      <c r="M69" s="41">
        <f t="shared" si="0"/>
        <v>0.15</v>
      </c>
      <c r="N69" s="42">
        <f t="shared" si="1"/>
        <v>1206.8599999999999</v>
      </c>
      <c r="O69" s="42"/>
      <c r="P69" s="41"/>
      <c r="Q69" s="42" t="str">
        <f t="shared" si="2"/>
        <v/>
      </c>
    </row>
    <row r="70" spans="2:17" ht="45.6" x14ac:dyDescent="0.2">
      <c r="B70" s="35">
        <v>65</v>
      </c>
      <c r="C70" s="36" t="s">
        <v>874</v>
      </c>
      <c r="D70" s="36" t="s">
        <v>874</v>
      </c>
      <c r="E70" s="36" t="s">
        <v>508</v>
      </c>
      <c r="F70" s="36" t="s">
        <v>875</v>
      </c>
      <c r="G70" s="37" t="s">
        <v>843</v>
      </c>
      <c r="H70" s="37" t="s">
        <v>15</v>
      </c>
      <c r="I70" s="38">
        <v>1</v>
      </c>
      <c r="J70" s="39">
        <v>1386.2624999999998</v>
      </c>
      <c r="K70" s="39"/>
      <c r="L70" s="40">
        <v>0.19999999999999998</v>
      </c>
      <c r="M70" s="41">
        <f t="shared" si="0"/>
        <v>0.19999999999999998</v>
      </c>
      <c r="N70" s="42">
        <f t="shared" si="1"/>
        <v>1109.01</v>
      </c>
      <c r="O70" s="42"/>
      <c r="P70" s="41"/>
      <c r="Q70" s="42" t="str">
        <f t="shared" si="2"/>
        <v/>
      </c>
    </row>
    <row r="71" spans="2:17" ht="45.6" x14ac:dyDescent="0.2">
      <c r="B71" s="35">
        <v>66</v>
      </c>
      <c r="C71" s="36" t="s">
        <v>876</v>
      </c>
      <c r="D71" s="36" t="s">
        <v>876</v>
      </c>
      <c r="E71" s="36" t="s">
        <v>506</v>
      </c>
      <c r="F71" s="36" t="s">
        <v>877</v>
      </c>
      <c r="G71" s="37" t="s">
        <v>843</v>
      </c>
      <c r="H71" s="37" t="s">
        <v>15</v>
      </c>
      <c r="I71" s="38">
        <v>1</v>
      </c>
      <c r="J71" s="39">
        <v>1128.3999999999999</v>
      </c>
      <c r="K71" s="39"/>
      <c r="L71" s="40">
        <v>7.5000000000000011E-2</v>
      </c>
      <c r="M71" s="41">
        <f t="shared" ref="M71:M134" si="3">L71</f>
        <v>7.5000000000000011E-2</v>
      </c>
      <c r="N71" s="42">
        <f t="shared" ref="N71:N134" si="4">IF($J71="","",IF($M71="",$J71*(1-$L71),IF(M71&lt;L71,"Discount Error",J71*(1-$M71))))</f>
        <v>1043.77</v>
      </c>
      <c r="O71" s="42"/>
      <c r="P71" s="41"/>
      <c r="Q71" s="42" t="str">
        <f t="shared" ref="Q71:Q134" si="5">IF($P71="", "", IF(J71*(1-P71)&gt;N71, "Discount Error", ($J71*(1-$P71))))</f>
        <v/>
      </c>
    </row>
    <row r="72" spans="2:17" ht="45.6" x14ac:dyDescent="0.2">
      <c r="B72" s="35">
        <v>67</v>
      </c>
      <c r="C72" s="36" t="s">
        <v>878</v>
      </c>
      <c r="D72" s="36" t="s">
        <v>878</v>
      </c>
      <c r="E72" s="36" t="s">
        <v>507</v>
      </c>
      <c r="F72" s="36" t="s">
        <v>879</v>
      </c>
      <c r="G72" s="37" t="s">
        <v>843</v>
      </c>
      <c r="H72" s="37" t="s">
        <v>15</v>
      </c>
      <c r="I72" s="38">
        <v>1</v>
      </c>
      <c r="J72" s="39">
        <v>5911.6588235294121</v>
      </c>
      <c r="K72" s="39"/>
      <c r="L72" s="40">
        <v>0.15</v>
      </c>
      <c r="M72" s="41">
        <f t="shared" si="3"/>
        <v>0.15</v>
      </c>
      <c r="N72" s="42">
        <f t="shared" si="4"/>
        <v>5024.91</v>
      </c>
      <c r="O72" s="42"/>
      <c r="P72" s="41"/>
      <c r="Q72" s="42" t="str">
        <f t="shared" si="5"/>
        <v/>
      </c>
    </row>
    <row r="73" spans="2:17" ht="45.6" x14ac:dyDescent="0.2">
      <c r="B73" s="35">
        <v>68</v>
      </c>
      <c r="C73" s="36" t="s">
        <v>880</v>
      </c>
      <c r="D73" s="36" t="s">
        <v>880</v>
      </c>
      <c r="E73" s="36" t="s">
        <v>508</v>
      </c>
      <c r="F73" s="36" t="s">
        <v>881</v>
      </c>
      <c r="G73" s="37" t="s">
        <v>843</v>
      </c>
      <c r="H73" s="37" t="s">
        <v>15</v>
      </c>
      <c r="I73" s="38">
        <v>1</v>
      </c>
      <c r="J73" s="39">
        <v>5950.5499999999993</v>
      </c>
      <c r="K73" s="39"/>
      <c r="L73" s="40">
        <v>0.19999999999999998</v>
      </c>
      <c r="M73" s="41">
        <f t="shared" si="3"/>
        <v>0.19999999999999998</v>
      </c>
      <c r="N73" s="42">
        <f t="shared" si="4"/>
        <v>4760.4399999999996</v>
      </c>
      <c r="O73" s="42"/>
      <c r="P73" s="41"/>
      <c r="Q73" s="42" t="str">
        <f t="shared" si="5"/>
        <v/>
      </c>
    </row>
    <row r="74" spans="2:17" ht="45.6" x14ac:dyDescent="0.2">
      <c r="B74" s="35">
        <v>69</v>
      </c>
      <c r="C74" s="36" t="s">
        <v>882</v>
      </c>
      <c r="D74" s="36" t="s">
        <v>882</v>
      </c>
      <c r="E74" s="36" t="s">
        <v>506</v>
      </c>
      <c r="F74" s="36" t="s">
        <v>883</v>
      </c>
      <c r="G74" s="37" t="s">
        <v>843</v>
      </c>
      <c r="H74" s="37" t="s">
        <v>15</v>
      </c>
      <c r="I74" s="38">
        <v>1</v>
      </c>
      <c r="J74" s="39">
        <v>5003.4594594594591</v>
      </c>
      <c r="K74" s="39"/>
      <c r="L74" s="40">
        <v>7.5000000000000011E-2</v>
      </c>
      <c r="M74" s="41">
        <f t="shared" si="3"/>
        <v>7.5000000000000011E-2</v>
      </c>
      <c r="N74" s="42">
        <f t="shared" si="4"/>
        <v>4628.2</v>
      </c>
      <c r="O74" s="42"/>
      <c r="P74" s="41"/>
      <c r="Q74" s="42" t="str">
        <f t="shared" si="5"/>
        <v/>
      </c>
    </row>
    <row r="75" spans="2:17" ht="45.6" x14ac:dyDescent="0.2">
      <c r="B75" s="35">
        <v>70</v>
      </c>
      <c r="C75" s="36" t="s">
        <v>884</v>
      </c>
      <c r="D75" s="36" t="s">
        <v>884</v>
      </c>
      <c r="E75" s="36" t="s">
        <v>507</v>
      </c>
      <c r="F75" s="36" t="s">
        <v>885</v>
      </c>
      <c r="G75" s="37" t="s">
        <v>14</v>
      </c>
      <c r="H75" s="37" t="s">
        <v>15</v>
      </c>
      <c r="I75" s="38">
        <v>1</v>
      </c>
      <c r="J75" s="39">
        <v>376.21176470588233</v>
      </c>
      <c r="K75" s="39"/>
      <c r="L75" s="40">
        <v>0.15</v>
      </c>
      <c r="M75" s="41">
        <f t="shared" si="3"/>
        <v>0.15</v>
      </c>
      <c r="N75" s="42">
        <f t="shared" si="4"/>
        <v>319.77999999999997</v>
      </c>
      <c r="O75" s="42"/>
      <c r="P75" s="41"/>
      <c r="Q75" s="42" t="str">
        <f t="shared" si="5"/>
        <v/>
      </c>
    </row>
    <row r="76" spans="2:17" ht="45.6" x14ac:dyDescent="0.2">
      <c r="B76" s="35">
        <v>71</v>
      </c>
      <c r="C76" s="36" t="s">
        <v>886</v>
      </c>
      <c r="D76" s="36" t="s">
        <v>886</v>
      </c>
      <c r="E76" s="36" t="s">
        <v>508</v>
      </c>
      <c r="F76" s="36" t="s">
        <v>887</v>
      </c>
      <c r="G76" s="37" t="s">
        <v>14</v>
      </c>
      <c r="H76" s="37" t="s">
        <v>15</v>
      </c>
      <c r="I76" s="38">
        <v>1</v>
      </c>
      <c r="J76" s="39">
        <v>378.68749999999994</v>
      </c>
      <c r="K76" s="39"/>
      <c r="L76" s="40">
        <v>0.19999999999999998</v>
      </c>
      <c r="M76" s="41">
        <f t="shared" si="3"/>
        <v>0.19999999999999998</v>
      </c>
      <c r="N76" s="42">
        <f t="shared" si="4"/>
        <v>302.95</v>
      </c>
      <c r="O76" s="42"/>
      <c r="P76" s="41"/>
      <c r="Q76" s="42" t="str">
        <f t="shared" si="5"/>
        <v/>
      </c>
    </row>
    <row r="77" spans="2:17" ht="45.6" x14ac:dyDescent="0.2">
      <c r="B77" s="35">
        <v>72</v>
      </c>
      <c r="C77" s="36" t="s">
        <v>888</v>
      </c>
      <c r="D77" s="36" t="s">
        <v>888</v>
      </c>
      <c r="E77" s="36" t="s">
        <v>506</v>
      </c>
      <c r="F77" s="36" t="s">
        <v>889</v>
      </c>
      <c r="G77" s="37" t="s">
        <v>14</v>
      </c>
      <c r="H77" s="37" t="s">
        <v>15</v>
      </c>
      <c r="I77" s="38">
        <v>1</v>
      </c>
      <c r="J77" s="39">
        <v>10375.989189189189</v>
      </c>
      <c r="K77" s="39"/>
      <c r="L77" s="40">
        <v>7.5000000000000011E-2</v>
      </c>
      <c r="M77" s="41">
        <f t="shared" si="3"/>
        <v>7.5000000000000011E-2</v>
      </c>
      <c r="N77" s="42">
        <f t="shared" si="4"/>
        <v>9597.7900000000009</v>
      </c>
      <c r="O77" s="42"/>
      <c r="P77" s="41"/>
      <c r="Q77" s="42" t="str">
        <f t="shared" si="5"/>
        <v/>
      </c>
    </row>
    <row r="78" spans="2:17" ht="45.6" x14ac:dyDescent="0.2">
      <c r="B78" s="35">
        <v>73</v>
      </c>
      <c r="C78" s="36" t="s">
        <v>890</v>
      </c>
      <c r="D78" s="36" t="s">
        <v>890</v>
      </c>
      <c r="E78" s="36" t="s">
        <v>507</v>
      </c>
      <c r="F78" s="36" t="s">
        <v>891</v>
      </c>
      <c r="G78" s="37" t="s">
        <v>14</v>
      </c>
      <c r="H78" s="37" t="s">
        <v>15</v>
      </c>
      <c r="I78" s="38">
        <v>1</v>
      </c>
      <c r="J78" s="39">
        <v>10375.988235294119</v>
      </c>
      <c r="K78" s="39"/>
      <c r="L78" s="40">
        <v>0.15</v>
      </c>
      <c r="M78" s="41">
        <f t="shared" si="3"/>
        <v>0.15</v>
      </c>
      <c r="N78" s="42">
        <f t="shared" si="4"/>
        <v>8819.59</v>
      </c>
      <c r="O78" s="42"/>
      <c r="P78" s="41"/>
      <c r="Q78" s="42" t="str">
        <f t="shared" si="5"/>
        <v/>
      </c>
    </row>
    <row r="79" spans="2:17" ht="45.6" x14ac:dyDescent="0.2">
      <c r="B79" s="35">
        <v>74</v>
      </c>
      <c r="C79" s="36" t="s">
        <v>892</v>
      </c>
      <c r="D79" s="36" t="s">
        <v>892</v>
      </c>
      <c r="E79" s="36" t="s">
        <v>508</v>
      </c>
      <c r="F79" s="36" t="s">
        <v>893</v>
      </c>
      <c r="G79" s="37" t="s">
        <v>14</v>
      </c>
      <c r="H79" s="37" t="s">
        <v>15</v>
      </c>
      <c r="I79" s="38">
        <v>1</v>
      </c>
      <c r="J79" s="39">
        <v>10375.987500000001</v>
      </c>
      <c r="K79" s="39"/>
      <c r="L79" s="40">
        <v>0.19999999999999998</v>
      </c>
      <c r="M79" s="41">
        <f t="shared" si="3"/>
        <v>0.19999999999999998</v>
      </c>
      <c r="N79" s="42">
        <f t="shared" si="4"/>
        <v>8300.7900000000009</v>
      </c>
      <c r="O79" s="42"/>
      <c r="P79" s="41"/>
      <c r="Q79" s="42" t="str">
        <f t="shared" si="5"/>
        <v/>
      </c>
    </row>
    <row r="80" spans="2:17" ht="45.6" x14ac:dyDescent="0.2">
      <c r="B80" s="35">
        <v>75</v>
      </c>
      <c r="C80" s="36" t="s">
        <v>894</v>
      </c>
      <c r="D80" s="36" t="s">
        <v>894</v>
      </c>
      <c r="E80" s="36" t="s">
        <v>506</v>
      </c>
      <c r="F80" s="36" t="s">
        <v>895</v>
      </c>
      <c r="G80" s="37" t="s">
        <v>14</v>
      </c>
      <c r="H80" s="37" t="s">
        <v>15</v>
      </c>
      <c r="I80" s="38">
        <v>1</v>
      </c>
      <c r="J80" s="39">
        <v>13576.064864864866</v>
      </c>
      <c r="K80" s="39"/>
      <c r="L80" s="40">
        <v>7.5000000000000011E-2</v>
      </c>
      <c r="M80" s="41">
        <f t="shared" si="3"/>
        <v>7.5000000000000011E-2</v>
      </c>
      <c r="N80" s="42">
        <f t="shared" si="4"/>
        <v>12557.86</v>
      </c>
      <c r="O80" s="42"/>
      <c r="P80" s="41"/>
      <c r="Q80" s="42" t="str">
        <f t="shared" si="5"/>
        <v/>
      </c>
    </row>
    <row r="81" spans="2:17" ht="45.6" x14ac:dyDescent="0.2">
      <c r="B81" s="35">
        <v>76</v>
      </c>
      <c r="C81" s="36" t="s">
        <v>896</v>
      </c>
      <c r="D81" s="36" t="s">
        <v>896</v>
      </c>
      <c r="E81" s="36" t="s">
        <v>507</v>
      </c>
      <c r="F81" s="36" t="s">
        <v>897</v>
      </c>
      <c r="G81" s="37" t="s">
        <v>14</v>
      </c>
      <c r="H81" s="37" t="s">
        <v>15</v>
      </c>
      <c r="I81" s="38">
        <v>1</v>
      </c>
      <c r="J81" s="39">
        <v>13576.058823529411</v>
      </c>
      <c r="K81" s="39"/>
      <c r="L81" s="40">
        <v>0.15</v>
      </c>
      <c r="M81" s="41">
        <f t="shared" si="3"/>
        <v>0.15</v>
      </c>
      <c r="N81" s="42">
        <f t="shared" si="4"/>
        <v>11539.65</v>
      </c>
      <c r="O81" s="42"/>
      <c r="P81" s="41"/>
      <c r="Q81" s="42" t="str">
        <f t="shared" si="5"/>
        <v/>
      </c>
    </row>
    <row r="82" spans="2:17" ht="45.6" x14ac:dyDescent="0.2">
      <c r="B82" s="35">
        <v>77</v>
      </c>
      <c r="C82" s="36" t="s">
        <v>898</v>
      </c>
      <c r="D82" s="36" t="s">
        <v>898</v>
      </c>
      <c r="E82" s="36" t="s">
        <v>508</v>
      </c>
      <c r="F82" s="36" t="s">
        <v>899</v>
      </c>
      <c r="G82" s="37" t="s">
        <v>14</v>
      </c>
      <c r="H82" s="37" t="s">
        <v>15</v>
      </c>
      <c r="I82" s="38">
        <v>1</v>
      </c>
      <c r="J82" s="39">
        <v>13576.0625</v>
      </c>
      <c r="K82" s="39"/>
      <c r="L82" s="40">
        <v>0.19999999999999998</v>
      </c>
      <c r="M82" s="41">
        <f t="shared" si="3"/>
        <v>0.19999999999999998</v>
      </c>
      <c r="N82" s="42">
        <f t="shared" si="4"/>
        <v>10860.85</v>
      </c>
      <c r="O82" s="42"/>
      <c r="P82" s="41"/>
      <c r="Q82" s="42" t="str">
        <f t="shared" si="5"/>
        <v/>
      </c>
    </row>
    <row r="83" spans="2:17" ht="45.6" x14ac:dyDescent="0.2">
      <c r="B83" s="35">
        <v>78</v>
      </c>
      <c r="C83" s="36" t="s">
        <v>900</v>
      </c>
      <c r="D83" s="36" t="s">
        <v>900</v>
      </c>
      <c r="E83" s="36" t="s">
        <v>506</v>
      </c>
      <c r="F83" s="36" t="s">
        <v>901</v>
      </c>
      <c r="G83" s="37" t="s">
        <v>14</v>
      </c>
      <c r="H83" s="37" t="s">
        <v>15</v>
      </c>
      <c r="I83" s="38">
        <v>1</v>
      </c>
      <c r="J83" s="39">
        <v>14157.89189189189</v>
      </c>
      <c r="K83" s="39"/>
      <c r="L83" s="40">
        <v>7.5000000000000011E-2</v>
      </c>
      <c r="M83" s="41">
        <f t="shared" si="3"/>
        <v>7.5000000000000011E-2</v>
      </c>
      <c r="N83" s="42">
        <f t="shared" si="4"/>
        <v>13096.05</v>
      </c>
      <c r="O83" s="42"/>
      <c r="P83" s="41"/>
      <c r="Q83" s="42" t="str">
        <f t="shared" si="5"/>
        <v/>
      </c>
    </row>
    <row r="84" spans="2:17" ht="45.6" x14ac:dyDescent="0.2">
      <c r="B84" s="35">
        <v>79</v>
      </c>
      <c r="C84" s="36" t="s">
        <v>902</v>
      </c>
      <c r="D84" s="36" t="s">
        <v>902</v>
      </c>
      <c r="E84" s="36" t="s">
        <v>507</v>
      </c>
      <c r="F84" s="36" t="s">
        <v>903</v>
      </c>
      <c r="G84" s="37" t="s">
        <v>14</v>
      </c>
      <c r="H84" s="37" t="s">
        <v>15</v>
      </c>
      <c r="I84" s="38">
        <v>1</v>
      </c>
      <c r="J84" s="39">
        <v>14157.894117647058</v>
      </c>
      <c r="K84" s="39"/>
      <c r="L84" s="40">
        <v>0.15</v>
      </c>
      <c r="M84" s="41">
        <f t="shared" si="3"/>
        <v>0.15</v>
      </c>
      <c r="N84" s="42">
        <f t="shared" si="4"/>
        <v>12034.21</v>
      </c>
      <c r="O84" s="42"/>
      <c r="P84" s="41"/>
      <c r="Q84" s="42" t="str">
        <f t="shared" si="5"/>
        <v/>
      </c>
    </row>
    <row r="85" spans="2:17" ht="45.6" x14ac:dyDescent="0.2">
      <c r="B85" s="35">
        <v>80</v>
      </c>
      <c r="C85" s="36" t="s">
        <v>904</v>
      </c>
      <c r="D85" s="36" t="s">
        <v>904</v>
      </c>
      <c r="E85" s="36" t="s">
        <v>508</v>
      </c>
      <c r="F85" s="36" t="s">
        <v>905</v>
      </c>
      <c r="G85" s="37" t="s">
        <v>14</v>
      </c>
      <c r="H85" s="37" t="s">
        <v>15</v>
      </c>
      <c r="I85" s="38">
        <v>1</v>
      </c>
      <c r="J85" s="39">
        <v>14157.9</v>
      </c>
      <c r="K85" s="39"/>
      <c r="L85" s="40">
        <v>0.19999999999999998</v>
      </c>
      <c r="M85" s="41">
        <f t="shared" si="3"/>
        <v>0.19999999999999998</v>
      </c>
      <c r="N85" s="42">
        <f t="shared" si="4"/>
        <v>11326.32</v>
      </c>
      <c r="O85" s="42"/>
      <c r="P85" s="41"/>
      <c r="Q85" s="42" t="str">
        <f t="shared" si="5"/>
        <v/>
      </c>
    </row>
    <row r="86" spans="2:17" ht="45.6" x14ac:dyDescent="0.2">
      <c r="B86" s="35">
        <v>81</v>
      </c>
      <c r="C86" s="36" t="s">
        <v>906</v>
      </c>
      <c r="D86" s="36" t="s">
        <v>906</v>
      </c>
      <c r="E86" s="36" t="s">
        <v>506</v>
      </c>
      <c r="F86" s="36" t="s">
        <v>907</v>
      </c>
      <c r="G86" s="37" t="s">
        <v>14</v>
      </c>
      <c r="H86" s="37" t="s">
        <v>15</v>
      </c>
      <c r="I86" s="38">
        <v>1</v>
      </c>
      <c r="J86" s="39">
        <v>15709.448648648648</v>
      </c>
      <c r="K86" s="39"/>
      <c r="L86" s="40">
        <v>7.5000000000000011E-2</v>
      </c>
      <c r="M86" s="41">
        <f t="shared" si="3"/>
        <v>7.5000000000000011E-2</v>
      </c>
      <c r="N86" s="42">
        <f t="shared" si="4"/>
        <v>14531.24</v>
      </c>
      <c r="O86" s="42"/>
      <c r="P86" s="41"/>
      <c r="Q86" s="42" t="str">
        <f t="shared" si="5"/>
        <v/>
      </c>
    </row>
    <row r="87" spans="2:17" ht="45.6" x14ac:dyDescent="0.2">
      <c r="B87" s="35">
        <v>82</v>
      </c>
      <c r="C87" s="36" t="s">
        <v>908</v>
      </c>
      <c r="D87" s="36" t="s">
        <v>908</v>
      </c>
      <c r="E87" s="36" t="s">
        <v>507</v>
      </c>
      <c r="F87" s="36" t="s">
        <v>909</v>
      </c>
      <c r="G87" s="37" t="s">
        <v>14</v>
      </c>
      <c r="H87" s="37" t="s">
        <v>15</v>
      </c>
      <c r="I87" s="38">
        <v>1</v>
      </c>
      <c r="J87" s="39">
        <v>15709.447058823531</v>
      </c>
      <c r="K87" s="39"/>
      <c r="L87" s="40">
        <v>0.15</v>
      </c>
      <c r="M87" s="41">
        <f t="shared" si="3"/>
        <v>0.15</v>
      </c>
      <c r="N87" s="42">
        <f t="shared" si="4"/>
        <v>13353.03</v>
      </c>
      <c r="O87" s="42"/>
      <c r="P87" s="41"/>
      <c r="Q87" s="42" t="str">
        <f t="shared" si="5"/>
        <v/>
      </c>
    </row>
    <row r="88" spans="2:17" ht="45.6" x14ac:dyDescent="0.2">
      <c r="B88" s="35">
        <v>83</v>
      </c>
      <c r="C88" s="36" t="s">
        <v>910</v>
      </c>
      <c r="D88" s="36" t="s">
        <v>910</v>
      </c>
      <c r="E88" s="36" t="s">
        <v>508</v>
      </c>
      <c r="F88" s="36" t="s">
        <v>911</v>
      </c>
      <c r="G88" s="37" t="s">
        <v>14</v>
      </c>
      <c r="H88" s="37" t="s">
        <v>15</v>
      </c>
      <c r="I88" s="38">
        <v>1</v>
      </c>
      <c r="J88" s="39">
        <v>15709.449999999999</v>
      </c>
      <c r="K88" s="39"/>
      <c r="L88" s="40">
        <v>0.19999999999999998</v>
      </c>
      <c r="M88" s="41">
        <f t="shared" si="3"/>
        <v>0.19999999999999998</v>
      </c>
      <c r="N88" s="42">
        <f t="shared" si="4"/>
        <v>12567.56</v>
      </c>
      <c r="O88" s="42"/>
      <c r="P88" s="41"/>
      <c r="Q88" s="42" t="str">
        <f t="shared" si="5"/>
        <v/>
      </c>
    </row>
    <row r="89" spans="2:17" ht="45.6" x14ac:dyDescent="0.2">
      <c r="B89" s="35">
        <v>84</v>
      </c>
      <c r="C89" s="36" t="s">
        <v>912</v>
      </c>
      <c r="D89" s="36" t="s">
        <v>912</v>
      </c>
      <c r="E89" s="36" t="s">
        <v>506</v>
      </c>
      <c r="F89" s="36" t="s">
        <v>913</v>
      </c>
      <c r="G89" s="37" t="s">
        <v>14</v>
      </c>
      <c r="H89" s="37" t="s">
        <v>15</v>
      </c>
      <c r="I89" s="38">
        <v>1</v>
      </c>
      <c r="J89" s="39">
        <v>16097.32972972973</v>
      </c>
      <c r="K89" s="39"/>
      <c r="L89" s="40">
        <v>7.5000000000000011E-2</v>
      </c>
      <c r="M89" s="41">
        <f t="shared" si="3"/>
        <v>7.5000000000000011E-2</v>
      </c>
      <c r="N89" s="42">
        <f t="shared" si="4"/>
        <v>14890.03</v>
      </c>
      <c r="O89" s="42"/>
      <c r="P89" s="41"/>
      <c r="Q89" s="42" t="str">
        <f t="shared" si="5"/>
        <v/>
      </c>
    </row>
    <row r="90" spans="2:17" ht="45.6" x14ac:dyDescent="0.2">
      <c r="B90" s="35">
        <v>85</v>
      </c>
      <c r="C90" s="36" t="s">
        <v>914</v>
      </c>
      <c r="D90" s="36" t="s">
        <v>914</v>
      </c>
      <c r="E90" s="36" t="s">
        <v>507</v>
      </c>
      <c r="F90" s="36" t="s">
        <v>915</v>
      </c>
      <c r="G90" s="37" t="s">
        <v>14</v>
      </c>
      <c r="H90" s="37" t="s">
        <v>15</v>
      </c>
      <c r="I90" s="38">
        <v>1</v>
      </c>
      <c r="J90" s="39">
        <v>16097.329411764706</v>
      </c>
      <c r="K90" s="39"/>
      <c r="L90" s="40">
        <v>0.15</v>
      </c>
      <c r="M90" s="41">
        <f t="shared" si="3"/>
        <v>0.15</v>
      </c>
      <c r="N90" s="42">
        <f t="shared" si="4"/>
        <v>13682.73</v>
      </c>
      <c r="O90" s="42"/>
      <c r="P90" s="41"/>
      <c r="Q90" s="42" t="str">
        <f t="shared" si="5"/>
        <v/>
      </c>
    </row>
    <row r="91" spans="2:17" ht="45.6" x14ac:dyDescent="0.2">
      <c r="B91" s="35">
        <v>86</v>
      </c>
      <c r="C91" s="36" t="s">
        <v>916</v>
      </c>
      <c r="D91" s="36" t="s">
        <v>916</v>
      </c>
      <c r="E91" s="36" t="s">
        <v>508</v>
      </c>
      <c r="F91" s="36" t="s">
        <v>917</v>
      </c>
      <c r="G91" s="37" t="s">
        <v>14</v>
      </c>
      <c r="H91" s="37" t="s">
        <v>15</v>
      </c>
      <c r="I91" s="38">
        <v>1</v>
      </c>
      <c r="J91" s="39">
        <v>16097.3375</v>
      </c>
      <c r="K91" s="39"/>
      <c r="L91" s="40">
        <v>0.19999999999999998</v>
      </c>
      <c r="M91" s="41">
        <f t="shared" si="3"/>
        <v>0.19999999999999998</v>
      </c>
      <c r="N91" s="42">
        <f t="shared" si="4"/>
        <v>12877.87</v>
      </c>
      <c r="O91" s="42"/>
      <c r="P91" s="41"/>
      <c r="Q91" s="42" t="str">
        <f t="shared" si="5"/>
        <v/>
      </c>
    </row>
    <row r="92" spans="2:17" ht="45.6" x14ac:dyDescent="0.2">
      <c r="B92" s="35">
        <v>87</v>
      </c>
      <c r="C92" s="36" t="s">
        <v>918</v>
      </c>
      <c r="D92" s="36" t="s">
        <v>918</v>
      </c>
      <c r="E92" s="36" t="s">
        <v>506</v>
      </c>
      <c r="F92" s="36" t="s">
        <v>919</v>
      </c>
      <c r="G92" s="37" t="s">
        <v>14</v>
      </c>
      <c r="H92" s="37" t="s">
        <v>15</v>
      </c>
      <c r="I92" s="38">
        <v>1</v>
      </c>
      <c r="J92" s="39">
        <v>15243.978378378379</v>
      </c>
      <c r="K92" s="39"/>
      <c r="L92" s="40">
        <v>7.5000000000000011E-2</v>
      </c>
      <c r="M92" s="41">
        <f t="shared" si="3"/>
        <v>7.5000000000000011E-2</v>
      </c>
      <c r="N92" s="42">
        <f t="shared" si="4"/>
        <v>14100.68</v>
      </c>
      <c r="O92" s="42"/>
      <c r="P92" s="41"/>
      <c r="Q92" s="42" t="str">
        <f t="shared" si="5"/>
        <v/>
      </c>
    </row>
    <row r="93" spans="2:17" ht="45.6" x14ac:dyDescent="0.2">
      <c r="B93" s="35">
        <v>88</v>
      </c>
      <c r="C93" s="36" t="s">
        <v>920</v>
      </c>
      <c r="D93" s="36" t="s">
        <v>920</v>
      </c>
      <c r="E93" s="36" t="s">
        <v>507</v>
      </c>
      <c r="F93" s="36" t="s">
        <v>921</v>
      </c>
      <c r="G93" s="37" t="s">
        <v>14</v>
      </c>
      <c r="H93" s="37" t="s">
        <v>15</v>
      </c>
      <c r="I93" s="38">
        <v>1</v>
      </c>
      <c r="J93" s="39">
        <v>15243.976470588235</v>
      </c>
      <c r="K93" s="39"/>
      <c r="L93" s="40">
        <v>0.15</v>
      </c>
      <c r="M93" s="41">
        <f t="shared" si="3"/>
        <v>0.15</v>
      </c>
      <c r="N93" s="42">
        <f t="shared" si="4"/>
        <v>12957.38</v>
      </c>
      <c r="O93" s="42"/>
      <c r="P93" s="41"/>
      <c r="Q93" s="42" t="str">
        <f t="shared" si="5"/>
        <v/>
      </c>
    </row>
    <row r="94" spans="2:17" ht="45.6" x14ac:dyDescent="0.2">
      <c r="B94" s="35">
        <v>89</v>
      </c>
      <c r="C94" s="36" t="s">
        <v>922</v>
      </c>
      <c r="D94" s="36" t="s">
        <v>922</v>
      </c>
      <c r="E94" s="36" t="s">
        <v>508</v>
      </c>
      <c r="F94" s="36" t="s">
        <v>923</v>
      </c>
      <c r="G94" s="37" t="s">
        <v>14</v>
      </c>
      <c r="H94" s="37" t="s">
        <v>15</v>
      </c>
      <c r="I94" s="38">
        <v>1</v>
      </c>
      <c r="J94" s="39">
        <v>15243.975</v>
      </c>
      <c r="K94" s="39"/>
      <c r="L94" s="40">
        <v>0.19999999999999998</v>
      </c>
      <c r="M94" s="41">
        <f t="shared" si="3"/>
        <v>0.19999999999999998</v>
      </c>
      <c r="N94" s="42">
        <f t="shared" si="4"/>
        <v>12195.18</v>
      </c>
      <c r="O94" s="42"/>
      <c r="P94" s="41"/>
      <c r="Q94" s="42" t="str">
        <f t="shared" si="5"/>
        <v/>
      </c>
    </row>
    <row r="95" spans="2:17" ht="45.6" x14ac:dyDescent="0.2">
      <c r="B95" s="35">
        <v>90</v>
      </c>
      <c r="C95" s="36" t="s">
        <v>924</v>
      </c>
      <c r="D95" s="36" t="s">
        <v>924</v>
      </c>
      <c r="E95" s="36" t="s">
        <v>506</v>
      </c>
      <c r="F95" s="36" t="s">
        <v>925</v>
      </c>
      <c r="G95" s="37" t="s">
        <v>14</v>
      </c>
      <c r="H95" s="37" t="s">
        <v>15</v>
      </c>
      <c r="I95" s="38">
        <v>1</v>
      </c>
      <c r="J95" s="39">
        <v>15825.805405405406</v>
      </c>
      <c r="K95" s="39"/>
      <c r="L95" s="40">
        <v>7.5000000000000011E-2</v>
      </c>
      <c r="M95" s="41">
        <f t="shared" si="3"/>
        <v>7.5000000000000011E-2</v>
      </c>
      <c r="N95" s="42">
        <f t="shared" si="4"/>
        <v>14638.87</v>
      </c>
      <c r="O95" s="42"/>
      <c r="P95" s="41"/>
      <c r="Q95" s="42" t="str">
        <f t="shared" si="5"/>
        <v/>
      </c>
    </row>
    <row r="96" spans="2:17" ht="45.6" x14ac:dyDescent="0.2">
      <c r="B96" s="35">
        <v>91</v>
      </c>
      <c r="C96" s="36" t="s">
        <v>926</v>
      </c>
      <c r="D96" s="36" t="s">
        <v>926</v>
      </c>
      <c r="E96" s="36" t="s">
        <v>507</v>
      </c>
      <c r="F96" s="36" t="s">
        <v>927</v>
      </c>
      <c r="G96" s="37" t="s">
        <v>14</v>
      </c>
      <c r="H96" s="37" t="s">
        <v>15</v>
      </c>
      <c r="I96" s="38">
        <v>1</v>
      </c>
      <c r="J96" s="39">
        <v>15825.811764705883</v>
      </c>
      <c r="K96" s="39"/>
      <c r="L96" s="40">
        <v>0.15</v>
      </c>
      <c r="M96" s="41">
        <f t="shared" si="3"/>
        <v>0.15</v>
      </c>
      <c r="N96" s="42">
        <f t="shared" si="4"/>
        <v>13451.94</v>
      </c>
      <c r="O96" s="42"/>
      <c r="P96" s="41"/>
      <c r="Q96" s="42" t="str">
        <f t="shared" si="5"/>
        <v/>
      </c>
    </row>
    <row r="97" spans="2:17" ht="45.6" x14ac:dyDescent="0.2">
      <c r="B97" s="35">
        <v>92</v>
      </c>
      <c r="C97" s="36" t="s">
        <v>928</v>
      </c>
      <c r="D97" s="36" t="s">
        <v>928</v>
      </c>
      <c r="E97" s="36" t="s">
        <v>508</v>
      </c>
      <c r="F97" s="36" t="s">
        <v>929</v>
      </c>
      <c r="G97" s="37" t="s">
        <v>14</v>
      </c>
      <c r="H97" s="37" t="s">
        <v>15</v>
      </c>
      <c r="I97" s="38">
        <v>1</v>
      </c>
      <c r="J97" s="39">
        <v>15825.812499999998</v>
      </c>
      <c r="K97" s="39"/>
      <c r="L97" s="40">
        <v>0.19999999999999998</v>
      </c>
      <c r="M97" s="41">
        <f t="shared" si="3"/>
        <v>0.19999999999999998</v>
      </c>
      <c r="N97" s="42">
        <f t="shared" si="4"/>
        <v>12660.65</v>
      </c>
      <c r="O97" s="42"/>
      <c r="P97" s="41"/>
      <c r="Q97" s="42" t="str">
        <f t="shared" si="5"/>
        <v/>
      </c>
    </row>
    <row r="98" spans="2:17" ht="45.6" x14ac:dyDescent="0.2">
      <c r="B98" s="35">
        <v>93</v>
      </c>
      <c r="C98" s="36" t="s">
        <v>930</v>
      </c>
      <c r="D98" s="36" t="s">
        <v>930</v>
      </c>
      <c r="E98" s="36" t="s">
        <v>506</v>
      </c>
      <c r="F98" s="36" t="s">
        <v>931</v>
      </c>
      <c r="G98" s="37" t="s">
        <v>14</v>
      </c>
      <c r="H98" s="37" t="s">
        <v>15</v>
      </c>
      <c r="I98" s="38">
        <v>1</v>
      </c>
      <c r="J98" s="39">
        <v>17377.362162162161</v>
      </c>
      <c r="K98" s="39"/>
      <c r="L98" s="40">
        <v>7.5000000000000011E-2</v>
      </c>
      <c r="M98" s="41">
        <f t="shared" si="3"/>
        <v>7.5000000000000011E-2</v>
      </c>
      <c r="N98" s="42">
        <f t="shared" si="4"/>
        <v>16074.06</v>
      </c>
      <c r="O98" s="42"/>
      <c r="P98" s="41"/>
      <c r="Q98" s="42" t="str">
        <f t="shared" si="5"/>
        <v/>
      </c>
    </row>
    <row r="99" spans="2:17" ht="45.6" x14ac:dyDescent="0.2">
      <c r="B99" s="35">
        <v>94</v>
      </c>
      <c r="C99" s="36" t="s">
        <v>932</v>
      </c>
      <c r="D99" s="36" t="s">
        <v>932</v>
      </c>
      <c r="E99" s="36" t="s">
        <v>507</v>
      </c>
      <c r="F99" s="36" t="s">
        <v>933</v>
      </c>
      <c r="G99" s="37" t="s">
        <v>14</v>
      </c>
      <c r="H99" s="37" t="s">
        <v>15</v>
      </c>
      <c r="I99" s="38">
        <v>1</v>
      </c>
      <c r="J99" s="39">
        <v>17377.364705882355</v>
      </c>
      <c r="K99" s="39"/>
      <c r="L99" s="40">
        <v>0.15</v>
      </c>
      <c r="M99" s="41">
        <f t="shared" si="3"/>
        <v>0.15</v>
      </c>
      <c r="N99" s="42">
        <f t="shared" si="4"/>
        <v>14770.760000000002</v>
      </c>
      <c r="O99" s="42"/>
      <c r="P99" s="41"/>
      <c r="Q99" s="42" t="str">
        <f t="shared" si="5"/>
        <v/>
      </c>
    </row>
    <row r="100" spans="2:17" ht="45.6" x14ac:dyDescent="0.2">
      <c r="B100" s="35">
        <v>95</v>
      </c>
      <c r="C100" s="36" t="s">
        <v>934</v>
      </c>
      <c r="D100" s="36" t="s">
        <v>934</v>
      </c>
      <c r="E100" s="36" t="s">
        <v>508</v>
      </c>
      <c r="F100" s="36" t="s">
        <v>935</v>
      </c>
      <c r="G100" s="37" t="s">
        <v>14</v>
      </c>
      <c r="H100" s="37" t="s">
        <v>15</v>
      </c>
      <c r="I100" s="38">
        <v>1</v>
      </c>
      <c r="J100" s="39">
        <v>17377.362499999999</v>
      </c>
      <c r="K100" s="39"/>
      <c r="L100" s="40">
        <v>0.19999999999999998</v>
      </c>
      <c r="M100" s="41">
        <f t="shared" si="3"/>
        <v>0.19999999999999998</v>
      </c>
      <c r="N100" s="42">
        <f t="shared" si="4"/>
        <v>13901.89</v>
      </c>
      <c r="O100" s="42"/>
      <c r="P100" s="41"/>
      <c r="Q100" s="42" t="str">
        <f t="shared" si="5"/>
        <v/>
      </c>
    </row>
    <row r="101" spans="2:17" ht="45.6" x14ac:dyDescent="0.2">
      <c r="B101" s="35">
        <v>96</v>
      </c>
      <c r="C101" s="36" t="s">
        <v>936</v>
      </c>
      <c r="D101" s="36" t="s">
        <v>936</v>
      </c>
      <c r="E101" s="36" t="s">
        <v>506</v>
      </c>
      <c r="F101" s="36" t="s">
        <v>937</v>
      </c>
      <c r="G101" s="37" t="s">
        <v>14</v>
      </c>
      <c r="H101" s="37" t="s">
        <v>15</v>
      </c>
      <c r="I101" s="38">
        <v>1</v>
      </c>
      <c r="J101" s="39">
        <v>17765.24324324324</v>
      </c>
      <c r="K101" s="39"/>
      <c r="L101" s="40">
        <v>7.5000000000000011E-2</v>
      </c>
      <c r="M101" s="41">
        <f t="shared" si="3"/>
        <v>7.5000000000000011E-2</v>
      </c>
      <c r="N101" s="42">
        <f t="shared" si="4"/>
        <v>16432.849999999999</v>
      </c>
      <c r="O101" s="42"/>
      <c r="P101" s="41"/>
      <c r="Q101" s="42" t="str">
        <f t="shared" si="5"/>
        <v/>
      </c>
    </row>
    <row r="102" spans="2:17" ht="45.6" x14ac:dyDescent="0.2">
      <c r="B102" s="35">
        <v>97</v>
      </c>
      <c r="C102" s="36" t="s">
        <v>938</v>
      </c>
      <c r="D102" s="36" t="s">
        <v>938</v>
      </c>
      <c r="E102" s="36" t="s">
        <v>507</v>
      </c>
      <c r="F102" s="36" t="s">
        <v>939</v>
      </c>
      <c r="G102" s="37" t="s">
        <v>14</v>
      </c>
      <c r="H102" s="37" t="s">
        <v>15</v>
      </c>
      <c r="I102" s="38">
        <v>1</v>
      </c>
      <c r="J102" s="39">
        <v>17765.24705882353</v>
      </c>
      <c r="K102" s="39"/>
      <c r="L102" s="40">
        <v>0.15</v>
      </c>
      <c r="M102" s="41">
        <f t="shared" si="3"/>
        <v>0.15</v>
      </c>
      <c r="N102" s="42">
        <f t="shared" si="4"/>
        <v>15100.460000000001</v>
      </c>
      <c r="O102" s="42"/>
      <c r="P102" s="41"/>
      <c r="Q102" s="42" t="str">
        <f t="shared" si="5"/>
        <v/>
      </c>
    </row>
    <row r="103" spans="2:17" ht="45.6" x14ac:dyDescent="0.2">
      <c r="B103" s="35">
        <v>98</v>
      </c>
      <c r="C103" s="36" t="s">
        <v>940</v>
      </c>
      <c r="D103" s="36" t="s">
        <v>940</v>
      </c>
      <c r="E103" s="36" t="s">
        <v>508</v>
      </c>
      <c r="F103" s="36" t="s">
        <v>941</v>
      </c>
      <c r="G103" s="37" t="s">
        <v>14</v>
      </c>
      <c r="H103" s="37" t="s">
        <v>15</v>
      </c>
      <c r="I103" s="38">
        <v>1</v>
      </c>
      <c r="J103" s="39">
        <v>17765.25</v>
      </c>
      <c r="K103" s="39"/>
      <c r="L103" s="40">
        <v>0.19999999999999998</v>
      </c>
      <c r="M103" s="41">
        <f t="shared" si="3"/>
        <v>0.19999999999999998</v>
      </c>
      <c r="N103" s="42">
        <f t="shared" si="4"/>
        <v>14212.2</v>
      </c>
      <c r="O103" s="42"/>
      <c r="P103" s="41"/>
      <c r="Q103" s="42" t="str">
        <f t="shared" si="5"/>
        <v/>
      </c>
    </row>
    <row r="104" spans="2:17" ht="45.6" x14ac:dyDescent="0.2">
      <c r="B104" s="35">
        <v>99</v>
      </c>
      <c r="C104" s="36" t="s">
        <v>942</v>
      </c>
      <c r="D104" s="36" t="s">
        <v>942</v>
      </c>
      <c r="E104" s="36" t="s">
        <v>506</v>
      </c>
      <c r="F104" s="36" t="s">
        <v>943</v>
      </c>
      <c r="G104" s="37" t="s">
        <v>14</v>
      </c>
      <c r="H104" s="37" t="s">
        <v>15</v>
      </c>
      <c r="I104" s="38">
        <v>1</v>
      </c>
      <c r="J104" s="39">
        <v>14545.783783783783</v>
      </c>
      <c r="K104" s="39"/>
      <c r="L104" s="40">
        <v>7.5000000000000011E-2</v>
      </c>
      <c r="M104" s="41">
        <f t="shared" si="3"/>
        <v>7.5000000000000011E-2</v>
      </c>
      <c r="N104" s="42">
        <f t="shared" si="4"/>
        <v>13454.85</v>
      </c>
      <c r="O104" s="42"/>
      <c r="P104" s="41"/>
      <c r="Q104" s="42" t="str">
        <f t="shared" si="5"/>
        <v/>
      </c>
    </row>
    <row r="105" spans="2:17" ht="45.6" x14ac:dyDescent="0.2">
      <c r="B105" s="35">
        <v>100</v>
      </c>
      <c r="C105" s="36" t="s">
        <v>944</v>
      </c>
      <c r="D105" s="36" t="s">
        <v>944</v>
      </c>
      <c r="E105" s="36" t="s">
        <v>507</v>
      </c>
      <c r="F105" s="36" t="s">
        <v>945</v>
      </c>
      <c r="G105" s="37" t="s">
        <v>14</v>
      </c>
      <c r="H105" s="37" t="s">
        <v>15</v>
      </c>
      <c r="I105" s="38">
        <v>1</v>
      </c>
      <c r="J105" s="39">
        <v>14545.776470588236</v>
      </c>
      <c r="K105" s="39"/>
      <c r="L105" s="40">
        <v>0.15</v>
      </c>
      <c r="M105" s="41">
        <f t="shared" si="3"/>
        <v>0.15</v>
      </c>
      <c r="N105" s="42">
        <f t="shared" si="4"/>
        <v>12363.91</v>
      </c>
      <c r="O105" s="42"/>
      <c r="P105" s="41"/>
      <c r="Q105" s="42" t="str">
        <f t="shared" si="5"/>
        <v/>
      </c>
    </row>
    <row r="106" spans="2:17" ht="45.6" x14ac:dyDescent="0.2">
      <c r="B106" s="35">
        <v>101</v>
      </c>
      <c r="C106" s="36" t="s">
        <v>946</v>
      </c>
      <c r="D106" s="36" t="s">
        <v>946</v>
      </c>
      <c r="E106" s="36" t="s">
        <v>508</v>
      </c>
      <c r="F106" s="36" t="s">
        <v>947</v>
      </c>
      <c r="G106" s="37" t="s">
        <v>14</v>
      </c>
      <c r="H106" s="37" t="s">
        <v>15</v>
      </c>
      <c r="I106" s="38">
        <v>1</v>
      </c>
      <c r="J106" s="39">
        <v>14545.787499999999</v>
      </c>
      <c r="K106" s="39"/>
      <c r="L106" s="40">
        <v>0.19999999999999998</v>
      </c>
      <c r="M106" s="41">
        <f t="shared" si="3"/>
        <v>0.19999999999999998</v>
      </c>
      <c r="N106" s="42">
        <f t="shared" si="4"/>
        <v>11636.63</v>
      </c>
      <c r="O106" s="42"/>
      <c r="P106" s="41"/>
      <c r="Q106" s="42" t="str">
        <f t="shared" si="5"/>
        <v/>
      </c>
    </row>
    <row r="107" spans="2:17" ht="45.6" x14ac:dyDescent="0.2">
      <c r="B107" s="35">
        <v>102</v>
      </c>
      <c r="C107" s="36" t="s">
        <v>948</v>
      </c>
      <c r="D107" s="36" t="s">
        <v>948</v>
      </c>
      <c r="E107" s="36" t="s">
        <v>506</v>
      </c>
      <c r="F107" s="36" t="s">
        <v>949</v>
      </c>
      <c r="G107" s="37" t="s">
        <v>14</v>
      </c>
      <c r="H107" s="37" t="s">
        <v>15</v>
      </c>
      <c r="I107" s="38">
        <v>1</v>
      </c>
      <c r="J107" s="39">
        <v>12742.108108108108</v>
      </c>
      <c r="K107" s="39"/>
      <c r="L107" s="40">
        <v>7.5000000000000011E-2</v>
      </c>
      <c r="M107" s="41">
        <f t="shared" si="3"/>
        <v>7.5000000000000011E-2</v>
      </c>
      <c r="N107" s="42">
        <f t="shared" si="4"/>
        <v>11786.45</v>
      </c>
      <c r="O107" s="42"/>
      <c r="P107" s="41"/>
      <c r="Q107" s="42" t="str">
        <f t="shared" si="5"/>
        <v/>
      </c>
    </row>
    <row r="108" spans="2:17" ht="45.6" x14ac:dyDescent="0.2">
      <c r="B108" s="35">
        <v>103</v>
      </c>
      <c r="C108" s="36" t="s">
        <v>950</v>
      </c>
      <c r="D108" s="36" t="s">
        <v>950</v>
      </c>
      <c r="E108" s="36" t="s">
        <v>507</v>
      </c>
      <c r="F108" s="36" t="s">
        <v>951</v>
      </c>
      <c r="G108" s="37" t="s">
        <v>14</v>
      </c>
      <c r="H108" s="37" t="s">
        <v>15</v>
      </c>
      <c r="I108" s="38">
        <v>1</v>
      </c>
      <c r="J108" s="39">
        <v>12742.105882352942</v>
      </c>
      <c r="K108" s="39"/>
      <c r="L108" s="40">
        <v>0.15</v>
      </c>
      <c r="M108" s="41">
        <f t="shared" si="3"/>
        <v>0.15</v>
      </c>
      <c r="N108" s="42">
        <f t="shared" si="4"/>
        <v>10830.79</v>
      </c>
      <c r="O108" s="42"/>
      <c r="P108" s="41"/>
      <c r="Q108" s="42" t="str">
        <f t="shared" si="5"/>
        <v/>
      </c>
    </row>
    <row r="109" spans="2:17" ht="45.6" x14ac:dyDescent="0.2">
      <c r="B109" s="35">
        <v>104</v>
      </c>
      <c r="C109" s="36" t="s">
        <v>952</v>
      </c>
      <c r="D109" s="36" t="s">
        <v>952</v>
      </c>
      <c r="E109" s="36" t="s">
        <v>508</v>
      </c>
      <c r="F109" s="36" t="s">
        <v>953</v>
      </c>
      <c r="G109" s="37" t="s">
        <v>14</v>
      </c>
      <c r="H109" s="37" t="s">
        <v>15</v>
      </c>
      <c r="I109" s="38">
        <v>1</v>
      </c>
      <c r="J109" s="39">
        <v>12742.1</v>
      </c>
      <c r="K109" s="39"/>
      <c r="L109" s="40">
        <v>0.19999999999999998</v>
      </c>
      <c r="M109" s="41">
        <f t="shared" si="3"/>
        <v>0.19999999999999998</v>
      </c>
      <c r="N109" s="42">
        <f t="shared" si="4"/>
        <v>10193.68</v>
      </c>
      <c r="O109" s="42"/>
      <c r="P109" s="41"/>
      <c r="Q109" s="42" t="str">
        <f t="shared" si="5"/>
        <v/>
      </c>
    </row>
    <row r="110" spans="2:17" ht="45.6" x14ac:dyDescent="0.2">
      <c r="B110" s="35">
        <v>105</v>
      </c>
      <c r="C110" s="36" t="s">
        <v>954</v>
      </c>
      <c r="D110" s="36" t="s">
        <v>954</v>
      </c>
      <c r="E110" s="36" t="s">
        <v>506</v>
      </c>
      <c r="F110" s="36" t="s">
        <v>955</v>
      </c>
      <c r="G110" s="37" t="s">
        <v>14</v>
      </c>
      <c r="H110" s="37" t="s">
        <v>15</v>
      </c>
      <c r="I110" s="38">
        <v>1</v>
      </c>
      <c r="J110" s="39">
        <v>1066.6918918918918</v>
      </c>
      <c r="K110" s="39"/>
      <c r="L110" s="40">
        <v>7.5000000000000011E-2</v>
      </c>
      <c r="M110" s="41">
        <f t="shared" si="3"/>
        <v>7.5000000000000011E-2</v>
      </c>
      <c r="N110" s="42">
        <f t="shared" si="4"/>
        <v>986.68999999999994</v>
      </c>
      <c r="O110" s="42"/>
      <c r="P110" s="41"/>
      <c r="Q110" s="42" t="str">
        <f t="shared" si="5"/>
        <v/>
      </c>
    </row>
    <row r="111" spans="2:17" ht="45.6" x14ac:dyDescent="0.2">
      <c r="B111" s="35">
        <v>106</v>
      </c>
      <c r="C111" s="36" t="s">
        <v>956</v>
      </c>
      <c r="D111" s="36" t="s">
        <v>956</v>
      </c>
      <c r="E111" s="36" t="s">
        <v>507</v>
      </c>
      <c r="F111" s="36" t="s">
        <v>957</v>
      </c>
      <c r="G111" s="37" t="s">
        <v>14</v>
      </c>
      <c r="H111" s="37" t="s">
        <v>15</v>
      </c>
      <c r="I111" s="38">
        <v>1</v>
      </c>
      <c r="J111" s="39">
        <v>1066.6941176470589</v>
      </c>
      <c r="K111" s="39"/>
      <c r="L111" s="40">
        <v>0.15</v>
      </c>
      <c r="M111" s="41">
        <f t="shared" si="3"/>
        <v>0.15</v>
      </c>
      <c r="N111" s="42">
        <f t="shared" si="4"/>
        <v>906.69</v>
      </c>
      <c r="O111" s="42"/>
      <c r="P111" s="41"/>
      <c r="Q111" s="42" t="str">
        <f t="shared" si="5"/>
        <v/>
      </c>
    </row>
    <row r="112" spans="2:17" ht="45.6" x14ac:dyDescent="0.2">
      <c r="B112" s="35">
        <v>107</v>
      </c>
      <c r="C112" s="36" t="s">
        <v>958</v>
      </c>
      <c r="D112" s="36" t="s">
        <v>958</v>
      </c>
      <c r="E112" s="36" t="s">
        <v>508</v>
      </c>
      <c r="F112" s="36" t="s">
        <v>959</v>
      </c>
      <c r="G112" s="37" t="s">
        <v>14</v>
      </c>
      <c r="H112" s="37" t="s">
        <v>15</v>
      </c>
      <c r="I112" s="38">
        <v>1</v>
      </c>
      <c r="J112" s="39">
        <v>1066.6875</v>
      </c>
      <c r="K112" s="39"/>
      <c r="L112" s="40">
        <v>0.19999999999999998</v>
      </c>
      <c r="M112" s="41">
        <f t="shared" si="3"/>
        <v>0.19999999999999998</v>
      </c>
      <c r="N112" s="42">
        <f t="shared" si="4"/>
        <v>853.35</v>
      </c>
      <c r="O112" s="42"/>
      <c r="P112" s="41"/>
      <c r="Q112" s="42" t="str">
        <f t="shared" si="5"/>
        <v/>
      </c>
    </row>
    <row r="113" spans="2:17" ht="45.6" x14ac:dyDescent="0.2">
      <c r="B113" s="35">
        <v>108</v>
      </c>
      <c r="C113" s="36" t="s">
        <v>960</v>
      </c>
      <c r="D113" s="36" t="s">
        <v>960</v>
      </c>
      <c r="E113" s="36" t="s">
        <v>506</v>
      </c>
      <c r="F113" s="36" t="s">
        <v>961</v>
      </c>
      <c r="G113" s="37" t="s">
        <v>14</v>
      </c>
      <c r="H113" s="37" t="s">
        <v>15</v>
      </c>
      <c r="I113" s="38">
        <v>1</v>
      </c>
      <c r="J113" s="39">
        <v>484.85405405405402</v>
      </c>
      <c r="K113" s="39"/>
      <c r="L113" s="40">
        <v>7.5000000000000011E-2</v>
      </c>
      <c r="M113" s="41">
        <f t="shared" si="3"/>
        <v>7.5000000000000011E-2</v>
      </c>
      <c r="N113" s="42">
        <f t="shared" si="4"/>
        <v>448.49</v>
      </c>
      <c r="O113" s="42"/>
      <c r="P113" s="41"/>
      <c r="Q113" s="42" t="str">
        <f t="shared" si="5"/>
        <v/>
      </c>
    </row>
    <row r="114" spans="2:17" ht="45.6" x14ac:dyDescent="0.2">
      <c r="B114" s="35">
        <v>109</v>
      </c>
      <c r="C114" s="36" t="s">
        <v>962</v>
      </c>
      <c r="D114" s="36" t="s">
        <v>962</v>
      </c>
      <c r="E114" s="36" t="s">
        <v>507</v>
      </c>
      <c r="F114" s="36" t="s">
        <v>963</v>
      </c>
      <c r="G114" s="37" t="s">
        <v>14</v>
      </c>
      <c r="H114" s="37" t="s">
        <v>15</v>
      </c>
      <c r="I114" s="38">
        <v>1</v>
      </c>
      <c r="J114" s="39">
        <v>484.85882352941178</v>
      </c>
      <c r="K114" s="39"/>
      <c r="L114" s="40">
        <v>0.15</v>
      </c>
      <c r="M114" s="41">
        <f t="shared" si="3"/>
        <v>0.15</v>
      </c>
      <c r="N114" s="42">
        <f t="shared" si="4"/>
        <v>412.13</v>
      </c>
      <c r="O114" s="42"/>
      <c r="P114" s="41"/>
      <c r="Q114" s="42" t="str">
        <f t="shared" si="5"/>
        <v/>
      </c>
    </row>
    <row r="115" spans="2:17" ht="45.6" x14ac:dyDescent="0.2">
      <c r="B115" s="35">
        <v>110</v>
      </c>
      <c r="C115" s="36" t="s">
        <v>964</v>
      </c>
      <c r="D115" s="36" t="s">
        <v>964</v>
      </c>
      <c r="E115" s="36" t="s">
        <v>508</v>
      </c>
      <c r="F115" s="36" t="s">
        <v>965</v>
      </c>
      <c r="G115" s="37" t="s">
        <v>14</v>
      </c>
      <c r="H115" s="37" t="s">
        <v>15</v>
      </c>
      <c r="I115" s="38">
        <v>1</v>
      </c>
      <c r="J115" s="39">
        <v>484.86249999999995</v>
      </c>
      <c r="K115" s="39"/>
      <c r="L115" s="40">
        <v>0.19999999999999998</v>
      </c>
      <c r="M115" s="41">
        <f t="shared" si="3"/>
        <v>0.19999999999999998</v>
      </c>
      <c r="N115" s="42">
        <f t="shared" si="4"/>
        <v>387.89</v>
      </c>
      <c r="O115" s="42"/>
      <c r="P115" s="41"/>
      <c r="Q115" s="42" t="str">
        <f t="shared" si="5"/>
        <v/>
      </c>
    </row>
    <row r="116" spans="2:17" ht="45.6" x14ac:dyDescent="0.2">
      <c r="B116" s="35">
        <v>111</v>
      </c>
      <c r="C116" s="36" t="s">
        <v>966</v>
      </c>
      <c r="D116" s="36" t="s">
        <v>966</v>
      </c>
      <c r="E116" s="36" t="s">
        <v>506</v>
      </c>
      <c r="F116" s="36" t="s">
        <v>967</v>
      </c>
      <c r="G116" s="37" t="s">
        <v>14</v>
      </c>
      <c r="H116" s="37" t="s">
        <v>15</v>
      </c>
      <c r="I116" s="38">
        <v>1</v>
      </c>
      <c r="J116" s="39">
        <v>2133.3837837837837</v>
      </c>
      <c r="K116" s="39"/>
      <c r="L116" s="40">
        <v>7.5000000000000011E-2</v>
      </c>
      <c r="M116" s="41">
        <f t="shared" si="3"/>
        <v>7.5000000000000011E-2</v>
      </c>
      <c r="N116" s="42">
        <f t="shared" si="4"/>
        <v>1973.3799999999999</v>
      </c>
      <c r="O116" s="42"/>
      <c r="P116" s="41"/>
      <c r="Q116" s="42" t="str">
        <f t="shared" si="5"/>
        <v/>
      </c>
    </row>
    <row r="117" spans="2:17" ht="45.6" x14ac:dyDescent="0.2">
      <c r="B117" s="35">
        <v>112</v>
      </c>
      <c r="C117" s="36" t="s">
        <v>968</v>
      </c>
      <c r="D117" s="36" t="s">
        <v>968</v>
      </c>
      <c r="E117" s="36" t="s">
        <v>507</v>
      </c>
      <c r="F117" s="36" t="s">
        <v>969</v>
      </c>
      <c r="G117" s="37" t="s">
        <v>14</v>
      </c>
      <c r="H117" s="37" t="s">
        <v>15</v>
      </c>
      <c r="I117" s="38">
        <v>1</v>
      </c>
      <c r="J117" s="39">
        <v>2133.3764705882354</v>
      </c>
      <c r="K117" s="39"/>
      <c r="L117" s="40">
        <v>0.15</v>
      </c>
      <c r="M117" s="41">
        <f t="shared" si="3"/>
        <v>0.15</v>
      </c>
      <c r="N117" s="42">
        <f t="shared" si="4"/>
        <v>1813.3700000000001</v>
      </c>
      <c r="O117" s="42"/>
      <c r="P117" s="41"/>
      <c r="Q117" s="42" t="str">
        <f t="shared" si="5"/>
        <v/>
      </c>
    </row>
    <row r="118" spans="2:17" ht="45.6" x14ac:dyDescent="0.2">
      <c r="B118" s="35">
        <v>113</v>
      </c>
      <c r="C118" s="36" t="s">
        <v>970</v>
      </c>
      <c r="D118" s="36" t="s">
        <v>970</v>
      </c>
      <c r="E118" s="36" t="s">
        <v>508</v>
      </c>
      <c r="F118" s="36" t="s">
        <v>971</v>
      </c>
      <c r="G118" s="37" t="s">
        <v>14</v>
      </c>
      <c r="H118" s="37" t="s">
        <v>15</v>
      </c>
      <c r="I118" s="38">
        <v>1</v>
      </c>
      <c r="J118" s="39">
        <v>2133.3874999999998</v>
      </c>
      <c r="K118" s="39"/>
      <c r="L118" s="40">
        <v>0.19999999999999998</v>
      </c>
      <c r="M118" s="41">
        <f t="shared" si="3"/>
        <v>0.19999999999999998</v>
      </c>
      <c r="N118" s="42">
        <f t="shared" si="4"/>
        <v>1706.71</v>
      </c>
      <c r="O118" s="42"/>
      <c r="P118" s="41"/>
      <c r="Q118" s="42" t="str">
        <f t="shared" si="5"/>
        <v/>
      </c>
    </row>
    <row r="119" spans="2:17" ht="22.8" x14ac:dyDescent="0.2">
      <c r="B119" s="35">
        <v>114</v>
      </c>
      <c r="C119" s="36" t="s">
        <v>972</v>
      </c>
      <c r="D119" s="36" t="s">
        <v>972</v>
      </c>
      <c r="E119" s="36" t="s">
        <v>36</v>
      </c>
      <c r="F119" s="36" t="s">
        <v>973</v>
      </c>
      <c r="G119" s="37" t="s">
        <v>14</v>
      </c>
      <c r="H119" s="37" t="s">
        <v>15</v>
      </c>
      <c r="I119" s="38">
        <v>1</v>
      </c>
      <c r="J119" s="39">
        <v>831.18918918918916</v>
      </c>
      <c r="K119" s="39"/>
      <c r="L119" s="40">
        <v>7.5000000000000011E-2</v>
      </c>
      <c r="M119" s="41">
        <f t="shared" si="3"/>
        <v>7.5000000000000011E-2</v>
      </c>
      <c r="N119" s="42">
        <f t="shared" si="4"/>
        <v>768.85</v>
      </c>
      <c r="O119" s="42"/>
      <c r="P119" s="41"/>
      <c r="Q119" s="42" t="str">
        <f t="shared" si="5"/>
        <v/>
      </c>
    </row>
    <row r="120" spans="2:17" ht="22.8" x14ac:dyDescent="0.2">
      <c r="B120" s="35">
        <v>115</v>
      </c>
      <c r="C120" s="36" t="s">
        <v>974</v>
      </c>
      <c r="D120" s="36" t="s">
        <v>974</v>
      </c>
      <c r="E120" s="36" t="s">
        <v>37</v>
      </c>
      <c r="F120" s="36" t="s">
        <v>975</v>
      </c>
      <c r="G120" s="37" t="s">
        <v>14</v>
      </c>
      <c r="H120" s="37" t="s">
        <v>15</v>
      </c>
      <c r="I120" s="38">
        <v>1</v>
      </c>
      <c r="J120" s="39">
        <v>807.43999999999994</v>
      </c>
      <c r="K120" s="39"/>
      <c r="L120" s="40">
        <v>0.125</v>
      </c>
      <c r="M120" s="41">
        <f t="shared" si="3"/>
        <v>0.125</v>
      </c>
      <c r="N120" s="42">
        <f t="shared" si="4"/>
        <v>706.51</v>
      </c>
      <c r="O120" s="42"/>
      <c r="P120" s="41"/>
      <c r="Q120" s="42" t="str">
        <f t="shared" si="5"/>
        <v/>
      </c>
    </row>
    <row r="121" spans="2:17" ht="34.200000000000003" x14ac:dyDescent="0.2">
      <c r="B121" s="35">
        <v>116</v>
      </c>
      <c r="C121" s="36" t="s">
        <v>976</v>
      </c>
      <c r="D121" s="36" t="s">
        <v>976</v>
      </c>
      <c r="E121" s="36" t="s">
        <v>36</v>
      </c>
      <c r="F121" s="36" t="s">
        <v>977</v>
      </c>
      <c r="G121" s="37" t="s">
        <v>14</v>
      </c>
      <c r="H121" s="37" t="s">
        <v>15</v>
      </c>
      <c r="I121" s="38">
        <v>1</v>
      </c>
      <c r="J121" s="39">
        <v>718.8648648648649</v>
      </c>
      <c r="K121" s="39"/>
      <c r="L121" s="40">
        <v>7.5000000000000011E-2</v>
      </c>
      <c r="M121" s="41">
        <f t="shared" si="3"/>
        <v>7.5000000000000011E-2</v>
      </c>
      <c r="N121" s="42">
        <f t="shared" si="4"/>
        <v>664.95</v>
      </c>
      <c r="O121" s="42"/>
      <c r="P121" s="41"/>
      <c r="Q121" s="42" t="str">
        <f t="shared" si="5"/>
        <v/>
      </c>
    </row>
    <row r="122" spans="2:17" ht="34.200000000000003" x14ac:dyDescent="0.2">
      <c r="B122" s="35">
        <v>117</v>
      </c>
      <c r="C122" s="36" t="s">
        <v>978</v>
      </c>
      <c r="D122" s="36" t="s">
        <v>978</v>
      </c>
      <c r="E122" s="36" t="s">
        <v>37</v>
      </c>
      <c r="F122" s="36" t="s">
        <v>979</v>
      </c>
      <c r="G122" s="37" t="s">
        <v>14</v>
      </c>
      <c r="H122" s="37" t="s">
        <v>15</v>
      </c>
      <c r="I122" s="38">
        <v>1</v>
      </c>
      <c r="J122" s="39">
        <v>176.32</v>
      </c>
      <c r="K122" s="39"/>
      <c r="L122" s="40">
        <v>0.125</v>
      </c>
      <c r="M122" s="41">
        <f t="shared" si="3"/>
        <v>0.125</v>
      </c>
      <c r="N122" s="42">
        <f t="shared" si="4"/>
        <v>154.28</v>
      </c>
      <c r="O122" s="42"/>
      <c r="P122" s="41"/>
      <c r="Q122" s="42" t="str">
        <f t="shared" si="5"/>
        <v/>
      </c>
    </row>
    <row r="123" spans="2:17" ht="34.200000000000003" x14ac:dyDescent="0.2">
      <c r="B123" s="35">
        <v>118</v>
      </c>
      <c r="C123" s="36" t="s">
        <v>980</v>
      </c>
      <c r="D123" s="36" t="s">
        <v>980</v>
      </c>
      <c r="E123" s="36" t="s">
        <v>36</v>
      </c>
      <c r="F123" s="36" t="s">
        <v>981</v>
      </c>
      <c r="G123" s="37" t="s">
        <v>14</v>
      </c>
      <c r="H123" s="37" t="s">
        <v>15</v>
      </c>
      <c r="I123" s="38">
        <v>1</v>
      </c>
      <c r="J123" s="39">
        <v>153.26486486486488</v>
      </c>
      <c r="K123" s="39"/>
      <c r="L123" s="40">
        <v>7.5000000000000011E-2</v>
      </c>
      <c r="M123" s="41">
        <f t="shared" si="3"/>
        <v>7.5000000000000011E-2</v>
      </c>
      <c r="N123" s="42">
        <f t="shared" si="4"/>
        <v>141.77000000000001</v>
      </c>
      <c r="O123" s="42"/>
      <c r="P123" s="41"/>
      <c r="Q123" s="42" t="str">
        <f t="shared" si="5"/>
        <v/>
      </c>
    </row>
    <row r="124" spans="2:17" ht="34.200000000000003" x14ac:dyDescent="0.2">
      <c r="B124" s="35">
        <v>119</v>
      </c>
      <c r="C124" s="36" t="s">
        <v>982</v>
      </c>
      <c r="D124" s="36" t="s">
        <v>982</v>
      </c>
      <c r="E124" s="36" t="s">
        <v>37</v>
      </c>
      <c r="F124" s="36" t="s">
        <v>983</v>
      </c>
      <c r="G124" s="37" t="s">
        <v>14</v>
      </c>
      <c r="H124" s="37" t="s">
        <v>15</v>
      </c>
      <c r="I124" s="38">
        <v>1</v>
      </c>
      <c r="J124" s="39">
        <v>152.49142857142857</v>
      </c>
      <c r="K124" s="39"/>
      <c r="L124" s="40">
        <v>0.125</v>
      </c>
      <c r="M124" s="41">
        <f t="shared" si="3"/>
        <v>0.125</v>
      </c>
      <c r="N124" s="42">
        <f t="shared" si="4"/>
        <v>133.43</v>
      </c>
      <c r="O124" s="42"/>
      <c r="P124" s="41"/>
      <c r="Q124" s="42" t="str">
        <f t="shared" si="5"/>
        <v/>
      </c>
    </row>
    <row r="125" spans="2:17" ht="22.8" x14ac:dyDescent="0.2">
      <c r="B125" s="35">
        <v>120</v>
      </c>
      <c r="C125" s="36" t="s">
        <v>984</v>
      </c>
      <c r="D125" s="36" t="s">
        <v>984</v>
      </c>
      <c r="E125" s="36" t="s">
        <v>36</v>
      </c>
      <c r="F125" s="36" t="s">
        <v>985</v>
      </c>
      <c r="G125" s="37" t="s">
        <v>27</v>
      </c>
      <c r="H125" s="37" t="s">
        <v>15</v>
      </c>
      <c r="I125" s="38">
        <v>1</v>
      </c>
      <c r="J125" s="39">
        <v>1454.5729729729728</v>
      </c>
      <c r="K125" s="39"/>
      <c r="L125" s="40">
        <v>7.5000000000000011E-2</v>
      </c>
      <c r="M125" s="41">
        <f t="shared" si="3"/>
        <v>7.5000000000000011E-2</v>
      </c>
      <c r="N125" s="42">
        <f t="shared" si="4"/>
        <v>1345.48</v>
      </c>
      <c r="O125" s="42"/>
      <c r="P125" s="41"/>
      <c r="Q125" s="42" t="str">
        <f t="shared" si="5"/>
        <v/>
      </c>
    </row>
    <row r="126" spans="2:17" ht="22.8" x14ac:dyDescent="0.2">
      <c r="B126" s="35">
        <v>121</v>
      </c>
      <c r="C126" s="36" t="s">
        <v>986</v>
      </c>
      <c r="D126" s="36" t="s">
        <v>986</v>
      </c>
      <c r="E126" s="36" t="s">
        <v>37</v>
      </c>
      <c r="F126" s="36" t="s">
        <v>987</v>
      </c>
      <c r="G126" s="37" t="s">
        <v>27</v>
      </c>
      <c r="H126" s="37" t="s">
        <v>15</v>
      </c>
      <c r="I126" s="38">
        <v>1</v>
      </c>
      <c r="J126" s="39">
        <v>1413.017142857143</v>
      </c>
      <c r="K126" s="39"/>
      <c r="L126" s="40">
        <v>0.125</v>
      </c>
      <c r="M126" s="41">
        <f t="shared" si="3"/>
        <v>0.125</v>
      </c>
      <c r="N126" s="42">
        <f t="shared" si="4"/>
        <v>1236.3900000000001</v>
      </c>
      <c r="O126" s="42"/>
      <c r="P126" s="41"/>
      <c r="Q126" s="42" t="str">
        <f t="shared" si="5"/>
        <v/>
      </c>
    </row>
    <row r="127" spans="2:17" ht="22.8" x14ac:dyDescent="0.2">
      <c r="B127" s="35">
        <v>122</v>
      </c>
      <c r="C127" s="36" t="s">
        <v>988</v>
      </c>
      <c r="D127" s="36" t="s">
        <v>988</v>
      </c>
      <c r="E127" s="36" t="s">
        <v>36</v>
      </c>
      <c r="F127" s="36" t="s">
        <v>989</v>
      </c>
      <c r="G127" s="37" t="s">
        <v>27</v>
      </c>
      <c r="H127" s="37" t="s">
        <v>15</v>
      </c>
      <c r="I127" s="38">
        <v>1</v>
      </c>
      <c r="J127" s="39">
        <v>1258.0108108108109</v>
      </c>
      <c r="K127" s="39"/>
      <c r="L127" s="40">
        <v>7.5000000000000011E-2</v>
      </c>
      <c r="M127" s="41">
        <f t="shared" si="3"/>
        <v>7.5000000000000011E-2</v>
      </c>
      <c r="N127" s="42">
        <f t="shared" si="4"/>
        <v>1163.6600000000001</v>
      </c>
      <c r="O127" s="42"/>
      <c r="P127" s="41"/>
      <c r="Q127" s="42" t="str">
        <f t="shared" si="5"/>
        <v/>
      </c>
    </row>
    <row r="128" spans="2:17" ht="34.200000000000003" x14ac:dyDescent="0.2">
      <c r="B128" s="35">
        <v>123</v>
      </c>
      <c r="C128" s="36" t="s">
        <v>990</v>
      </c>
      <c r="D128" s="36" t="s">
        <v>990</v>
      </c>
      <c r="E128" s="36" t="s">
        <v>37</v>
      </c>
      <c r="F128" s="36" t="s">
        <v>991</v>
      </c>
      <c r="G128" s="37" t="s">
        <v>14</v>
      </c>
      <c r="H128" s="37" t="s">
        <v>15</v>
      </c>
      <c r="I128" s="38">
        <v>1</v>
      </c>
      <c r="J128" s="39">
        <v>251.62285714285713</v>
      </c>
      <c r="K128" s="39"/>
      <c r="L128" s="40">
        <v>0.125</v>
      </c>
      <c r="M128" s="41">
        <f t="shared" si="3"/>
        <v>0.125</v>
      </c>
      <c r="N128" s="42">
        <f t="shared" si="4"/>
        <v>220.17</v>
      </c>
      <c r="O128" s="42"/>
      <c r="P128" s="41"/>
      <c r="Q128" s="42" t="str">
        <f t="shared" si="5"/>
        <v/>
      </c>
    </row>
    <row r="129" spans="2:17" ht="45.6" x14ac:dyDescent="0.2">
      <c r="B129" s="35">
        <v>124</v>
      </c>
      <c r="C129" s="36" t="s">
        <v>992</v>
      </c>
      <c r="D129" s="36" t="s">
        <v>992</v>
      </c>
      <c r="E129" s="36" t="s">
        <v>36</v>
      </c>
      <c r="F129" s="36" t="s">
        <v>993</v>
      </c>
      <c r="G129" s="37" t="s">
        <v>14</v>
      </c>
      <c r="H129" s="37" t="s">
        <v>15</v>
      </c>
      <c r="I129" s="38">
        <v>1</v>
      </c>
      <c r="J129" s="39">
        <v>225.15675675675675</v>
      </c>
      <c r="K129" s="39"/>
      <c r="L129" s="40">
        <v>7.5000000000000011E-2</v>
      </c>
      <c r="M129" s="41">
        <f t="shared" si="3"/>
        <v>7.5000000000000011E-2</v>
      </c>
      <c r="N129" s="42">
        <f t="shared" si="4"/>
        <v>208.27</v>
      </c>
      <c r="O129" s="42"/>
      <c r="P129" s="41"/>
      <c r="Q129" s="42" t="str">
        <f t="shared" si="5"/>
        <v/>
      </c>
    </row>
    <row r="130" spans="2:17" ht="34.200000000000003" x14ac:dyDescent="0.2">
      <c r="B130" s="35">
        <v>125</v>
      </c>
      <c r="C130" s="36" t="s">
        <v>994</v>
      </c>
      <c r="D130" s="36" t="s">
        <v>994</v>
      </c>
      <c r="E130" s="36" t="s">
        <v>37</v>
      </c>
      <c r="F130" s="36" t="s">
        <v>995</v>
      </c>
      <c r="G130" s="37" t="s">
        <v>14</v>
      </c>
      <c r="H130" s="37" t="s">
        <v>15</v>
      </c>
      <c r="I130" s="38">
        <v>1</v>
      </c>
      <c r="J130" s="39">
        <v>251.62285714285713</v>
      </c>
      <c r="K130" s="39"/>
      <c r="L130" s="40">
        <v>0.125</v>
      </c>
      <c r="M130" s="41">
        <f t="shared" si="3"/>
        <v>0.125</v>
      </c>
      <c r="N130" s="42">
        <f t="shared" si="4"/>
        <v>220.17</v>
      </c>
      <c r="O130" s="42"/>
      <c r="P130" s="41"/>
      <c r="Q130" s="42" t="str">
        <f t="shared" si="5"/>
        <v/>
      </c>
    </row>
    <row r="131" spans="2:17" ht="34.200000000000003" x14ac:dyDescent="0.2">
      <c r="B131" s="35">
        <v>126</v>
      </c>
      <c r="C131" s="36" t="s">
        <v>996</v>
      </c>
      <c r="D131" s="36" t="s">
        <v>996</v>
      </c>
      <c r="E131" s="36" t="s">
        <v>36</v>
      </c>
      <c r="F131" s="36" t="s">
        <v>997</v>
      </c>
      <c r="G131" s="37" t="s">
        <v>14</v>
      </c>
      <c r="H131" s="37" t="s">
        <v>15</v>
      </c>
      <c r="I131" s="38">
        <v>1</v>
      </c>
      <c r="J131" s="39">
        <v>225.15675675675675</v>
      </c>
      <c r="K131" s="39"/>
      <c r="L131" s="40">
        <v>7.5000000000000011E-2</v>
      </c>
      <c r="M131" s="41">
        <f t="shared" si="3"/>
        <v>7.5000000000000011E-2</v>
      </c>
      <c r="N131" s="42">
        <f t="shared" si="4"/>
        <v>208.27</v>
      </c>
      <c r="O131" s="42"/>
      <c r="P131" s="41"/>
      <c r="Q131" s="42" t="str">
        <f t="shared" si="5"/>
        <v/>
      </c>
    </row>
    <row r="132" spans="2:17" ht="22.8" x14ac:dyDescent="0.2">
      <c r="B132" s="35">
        <v>127</v>
      </c>
      <c r="C132" s="36" t="s">
        <v>998</v>
      </c>
      <c r="D132" s="36" t="s">
        <v>998</v>
      </c>
      <c r="E132" s="36" t="s">
        <v>37</v>
      </c>
      <c r="F132" s="36" t="s">
        <v>999</v>
      </c>
      <c r="G132" s="37" t="s">
        <v>14</v>
      </c>
      <c r="H132" s="37" t="s">
        <v>15</v>
      </c>
      <c r="I132" s="38">
        <v>1</v>
      </c>
      <c r="J132" s="39">
        <v>251.62285714285713</v>
      </c>
      <c r="K132" s="39"/>
      <c r="L132" s="40">
        <v>0.125</v>
      </c>
      <c r="M132" s="41">
        <f t="shared" si="3"/>
        <v>0.125</v>
      </c>
      <c r="N132" s="42">
        <f t="shared" si="4"/>
        <v>220.17</v>
      </c>
      <c r="O132" s="42"/>
      <c r="P132" s="41"/>
      <c r="Q132" s="42" t="str">
        <f t="shared" si="5"/>
        <v/>
      </c>
    </row>
    <row r="133" spans="2:17" ht="34.200000000000003" x14ac:dyDescent="0.2">
      <c r="B133" s="35">
        <v>128</v>
      </c>
      <c r="C133" s="36" t="s">
        <v>1000</v>
      </c>
      <c r="D133" s="36" t="s">
        <v>1000</v>
      </c>
      <c r="E133" s="36" t="s">
        <v>36</v>
      </c>
      <c r="F133" s="36" t="s">
        <v>1001</v>
      </c>
      <c r="G133" s="37" t="s">
        <v>14</v>
      </c>
      <c r="H133" s="37" t="s">
        <v>15</v>
      </c>
      <c r="I133" s="38">
        <v>1</v>
      </c>
      <c r="J133" s="39">
        <v>225.15675675675675</v>
      </c>
      <c r="K133" s="39"/>
      <c r="L133" s="40">
        <v>7.5000000000000011E-2</v>
      </c>
      <c r="M133" s="41">
        <f t="shared" si="3"/>
        <v>7.5000000000000011E-2</v>
      </c>
      <c r="N133" s="42">
        <f t="shared" si="4"/>
        <v>208.27</v>
      </c>
      <c r="O133" s="42"/>
      <c r="P133" s="41"/>
      <c r="Q133" s="42" t="str">
        <f t="shared" si="5"/>
        <v/>
      </c>
    </row>
    <row r="134" spans="2:17" ht="34.200000000000003" x14ac:dyDescent="0.2">
      <c r="B134" s="35">
        <v>129</v>
      </c>
      <c r="C134" s="36" t="s">
        <v>1002</v>
      </c>
      <c r="D134" s="36" t="s">
        <v>1002</v>
      </c>
      <c r="E134" s="36" t="s">
        <v>37</v>
      </c>
      <c r="F134" s="36" t="s">
        <v>1003</v>
      </c>
      <c r="G134" s="37" t="s">
        <v>14</v>
      </c>
      <c r="H134" s="37" t="s">
        <v>15</v>
      </c>
      <c r="I134" s="38">
        <v>1</v>
      </c>
      <c r="J134" s="39">
        <v>251.62285714285713</v>
      </c>
      <c r="K134" s="39"/>
      <c r="L134" s="40">
        <v>0.125</v>
      </c>
      <c r="M134" s="41">
        <f t="shared" si="3"/>
        <v>0.125</v>
      </c>
      <c r="N134" s="42">
        <f t="shared" si="4"/>
        <v>220.17</v>
      </c>
      <c r="O134" s="42"/>
      <c r="P134" s="41"/>
      <c r="Q134" s="42" t="str">
        <f t="shared" si="5"/>
        <v/>
      </c>
    </row>
    <row r="135" spans="2:17" ht="34.200000000000003" x14ac:dyDescent="0.2">
      <c r="B135" s="35">
        <v>130</v>
      </c>
      <c r="C135" s="36" t="s">
        <v>1004</v>
      </c>
      <c r="D135" s="36" t="s">
        <v>1004</v>
      </c>
      <c r="E135" s="36" t="s">
        <v>36</v>
      </c>
      <c r="F135" s="36" t="s">
        <v>1005</v>
      </c>
      <c r="G135" s="37" t="s">
        <v>14</v>
      </c>
      <c r="H135" s="37" t="s">
        <v>15</v>
      </c>
      <c r="I135" s="38">
        <v>1</v>
      </c>
      <c r="J135" s="39">
        <v>225.15675675675675</v>
      </c>
      <c r="K135" s="39"/>
      <c r="L135" s="40">
        <v>7.5000000000000011E-2</v>
      </c>
      <c r="M135" s="41">
        <f t="shared" ref="M135:M198" si="6">L135</f>
        <v>7.5000000000000011E-2</v>
      </c>
      <c r="N135" s="42">
        <f t="shared" ref="N135:N198" si="7">IF($J135="","",IF($M135="",$J135*(1-$L135),IF(M135&lt;L135,"Discount Error",J135*(1-$M135))))</f>
        <v>208.27</v>
      </c>
      <c r="O135" s="42"/>
      <c r="P135" s="41"/>
      <c r="Q135" s="42" t="str">
        <f t="shared" ref="Q135:Q198" si="8">IF($P135="", "", IF(J135*(1-P135)&gt;N135, "Discount Error", ($J135*(1-$P135))))</f>
        <v/>
      </c>
    </row>
    <row r="136" spans="2:17" ht="34.200000000000003" x14ac:dyDescent="0.2">
      <c r="B136" s="35">
        <v>131</v>
      </c>
      <c r="C136" s="36" t="s">
        <v>1006</v>
      </c>
      <c r="D136" s="36" t="s">
        <v>1006</v>
      </c>
      <c r="E136" s="36" t="s">
        <v>37</v>
      </c>
      <c r="F136" s="36" t="s">
        <v>1007</v>
      </c>
      <c r="G136" s="37" t="s">
        <v>14</v>
      </c>
      <c r="H136" s="37" t="s">
        <v>15</v>
      </c>
      <c r="I136" s="38">
        <v>1</v>
      </c>
      <c r="J136" s="39">
        <v>251.62285714285713</v>
      </c>
      <c r="K136" s="39"/>
      <c r="L136" s="40">
        <v>0.125</v>
      </c>
      <c r="M136" s="41">
        <f t="shared" si="6"/>
        <v>0.125</v>
      </c>
      <c r="N136" s="42">
        <f t="shared" si="7"/>
        <v>220.17</v>
      </c>
      <c r="O136" s="42"/>
      <c r="P136" s="41"/>
      <c r="Q136" s="42" t="str">
        <f t="shared" si="8"/>
        <v/>
      </c>
    </row>
    <row r="137" spans="2:17" ht="34.200000000000003" x14ac:dyDescent="0.2">
      <c r="B137" s="35">
        <v>132</v>
      </c>
      <c r="C137" s="36" t="s">
        <v>1008</v>
      </c>
      <c r="D137" s="36" t="s">
        <v>1008</v>
      </c>
      <c r="E137" s="36" t="s">
        <v>36</v>
      </c>
      <c r="F137" s="36" t="s">
        <v>1009</v>
      </c>
      <c r="G137" s="37" t="s">
        <v>14</v>
      </c>
      <c r="H137" s="37" t="s">
        <v>15</v>
      </c>
      <c r="I137" s="38">
        <v>1</v>
      </c>
      <c r="J137" s="39">
        <v>225.15675675675675</v>
      </c>
      <c r="K137" s="39"/>
      <c r="L137" s="40">
        <v>7.5000000000000011E-2</v>
      </c>
      <c r="M137" s="41">
        <f t="shared" si="6"/>
        <v>7.5000000000000011E-2</v>
      </c>
      <c r="N137" s="42">
        <f t="shared" si="7"/>
        <v>208.27</v>
      </c>
      <c r="O137" s="42"/>
      <c r="P137" s="41"/>
      <c r="Q137" s="42" t="str">
        <f t="shared" si="8"/>
        <v/>
      </c>
    </row>
    <row r="138" spans="2:17" ht="34.200000000000003" x14ac:dyDescent="0.2">
      <c r="B138" s="35">
        <v>133</v>
      </c>
      <c r="C138" s="36" t="s">
        <v>1010</v>
      </c>
      <c r="D138" s="36" t="s">
        <v>1010</v>
      </c>
      <c r="E138" s="36" t="s">
        <v>37</v>
      </c>
      <c r="F138" s="36" t="s">
        <v>1011</v>
      </c>
      <c r="G138" s="37" t="s">
        <v>14</v>
      </c>
      <c r="H138" s="37" t="s">
        <v>15</v>
      </c>
      <c r="I138" s="38">
        <v>1</v>
      </c>
      <c r="J138" s="39">
        <v>251.62285714285713</v>
      </c>
      <c r="K138" s="39"/>
      <c r="L138" s="40">
        <v>0.125</v>
      </c>
      <c r="M138" s="41">
        <f t="shared" si="6"/>
        <v>0.125</v>
      </c>
      <c r="N138" s="42">
        <f t="shared" si="7"/>
        <v>220.17</v>
      </c>
      <c r="O138" s="42"/>
      <c r="P138" s="41"/>
      <c r="Q138" s="42" t="str">
        <f t="shared" si="8"/>
        <v/>
      </c>
    </row>
    <row r="139" spans="2:17" ht="34.200000000000003" x14ac:dyDescent="0.2">
      <c r="B139" s="35">
        <v>134</v>
      </c>
      <c r="C139" s="36" t="s">
        <v>1012</v>
      </c>
      <c r="D139" s="36" t="s">
        <v>1012</v>
      </c>
      <c r="E139" s="36" t="s">
        <v>36</v>
      </c>
      <c r="F139" s="36" t="s">
        <v>1013</v>
      </c>
      <c r="G139" s="37" t="s">
        <v>14</v>
      </c>
      <c r="H139" s="37" t="s">
        <v>15</v>
      </c>
      <c r="I139" s="38">
        <v>1</v>
      </c>
      <c r="J139" s="39">
        <v>225.15675675675675</v>
      </c>
      <c r="K139" s="39"/>
      <c r="L139" s="40">
        <v>7.5000000000000011E-2</v>
      </c>
      <c r="M139" s="41">
        <f t="shared" si="6"/>
        <v>7.5000000000000011E-2</v>
      </c>
      <c r="N139" s="42">
        <f t="shared" si="7"/>
        <v>208.27</v>
      </c>
      <c r="O139" s="42"/>
      <c r="P139" s="41"/>
      <c r="Q139" s="42" t="str">
        <f t="shared" si="8"/>
        <v/>
      </c>
    </row>
    <row r="140" spans="2:17" ht="34.200000000000003" x14ac:dyDescent="0.2">
      <c r="B140" s="35">
        <v>135</v>
      </c>
      <c r="C140" s="36" t="s">
        <v>1014</v>
      </c>
      <c r="D140" s="36" t="s">
        <v>1014</v>
      </c>
      <c r="E140" s="36" t="s">
        <v>37</v>
      </c>
      <c r="F140" s="36" t="s">
        <v>1015</v>
      </c>
      <c r="G140" s="37" t="s">
        <v>14</v>
      </c>
      <c r="H140" s="37" t="s">
        <v>15</v>
      </c>
      <c r="I140" s="38">
        <v>1</v>
      </c>
      <c r="J140" s="39">
        <v>251.62285714285713</v>
      </c>
      <c r="K140" s="39"/>
      <c r="L140" s="40">
        <v>0.125</v>
      </c>
      <c r="M140" s="41">
        <f t="shared" si="6"/>
        <v>0.125</v>
      </c>
      <c r="N140" s="42">
        <f t="shared" si="7"/>
        <v>220.17</v>
      </c>
      <c r="O140" s="42"/>
      <c r="P140" s="41"/>
      <c r="Q140" s="42" t="str">
        <f t="shared" si="8"/>
        <v/>
      </c>
    </row>
    <row r="141" spans="2:17" ht="34.200000000000003" x14ac:dyDescent="0.2">
      <c r="B141" s="35">
        <v>136</v>
      </c>
      <c r="C141" s="36" t="s">
        <v>1016</v>
      </c>
      <c r="D141" s="36" t="s">
        <v>1016</v>
      </c>
      <c r="E141" s="36" t="s">
        <v>36</v>
      </c>
      <c r="F141" s="36" t="s">
        <v>1017</v>
      </c>
      <c r="G141" s="37" t="s">
        <v>14</v>
      </c>
      <c r="H141" s="37" t="s">
        <v>15</v>
      </c>
      <c r="I141" s="38">
        <v>1</v>
      </c>
      <c r="J141" s="39">
        <v>225.15675675675675</v>
      </c>
      <c r="K141" s="39"/>
      <c r="L141" s="40">
        <v>7.5000000000000011E-2</v>
      </c>
      <c r="M141" s="41">
        <f t="shared" si="6"/>
        <v>7.5000000000000011E-2</v>
      </c>
      <c r="N141" s="42">
        <f t="shared" si="7"/>
        <v>208.27</v>
      </c>
      <c r="O141" s="42"/>
      <c r="P141" s="41"/>
      <c r="Q141" s="42" t="str">
        <f t="shared" si="8"/>
        <v/>
      </c>
    </row>
    <row r="142" spans="2:17" ht="34.200000000000003" x14ac:dyDescent="0.2">
      <c r="B142" s="35">
        <v>137</v>
      </c>
      <c r="C142" s="36" t="s">
        <v>1018</v>
      </c>
      <c r="D142" s="36" t="s">
        <v>1018</v>
      </c>
      <c r="E142" s="36" t="s">
        <v>37</v>
      </c>
      <c r="F142" s="36" t="s">
        <v>1019</v>
      </c>
      <c r="G142" s="37" t="s">
        <v>14</v>
      </c>
      <c r="H142" s="37" t="s">
        <v>15</v>
      </c>
      <c r="I142" s="38">
        <v>1</v>
      </c>
      <c r="J142" s="39">
        <v>251.62285714285713</v>
      </c>
      <c r="K142" s="39"/>
      <c r="L142" s="40">
        <v>0.125</v>
      </c>
      <c r="M142" s="41">
        <f t="shared" si="6"/>
        <v>0.125</v>
      </c>
      <c r="N142" s="42">
        <f t="shared" si="7"/>
        <v>220.17</v>
      </c>
      <c r="O142" s="42"/>
      <c r="P142" s="41"/>
      <c r="Q142" s="42" t="str">
        <f t="shared" si="8"/>
        <v/>
      </c>
    </row>
    <row r="143" spans="2:17" ht="34.200000000000003" x14ac:dyDescent="0.2">
      <c r="B143" s="35">
        <v>138</v>
      </c>
      <c r="C143" s="36" t="s">
        <v>1020</v>
      </c>
      <c r="D143" s="36" t="s">
        <v>1020</v>
      </c>
      <c r="E143" s="36" t="s">
        <v>36</v>
      </c>
      <c r="F143" s="36" t="s">
        <v>1021</v>
      </c>
      <c r="G143" s="37" t="s">
        <v>14</v>
      </c>
      <c r="H143" s="37" t="s">
        <v>15</v>
      </c>
      <c r="I143" s="38">
        <v>1</v>
      </c>
      <c r="J143" s="39">
        <v>225.15675675675675</v>
      </c>
      <c r="K143" s="39"/>
      <c r="L143" s="40">
        <v>7.5000000000000011E-2</v>
      </c>
      <c r="M143" s="41">
        <f t="shared" si="6"/>
        <v>7.5000000000000011E-2</v>
      </c>
      <c r="N143" s="42">
        <f t="shared" si="7"/>
        <v>208.27</v>
      </c>
      <c r="O143" s="42"/>
      <c r="P143" s="41"/>
      <c r="Q143" s="42" t="str">
        <f t="shared" si="8"/>
        <v/>
      </c>
    </row>
    <row r="144" spans="2:17" ht="34.200000000000003" x14ac:dyDescent="0.2">
      <c r="B144" s="35">
        <v>139</v>
      </c>
      <c r="C144" s="36" t="s">
        <v>1022</v>
      </c>
      <c r="D144" s="36" t="s">
        <v>1022</v>
      </c>
      <c r="E144" s="36" t="s">
        <v>37</v>
      </c>
      <c r="F144" s="36" t="s">
        <v>1023</v>
      </c>
      <c r="G144" s="37" t="s">
        <v>14</v>
      </c>
      <c r="H144" s="37" t="s">
        <v>15</v>
      </c>
      <c r="I144" s="38">
        <v>1</v>
      </c>
      <c r="J144" s="39">
        <v>251.62285714285713</v>
      </c>
      <c r="K144" s="39"/>
      <c r="L144" s="40">
        <v>0.125</v>
      </c>
      <c r="M144" s="41">
        <f t="shared" si="6"/>
        <v>0.125</v>
      </c>
      <c r="N144" s="42">
        <f t="shared" si="7"/>
        <v>220.17</v>
      </c>
      <c r="O144" s="42"/>
      <c r="P144" s="41"/>
      <c r="Q144" s="42" t="str">
        <f t="shared" si="8"/>
        <v/>
      </c>
    </row>
    <row r="145" spans="2:17" ht="34.200000000000003" x14ac:dyDescent="0.2">
      <c r="B145" s="35">
        <v>140</v>
      </c>
      <c r="C145" s="36" t="s">
        <v>1024</v>
      </c>
      <c r="D145" s="36" t="s">
        <v>1024</v>
      </c>
      <c r="E145" s="36" t="s">
        <v>36</v>
      </c>
      <c r="F145" s="36" t="s">
        <v>1025</v>
      </c>
      <c r="G145" s="37" t="s">
        <v>14</v>
      </c>
      <c r="H145" s="37" t="s">
        <v>15</v>
      </c>
      <c r="I145" s="38">
        <v>1</v>
      </c>
      <c r="J145" s="39">
        <v>225.15675675675675</v>
      </c>
      <c r="K145" s="39"/>
      <c r="L145" s="40">
        <v>7.5000000000000011E-2</v>
      </c>
      <c r="M145" s="41">
        <f t="shared" si="6"/>
        <v>7.5000000000000011E-2</v>
      </c>
      <c r="N145" s="42">
        <f t="shared" si="7"/>
        <v>208.27</v>
      </c>
      <c r="O145" s="42"/>
      <c r="P145" s="41"/>
      <c r="Q145" s="42" t="str">
        <f t="shared" si="8"/>
        <v/>
      </c>
    </row>
    <row r="146" spans="2:17" ht="34.200000000000003" x14ac:dyDescent="0.2">
      <c r="B146" s="35">
        <v>141</v>
      </c>
      <c r="C146" s="36" t="s">
        <v>1026</v>
      </c>
      <c r="D146" s="36" t="s">
        <v>1026</v>
      </c>
      <c r="E146" s="36" t="s">
        <v>37</v>
      </c>
      <c r="F146" s="36" t="s">
        <v>1027</v>
      </c>
      <c r="G146" s="37" t="s">
        <v>14</v>
      </c>
      <c r="H146" s="37" t="s">
        <v>15</v>
      </c>
      <c r="I146" s="38">
        <v>1</v>
      </c>
      <c r="J146" s="39">
        <v>251.62285714285713</v>
      </c>
      <c r="K146" s="39"/>
      <c r="L146" s="40">
        <v>0.125</v>
      </c>
      <c r="M146" s="41">
        <f t="shared" si="6"/>
        <v>0.125</v>
      </c>
      <c r="N146" s="42">
        <f t="shared" si="7"/>
        <v>220.17</v>
      </c>
      <c r="O146" s="42"/>
      <c r="P146" s="41"/>
      <c r="Q146" s="42" t="str">
        <f t="shared" si="8"/>
        <v/>
      </c>
    </row>
    <row r="147" spans="2:17" ht="34.200000000000003" x14ac:dyDescent="0.2">
      <c r="B147" s="35">
        <v>142</v>
      </c>
      <c r="C147" s="36" t="s">
        <v>1028</v>
      </c>
      <c r="D147" s="36" t="s">
        <v>1028</v>
      </c>
      <c r="E147" s="36" t="s">
        <v>38</v>
      </c>
      <c r="F147" s="36" t="s">
        <v>1029</v>
      </c>
      <c r="G147" s="37" t="s">
        <v>14</v>
      </c>
      <c r="H147" s="37" t="s">
        <v>15</v>
      </c>
      <c r="I147" s="38">
        <v>1</v>
      </c>
      <c r="J147" s="39">
        <v>213.61025641025643</v>
      </c>
      <c r="K147" s="39"/>
      <c r="L147" s="40">
        <v>2.5000000000000001E-2</v>
      </c>
      <c r="M147" s="41">
        <f t="shared" si="6"/>
        <v>2.5000000000000001E-2</v>
      </c>
      <c r="N147" s="42">
        <f t="shared" si="7"/>
        <v>208.27</v>
      </c>
      <c r="O147" s="42"/>
      <c r="P147" s="41"/>
      <c r="Q147" s="42" t="str">
        <f t="shared" si="8"/>
        <v/>
      </c>
    </row>
    <row r="148" spans="2:17" ht="34.200000000000003" x14ac:dyDescent="0.2">
      <c r="B148" s="35">
        <v>143</v>
      </c>
      <c r="C148" s="36" t="s">
        <v>1030</v>
      </c>
      <c r="D148" s="36" t="s">
        <v>1030</v>
      </c>
      <c r="E148" s="36" t="s">
        <v>39</v>
      </c>
      <c r="F148" s="36" t="s">
        <v>1031</v>
      </c>
      <c r="G148" s="37" t="s">
        <v>14</v>
      </c>
      <c r="H148" s="37" t="s">
        <v>15</v>
      </c>
      <c r="I148" s="38">
        <v>1</v>
      </c>
      <c r="J148" s="39">
        <v>231.7578947368421</v>
      </c>
      <c r="K148" s="39"/>
      <c r="L148" s="40">
        <v>0.05</v>
      </c>
      <c r="M148" s="41">
        <f t="shared" si="6"/>
        <v>0.05</v>
      </c>
      <c r="N148" s="42">
        <f t="shared" si="7"/>
        <v>220.17</v>
      </c>
      <c r="O148" s="42"/>
      <c r="P148" s="41"/>
      <c r="Q148" s="42" t="str">
        <f t="shared" si="8"/>
        <v/>
      </c>
    </row>
    <row r="149" spans="2:17" ht="34.200000000000003" x14ac:dyDescent="0.2">
      <c r="B149" s="35">
        <v>144</v>
      </c>
      <c r="C149" s="36" t="s">
        <v>1032</v>
      </c>
      <c r="D149" s="36" t="s">
        <v>1032</v>
      </c>
      <c r="E149" s="36" t="s">
        <v>40</v>
      </c>
      <c r="F149" s="36" t="s">
        <v>1033</v>
      </c>
      <c r="G149" s="37" t="s">
        <v>14</v>
      </c>
      <c r="H149" s="37" t="s">
        <v>15</v>
      </c>
      <c r="I149" s="38">
        <v>1</v>
      </c>
      <c r="J149" s="39">
        <v>238.02285714285716</v>
      </c>
      <c r="K149" s="39"/>
      <c r="L149" s="40">
        <v>0.125</v>
      </c>
      <c r="M149" s="41">
        <f t="shared" si="6"/>
        <v>0.125</v>
      </c>
      <c r="N149" s="42">
        <f t="shared" si="7"/>
        <v>208.27</v>
      </c>
      <c r="O149" s="42"/>
      <c r="P149" s="41"/>
      <c r="Q149" s="42" t="str">
        <f t="shared" si="8"/>
        <v/>
      </c>
    </row>
    <row r="150" spans="2:17" ht="34.200000000000003" x14ac:dyDescent="0.2">
      <c r="B150" s="35">
        <v>145</v>
      </c>
      <c r="C150" s="36" t="s">
        <v>1034</v>
      </c>
      <c r="D150" s="36" t="s">
        <v>1034</v>
      </c>
      <c r="E150" s="36" t="s">
        <v>38</v>
      </c>
      <c r="F150" s="36" t="s">
        <v>1035</v>
      </c>
      <c r="G150" s="37" t="s">
        <v>14</v>
      </c>
      <c r="H150" s="37" t="s">
        <v>15</v>
      </c>
      <c r="I150" s="38">
        <v>1</v>
      </c>
      <c r="J150" s="39">
        <v>225.8153846153846</v>
      </c>
      <c r="K150" s="39"/>
      <c r="L150" s="40">
        <v>2.5000000000000001E-2</v>
      </c>
      <c r="M150" s="41">
        <f t="shared" si="6"/>
        <v>2.5000000000000001E-2</v>
      </c>
      <c r="N150" s="42">
        <f t="shared" si="7"/>
        <v>220.17</v>
      </c>
      <c r="O150" s="42"/>
      <c r="P150" s="41"/>
      <c r="Q150" s="42" t="str">
        <f t="shared" si="8"/>
        <v/>
      </c>
    </row>
    <row r="151" spans="2:17" ht="34.200000000000003" x14ac:dyDescent="0.2">
      <c r="B151" s="35">
        <v>146</v>
      </c>
      <c r="C151" s="36" t="s">
        <v>1036</v>
      </c>
      <c r="D151" s="36" t="s">
        <v>1036</v>
      </c>
      <c r="E151" s="36" t="s">
        <v>39</v>
      </c>
      <c r="F151" s="36" t="s">
        <v>1037</v>
      </c>
      <c r="G151" s="37" t="s">
        <v>14</v>
      </c>
      <c r="H151" s="37" t="s">
        <v>15</v>
      </c>
      <c r="I151" s="38">
        <v>1</v>
      </c>
      <c r="J151" s="39">
        <v>219.23157894736843</v>
      </c>
      <c r="K151" s="39"/>
      <c r="L151" s="40">
        <v>0.05</v>
      </c>
      <c r="M151" s="41">
        <f t="shared" si="6"/>
        <v>0.05</v>
      </c>
      <c r="N151" s="42">
        <f t="shared" si="7"/>
        <v>208.27</v>
      </c>
      <c r="O151" s="42"/>
      <c r="P151" s="41"/>
      <c r="Q151" s="42" t="str">
        <f t="shared" si="8"/>
        <v/>
      </c>
    </row>
    <row r="152" spans="2:17" ht="34.200000000000003" x14ac:dyDescent="0.2">
      <c r="B152" s="35">
        <v>147</v>
      </c>
      <c r="C152" s="36" t="s">
        <v>1038</v>
      </c>
      <c r="D152" s="36" t="s">
        <v>1038</v>
      </c>
      <c r="E152" s="36" t="s">
        <v>40</v>
      </c>
      <c r="F152" s="36" t="s">
        <v>1039</v>
      </c>
      <c r="G152" s="37" t="s">
        <v>14</v>
      </c>
      <c r="H152" s="37" t="s">
        <v>15</v>
      </c>
      <c r="I152" s="38">
        <v>1</v>
      </c>
      <c r="J152" s="39">
        <v>251.62285714285713</v>
      </c>
      <c r="K152" s="39"/>
      <c r="L152" s="40">
        <v>0.125</v>
      </c>
      <c r="M152" s="41">
        <f t="shared" si="6"/>
        <v>0.125</v>
      </c>
      <c r="N152" s="42">
        <f t="shared" si="7"/>
        <v>220.17</v>
      </c>
      <c r="O152" s="42"/>
      <c r="P152" s="41"/>
      <c r="Q152" s="42" t="str">
        <f t="shared" si="8"/>
        <v/>
      </c>
    </row>
    <row r="153" spans="2:17" ht="34.200000000000003" x14ac:dyDescent="0.2">
      <c r="B153" s="35">
        <v>148</v>
      </c>
      <c r="C153" s="36" t="s">
        <v>1040</v>
      </c>
      <c r="D153" s="36" t="s">
        <v>1040</v>
      </c>
      <c r="E153" s="36" t="s">
        <v>38</v>
      </c>
      <c r="F153" s="36" t="s">
        <v>1041</v>
      </c>
      <c r="G153" s="37" t="s">
        <v>14</v>
      </c>
      <c r="H153" s="37" t="s">
        <v>15</v>
      </c>
      <c r="I153" s="38">
        <v>1</v>
      </c>
      <c r="J153" s="39">
        <v>213.61025641025643</v>
      </c>
      <c r="K153" s="39"/>
      <c r="L153" s="40">
        <v>2.5000000000000001E-2</v>
      </c>
      <c r="M153" s="41">
        <f t="shared" si="6"/>
        <v>2.5000000000000001E-2</v>
      </c>
      <c r="N153" s="42">
        <f t="shared" si="7"/>
        <v>208.27</v>
      </c>
      <c r="O153" s="42"/>
      <c r="P153" s="41"/>
      <c r="Q153" s="42" t="str">
        <f t="shared" si="8"/>
        <v/>
      </c>
    </row>
    <row r="154" spans="2:17" ht="34.200000000000003" x14ac:dyDescent="0.2">
      <c r="B154" s="35">
        <v>149</v>
      </c>
      <c r="C154" s="36" t="s">
        <v>1042</v>
      </c>
      <c r="D154" s="36" t="s">
        <v>1042</v>
      </c>
      <c r="E154" s="36" t="s">
        <v>39</v>
      </c>
      <c r="F154" s="36" t="s">
        <v>1043</v>
      </c>
      <c r="G154" s="37" t="s">
        <v>14</v>
      </c>
      <c r="H154" s="37" t="s">
        <v>15</v>
      </c>
      <c r="I154" s="38">
        <v>1</v>
      </c>
      <c r="J154" s="39">
        <v>231.7578947368421</v>
      </c>
      <c r="K154" s="39"/>
      <c r="L154" s="40">
        <v>0.05</v>
      </c>
      <c r="M154" s="41">
        <f t="shared" si="6"/>
        <v>0.05</v>
      </c>
      <c r="N154" s="42">
        <f t="shared" si="7"/>
        <v>220.17</v>
      </c>
      <c r="O154" s="42"/>
      <c r="P154" s="41"/>
      <c r="Q154" s="42" t="str">
        <f t="shared" si="8"/>
        <v/>
      </c>
    </row>
    <row r="155" spans="2:17" ht="34.200000000000003" x14ac:dyDescent="0.2">
      <c r="B155" s="35">
        <v>150</v>
      </c>
      <c r="C155" s="36" t="s">
        <v>1044</v>
      </c>
      <c r="D155" s="36" t="s">
        <v>1044</v>
      </c>
      <c r="E155" s="36" t="s">
        <v>40</v>
      </c>
      <c r="F155" s="36" t="s">
        <v>1045</v>
      </c>
      <c r="G155" s="37" t="s">
        <v>14</v>
      </c>
      <c r="H155" s="37" t="s">
        <v>15</v>
      </c>
      <c r="I155" s="38">
        <v>1</v>
      </c>
      <c r="J155" s="39">
        <v>238.02285714285716</v>
      </c>
      <c r="K155" s="39"/>
      <c r="L155" s="40">
        <v>0.125</v>
      </c>
      <c r="M155" s="41">
        <f t="shared" si="6"/>
        <v>0.125</v>
      </c>
      <c r="N155" s="42">
        <f t="shared" si="7"/>
        <v>208.27</v>
      </c>
      <c r="O155" s="42"/>
      <c r="P155" s="41"/>
      <c r="Q155" s="42" t="str">
        <f t="shared" si="8"/>
        <v/>
      </c>
    </row>
    <row r="156" spans="2:17" ht="34.200000000000003" x14ac:dyDescent="0.2">
      <c r="B156" s="35">
        <v>151</v>
      </c>
      <c r="C156" s="36" t="s">
        <v>1046</v>
      </c>
      <c r="D156" s="36" t="s">
        <v>1046</v>
      </c>
      <c r="E156" s="36" t="s">
        <v>44</v>
      </c>
      <c r="F156" s="36" t="s">
        <v>1047</v>
      </c>
      <c r="G156" s="37" t="s">
        <v>14</v>
      </c>
      <c r="H156" s="37" t="s">
        <v>15</v>
      </c>
      <c r="I156" s="38">
        <v>1</v>
      </c>
      <c r="J156" s="39">
        <v>1289.5999999999999</v>
      </c>
      <c r="K156" s="39"/>
      <c r="L156" s="40">
        <v>2.5000000000000001E-2</v>
      </c>
      <c r="M156" s="41">
        <f t="shared" si="6"/>
        <v>2.5000000000000001E-2</v>
      </c>
      <c r="N156" s="42">
        <f t="shared" si="7"/>
        <v>1257.3599999999999</v>
      </c>
      <c r="O156" s="42"/>
      <c r="P156" s="41"/>
      <c r="Q156" s="42" t="str">
        <f t="shared" si="8"/>
        <v/>
      </c>
    </row>
    <row r="157" spans="2:17" ht="34.200000000000003" x14ac:dyDescent="0.2">
      <c r="B157" s="35">
        <v>152</v>
      </c>
      <c r="C157" s="36" t="s">
        <v>1048</v>
      </c>
      <c r="D157" s="36" t="s">
        <v>1048</v>
      </c>
      <c r="E157" s="36" t="s">
        <v>45</v>
      </c>
      <c r="F157" s="36" t="s">
        <v>1049</v>
      </c>
      <c r="G157" s="37" t="s">
        <v>14</v>
      </c>
      <c r="H157" s="37" t="s">
        <v>15</v>
      </c>
      <c r="I157" s="38">
        <v>1</v>
      </c>
      <c r="J157" s="39">
        <v>1289.5999999999999</v>
      </c>
      <c r="K157" s="39"/>
      <c r="L157" s="40">
        <v>0.05</v>
      </c>
      <c r="M157" s="41">
        <f t="shared" si="6"/>
        <v>0.05</v>
      </c>
      <c r="N157" s="42">
        <f t="shared" si="7"/>
        <v>1225.1199999999999</v>
      </c>
      <c r="O157" s="42"/>
      <c r="P157" s="41"/>
      <c r="Q157" s="42" t="str">
        <f t="shared" si="8"/>
        <v/>
      </c>
    </row>
    <row r="158" spans="2:17" ht="34.200000000000003" x14ac:dyDescent="0.2">
      <c r="B158" s="35">
        <v>153</v>
      </c>
      <c r="C158" s="36" t="s">
        <v>1050</v>
      </c>
      <c r="D158" s="36" t="s">
        <v>1050</v>
      </c>
      <c r="E158" s="36" t="s">
        <v>46</v>
      </c>
      <c r="F158" s="36" t="s">
        <v>1051</v>
      </c>
      <c r="G158" s="37" t="s">
        <v>14</v>
      </c>
      <c r="H158" s="37" t="s">
        <v>15</v>
      </c>
      <c r="I158" s="38">
        <v>1</v>
      </c>
      <c r="J158" s="39">
        <v>1289.6000000000001</v>
      </c>
      <c r="K158" s="39"/>
      <c r="L158" s="40">
        <v>0.125</v>
      </c>
      <c r="M158" s="41">
        <f t="shared" si="6"/>
        <v>0.125</v>
      </c>
      <c r="N158" s="42">
        <f t="shared" si="7"/>
        <v>1128.4000000000001</v>
      </c>
      <c r="O158" s="42"/>
      <c r="P158" s="41"/>
      <c r="Q158" s="42" t="str">
        <f t="shared" si="8"/>
        <v/>
      </c>
    </row>
    <row r="159" spans="2:17" ht="34.200000000000003" x14ac:dyDescent="0.2">
      <c r="B159" s="35">
        <v>154</v>
      </c>
      <c r="C159" s="36" t="s">
        <v>1052</v>
      </c>
      <c r="D159" s="36" t="s">
        <v>1052</v>
      </c>
      <c r="E159" s="36" t="s">
        <v>38</v>
      </c>
      <c r="F159" s="36" t="s">
        <v>1053</v>
      </c>
      <c r="G159" s="37" t="s">
        <v>14</v>
      </c>
      <c r="H159" s="37" t="s">
        <v>15</v>
      </c>
      <c r="I159" s="38">
        <v>1</v>
      </c>
      <c r="J159" s="39">
        <v>26.533333333333335</v>
      </c>
      <c r="K159" s="39"/>
      <c r="L159" s="40">
        <v>2.5000000000000001E-2</v>
      </c>
      <c r="M159" s="41">
        <f t="shared" si="6"/>
        <v>2.5000000000000001E-2</v>
      </c>
      <c r="N159" s="42">
        <f t="shared" si="7"/>
        <v>25.87</v>
      </c>
      <c r="O159" s="42"/>
      <c r="P159" s="41"/>
      <c r="Q159" s="42" t="str">
        <f t="shared" si="8"/>
        <v/>
      </c>
    </row>
    <row r="160" spans="2:17" ht="34.200000000000003" x14ac:dyDescent="0.2">
      <c r="B160" s="35">
        <v>155</v>
      </c>
      <c r="C160" s="36" t="s">
        <v>1054</v>
      </c>
      <c r="D160" s="36" t="s">
        <v>1054</v>
      </c>
      <c r="E160" s="36" t="s">
        <v>39</v>
      </c>
      <c r="F160" s="36" t="s">
        <v>1055</v>
      </c>
      <c r="G160" s="37" t="s">
        <v>14</v>
      </c>
      <c r="H160" s="37" t="s">
        <v>15</v>
      </c>
      <c r="I160" s="38">
        <v>1</v>
      </c>
      <c r="J160" s="39">
        <v>26.536842105263162</v>
      </c>
      <c r="K160" s="39"/>
      <c r="L160" s="40">
        <v>0.05</v>
      </c>
      <c r="M160" s="41">
        <f t="shared" si="6"/>
        <v>0.05</v>
      </c>
      <c r="N160" s="42">
        <f t="shared" si="7"/>
        <v>25.21</v>
      </c>
      <c r="O160" s="42"/>
      <c r="P160" s="41"/>
      <c r="Q160" s="42" t="str">
        <f t="shared" si="8"/>
        <v/>
      </c>
    </row>
    <row r="161" spans="2:17" ht="34.200000000000003" x14ac:dyDescent="0.2">
      <c r="B161" s="35">
        <v>156</v>
      </c>
      <c r="C161" s="36" t="s">
        <v>1056</v>
      </c>
      <c r="D161" s="36" t="s">
        <v>1056</v>
      </c>
      <c r="E161" s="36" t="s">
        <v>40</v>
      </c>
      <c r="F161" s="36" t="s">
        <v>1057</v>
      </c>
      <c r="G161" s="37" t="s">
        <v>14</v>
      </c>
      <c r="H161" s="37" t="s">
        <v>15</v>
      </c>
      <c r="I161" s="38">
        <v>1</v>
      </c>
      <c r="J161" s="39">
        <v>26.537142857142857</v>
      </c>
      <c r="K161" s="39"/>
      <c r="L161" s="40">
        <v>0.125</v>
      </c>
      <c r="M161" s="41">
        <f t="shared" si="6"/>
        <v>0.125</v>
      </c>
      <c r="N161" s="42">
        <f t="shared" si="7"/>
        <v>23.22</v>
      </c>
      <c r="O161" s="42"/>
      <c r="P161" s="41"/>
      <c r="Q161" s="42" t="str">
        <f t="shared" si="8"/>
        <v/>
      </c>
    </row>
    <row r="162" spans="2:17" ht="22.8" x14ac:dyDescent="0.2">
      <c r="B162" s="35">
        <v>157</v>
      </c>
      <c r="C162" s="36" t="s">
        <v>1058</v>
      </c>
      <c r="D162" s="36" t="s">
        <v>1058</v>
      </c>
      <c r="E162" s="36" t="s">
        <v>38</v>
      </c>
      <c r="F162" s="36" t="s">
        <v>1059</v>
      </c>
      <c r="G162" s="37" t="s">
        <v>14</v>
      </c>
      <c r="H162" s="37" t="s">
        <v>15</v>
      </c>
      <c r="I162" s="38">
        <v>1</v>
      </c>
      <c r="J162" s="39">
        <v>18.635897435897437</v>
      </c>
      <c r="K162" s="39"/>
      <c r="L162" s="40">
        <v>2.5000000000000001E-2</v>
      </c>
      <c r="M162" s="41">
        <f t="shared" si="6"/>
        <v>2.5000000000000001E-2</v>
      </c>
      <c r="N162" s="42">
        <f t="shared" si="7"/>
        <v>18.170000000000002</v>
      </c>
      <c r="O162" s="42"/>
      <c r="P162" s="41"/>
      <c r="Q162" s="42" t="str">
        <f t="shared" si="8"/>
        <v/>
      </c>
    </row>
    <row r="163" spans="2:17" ht="22.8" x14ac:dyDescent="0.2">
      <c r="B163" s="35">
        <v>158</v>
      </c>
      <c r="C163" s="36" t="s">
        <v>1060</v>
      </c>
      <c r="D163" s="36" t="s">
        <v>1060</v>
      </c>
      <c r="E163" s="36" t="s">
        <v>39</v>
      </c>
      <c r="F163" s="36" t="s">
        <v>1061</v>
      </c>
      <c r="G163" s="37" t="s">
        <v>14</v>
      </c>
      <c r="H163" s="37" t="s">
        <v>15</v>
      </c>
      <c r="I163" s="38">
        <v>1</v>
      </c>
      <c r="J163" s="39">
        <v>18.642105263157898</v>
      </c>
      <c r="K163" s="39"/>
      <c r="L163" s="40">
        <v>0.05</v>
      </c>
      <c r="M163" s="41">
        <f t="shared" si="6"/>
        <v>0.05</v>
      </c>
      <c r="N163" s="42">
        <f t="shared" si="7"/>
        <v>17.71</v>
      </c>
      <c r="O163" s="42"/>
      <c r="P163" s="41"/>
      <c r="Q163" s="42" t="str">
        <f t="shared" si="8"/>
        <v/>
      </c>
    </row>
    <row r="164" spans="2:17" ht="22.8" x14ac:dyDescent="0.2">
      <c r="B164" s="35">
        <v>159</v>
      </c>
      <c r="C164" s="36" t="s">
        <v>1062</v>
      </c>
      <c r="D164" s="36" t="s">
        <v>1062</v>
      </c>
      <c r="E164" s="36" t="s">
        <v>40</v>
      </c>
      <c r="F164" s="36" t="s">
        <v>1063</v>
      </c>
      <c r="G164" s="37" t="s">
        <v>14</v>
      </c>
      <c r="H164" s="37" t="s">
        <v>15</v>
      </c>
      <c r="I164" s="38">
        <v>1</v>
      </c>
      <c r="J164" s="39">
        <v>18.639999999999997</v>
      </c>
      <c r="K164" s="39"/>
      <c r="L164" s="40">
        <v>0.125</v>
      </c>
      <c r="M164" s="41">
        <f t="shared" si="6"/>
        <v>0.125</v>
      </c>
      <c r="N164" s="42">
        <f t="shared" si="7"/>
        <v>16.309999999999999</v>
      </c>
      <c r="O164" s="42"/>
      <c r="P164" s="41"/>
      <c r="Q164" s="42" t="str">
        <f t="shared" si="8"/>
        <v/>
      </c>
    </row>
    <row r="165" spans="2:17" ht="22.8" x14ac:dyDescent="0.2">
      <c r="B165" s="35">
        <v>160</v>
      </c>
      <c r="C165" s="36" t="s">
        <v>1064</v>
      </c>
      <c r="D165" s="36" t="s">
        <v>1064</v>
      </c>
      <c r="E165" s="36" t="s">
        <v>38</v>
      </c>
      <c r="F165" s="36" t="s">
        <v>1065</v>
      </c>
      <c r="G165" s="37" t="s">
        <v>14</v>
      </c>
      <c r="H165" s="37" t="s">
        <v>15</v>
      </c>
      <c r="I165" s="38">
        <v>1</v>
      </c>
      <c r="J165" s="39">
        <v>18.635897435897437</v>
      </c>
      <c r="K165" s="39"/>
      <c r="L165" s="40">
        <v>2.5000000000000001E-2</v>
      </c>
      <c r="M165" s="41">
        <f t="shared" si="6"/>
        <v>2.5000000000000001E-2</v>
      </c>
      <c r="N165" s="42">
        <f t="shared" si="7"/>
        <v>18.170000000000002</v>
      </c>
      <c r="O165" s="42"/>
      <c r="P165" s="41"/>
      <c r="Q165" s="42" t="str">
        <f t="shared" si="8"/>
        <v/>
      </c>
    </row>
    <row r="166" spans="2:17" ht="22.8" x14ac:dyDescent="0.2">
      <c r="B166" s="35">
        <v>161</v>
      </c>
      <c r="C166" s="36" t="s">
        <v>1066</v>
      </c>
      <c r="D166" s="36" t="s">
        <v>1066</v>
      </c>
      <c r="E166" s="36" t="s">
        <v>39</v>
      </c>
      <c r="F166" s="36" t="s">
        <v>1067</v>
      </c>
      <c r="G166" s="37" t="s">
        <v>14</v>
      </c>
      <c r="H166" s="37" t="s">
        <v>15</v>
      </c>
      <c r="I166" s="38">
        <v>1</v>
      </c>
      <c r="J166" s="39">
        <v>18.642105263157898</v>
      </c>
      <c r="K166" s="39"/>
      <c r="L166" s="40">
        <v>0.05</v>
      </c>
      <c r="M166" s="41">
        <f t="shared" si="6"/>
        <v>0.05</v>
      </c>
      <c r="N166" s="42">
        <f t="shared" si="7"/>
        <v>17.71</v>
      </c>
      <c r="O166" s="42"/>
      <c r="P166" s="41"/>
      <c r="Q166" s="42" t="str">
        <f t="shared" si="8"/>
        <v/>
      </c>
    </row>
    <row r="167" spans="2:17" ht="22.8" x14ac:dyDescent="0.2">
      <c r="B167" s="35">
        <v>162</v>
      </c>
      <c r="C167" s="36" t="s">
        <v>1068</v>
      </c>
      <c r="D167" s="36" t="s">
        <v>1068</v>
      </c>
      <c r="E167" s="36" t="s">
        <v>40</v>
      </c>
      <c r="F167" s="36" t="s">
        <v>1069</v>
      </c>
      <c r="G167" s="37" t="s">
        <v>14</v>
      </c>
      <c r="H167" s="37" t="s">
        <v>15</v>
      </c>
      <c r="I167" s="38">
        <v>1</v>
      </c>
      <c r="J167" s="39">
        <v>18.639999999999997</v>
      </c>
      <c r="K167" s="39"/>
      <c r="L167" s="40">
        <v>0.125</v>
      </c>
      <c r="M167" s="41">
        <f t="shared" si="6"/>
        <v>0.125</v>
      </c>
      <c r="N167" s="42">
        <f t="shared" si="7"/>
        <v>16.309999999999999</v>
      </c>
      <c r="O167" s="42"/>
      <c r="P167" s="41"/>
      <c r="Q167" s="42" t="str">
        <f t="shared" si="8"/>
        <v/>
      </c>
    </row>
    <row r="168" spans="2:17" ht="22.8" x14ac:dyDescent="0.2">
      <c r="B168" s="35">
        <v>163</v>
      </c>
      <c r="C168" s="36" t="s">
        <v>1070</v>
      </c>
      <c r="D168" s="36" t="s">
        <v>1070</v>
      </c>
      <c r="E168" s="36" t="s">
        <v>38</v>
      </c>
      <c r="F168" s="36" t="s">
        <v>1071</v>
      </c>
      <c r="G168" s="37" t="s">
        <v>14</v>
      </c>
      <c r="H168" s="37" t="s">
        <v>15</v>
      </c>
      <c r="I168" s="38">
        <v>1</v>
      </c>
      <c r="J168" s="39">
        <v>18.635897435897437</v>
      </c>
      <c r="K168" s="39"/>
      <c r="L168" s="40">
        <v>2.5000000000000001E-2</v>
      </c>
      <c r="M168" s="41">
        <f t="shared" si="6"/>
        <v>2.5000000000000001E-2</v>
      </c>
      <c r="N168" s="42">
        <f t="shared" si="7"/>
        <v>18.170000000000002</v>
      </c>
      <c r="O168" s="42"/>
      <c r="P168" s="41"/>
      <c r="Q168" s="42" t="str">
        <f t="shared" si="8"/>
        <v/>
      </c>
    </row>
    <row r="169" spans="2:17" ht="22.8" x14ac:dyDescent="0.2">
      <c r="B169" s="35">
        <v>164</v>
      </c>
      <c r="C169" s="36" t="s">
        <v>1072</v>
      </c>
      <c r="D169" s="36" t="s">
        <v>1072</v>
      </c>
      <c r="E169" s="36" t="s">
        <v>39</v>
      </c>
      <c r="F169" s="36" t="s">
        <v>1073</v>
      </c>
      <c r="G169" s="37" t="s">
        <v>14</v>
      </c>
      <c r="H169" s="37" t="s">
        <v>15</v>
      </c>
      <c r="I169" s="38">
        <v>1</v>
      </c>
      <c r="J169" s="39">
        <v>18.642105263157898</v>
      </c>
      <c r="K169" s="39"/>
      <c r="L169" s="40">
        <v>0.05</v>
      </c>
      <c r="M169" s="41">
        <f t="shared" si="6"/>
        <v>0.05</v>
      </c>
      <c r="N169" s="42">
        <f t="shared" si="7"/>
        <v>17.71</v>
      </c>
      <c r="O169" s="42"/>
      <c r="P169" s="41"/>
      <c r="Q169" s="42" t="str">
        <f t="shared" si="8"/>
        <v/>
      </c>
    </row>
    <row r="170" spans="2:17" ht="22.8" x14ac:dyDescent="0.2">
      <c r="B170" s="35">
        <v>165</v>
      </c>
      <c r="C170" s="36" t="s">
        <v>1074</v>
      </c>
      <c r="D170" s="36" t="s">
        <v>1074</v>
      </c>
      <c r="E170" s="36" t="s">
        <v>40</v>
      </c>
      <c r="F170" s="36" t="s">
        <v>1075</v>
      </c>
      <c r="G170" s="37" t="s">
        <v>14</v>
      </c>
      <c r="H170" s="37" t="s">
        <v>15</v>
      </c>
      <c r="I170" s="38">
        <v>1</v>
      </c>
      <c r="J170" s="39">
        <v>18.639999999999997</v>
      </c>
      <c r="K170" s="39"/>
      <c r="L170" s="40">
        <v>0.125</v>
      </c>
      <c r="M170" s="41">
        <f t="shared" si="6"/>
        <v>0.125</v>
      </c>
      <c r="N170" s="42">
        <f t="shared" si="7"/>
        <v>16.309999999999999</v>
      </c>
      <c r="O170" s="42"/>
      <c r="P170" s="41"/>
      <c r="Q170" s="42" t="str">
        <f t="shared" si="8"/>
        <v/>
      </c>
    </row>
    <row r="171" spans="2:17" ht="22.8" x14ac:dyDescent="0.2">
      <c r="B171" s="35">
        <v>166</v>
      </c>
      <c r="C171" s="36" t="s">
        <v>1076</v>
      </c>
      <c r="D171" s="36" t="s">
        <v>1076</v>
      </c>
      <c r="E171" s="36" t="s">
        <v>38</v>
      </c>
      <c r="F171" s="36" t="s">
        <v>1077</v>
      </c>
      <c r="G171" s="37" t="s">
        <v>14</v>
      </c>
      <c r="H171" s="37" t="s">
        <v>15</v>
      </c>
      <c r="I171" s="38">
        <v>1</v>
      </c>
      <c r="J171" s="39">
        <v>18.635897435897437</v>
      </c>
      <c r="K171" s="39"/>
      <c r="L171" s="40">
        <v>2.5000000000000001E-2</v>
      </c>
      <c r="M171" s="41">
        <f t="shared" si="6"/>
        <v>2.5000000000000001E-2</v>
      </c>
      <c r="N171" s="42">
        <f t="shared" si="7"/>
        <v>18.170000000000002</v>
      </c>
      <c r="O171" s="42"/>
      <c r="P171" s="41"/>
      <c r="Q171" s="42" t="str">
        <f t="shared" si="8"/>
        <v/>
      </c>
    </row>
    <row r="172" spans="2:17" ht="22.8" x14ac:dyDescent="0.2">
      <c r="B172" s="35">
        <v>167</v>
      </c>
      <c r="C172" s="36" t="s">
        <v>1078</v>
      </c>
      <c r="D172" s="36" t="s">
        <v>1078</v>
      </c>
      <c r="E172" s="36" t="s">
        <v>39</v>
      </c>
      <c r="F172" s="36" t="s">
        <v>1079</v>
      </c>
      <c r="G172" s="37" t="s">
        <v>14</v>
      </c>
      <c r="H172" s="37" t="s">
        <v>15</v>
      </c>
      <c r="I172" s="38">
        <v>1</v>
      </c>
      <c r="J172" s="39">
        <v>18.642105263157898</v>
      </c>
      <c r="K172" s="39"/>
      <c r="L172" s="40">
        <v>0.05</v>
      </c>
      <c r="M172" s="41">
        <f t="shared" si="6"/>
        <v>0.05</v>
      </c>
      <c r="N172" s="42">
        <f t="shared" si="7"/>
        <v>17.71</v>
      </c>
      <c r="O172" s="42"/>
      <c r="P172" s="41"/>
      <c r="Q172" s="42" t="str">
        <f t="shared" si="8"/>
        <v/>
      </c>
    </row>
    <row r="173" spans="2:17" ht="22.8" x14ac:dyDescent="0.2">
      <c r="B173" s="35">
        <v>168</v>
      </c>
      <c r="C173" s="36" t="s">
        <v>1080</v>
      </c>
      <c r="D173" s="36" t="s">
        <v>1080</v>
      </c>
      <c r="E173" s="36" t="s">
        <v>40</v>
      </c>
      <c r="F173" s="36" t="s">
        <v>1081</v>
      </c>
      <c r="G173" s="37" t="s">
        <v>14</v>
      </c>
      <c r="H173" s="37" t="s">
        <v>15</v>
      </c>
      <c r="I173" s="38">
        <v>1</v>
      </c>
      <c r="J173" s="39">
        <v>18.639999999999997</v>
      </c>
      <c r="K173" s="39"/>
      <c r="L173" s="40">
        <v>0.125</v>
      </c>
      <c r="M173" s="41">
        <f t="shared" si="6"/>
        <v>0.125</v>
      </c>
      <c r="N173" s="42">
        <f t="shared" si="7"/>
        <v>16.309999999999999</v>
      </c>
      <c r="O173" s="42"/>
      <c r="P173" s="41"/>
      <c r="Q173" s="42" t="str">
        <f t="shared" si="8"/>
        <v/>
      </c>
    </row>
    <row r="174" spans="2:17" ht="22.8" x14ac:dyDescent="0.2">
      <c r="B174" s="35">
        <v>169</v>
      </c>
      <c r="C174" s="36" t="s">
        <v>1082</v>
      </c>
      <c r="D174" s="36" t="s">
        <v>1082</v>
      </c>
      <c r="E174" s="36" t="s">
        <v>38</v>
      </c>
      <c r="F174" s="36" t="s">
        <v>1083</v>
      </c>
      <c r="G174" s="37" t="s">
        <v>14</v>
      </c>
      <c r="H174" s="37" t="s">
        <v>15</v>
      </c>
      <c r="I174" s="38">
        <v>1</v>
      </c>
      <c r="J174" s="39">
        <v>18.635897435897437</v>
      </c>
      <c r="K174" s="39"/>
      <c r="L174" s="40">
        <v>2.5000000000000001E-2</v>
      </c>
      <c r="M174" s="41">
        <f t="shared" si="6"/>
        <v>2.5000000000000001E-2</v>
      </c>
      <c r="N174" s="42">
        <f t="shared" si="7"/>
        <v>18.170000000000002</v>
      </c>
      <c r="O174" s="42"/>
      <c r="P174" s="41"/>
      <c r="Q174" s="42" t="str">
        <f t="shared" si="8"/>
        <v/>
      </c>
    </row>
    <row r="175" spans="2:17" ht="22.8" x14ac:dyDescent="0.2">
      <c r="B175" s="35">
        <v>170</v>
      </c>
      <c r="C175" s="36" t="s">
        <v>1084</v>
      </c>
      <c r="D175" s="36" t="s">
        <v>1084</v>
      </c>
      <c r="E175" s="36" t="s">
        <v>39</v>
      </c>
      <c r="F175" s="36" t="s">
        <v>1085</v>
      </c>
      <c r="G175" s="37" t="s">
        <v>14</v>
      </c>
      <c r="H175" s="37" t="s">
        <v>15</v>
      </c>
      <c r="I175" s="38">
        <v>1</v>
      </c>
      <c r="J175" s="39">
        <v>18.642105263157898</v>
      </c>
      <c r="K175" s="39"/>
      <c r="L175" s="40">
        <v>0.05</v>
      </c>
      <c r="M175" s="41">
        <f t="shared" si="6"/>
        <v>0.05</v>
      </c>
      <c r="N175" s="42">
        <f t="shared" si="7"/>
        <v>17.71</v>
      </c>
      <c r="O175" s="42"/>
      <c r="P175" s="41"/>
      <c r="Q175" s="42" t="str">
        <f t="shared" si="8"/>
        <v/>
      </c>
    </row>
    <row r="176" spans="2:17" ht="22.8" x14ac:dyDescent="0.2">
      <c r="B176" s="35">
        <v>171</v>
      </c>
      <c r="C176" s="36" t="s">
        <v>1086</v>
      </c>
      <c r="D176" s="36" t="s">
        <v>1086</v>
      </c>
      <c r="E176" s="36" t="s">
        <v>40</v>
      </c>
      <c r="F176" s="36" t="s">
        <v>1087</v>
      </c>
      <c r="G176" s="37" t="s">
        <v>14</v>
      </c>
      <c r="H176" s="37" t="s">
        <v>15</v>
      </c>
      <c r="I176" s="38">
        <v>1</v>
      </c>
      <c r="J176" s="39">
        <v>18.639999999999997</v>
      </c>
      <c r="K176" s="39"/>
      <c r="L176" s="40">
        <v>0.125</v>
      </c>
      <c r="M176" s="41">
        <f t="shared" si="6"/>
        <v>0.125</v>
      </c>
      <c r="N176" s="42">
        <f t="shared" si="7"/>
        <v>16.309999999999999</v>
      </c>
      <c r="O176" s="42"/>
      <c r="P176" s="41"/>
      <c r="Q176" s="42" t="str">
        <f t="shared" si="8"/>
        <v/>
      </c>
    </row>
    <row r="177" spans="2:17" ht="22.8" x14ac:dyDescent="0.2">
      <c r="B177" s="35">
        <v>172</v>
      </c>
      <c r="C177" s="36" t="s">
        <v>1088</v>
      </c>
      <c r="D177" s="36" t="s">
        <v>1088</v>
      </c>
      <c r="E177" s="36" t="s">
        <v>38</v>
      </c>
      <c r="F177" s="36" t="s">
        <v>1089</v>
      </c>
      <c r="G177" s="37" t="s">
        <v>14</v>
      </c>
      <c r="H177" s="37" t="s">
        <v>15</v>
      </c>
      <c r="I177" s="38">
        <v>1</v>
      </c>
      <c r="J177" s="39">
        <v>18.635897435897437</v>
      </c>
      <c r="K177" s="39"/>
      <c r="L177" s="40">
        <v>2.5000000000000001E-2</v>
      </c>
      <c r="M177" s="41">
        <f t="shared" si="6"/>
        <v>2.5000000000000001E-2</v>
      </c>
      <c r="N177" s="42">
        <f t="shared" si="7"/>
        <v>18.170000000000002</v>
      </c>
      <c r="O177" s="42"/>
      <c r="P177" s="41"/>
      <c r="Q177" s="42" t="str">
        <f t="shared" si="8"/>
        <v/>
      </c>
    </row>
    <row r="178" spans="2:17" ht="22.8" x14ac:dyDescent="0.2">
      <c r="B178" s="35">
        <v>173</v>
      </c>
      <c r="C178" s="36" t="s">
        <v>1090</v>
      </c>
      <c r="D178" s="36" t="s">
        <v>1090</v>
      </c>
      <c r="E178" s="36" t="s">
        <v>39</v>
      </c>
      <c r="F178" s="36" t="s">
        <v>1091</v>
      </c>
      <c r="G178" s="37" t="s">
        <v>14</v>
      </c>
      <c r="H178" s="37" t="s">
        <v>15</v>
      </c>
      <c r="I178" s="38">
        <v>1</v>
      </c>
      <c r="J178" s="39">
        <v>18.642105263157898</v>
      </c>
      <c r="K178" s="39"/>
      <c r="L178" s="40">
        <v>0.05</v>
      </c>
      <c r="M178" s="41">
        <f t="shared" si="6"/>
        <v>0.05</v>
      </c>
      <c r="N178" s="42">
        <f t="shared" si="7"/>
        <v>17.71</v>
      </c>
      <c r="O178" s="42"/>
      <c r="P178" s="41"/>
      <c r="Q178" s="42" t="str">
        <f t="shared" si="8"/>
        <v/>
      </c>
    </row>
    <row r="179" spans="2:17" ht="22.8" x14ac:dyDescent="0.2">
      <c r="B179" s="35">
        <v>174</v>
      </c>
      <c r="C179" s="36" t="s">
        <v>1092</v>
      </c>
      <c r="D179" s="36" t="s">
        <v>1092</v>
      </c>
      <c r="E179" s="36" t="s">
        <v>40</v>
      </c>
      <c r="F179" s="36" t="s">
        <v>1093</v>
      </c>
      <c r="G179" s="37" t="s">
        <v>14</v>
      </c>
      <c r="H179" s="37" t="s">
        <v>15</v>
      </c>
      <c r="I179" s="38">
        <v>1</v>
      </c>
      <c r="J179" s="39">
        <v>18.639999999999997</v>
      </c>
      <c r="K179" s="39"/>
      <c r="L179" s="40">
        <v>0.125</v>
      </c>
      <c r="M179" s="41">
        <f t="shared" si="6"/>
        <v>0.125</v>
      </c>
      <c r="N179" s="42">
        <f t="shared" si="7"/>
        <v>16.309999999999999</v>
      </c>
      <c r="O179" s="42"/>
      <c r="P179" s="41"/>
      <c r="Q179" s="42" t="str">
        <f t="shared" si="8"/>
        <v/>
      </c>
    </row>
    <row r="180" spans="2:17" ht="22.8" x14ac:dyDescent="0.2">
      <c r="B180" s="35">
        <v>175</v>
      </c>
      <c r="C180" s="36" t="s">
        <v>1094</v>
      </c>
      <c r="D180" s="36" t="s">
        <v>1094</v>
      </c>
      <c r="E180" s="36" t="s">
        <v>38</v>
      </c>
      <c r="F180" s="36" t="s">
        <v>1095</v>
      </c>
      <c r="G180" s="37" t="s">
        <v>14</v>
      </c>
      <c r="H180" s="37" t="s">
        <v>15</v>
      </c>
      <c r="I180" s="38">
        <v>1</v>
      </c>
      <c r="J180" s="39">
        <v>18.635897435897437</v>
      </c>
      <c r="K180" s="39"/>
      <c r="L180" s="40">
        <v>2.5000000000000001E-2</v>
      </c>
      <c r="M180" s="41">
        <f t="shared" si="6"/>
        <v>2.5000000000000001E-2</v>
      </c>
      <c r="N180" s="42">
        <f t="shared" si="7"/>
        <v>18.170000000000002</v>
      </c>
      <c r="O180" s="42"/>
      <c r="P180" s="41"/>
      <c r="Q180" s="42" t="str">
        <f t="shared" si="8"/>
        <v/>
      </c>
    </row>
    <row r="181" spans="2:17" ht="22.8" x14ac:dyDescent="0.2">
      <c r="B181" s="35">
        <v>176</v>
      </c>
      <c r="C181" s="36" t="s">
        <v>1096</v>
      </c>
      <c r="D181" s="36" t="s">
        <v>1096</v>
      </c>
      <c r="E181" s="36" t="s">
        <v>39</v>
      </c>
      <c r="F181" s="36" t="s">
        <v>1097</v>
      </c>
      <c r="G181" s="37" t="s">
        <v>14</v>
      </c>
      <c r="H181" s="37" t="s">
        <v>15</v>
      </c>
      <c r="I181" s="38">
        <v>1</v>
      </c>
      <c r="J181" s="39">
        <v>18.642105263157898</v>
      </c>
      <c r="K181" s="39"/>
      <c r="L181" s="40">
        <v>0.05</v>
      </c>
      <c r="M181" s="41">
        <f t="shared" si="6"/>
        <v>0.05</v>
      </c>
      <c r="N181" s="42">
        <f t="shared" si="7"/>
        <v>17.71</v>
      </c>
      <c r="O181" s="42"/>
      <c r="P181" s="41"/>
      <c r="Q181" s="42" t="str">
        <f t="shared" si="8"/>
        <v/>
      </c>
    </row>
    <row r="182" spans="2:17" ht="22.8" x14ac:dyDescent="0.2">
      <c r="B182" s="35">
        <v>177</v>
      </c>
      <c r="C182" s="36" t="s">
        <v>1098</v>
      </c>
      <c r="D182" s="36" t="s">
        <v>1098</v>
      </c>
      <c r="E182" s="36" t="s">
        <v>40</v>
      </c>
      <c r="F182" s="36" t="s">
        <v>1099</v>
      </c>
      <c r="G182" s="37" t="s">
        <v>14</v>
      </c>
      <c r="H182" s="37" t="s">
        <v>15</v>
      </c>
      <c r="I182" s="38">
        <v>1</v>
      </c>
      <c r="J182" s="39">
        <v>18.639999999999997</v>
      </c>
      <c r="K182" s="39"/>
      <c r="L182" s="40">
        <v>0.125</v>
      </c>
      <c r="M182" s="41">
        <f t="shared" si="6"/>
        <v>0.125</v>
      </c>
      <c r="N182" s="42">
        <f t="shared" si="7"/>
        <v>16.309999999999999</v>
      </c>
      <c r="O182" s="42"/>
      <c r="P182" s="41"/>
      <c r="Q182" s="42" t="str">
        <f t="shared" si="8"/>
        <v/>
      </c>
    </row>
    <row r="183" spans="2:17" ht="22.8" x14ac:dyDescent="0.2">
      <c r="B183" s="35">
        <v>178</v>
      </c>
      <c r="C183" s="36" t="s">
        <v>1064</v>
      </c>
      <c r="D183" s="36" t="s">
        <v>1064</v>
      </c>
      <c r="E183" s="36" t="s">
        <v>38</v>
      </c>
      <c r="F183" s="36" t="s">
        <v>1100</v>
      </c>
      <c r="G183" s="37" t="s">
        <v>14</v>
      </c>
      <c r="H183" s="37" t="s">
        <v>15</v>
      </c>
      <c r="I183" s="38">
        <v>1</v>
      </c>
      <c r="J183" s="39">
        <v>18.635897435897437</v>
      </c>
      <c r="K183" s="39"/>
      <c r="L183" s="40">
        <v>2.5000000000000001E-2</v>
      </c>
      <c r="M183" s="41">
        <f t="shared" si="6"/>
        <v>2.5000000000000001E-2</v>
      </c>
      <c r="N183" s="42">
        <f t="shared" si="7"/>
        <v>18.170000000000002</v>
      </c>
      <c r="O183" s="42"/>
      <c r="P183" s="41"/>
      <c r="Q183" s="42" t="str">
        <f t="shared" si="8"/>
        <v/>
      </c>
    </row>
    <row r="184" spans="2:17" ht="22.8" x14ac:dyDescent="0.2">
      <c r="B184" s="35">
        <v>179</v>
      </c>
      <c r="C184" s="36" t="s">
        <v>1066</v>
      </c>
      <c r="D184" s="36" t="s">
        <v>1066</v>
      </c>
      <c r="E184" s="36" t="s">
        <v>39</v>
      </c>
      <c r="F184" s="36" t="s">
        <v>1101</v>
      </c>
      <c r="G184" s="37" t="s">
        <v>14</v>
      </c>
      <c r="H184" s="37" t="s">
        <v>15</v>
      </c>
      <c r="I184" s="38">
        <v>1</v>
      </c>
      <c r="J184" s="39">
        <v>18.642105263157898</v>
      </c>
      <c r="K184" s="39"/>
      <c r="L184" s="40">
        <v>0.05</v>
      </c>
      <c r="M184" s="41">
        <f t="shared" si="6"/>
        <v>0.05</v>
      </c>
      <c r="N184" s="42">
        <f t="shared" si="7"/>
        <v>17.71</v>
      </c>
      <c r="O184" s="42"/>
      <c r="P184" s="41"/>
      <c r="Q184" s="42" t="str">
        <f t="shared" si="8"/>
        <v/>
      </c>
    </row>
    <row r="185" spans="2:17" ht="22.8" x14ac:dyDescent="0.2">
      <c r="B185" s="35">
        <v>180</v>
      </c>
      <c r="C185" s="36" t="s">
        <v>1068</v>
      </c>
      <c r="D185" s="36" t="s">
        <v>1068</v>
      </c>
      <c r="E185" s="36" t="s">
        <v>40</v>
      </c>
      <c r="F185" s="36" t="s">
        <v>1102</v>
      </c>
      <c r="G185" s="37" t="s">
        <v>14</v>
      </c>
      <c r="H185" s="37" t="s">
        <v>15</v>
      </c>
      <c r="I185" s="38">
        <v>1</v>
      </c>
      <c r="J185" s="39">
        <v>18.639999999999997</v>
      </c>
      <c r="K185" s="39"/>
      <c r="L185" s="40">
        <v>0.125</v>
      </c>
      <c r="M185" s="41">
        <f t="shared" si="6"/>
        <v>0.125</v>
      </c>
      <c r="N185" s="42">
        <f t="shared" si="7"/>
        <v>16.309999999999999</v>
      </c>
      <c r="O185" s="42"/>
      <c r="P185" s="41"/>
      <c r="Q185" s="42" t="str">
        <f t="shared" si="8"/>
        <v/>
      </c>
    </row>
    <row r="186" spans="2:17" ht="22.8" x14ac:dyDescent="0.2">
      <c r="B186" s="35">
        <v>181</v>
      </c>
      <c r="C186" s="36" t="s">
        <v>1103</v>
      </c>
      <c r="D186" s="36" t="s">
        <v>1103</v>
      </c>
      <c r="E186" s="36" t="s">
        <v>38</v>
      </c>
      <c r="F186" s="36" t="s">
        <v>1104</v>
      </c>
      <c r="G186" s="37" t="s">
        <v>14</v>
      </c>
      <c r="H186" s="37" t="s">
        <v>15</v>
      </c>
      <c r="I186" s="38">
        <v>1</v>
      </c>
      <c r="J186" s="39">
        <v>18.635897435897437</v>
      </c>
      <c r="K186" s="39"/>
      <c r="L186" s="40">
        <v>2.5000000000000001E-2</v>
      </c>
      <c r="M186" s="41">
        <f t="shared" si="6"/>
        <v>2.5000000000000001E-2</v>
      </c>
      <c r="N186" s="42">
        <f t="shared" si="7"/>
        <v>18.170000000000002</v>
      </c>
      <c r="O186" s="42"/>
      <c r="P186" s="41"/>
      <c r="Q186" s="42" t="str">
        <f t="shared" si="8"/>
        <v/>
      </c>
    </row>
    <row r="187" spans="2:17" ht="34.200000000000003" x14ac:dyDescent="0.2">
      <c r="B187" s="35">
        <v>182</v>
      </c>
      <c r="C187" s="36" t="s">
        <v>1105</v>
      </c>
      <c r="D187" s="36" t="s">
        <v>1105</v>
      </c>
      <c r="E187" s="36" t="s">
        <v>39</v>
      </c>
      <c r="F187" s="36" t="s">
        <v>1106</v>
      </c>
      <c r="G187" s="37" t="s">
        <v>14</v>
      </c>
      <c r="H187" s="37" t="s">
        <v>15</v>
      </c>
      <c r="I187" s="38">
        <v>1</v>
      </c>
      <c r="J187" s="39">
        <v>18.642105263157898</v>
      </c>
      <c r="K187" s="39"/>
      <c r="L187" s="40">
        <v>0.05</v>
      </c>
      <c r="M187" s="41">
        <f t="shared" si="6"/>
        <v>0.05</v>
      </c>
      <c r="N187" s="42">
        <f t="shared" si="7"/>
        <v>17.71</v>
      </c>
      <c r="O187" s="42"/>
      <c r="P187" s="41"/>
      <c r="Q187" s="42" t="str">
        <f t="shared" si="8"/>
        <v/>
      </c>
    </row>
    <row r="188" spans="2:17" ht="34.200000000000003" x14ac:dyDescent="0.2">
      <c r="B188" s="35">
        <v>183</v>
      </c>
      <c r="C188" s="36" t="s">
        <v>1107</v>
      </c>
      <c r="D188" s="36" t="s">
        <v>1107</v>
      </c>
      <c r="E188" s="36" t="s">
        <v>40</v>
      </c>
      <c r="F188" s="36" t="s">
        <v>1108</v>
      </c>
      <c r="G188" s="37" t="s">
        <v>14</v>
      </c>
      <c r="H188" s="37" t="s">
        <v>15</v>
      </c>
      <c r="I188" s="38">
        <v>1</v>
      </c>
      <c r="J188" s="39">
        <v>18.639999999999997</v>
      </c>
      <c r="K188" s="39"/>
      <c r="L188" s="40">
        <v>0.125</v>
      </c>
      <c r="M188" s="41">
        <f t="shared" si="6"/>
        <v>0.125</v>
      </c>
      <c r="N188" s="42">
        <f t="shared" si="7"/>
        <v>16.309999999999999</v>
      </c>
      <c r="O188" s="42"/>
      <c r="P188" s="41"/>
      <c r="Q188" s="42" t="str">
        <f t="shared" si="8"/>
        <v/>
      </c>
    </row>
    <row r="189" spans="2:17" ht="22.8" x14ac:dyDescent="0.2">
      <c r="B189" s="35">
        <v>184</v>
      </c>
      <c r="C189" s="36" t="s">
        <v>1076</v>
      </c>
      <c r="D189" s="36" t="s">
        <v>1076</v>
      </c>
      <c r="E189" s="36" t="s">
        <v>38</v>
      </c>
      <c r="F189" s="36" t="s">
        <v>1109</v>
      </c>
      <c r="G189" s="37" t="s">
        <v>14</v>
      </c>
      <c r="H189" s="37" t="s">
        <v>15</v>
      </c>
      <c r="I189" s="38">
        <v>1</v>
      </c>
      <c r="J189" s="39">
        <v>18.635897435897437</v>
      </c>
      <c r="K189" s="39"/>
      <c r="L189" s="40">
        <v>2.5000000000000001E-2</v>
      </c>
      <c r="M189" s="41">
        <f t="shared" si="6"/>
        <v>2.5000000000000001E-2</v>
      </c>
      <c r="N189" s="42">
        <f t="shared" si="7"/>
        <v>18.170000000000002</v>
      </c>
      <c r="O189" s="42"/>
      <c r="P189" s="41"/>
      <c r="Q189" s="42" t="str">
        <f t="shared" si="8"/>
        <v/>
      </c>
    </row>
    <row r="190" spans="2:17" ht="22.8" x14ac:dyDescent="0.2">
      <c r="B190" s="35">
        <v>185</v>
      </c>
      <c r="C190" s="36" t="s">
        <v>1078</v>
      </c>
      <c r="D190" s="36" t="s">
        <v>1078</v>
      </c>
      <c r="E190" s="36" t="s">
        <v>39</v>
      </c>
      <c r="F190" s="36" t="s">
        <v>1110</v>
      </c>
      <c r="G190" s="37" t="s">
        <v>14</v>
      </c>
      <c r="H190" s="37" t="s">
        <v>15</v>
      </c>
      <c r="I190" s="38">
        <v>1</v>
      </c>
      <c r="J190" s="39">
        <v>18.642105263157898</v>
      </c>
      <c r="K190" s="39"/>
      <c r="L190" s="40">
        <v>0.05</v>
      </c>
      <c r="M190" s="41">
        <f t="shared" si="6"/>
        <v>0.05</v>
      </c>
      <c r="N190" s="42">
        <f t="shared" si="7"/>
        <v>17.71</v>
      </c>
      <c r="O190" s="42"/>
      <c r="P190" s="41"/>
      <c r="Q190" s="42" t="str">
        <f t="shared" si="8"/>
        <v/>
      </c>
    </row>
    <row r="191" spans="2:17" ht="22.8" x14ac:dyDescent="0.2">
      <c r="B191" s="35">
        <v>186</v>
      </c>
      <c r="C191" s="36" t="s">
        <v>1111</v>
      </c>
      <c r="D191" s="36" t="s">
        <v>1111</v>
      </c>
      <c r="E191" s="36" t="s">
        <v>40</v>
      </c>
      <c r="F191" s="36" t="s">
        <v>1112</v>
      </c>
      <c r="G191" s="37" t="s">
        <v>14</v>
      </c>
      <c r="H191" s="37" t="s">
        <v>15</v>
      </c>
      <c r="I191" s="38">
        <v>1</v>
      </c>
      <c r="J191" s="39">
        <v>18.639999999999997</v>
      </c>
      <c r="K191" s="39"/>
      <c r="L191" s="40">
        <v>0.125</v>
      </c>
      <c r="M191" s="41">
        <f t="shared" si="6"/>
        <v>0.125</v>
      </c>
      <c r="N191" s="42">
        <f t="shared" si="7"/>
        <v>16.309999999999999</v>
      </c>
      <c r="O191" s="42"/>
      <c r="P191" s="41"/>
      <c r="Q191" s="42" t="str">
        <f t="shared" si="8"/>
        <v/>
      </c>
    </row>
    <row r="192" spans="2:17" ht="22.8" x14ac:dyDescent="0.2">
      <c r="B192" s="35">
        <v>187</v>
      </c>
      <c r="C192" s="36" t="s">
        <v>1113</v>
      </c>
      <c r="D192" s="36" t="s">
        <v>1113</v>
      </c>
      <c r="E192" s="36" t="s">
        <v>38</v>
      </c>
      <c r="F192" s="36" t="s">
        <v>1114</v>
      </c>
      <c r="G192" s="37" t="s">
        <v>14</v>
      </c>
      <c r="H192" s="37" t="s">
        <v>15</v>
      </c>
      <c r="I192" s="38">
        <v>1</v>
      </c>
      <c r="J192" s="39">
        <v>18.635897435897437</v>
      </c>
      <c r="K192" s="39"/>
      <c r="L192" s="40">
        <v>2.5000000000000001E-2</v>
      </c>
      <c r="M192" s="41">
        <f t="shared" si="6"/>
        <v>2.5000000000000001E-2</v>
      </c>
      <c r="N192" s="42">
        <f t="shared" si="7"/>
        <v>18.170000000000002</v>
      </c>
      <c r="O192" s="42"/>
      <c r="P192" s="41"/>
      <c r="Q192" s="42" t="str">
        <f t="shared" si="8"/>
        <v/>
      </c>
    </row>
    <row r="193" spans="2:17" ht="22.8" x14ac:dyDescent="0.2">
      <c r="B193" s="35">
        <v>188</v>
      </c>
      <c r="C193" s="36" t="s">
        <v>1115</v>
      </c>
      <c r="D193" s="36" t="s">
        <v>1115</v>
      </c>
      <c r="E193" s="36" t="s">
        <v>39</v>
      </c>
      <c r="F193" s="36" t="s">
        <v>1116</v>
      </c>
      <c r="G193" s="37" t="s">
        <v>14</v>
      </c>
      <c r="H193" s="37" t="s">
        <v>15</v>
      </c>
      <c r="I193" s="38">
        <v>1</v>
      </c>
      <c r="J193" s="39">
        <v>18.642105263157898</v>
      </c>
      <c r="K193" s="39"/>
      <c r="L193" s="40">
        <v>0.05</v>
      </c>
      <c r="M193" s="41">
        <f t="shared" si="6"/>
        <v>0.05</v>
      </c>
      <c r="N193" s="42">
        <f t="shared" si="7"/>
        <v>17.71</v>
      </c>
      <c r="O193" s="42"/>
      <c r="P193" s="41"/>
      <c r="Q193" s="42" t="str">
        <f t="shared" si="8"/>
        <v/>
      </c>
    </row>
    <row r="194" spans="2:17" ht="22.8" x14ac:dyDescent="0.2">
      <c r="B194" s="35">
        <v>189</v>
      </c>
      <c r="C194" s="36" t="s">
        <v>1117</v>
      </c>
      <c r="D194" s="36" t="s">
        <v>1117</v>
      </c>
      <c r="E194" s="36" t="s">
        <v>40</v>
      </c>
      <c r="F194" s="36" t="s">
        <v>1118</v>
      </c>
      <c r="G194" s="37" t="s">
        <v>14</v>
      </c>
      <c r="H194" s="37" t="s">
        <v>15</v>
      </c>
      <c r="I194" s="38">
        <v>1</v>
      </c>
      <c r="J194" s="39">
        <v>18.639999999999997</v>
      </c>
      <c r="K194" s="39"/>
      <c r="L194" s="40">
        <v>0.125</v>
      </c>
      <c r="M194" s="41">
        <f t="shared" si="6"/>
        <v>0.125</v>
      </c>
      <c r="N194" s="42">
        <f t="shared" si="7"/>
        <v>16.309999999999999</v>
      </c>
      <c r="O194" s="42"/>
      <c r="P194" s="41"/>
      <c r="Q194" s="42" t="str">
        <f t="shared" si="8"/>
        <v/>
      </c>
    </row>
    <row r="195" spans="2:17" ht="22.8" x14ac:dyDescent="0.2">
      <c r="B195" s="35">
        <v>190</v>
      </c>
      <c r="C195" s="36" t="s">
        <v>1119</v>
      </c>
      <c r="D195" s="36" t="s">
        <v>1119</v>
      </c>
      <c r="E195" s="36" t="s">
        <v>38</v>
      </c>
      <c r="F195" s="36" t="s">
        <v>1120</v>
      </c>
      <c r="G195" s="37" t="s">
        <v>14</v>
      </c>
      <c r="H195" s="37" t="s">
        <v>15</v>
      </c>
      <c r="I195" s="38">
        <v>1</v>
      </c>
      <c r="J195" s="39">
        <v>18.635897435897437</v>
      </c>
      <c r="K195" s="39"/>
      <c r="L195" s="40">
        <v>2.5000000000000001E-2</v>
      </c>
      <c r="M195" s="41">
        <f t="shared" si="6"/>
        <v>2.5000000000000001E-2</v>
      </c>
      <c r="N195" s="42">
        <f t="shared" si="7"/>
        <v>18.170000000000002</v>
      </c>
      <c r="O195" s="42"/>
      <c r="P195" s="41"/>
      <c r="Q195" s="42" t="str">
        <f t="shared" si="8"/>
        <v/>
      </c>
    </row>
    <row r="196" spans="2:17" ht="22.8" x14ac:dyDescent="0.2">
      <c r="B196" s="35">
        <v>191</v>
      </c>
      <c r="C196" s="36" t="s">
        <v>1121</v>
      </c>
      <c r="D196" s="36" t="s">
        <v>1121</v>
      </c>
      <c r="E196" s="36" t="s">
        <v>39</v>
      </c>
      <c r="F196" s="36" t="s">
        <v>1122</v>
      </c>
      <c r="G196" s="37" t="s">
        <v>14</v>
      </c>
      <c r="H196" s="37" t="s">
        <v>15</v>
      </c>
      <c r="I196" s="38">
        <v>1</v>
      </c>
      <c r="J196" s="39">
        <v>18.642105263157898</v>
      </c>
      <c r="K196" s="39"/>
      <c r="L196" s="40">
        <v>0.05</v>
      </c>
      <c r="M196" s="41">
        <f t="shared" si="6"/>
        <v>0.05</v>
      </c>
      <c r="N196" s="42">
        <f t="shared" si="7"/>
        <v>17.71</v>
      </c>
      <c r="O196" s="42"/>
      <c r="P196" s="41"/>
      <c r="Q196" s="42" t="str">
        <f t="shared" si="8"/>
        <v/>
      </c>
    </row>
    <row r="197" spans="2:17" ht="22.8" x14ac:dyDescent="0.2">
      <c r="B197" s="35">
        <v>192</v>
      </c>
      <c r="C197" s="36" t="s">
        <v>1123</v>
      </c>
      <c r="D197" s="36" t="s">
        <v>1123</v>
      </c>
      <c r="E197" s="36" t="s">
        <v>40</v>
      </c>
      <c r="F197" s="36" t="s">
        <v>1124</v>
      </c>
      <c r="G197" s="37" t="s">
        <v>14</v>
      </c>
      <c r="H197" s="37" t="s">
        <v>15</v>
      </c>
      <c r="I197" s="38">
        <v>1</v>
      </c>
      <c r="J197" s="39">
        <v>18.639999999999997</v>
      </c>
      <c r="K197" s="39"/>
      <c r="L197" s="40">
        <v>0.125</v>
      </c>
      <c r="M197" s="41">
        <f t="shared" si="6"/>
        <v>0.125</v>
      </c>
      <c r="N197" s="42">
        <f t="shared" si="7"/>
        <v>16.309999999999999</v>
      </c>
      <c r="O197" s="42"/>
      <c r="P197" s="41"/>
      <c r="Q197" s="42" t="str">
        <f t="shared" si="8"/>
        <v/>
      </c>
    </row>
    <row r="198" spans="2:17" ht="34.200000000000003" x14ac:dyDescent="0.2">
      <c r="B198" s="35">
        <v>193</v>
      </c>
      <c r="C198" s="36" t="s">
        <v>1125</v>
      </c>
      <c r="D198" s="36" t="s">
        <v>1125</v>
      </c>
      <c r="E198" s="36" t="s">
        <v>38</v>
      </c>
      <c r="F198" s="36" t="s">
        <v>1126</v>
      </c>
      <c r="G198" s="37" t="s">
        <v>14</v>
      </c>
      <c r="H198" s="37" t="s">
        <v>15</v>
      </c>
      <c r="I198" s="38">
        <v>1</v>
      </c>
      <c r="J198" s="39">
        <v>18.635897435897437</v>
      </c>
      <c r="K198" s="39"/>
      <c r="L198" s="40">
        <v>2.5000000000000001E-2</v>
      </c>
      <c r="M198" s="41">
        <f t="shared" si="6"/>
        <v>2.5000000000000001E-2</v>
      </c>
      <c r="N198" s="42">
        <f t="shared" si="7"/>
        <v>18.170000000000002</v>
      </c>
      <c r="O198" s="42"/>
      <c r="P198" s="41"/>
      <c r="Q198" s="42" t="str">
        <f t="shared" si="8"/>
        <v/>
      </c>
    </row>
    <row r="199" spans="2:17" ht="34.200000000000003" x14ac:dyDescent="0.2">
      <c r="B199" s="35">
        <v>194</v>
      </c>
      <c r="C199" s="36" t="s">
        <v>1127</v>
      </c>
      <c r="D199" s="36" t="s">
        <v>1127</v>
      </c>
      <c r="E199" s="36" t="s">
        <v>39</v>
      </c>
      <c r="F199" s="36" t="s">
        <v>1128</v>
      </c>
      <c r="G199" s="37" t="s">
        <v>14</v>
      </c>
      <c r="H199" s="37" t="s">
        <v>15</v>
      </c>
      <c r="I199" s="38">
        <v>1</v>
      </c>
      <c r="J199" s="39">
        <v>18.642105263157898</v>
      </c>
      <c r="K199" s="39"/>
      <c r="L199" s="40">
        <v>0.05</v>
      </c>
      <c r="M199" s="41">
        <f t="shared" ref="M199:M262" si="9">L199</f>
        <v>0.05</v>
      </c>
      <c r="N199" s="42">
        <f t="shared" ref="N199:N262" si="10">IF($J199="","",IF($M199="",$J199*(1-$L199),IF(M199&lt;L199,"Discount Error",J199*(1-$M199))))</f>
        <v>17.71</v>
      </c>
      <c r="O199" s="42"/>
      <c r="P199" s="41"/>
      <c r="Q199" s="42" t="str">
        <f t="shared" ref="Q199:Q262" si="11">IF($P199="", "", IF(J199*(1-P199)&gt;N199, "Discount Error", ($J199*(1-$P199))))</f>
        <v/>
      </c>
    </row>
    <row r="200" spans="2:17" ht="34.200000000000003" x14ac:dyDescent="0.2">
      <c r="B200" s="35">
        <v>195</v>
      </c>
      <c r="C200" s="36" t="s">
        <v>1129</v>
      </c>
      <c r="D200" s="36" t="s">
        <v>1129</v>
      </c>
      <c r="E200" s="36" t="s">
        <v>40</v>
      </c>
      <c r="F200" s="36" t="s">
        <v>1130</v>
      </c>
      <c r="G200" s="37" t="s">
        <v>14</v>
      </c>
      <c r="H200" s="37" t="s">
        <v>15</v>
      </c>
      <c r="I200" s="38">
        <v>1</v>
      </c>
      <c r="J200" s="39">
        <v>18.639999999999997</v>
      </c>
      <c r="K200" s="39"/>
      <c r="L200" s="40">
        <v>0.125</v>
      </c>
      <c r="M200" s="41">
        <f t="shared" si="9"/>
        <v>0.125</v>
      </c>
      <c r="N200" s="42">
        <f t="shared" si="10"/>
        <v>16.309999999999999</v>
      </c>
      <c r="O200" s="42"/>
      <c r="P200" s="41"/>
      <c r="Q200" s="42" t="str">
        <f t="shared" si="11"/>
        <v/>
      </c>
    </row>
    <row r="201" spans="2:17" ht="22.8" x14ac:dyDescent="0.2">
      <c r="B201" s="35">
        <v>196</v>
      </c>
      <c r="C201" s="36" t="s">
        <v>1131</v>
      </c>
      <c r="D201" s="36" t="s">
        <v>1131</v>
      </c>
      <c r="E201" s="36" t="s">
        <v>38</v>
      </c>
      <c r="F201" s="36" t="s">
        <v>1132</v>
      </c>
      <c r="G201" s="37" t="s">
        <v>14</v>
      </c>
      <c r="H201" s="37" t="s">
        <v>15</v>
      </c>
      <c r="I201" s="38">
        <v>1</v>
      </c>
      <c r="J201" s="39">
        <v>18.635897435897437</v>
      </c>
      <c r="K201" s="39"/>
      <c r="L201" s="40">
        <v>2.5000000000000001E-2</v>
      </c>
      <c r="M201" s="41">
        <f t="shared" si="9"/>
        <v>2.5000000000000001E-2</v>
      </c>
      <c r="N201" s="42">
        <f t="shared" si="10"/>
        <v>18.170000000000002</v>
      </c>
      <c r="O201" s="42"/>
      <c r="P201" s="41"/>
      <c r="Q201" s="42" t="str">
        <f t="shared" si="11"/>
        <v/>
      </c>
    </row>
    <row r="202" spans="2:17" ht="22.8" x14ac:dyDescent="0.2">
      <c r="B202" s="35">
        <v>197</v>
      </c>
      <c r="C202" s="36" t="s">
        <v>1133</v>
      </c>
      <c r="D202" s="36" t="s">
        <v>1133</v>
      </c>
      <c r="E202" s="36" t="s">
        <v>39</v>
      </c>
      <c r="F202" s="36" t="s">
        <v>1134</v>
      </c>
      <c r="G202" s="37" t="s">
        <v>14</v>
      </c>
      <c r="H202" s="37" t="s">
        <v>15</v>
      </c>
      <c r="I202" s="38">
        <v>1</v>
      </c>
      <c r="J202" s="39">
        <v>18.642105263157898</v>
      </c>
      <c r="K202" s="39"/>
      <c r="L202" s="40">
        <v>0.05</v>
      </c>
      <c r="M202" s="41">
        <f t="shared" si="9"/>
        <v>0.05</v>
      </c>
      <c r="N202" s="42">
        <f t="shared" si="10"/>
        <v>17.71</v>
      </c>
      <c r="O202" s="42"/>
      <c r="P202" s="41"/>
      <c r="Q202" s="42" t="str">
        <f t="shared" si="11"/>
        <v/>
      </c>
    </row>
    <row r="203" spans="2:17" ht="22.8" x14ac:dyDescent="0.2">
      <c r="B203" s="35">
        <v>198</v>
      </c>
      <c r="C203" s="36" t="s">
        <v>1135</v>
      </c>
      <c r="D203" s="36" t="s">
        <v>1135</v>
      </c>
      <c r="E203" s="36" t="s">
        <v>40</v>
      </c>
      <c r="F203" s="36" t="s">
        <v>1136</v>
      </c>
      <c r="G203" s="37" t="s">
        <v>14</v>
      </c>
      <c r="H203" s="37" t="s">
        <v>15</v>
      </c>
      <c r="I203" s="38">
        <v>1</v>
      </c>
      <c r="J203" s="39">
        <v>18.639999999999997</v>
      </c>
      <c r="K203" s="39"/>
      <c r="L203" s="40">
        <v>0.125</v>
      </c>
      <c r="M203" s="41">
        <f t="shared" si="9"/>
        <v>0.125</v>
      </c>
      <c r="N203" s="42">
        <f t="shared" si="10"/>
        <v>16.309999999999999</v>
      </c>
      <c r="O203" s="42"/>
      <c r="P203" s="41"/>
      <c r="Q203" s="42" t="str">
        <f t="shared" si="11"/>
        <v/>
      </c>
    </row>
    <row r="204" spans="2:17" ht="22.8" x14ac:dyDescent="0.2">
      <c r="B204" s="35">
        <v>199</v>
      </c>
      <c r="C204" s="36" t="s">
        <v>1137</v>
      </c>
      <c r="D204" s="36" t="s">
        <v>1137</v>
      </c>
      <c r="E204" s="36" t="s">
        <v>47</v>
      </c>
      <c r="F204" s="36" t="s">
        <v>1138</v>
      </c>
      <c r="G204" s="37" t="s">
        <v>14</v>
      </c>
      <c r="H204" s="37" t="s">
        <v>15</v>
      </c>
      <c r="I204" s="38">
        <v>1</v>
      </c>
      <c r="J204" s="39">
        <v>5498.3111111111102</v>
      </c>
      <c r="K204" s="39"/>
      <c r="L204" s="40">
        <v>0.1</v>
      </c>
      <c r="M204" s="41">
        <f t="shared" si="9"/>
        <v>0.1</v>
      </c>
      <c r="N204" s="42">
        <f t="shared" si="10"/>
        <v>4948.4799999999996</v>
      </c>
      <c r="O204" s="42"/>
      <c r="P204" s="41"/>
      <c r="Q204" s="42" t="str">
        <f t="shared" si="11"/>
        <v/>
      </c>
    </row>
    <row r="205" spans="2:17" ht="22.8" x14ac:dyDescent="0.2">
      <c r="B205" s="35">
        <v>200</v>
      </c>
      <c r="C205" s="36" t="s">
        <v>1139</v>
      </c>
      <c r="D205" s="36" t="s">
        <v>1139</v>
      </c>
      <c r="E205" s="36" t="s">
        <v>48</v>
      </c>
      <c r="F205" s="36" t="s">
        <v>1140</v>
      </c>
      <c r="G205" s="37" t="s">
        <v>14</v>
      </c>
      <c r="H205" s="37" t="s">
        <v>15</v>
      </c>
      <c r="I205" s="38">
        <v>1</v>
      </c>
      <c r="J205" s="39">
        <v>5498.3058823529418</v>
      </c>
      <c r="K205" s="39"/>
      <c r="L205" s="40">
        <v>0.15</v>
      </c>
      <c r="M205" s="41">
        <f t="shared" si="9"/>
        <v>0.15</v>
      </c>
      <c r="N205" s="42">
        <f t="shared" si="10"/>
        <v>4673.5600000000004</v>
      </c>
      <c r="O205" s="42"/>
      <c r="P205" s="41"/>
      <c r="Q205" s="42" t="str">
        <f t="shared" si="11"/>
        <v/>
      </c>
    </row>
    <row r="206" spans="2:17" ht="22.8" x14ac:dyDescent="0.2">
      <c r="B206" s="35">
        <v>201</v>
      </c>
      <c r="C206" s="36" t="s">
        <v>1141</v>
      </c>
      <c r="D206" s="36" t="s">
        <v>1141</v>
      </c>
      <c r="E206" s="36" t="s">
        <v>47</v>
      </c>
      <c r="F206" s="36" t="s">
        <v>1142</v>
      </c>
      <c r="G206" s="37" t="s">
        <v>14</v>
      </c>
      <c r="H206" s="37" t="s">
        <v>15</v>
      </c>
      <c r="I206" s="38">
        <v>1</v>
      </c>
      <c r="J206" s="39">
        <v>5886.2</v>
      </c>
      <c r="K206" s="39"/>
      <c r="L206" s="40">
        <v>0.1</v>
      </c>
      <c r="M206" s="41">
        <f t="shared" si="9"/>
        <v>0.1</v>
      </c>
      <c r="N206" s="42">
        <f t="shared" si="10"/>
        <v>5297.58</v>
      </c>
      <c r="O206" s="42"/>
      <c r="P206" s="41"/>
      <c r="Q206" s="42" t="str">
        <f t="shared" si="11"/>
        <v/>
      </c>
    </row>
    <row r="207" spans="2:17" ht="22.8" x14ac:dyDescent="0.2">
      <c r="B207" s="35">
        <v>202</v>
      </c>
      <c r="C207" s="36" t="s">
        <v>1143</v>
      </c>
      <c r="D207" s="36" t="s">
        <v>1143</v>
      </c>
      <c r="E207" s="36" t="s">
        <v>48</v>
      </c>
      <c r="F207" s="36" t="s">
        <v>1144</v>
      </c>
      <c r="G207" s="37" t="s">
        <v>14</v>
      </c>
      <c r="H207" s="37" t="s">
        <v>15</v>
      </c>
      <c r="I207" s="38">
        <v>1</v>
      </c>
      <c r="J207" s="39">
        <v>5886.2000000000007</v>
      </c>
      <c r="K207" s="39"/>
      <c r="L207" s="40">
        <v>0.15</v>
      </c>
      <c r="M207" s="41">
        <f t="shared" si="9"/>
        <v>0.15</v>
      </c>
      <c r="N207" s="42">
        <f t="shared" si="10"/>
        <v>5003.2700000000004</v>
      </c>
      <c r="O207" s="42"/>
      <c r="P207" s="41"/>
      <c r="Q207" s="42" t="str">
        <f t="shared" si="11"/>
        <v/>
      </c>
    </row>
    <row r="208" spans="2:17" ht="22.8" x14ac:dyDescent="0.2">
      <c r="B208" s="35">
        <v>203</v>
      </c>
      <c r="C208" s="36" t="s">
        <v>1145</v>
      </c>
      <c r="D208" s="36" t="s">
        <v>1145</v>
      </c>
      <c r="E208" s="36" t="s">
        <v>47</v>
      </c>
      <c r="F208" s="36" t="s">
        <v>1146</v>
      </c>
      <c r="G208" s="37" t="s">
        <v>14</v>
      </c>
      <c r="H208" s="37" t="s">
        <v>15</v>
      </c>
      <c r="I208" s="38">
        <v>1</v>
      </c>
      <c r="J208" s="39">
        <v>5750.4333333333334</v>
      </c>
      <c r="K208" s="39"/>
      <c r="L208" s="40">
        <v>0.1</v>
      </c>
      <c r="M208" s="41">
        <f t="shared" si="9"/>
        <v>0.1</v>
      </c>
      <c r="N208" s="42">
        <f t="shared" si="10"/>
        <v>5175.3900000000003</v>
      </c>
      <c r="O208" s="42"/>
      <c r="P208" s="41"/>
      <c r="Q208" s="42" t="str">
        <f t="shared" si="11"/>
        <v/>
      </c>
    </row>
    <row r="209" spans="2:17" ht="22.8" x14ac:dyDescent="0.2">
      <c r="B209" s="35">
        <v>204</v>
      </c>
      <c r="C209" s="36" t="s">
        <v>1147</v>
      </c>
      <c r="D209" s="36" t="s">
        <v>1147</v>
      </c>
      <c r="E209" s="36" t="s">
        <v>48</v>
      </c>
      <c r="F209" s="36" t="s">
        <v>1148</v>
      </c>
      <c r="G209" s="37" t="s">
        <v>14</v>
      </c>
      <c r="H209" s="37" t="s">
        <v>15</v>
      </c>
      <c r="I209" s="38">
        <v>1</v>
      </c>
      <c r="J209" s="39">
        <v>5750.4352941176467</v>
      </c>
      <c r="K209" s="39"/>
      <c r="L209" s="40">
        <v>0.15</v>
      </c>
      <c r="M209" s="41">
        <f t="shared" si="9"/>
        <v>0.15</v>
      </c>
      <c r="N209" s="42">
        <f t="shared" si="10"/>
        <v>4887.87</v>
      </c>
      <c r="O209" s="42"/>
      <c r="P209" s="41"/>
      <c r="Q209" s="42" t="str">
        <f t="shared" si="11"/>
        <v/>
      </c>
    </row>
    <row r="210" spans="2:17" ht="22.8" x14ac:dyDescent="0.2">
      <c r="B210" s="35">
        <v>205</v>
      </c>
      <c r="C210" s="36" t="s">
        <v>1149</v>
      </c>
      <c r="D210" s="36" t="s">
        <v>1149</v>
      </c>
      <c r="E210" s="36" t="s">
        <v>47</v>
      </c>
      <c r="F210" s="36" t="s">
        <v>1150</v>
      </c>
      <c r="G210" s="37" t="s">
        <v>14</v>
      </c>
      <c r="H210" s="37" t="s">
        <v>15</v>
      </c>
      <c r="I210" s="38">
        <v>1</v>
      </c>
      <c r="J210" s="39">
        <v>6138.3222222222221</v>
      </c>
      <c r="K210" s="39"/>
      <c r="L210" s="40">
        <v>0.1</v>
      </c>
      <c r="M210" s="41">
        <f t="shared" si="9"/>
        <v>0.1</v>
      </c>
      <c r="N210" s="42">
        <f t="shared" si="10"/>
        <v>5524.49</v>
      </c>
      <c r="O210" s="42"/>
      <c r="P210" s="41"/>
      <c r="Q210" s="42" t="str">
        <f t="shared" si="11"/>
        <v/>
      </c>
    </row>
    <row r="211" spans="2:17" ht="22.8" x14ac:dyDescent="0.2">
      <c r="B211" s="35">
        <v>206</v>
      </c>
      <c r="C211" s="36" t="s">
        <v>1151</v>
      </c>
      <c r="D211" s="36" t="s">
        <v>1151</v>
      </c>
      <c r="E211" s="36" t="s">
        <v>48</v>
      </c>
      <c r="F211" s="36" t="s">
        <v>1152</v>
      </c>
      <c r="G211" s="37" t="s">
        <v>14</v>
      </c>
      <c r="H211" s="37" t="s">
        <v>15</v>
      </c>
      <c r="I211" s="38">
        <v>1</v>
      </c>
      <c r="J211" s="39">
        <v>6138.3294117647056</v>
      </c>
      <c r="K211" s="39"/>
      <c r="L211" s="40">
        <v>0.15</v>
      </c>
      <c r="M211" s="41">
        <f t="shared" si="9"/>
        <v>0.15</v>
      </c>
      <c r="N211" s="42">
        <f t="shared" si="10"/>
        <v>5217.58</v>
      </c>
      <c r="O211" s="42"/>
      <c r="P211" s="41"/>
      <c r="Q211" s="42" t="str">
        <f t="shared" si="11"/>
        <v/>
      </c>
    </row>
    <row r="212" spans="2:17" ht="22.8" x14ac:dyDescent="0.2">
      <c r="B212" s="35">
        <v>207</v>
      </c>
      <c r="C212" s="36" t="s">
        <v>1153</v>
      </c>
      <c r="D212" s="36" t="s">
        <v>1153</v>
      </c>
      <c r="E212" s="36" t="s">
        <v>47</v>
      </c>
      <c r="F212" s="36" t="s">
        <v>1154</v>
      </c>
      <c r="G212" s="37" t="s">
        <v>14</v>
      </c>
      <c r="H212" s="37" t="s">
        <v>15</v>
      </c>
      <c r="I212" s="38">
        <v>1</v>
      </c>
      <c r="J212" s="39">
        <v>5721.344444444444</v>
      </c>
      <c r="K212" s="39"/>
      <c r="L212" s="40">
        <v>0.1</v>
      </c>
      <c r="M212" s="41">
        <f t="shared" si="9"/>
        <v>0.1</v>
      </c>
      <c r="N212" s="42">
        <f t="shared" si="10"/>
        <v>5149.21</v>
      </c>
      <c r="O212" s="42"/>
      <c r="P212" s="41"/>
      <c r="Q212" s="42" t="str">
        <f t="shared" si="11"/>
        <v/>
      </c>
    </row>
    <row r="213" spans="2:17" ht="22.8" x14ac:dyDescent="0.2">
      <c r="B213" s="35">
        <v>208</v>
      </c>
      <c r="C213" s="36" t="s">
        <v>1155</v>
      </c>
      <c r="D213" s="36" t="s">
        <v>1155</v>
      </c>
      <c r="E213" s="36" t="s">
        <v>48</v>
      </c>
      <c r="F213" s="36" t="s">
        <v>1156</v>
      </c>
      <c r="G213" s="37" t="s">
        <v>14</v>
      </c>
      <c r="H213" s="37" t="s">
        <v>15</v>
      </c>
      <c r="I213" s="38">
        <v>1</v>
      </c>
      <c r="J213" s="39">
        <v>5721.3411764705888</v>
      </c>
      <c r="K213" s="39"/>
      <c r="L213" s="40">
        <v>0.15</v>
      </c>
      <c r="M213" s="41">
        <f t="shared" si="9"/>
        <v>0.15</v>
      </c>
      <c r="N213" s="42">
        <f t="shared" si="10"/>
        <v>4863.1400000000003</v>
      </c>
      <c r="O213" s="42"/>
      <c r="P213" s="41"/>
      <c r="Q213" s="42" t="str">
        <f t="shared" si="11"/>
        <v/>
      </c>
    </row>
    <row r="214" spans="2:17" ht="22.8" x14ac:dyDescent="0.2">
      <c r="B214" s="35">
        <v>209</v>
      </c>
      <c r="C214" s="36" t="s">
        <v>1157</v>
      </c>
      <c r="D214" s="36" t="s">
        <v>1157</v>
      </c>
      <c r="E214" s="36" t="s">
        <v>47</v>
      </c>
      <c r="F214" s="36" t="s">
        <v>1158</v>
      </c>
      <c r="G214" s="37" t="s">
        <v>14</v>
      </c>
      <c r="H214" s="37" t="s">
        <v>15</v>
      </c>
      <c r="I214" s="38">
        <v>1</v>
      </c>
      <c r="J214" s="39">
        <v>6109.2333333333336</v>
      </c>
      <c r="K214" s="39"/>
      <c r="L214" s="40">
        <v>0.1</v>
      </c>
      <c r="M214" s="41">
        <f t="shared" si="9"/>
        <v>0.1</v>
      </c>
      <c r="N214" s="42">
        <f t="shared" si="10"/>
        <v>5498.31</v>
      </c>
      <c r="O214" s="42"/>
      <c r="P214" s="41"/>
      <c r="Q214" s="42" t="str">
        <f t="shared" si="11"/>
        <v/>
      </c>
    </row>
    <row r="215" spans="2:17" ht="22.8" x14ac:dyDescent="0.2">
      <c r="B215" s="35">
        <v>210</v>
      </c>
      <c r="C215" s="36" t="s">
        <v>1159</v>
      </c>
      <c r="D215" s="36" t="s">
        <v>1159</v>
      </c>
      <c r="E215" s="36" t="s">
        <v>48</v>
      </c>
      <c r="F215" s="36" t="s">
        <v>1160</v>
      </c>
      <c r="G215" s="37" t="s">
        <v>14</v>
      </c>
      <c r="H215" s="37" t="s">
        <v>15</v>
      </c>
      <c r="I215" s="38">
        <v>1</v>
      </c>
      <c r="J215" s="39">
        <v>6109.2235294117654</v>
      </c>
      <c r="K215" s="39"/>
      <c r="L215" s="40">
        <v>0.15</v>
      </c>
      <c r="M215" s="41">
        <f t="shared" si="9"/>
        <v>0.15</v>
      </c>
      <c r="N215" s="42">
        <f t="shared" si="10"/>
        <v>5192.84</v>
      </c>
      <c r="O215" s="42"/>
      <c r="P215" s="41"/>
      <c r="Q215" s="42" t="str">
        <f t="shared" si="11"/>
        <v/>
      </c>
    </row>
    <row r="216" spans="2:17" ht="22.8" x14ac:dyDescent="0.2">
      <c r="B216" s="35">
        <v>211</v>
      </c>
      <c r="C216" s="36" t="s">
        <v>1161</v>
      </c>
      <c r="D216" s="36" t="s">
        <v>1161</v>
      </c>
      <c r="E216" s="36" t="s">
        <v>47</v>
      </c>
      <c r="F216" s="36" t="s">
        <v>1162</v>
      </c>
      <c r="G216" s="37" t="s">
        <v>14</v>
      </c>
      <c r="H216" s="37" t="s">
        <v>15</v>
      </c>
      <c r="I216" s="38">
        <v>1</v>
      </c>
      <c r="J216" s="39">
        <v>5973.4666666666662</v>
      </c>
      <c r="K216" s="39"/>
      <c r="L216" s="40">
        <v>0.1</v>
      </c>
      <c r="M216" s="41">
        <f t="shared" si="9"/>
        <v>0.1</v>
      </c>
      <c r="N216" s="42">
        <f t="shared" si="10"/>
        <v>5376.12</v>
      </c>
      <c r="O216" s="42"/>
      <c r="P216" s="41"/>
      <c r="Q216" s="42" t="str">
        <f t="shared" si="11"/>
        <v/>
      </c>
    </row>
    <row r="217" spans="2:17" ht="22.8" x14ac:dyDescent="0.2">
      <c r="B217" s="35">
        <v>212</v>
      </c>
      <c r="C217" s="36" t="s">
        <v>1163</v>
      </c>
      <c r="D217" s="36" t="s">
        <v>1163</v>
      </c>
      <c r="E217" s="36" t="s">
        <v>48</v>
      </c>
      <c r="F217" s="36" t="s">
        <v>1164</v>
      </c>
      <c r="G217" s="37" t="s">
        <v>14</v>
      </c>
      <c r="H217" s="37" t="s">
        <v>15</v>
      </c>
      <c r="I217" s="38">
        <v>1</v>
      </c>
      <c r="J217" s="39">
        <v>5973.4705882352937</v>
      </c>
      <c r="K217" s="39"/>
      <c r="L217" s="40">
        <v>0.15</v>
      </c>
      <c r="M217" s="41">
        <f t="shared" si="9"/>
        <v>0.15</v>
      </c>
      <c r="N217" s="42">
        <f t="shared" si="10"/>
        <v>5077.45</v>
      </c>
      <c r="O217" s="42"/>
      <c r="P217" s="41"/>
      <c r="Q217" s="42" t="str">
        <f t="shared" si="11"/>
        <v/>
      </c>
    </row>
    <row r="218" spans="2:17" ht="22.8" x14ac:dyDescent="0.2">
      <c r="B218" s="35">
        <v>213</v>
      </c>
      <c r="C218" s="36" t="s">
        <v>1165</v>
      </c>
      <c r="D218" s="36" t="s">
        <v>1165</v>
      </c>
      <c r="E218" s="36" t="s">
        <v>47</v>
      </c>
      <c r="F218" s="36" t="s">
        <v>1166</v>
      </c>
      <c r="G218" s="37" t="s">
        <v>14</v>
      </c>
      <c r="H218" s="37" t="s">
        <v>15</v>
      </c>
      <c r="I218" s="38">
        <v>1</v>
      </c>
      <c r="J218" s="39">
        <v>6361.3555555555558</v>
      </c>
      <c r="K218" s="39"/>
      <c r="L218" s="40">
        <v>0.1</v>
      </c>
      <c r="M218" s="41">
        <f t="shared" si="9"/>
        <v>0.1</v>
      </c>
      <c r="N218" s="42">
        <f t="shared" si="10"/>
        <v>5725.22</v>
      </c>
      <c r="O218" s="42"/>
      <c r="P218" s="41"/>
      <c r="Q218" s="42" t="str">
        <f t="shared" si="11"/>
        <v/>
      </c>
    </row>
    <row r="219" spans="2:17" ht="22.8" x14ac:dyDescent="0.2">
      <c r="B219" s="35">
        <v>214</v>
      </c>
      <c r="C219" s="36" t="s">
        <v>1167</v>
      </c>
      <c r="D219" s="36" t="s">
        <v>1167</v>
      </c>
      <c r="E219" s="36" t="s">
        <v>48</v>
      </c>
      <c r="F219" s="36" t="s">
        <v>1168</v>
      </c>
      <c r="G219" s="37" t="s">
        <v>14</v>
      </c>
      <c r="H219" s="37" t="s">
        <v>15</v>
      </c>
      <c r="I219" s="38">
        <v>1</v>
      </c>
      <c r="J219" s="39">
        <v>6361.3529411764703</v>
      </c>
      <c r="K219" s="39"/>
      <c r="L219" s="40">
        <v>0.15</v>
      </c>
      <c r="M219" s="41">
        <f t="shared" si="9"/>
        <v>0.15</v>
      </c>
      <c r="N219" s="42">
        <f t="shared" si="10"/>
        <v>5407.15</v>
      </c>
      <c r="O219" s="42"/>
      <c r="P219" s="41"/>
      <c r="Q219" s="42" t="str">
        <f t="shared" si="11"/>
        <v/>
      </c>
    </row>
    <row r="220" spans="2:17" ht="22.8" x14ac:dyDescent="0.2">
      <c r="B220" s="35">
        <v>215</v>
      </c>
      <c r="C220" s="36" t="s">
        <v>1169</v>
      </c>
      <c r="D220" s="36" t="s">
        <v>1169</v>
      </c>
      <c r="E220" s="36" t="s">
        <v>47</v>
      </c>
      <c r="F220" s="36" t="s">
        <v>1170</v>
      </c>
      <c r="G220" s="37" t="s">
        <v>14</v>
      </c>
      <c r="H220" s="37" t="s">
        <v>15</v>
      </c>
      <c r="I220" s="38">
        <v>1</v>
      </c>
      <c r="J220" s="39">
        <v>1299.4222222222222</v>
      </c>
      <c r="K220" s="39"/>
      <c r="L220" s="40">
        <v>0.1</v>
      </c>
      <c r="M220" s="41">
        <f t="shared" si="9"/>
        <v>0.1</v>
      </c>
      <c r="N220" s="42">
        <f t="shared" si="10"/>
        <v>1169.48</v>
      </c>
      <c r="O220" s="42"/>
      <c r="P220" s="41"/>
      <c r="Q220" s="42" t="str">
        <f t="shared" si="11"/>
        <v/>
      </c>
    </row>
    <row r="221" spans="2:17" ht="22.8" x14ac:dyDescent="0.2">
      <c r="B221" s="35">
        <v>216</v>
      </c>
      <c r="C221" s="36" t="s">
        <v>1171</v>
      </c>
      <c r="D221" s="36" t="s">
        <v>1171</v>
      </c>
      <c r="E221" s="36" t="s">
        <v>48</v>
      </c>
      <c r="F221" s="36" t="s">
        <v>1172</v>
      </c>
      <c r="G221" s="37" t="s">
        <v>14</v>
      </c>
      <c r="H221" s="37" t="s">
        <v>15</v>
      </c>
      <c r="I221" s="38">
        <v>1</v>
      </c>
      <c r="J221" s="39">
        <v>1299.4235294117648</v>
      </c>
      <c r="K221" s="39"/>
      <c r="L221" s="40">
        <v>0.15</v>
      </c>
      <c r="M221" s="41">
        <f t="shared" si="9"/>
        <v>0.15</v>
      </c>
      <c r="N221" s="42">
        <f t="shared" si="10"/>
        <v>1104.51</v>
      </c>
      <c r="O221" s="42"/>
      <c r="P221" s="41"/>
      <c r="Q221" s="42" t="str">
        <f t="shared" si="11"/>
        <v/>
      </c>
    </row>
    <row r="222" spans="2:17" ht="22.8" x14ac:dyDescent="0.2">
      <c r="B222" s="35">
        <v>217</v>
      </c>
      <c r="C222" s="36" t="s">
        <v>1173</v>
      </c>
      <c r="D222" s="36" t="s">
        <v>1173</v>
      </c>
      <c r="E222" s="36" t="s">
        <v>47</v>
      </c>
      <c r="F222" s="36" t="s">
        <v>1174</v>
      </c>
      <c r="G222" s="37" t="s">
        <v>14</v>
      </c>
      <c r="H222" s="37" t="s">
        <v>15</v>
      </c>
      <c r="I222" s="38">
        <v>1</v>
      </c>
      <c r="J222" s="39">
        <v>1115.1777777777777</v>
      </c>
      <c r="K222" s="39"/>
      <c r="L222" s="40">
        <v>0.1</v>
      </c>
      <c r="M222" s="41">
        <f t="shared" si="9"/>
        <v>0.1</v>
      </c>
      <c r="N222" s="42">
        <f t="shared" si="10"/>
        <v>1003.66</v>
      </c>
      <c r="O222" s="42"/>
      <c r="P222" s="41"/>
      <c r="Q222" s="42" t="str">
        <f t="shared" si="11"/>
        <v/>
      </c>
    </row>
    <row r="223" spans="2:17" ht="22.8" x14ac:dyDescent="0.2">
      <c r="B223" s="35">
        <v>218</v>
      </c>
      <c r="C223" s="36" t="s">
        <v>1175</v>
      </c>
      <c r="D223" s="36" t="s">
        <v>1175</v>
      </c>
      <c r="E223" s="36" t="s">
        <v>48</v>
      </c>
      <c r="F223" s="36" t="s">
        <v>1176</v>
      </c>
      <c r="G223" s="37" t="s">
        <v>14</v>
      </c>
      <c r="H223" s="37" t="s">
        <v>15</v>
      </c>
      <c r="I223" s="38">
        <v>1</v>
      </c>
      <c r="J223" s="39">
        <v>1115.1764705882354</v>
      </c>
      <c r="K223" s="39"/>
      <c r="L223" s="40">
        <v>0.15</v>
      </c>
      <c r="M223" s="41">
        <f t="shared" si="9"/>
        <v>0.15</v>
      </c>
      <c r="N223" s="42">
        <f t="shared" si="10"/>
        <v>947.9</v>
      </c>
      <c r="O223" s="42"/>
      <c r="P223" s="41"/>
      <c r="Q223" s="42" t="str">
        <f t="shared" si="11"/>
        <v/>
      </c>
    </row>
    <row r="224" spans="2:17" ht="22.8" x14ac:dyDescent="0.2">
      <c r="B224" s="35">
        <v>219</v>
      </c>
      <c r="C224" s="36" t="s">
        <v>1177</v>
      </c>
      <c r="D224" s="36" t="s">
        <v>1177</v>
      </c>
      <c r="E224" s="36" t="s">
        <v>47</v>
      </c>
      <c r="F224" s="36" t="s">
        <v>1178</v>
      </c>
      <c r="G224" s="37" t="s">
        <v>14</v>
      </c>
      <c r="H224" s="37" t="s">
        <v>15</v>
      </c>
      <c r="I224" s="38">
        <v>1</v>
      </c>
      <c r="J224" s="39">
        <v>1648.5222222222224</v>
      </c>
      <c r="K224" s="39"/>
      <c r="L224" s="40">
        <v>0.1</v>
      </c>
      <c r="M224" s="41">
        <f t="shared" si="9"/>
        <v>0.1</v>
      </c>
      <c r="N224" s="42">
        <f t="shared" si="10"/>
        <v>1483.67</v>
      </c>
      <c r="O224" s="42"/>
      <c r="P224" s="41"/>
      <c r="Q224" s="42" t="str">
        <f t="shared" si="11"/>
        <v/>
      </c>
    </row>
    <row r="225" spans="2:17" ht="22.8" x14ac:dyDescent="0.2">
      <c r="B225" s="35">
        <v>220</v>
      </c>
      <c r="C225" s="36" t="s">
        <v>1179</v>
      </c>
      <c r="D225" s="36" t="s">
        <v>1179</v>
      </c>
      <c r="E225" s="36" t="s">
        <v>48</v>
      </c>
      <c r="F225" s="36" t="s">
        <v>1180</v>
      </c>
      <c r="G225" s="37" t="s">
        <v>14</v>
      </c>
      <c r="H225" s="37" t="s">
        <v>15</v>
      </c>
      <c r="I225" s="38">
        <v>1</v>
      </c>
      <c r="J225" s="39">
        <v>1648.5176470588235</v>
      </c>
      <c r="K225" s="39"/>
      <c r="L225" s="40">
        <v>0.15</v>
      </c>
      <c r="M225" s="41">
        <f t="shared" si="9"/>
        <v>0.15</v>
      </c>
      <c r="N225" s="42">
        <f t="shared" si="10"/>
        <v>1401.24</v>
      </c>
      <c r="O225" s="42"/>
      <c r="P225" s="41"/>
      <c r="Q225" s="42" t="str">
        <f t="shared" si="11"/>
        <v/>
      </c>
    </row>
    <row r="226" spans="2:17" ht="22.8" x14ac:dyDescent="0.2">
      <c r="B226" s="35">
        <v>221</v>
      </c>
      <c r="C226" s="36" t="s">
        <v>1181</v>
      </c>
      <c r="D226" s="36" t="s">
        <v>1181</v>
      </c>
      <c r="E226" s="36" t="s">
        <v>47</v>
      </c>
      <c r="F226" s="36" t="s">
        <v>1182</v>
      </c>
      <c r="G226" s="37" t="s">
        <v>14</v>
      </c>
      <c r="H226" s="37" t="s">
        <v>15</v>
      </c>
      <c r="I226" s="38">
        <v>1</v>
      </c>
      <c r="J226" s="39">
        <v>242.43333333333334</v>
      </c>
      <c r="K226" s="39"/>
      <c r="L226" s="40">
        <v>0.1</v>
      </c>
      <c r="M226" s="41">
        <f t="shared" si="9"/>
        <v>0.1</v>
      </c>
      <c r="N226" s="42">
        <f t="shared" si="10"/>
        <v>218.19</v>
      </c>
      <c r="O226" s="42"/>
      <c r="P226" s="41"/>
      <c r="Q226" s="42" t="str">
        <f t="shared" si="11"/>
        <v/>
      </c>
    </row>
    <row r="227" spans="2:17" ht="22.8" x14ac:dyDescent="0.2">
      <c r="B227" s="35">
        <v>222</v>
      </c>
      <c r="C227" s="36" t="s">
        <v>1183</v>
      </c>
      <c r="D227" s="36" t="s">
        <v>1183</v>
      </c>
      <c r="E227" s="36" t="s">
        <v>48</v>
      </c>
      <c r="F227" s="36" t="s">
        <v>1184</v>
      </c>
      <c r="G227" s="37" t="s">
        <v>14</v>
      </c>
      <c r="H227" s="37" t="s">
        <v>15</v>
      </c>
      <c r="I227" s="38">
        <v>1</v>
      </c>
      <c r="J227" s="39">
        <v>242.43529411764706</v>
      </c>
      <c r="K227" s="39"/>
      <c r="L227" s="40">
        <v>0.15</v>
      </c>
      <c r="M227" s="41">
        <f t="shared" si="9"/>
        <v>0.15</v>
      </c>
      <c r="N227" s="42">
        <f t="shared" si="10"/>
        <v>206.07</v>
      </c>
      <c r="O227" s="42"/>
      <c r="P227" s="41"/>
      <c r="Q227" s="42" t="str">
        <f t="shared" si="11"/>
        <v/>
      </c>
    </row>
    <row r="228" spans="2:17" ht="22.8" x14ac:dyDescent="0.2">
      <c r="B228" s="35">
        <v>223</v>
      </c>
      <c r="C228" s="36" t="s">
        <v>1185</v>
      </c>
      <c r="D228" s="36" t="s">
        <v>1185</v>
      </c>
      <c r="E228" s="36" t="s">
        <v>47</v>
      </c>
      <c r="F228" s="36" t="s">
        <v>1186</v>
      </c>
      <c r="G228" s="37" t="s">
        <v>14</v>
      </c>
      <c r="H228" s="37" t="s">
        <v>15</v>
      </c>
      <c r="I228" s="38">
        <v>1</v>
      </c>
      <c r="J228" s="39">
        <v>465.4666666666667</v>
      </c>
      <c r="K228" s="39"/>
      <c r="L228" s="40">
        <v>0.1</v>
      </c>
      <c r="M228" s="41">
        <f t="shared" si="9"/>
        <v>0.1</v>
      </c>
      <c r="N228" s="42">
        <f t="shared" si="10"/>
        <v>418.92</v>
      </c>
      <c r="O228" s="42"/>
      <c r="P228" s="41"/>
      <c r="Q228" s="42" t="str">
        <f t="shared" si="11"/>
        <v/>
      </c>
    </row>
    <row r="229" spans="2:17" ht="22.8" x14ac:dyDescent="0.2">
      <c r="B229" s="35">
        <v>224</v>
      </c>
      <c r="C229" s="36" t="s">
        <v>1187</v>
      </c>
      <c r="D229" s="36" t="s">
        <v>1187</v>
      </c>
      <c r="E229" s="36" t="s">
        <v>48</v>
      </c>
      <c r="F229" s="36" t="s">
        <v>1188</v>
      </c>
      <c r="G229" s="37" t="s">
        <v>14</v>
      </c>
      <c r="H229" s="37" t="s">
        <v>15</v>
      </c>
      <c r="I229" s="38">
        <v>1</v>
      </c>
      <c r="J229" s="39">
        <v>465.47058823529409</v>
      </c>
      <c r="K229" s="39"/>
      <c r="L229" s="40">
        <v>0.15</v>
      </c>
      <c r="M229" s="41">
        <f t="shared" si="9"/>
        <v>0.15</v>
      </c>
      <c r="N229" s="42">
        <f t="shared" si="10"/>
        <v>395.65</v>
      </c>
      <c r="O229" s="42"/>
      <c r="P229" s="41"/>
      <c r="Q229" s="42" t="str">
        <f t="shared" si="11"/>
        <v/>
      </c>
    </row>
    <row r="230" spans="2:17" ht="22.8" x14ac:dyDescent="0.2">
      <c r="B230" s="35">
        <v>225</v>
      </c>
      <c r="C230" s="36" t="s">
        <v>1189</v>
      </c>
      <c r="D230" s="36" t="s">
        <v>1189</v>
      </c>
      <c r="E230" s="36" t="s">
        <v>47</v>
      </c>
      <c r="F230" s="36" t="s">
        <v>1190</v>
      </c>
      <c r="G230" s="37" t="s">
        <v>14</v>
      </c>
      <c r="H230" s="37" t="s">
        <v>15</v>
      </c>
      <c r="I230" s="38">
        <v>1</v>
      </c>
      <c r="J230" s="39">
        <v>426.67777777777775</v>
      </c>
      <c r="K230" s="39"/>
      <c r="L230" s="40">
        <v>0.1</v>
      </c>
      <c r="M230" s="41">
        <f t="shared" si="9"/>
        <v>0.1</v>
      </c>
      <c r="N230" s="42">
        <f t="shared" si="10"/>
        <v>384.01</v>
      </c>
      <c r="O230" s="42"/>
      <c r="P230" s="41"/>
      <c r="Q230" s="42" t="str">
        <f t="shared" si="11"/>
        <v/>
      </c>
    </row>
    <row r="231" spans="2:17" ht="22.8" x14ac:dyDescent="0.2">
      <c r="B231" s="35">
        <v>226</v>
      </c>
      <c r="C231" s="36" t="s">
        <v>1191</v>
      </c>
      <c r="D231" s="36" t="s">
        <v>1191</v>
      </c>
      <c r="E231" s="36" t="s">
        <v>48</v>
      </c>
      <c r="F231" s="36" t="s">
        <v>1192</v>
      </c>
      <c r="G231" s="37" t="s">
        <v>14</v>
      </c>
      <c r="H231" s="37" t="s">
        <v>15</v>
      </c>
      <c r="I231" s="38">
        <v>1</v>
      </c>
      <c r="J231" s="39">
        <v>426.67058823529413</v>
      </c>
      <c r="K231" s="39"/>
      <c r="L231" s="40">
        <v>0.15</v>
      </c>
      <c r="M231" s="41">
        <f t="shared" si="9"/>
        <v>0.15</v>
      </c>
      <c r="N231" s="42">
        <f t="shared" si="10"/>
        <v>362.67</v>
      </c>
      <c r="O231" s="42"/>
      <c r="P231" s="41"/>
      <c r="Q231" s="42" t="str">
        <f t="shared" si="11"/>
        <v/>
      </c>
    </row>
    <row r="232" spans="2:17" ht="22.8" x14ac:dyDescent="0.2">
      <c r="B232" s="35">
        <v>227</v>
      </c>
      <c r="C232" s="36" t="s">
        <v>1193</v>
      </c>
      <c r="D232" s="36" t="s">
        <v>1193</v>
      </c>
      <c r="E232" s="36" t="s">
        <v>47</v>
      </c>
      <c r="F232" s="36" t="s">
        <v>1194</v>
      </c>
      <c r="G232" s="37" t="s">
        <v>14</v>
      </c>
      <c r="H232" s="37" t="s">
        <v>15</v>
      </c>
      <c r="I232" s="38">
        <v>1</v>
      </c>
      <c r="J232" s="39">
        <v>54.3</v>
      </c>
      <c r="K232" s="39"/>
      <c r="L232" s="40">
        <v>0.1</v>
      </c>
      <c r="M232" s="41">
        <f t="shared" si="9"/>
        <v>0.1</v>
      </c>
      <c r="N232" s="42">
        <f t="shared" si="10"/>
        <v>48.87</v>
      </c>
      <c r="O232" s="42"/>
      <c r="P232" s="41"/>
      <c r="Q232" s="42" t="str">
        <f t="shared" si="11"/>
        <v/>
      </c>
    </row>
    <row r="233" spans="2:17" ht="22.8" x14ac:dyDescent="0.2">
      <c r="B233" s="35">
        <v>228</v>
      </c>
      <c r="C233" s="36" t="s">
        <v>1195</v>
      </c>
      <c r="D233" s="36" t="s">
        <v>1195</v>
      </c>
      <c r="E233" s="36" t="s">
        <v>48</v>
      </c>
      <c r="F233" s="36" t="s">
        <v>1196</v>
      </c>
      <c r="G233" s="37" t="s">
        <v>14</v>
      </c>
      <c r="H233" s="37" t="s">
        <v>15</v>
      </c>
      <c r="I233" s="38">
        <v>1</v>
      </c>
      <c r="J233" s="39">
        <v>54.305882352941175</v>
      </c>
      <c r="K233" s="39"/>
      <c r="L233" s="40">
        <v>0.15</v>
      </c>
      <c r="M233" s="41">
        <f t="shared" si="9"/>
        <v>0.15</v>
      </c>
      <c r="N233" s="42">
        <f t="shared" si="10"/>
        <v>46.16</v>
      </c>
      <c r="O233" s="42"/>
      <c r="P233" s="41"/>
      <c r="Q233" s="42" t="str">
        <f t="shared" si="11"/>
        <v/>
      </c>
    </row>
    <row r="234" spans="2:17" ht="22.8" x14ac:dyDescent="0.2">
      <c r="B234" s="35">
        <v>229</v>
      </c>
      <c r="C234" s="36" t="s">
        <v>1197</v>
      </c>
      <c r="D234" s="36" t="s">
        <v>1197</v>
      </c>
      <c r="E234" s="36" t="s">
        <v>47</v>
      </c>
      <c r="F234" s="36" t="s">
        <v>1198</v>
      </c>
      <c r="G234" s="37" t="s">
        <v>14</v>
      </c>
      <c r="H234" s="37" t="s">
        <v>15</v>
      </c>
      <c r="I234" s="38">
        <v>1</v>
      </c>
      <c r="J234" s="39">
        <v>257.95555555555552</v>
      </c>
      <c r="K234" s="39"/>
      <c r="L234" s="40">
        <v>0.1</v>
      </c>
      <c r="M234" s="41">
        <f t="shared" si="9"/>
        <v>0.1</v>
      </c>
      <c r="N234" s="42">
        <f t="shared" si="10"/>
        <v>232.15999999999997</v>
      </c>
      <c r="O234" s="42"/>
      <c r="P234" s="41"/>
      <c r="Q234" s="42" t="str">
        <f t="shared" si="11"/>
        <v/>
      </c>
    </row>
    <row r="235" spans="2:17" ht="22.8" x14ac:dyDescent="0.2">
      <c r="B235" s="35">
        <v>230</v>
      </c>
      <c r="C235" s="36" t="s">
        <v>1199</v>
      </c>
      <c r="D235" s="36" t="s">
        <v>1199</v>
      </c>
      <c r="E235" s="36" t="s">
        <v>48</v>
      </c>
      <c r="F235" s="36" t="s">
        <v>1200</v>
      </c>
      <c r="G235" s="37" t="s">
        <v>14</v>
      </c>
      <c r="H235" s="37" t="s">
        <v>15</v>
      </c>
      <c r="I235" s="38">
        <v>1</v>
      </c>
      <c r="J235" s="39">
        <v>257.95294117647057</v>
      </c>
      <c r="K235" s="39"/>
      <c r="L235" s="40">
        <v>0.15</v>
      </c>
      <c r="M235" s="41">
        <f t="shared" si="9"/>
        <v>0.15</v>
      </c>
      <c r="N235" s="42">
        <f t="shared" si="10"/>
        <v>219.26</v>
      </c>
      <c r="O235" s="42"/>
      <c r="P235" s="41"/>
      <c r="Q235" s="42" t="str">
        <f t="shared" si="11"/>
        <v/>
      </c>
    </row>
    <row r="236" spans="2:17" ht="34.200000000000003" x14ac:dyDescent="0.2">
      <c r="B236" s="35">
        <v>231</v>
      </c>
      <c r="C236" s="36" t="s">
        <v>1201</v>
      </c>
      <c r="D236" s="36" t="s">
        <v>1201</v>
      </c>
      <c r="E236" s="36" t="s">
        <v>47</v>
      </c>
      <c r="F236" s="36" t="s">
        <v>1202</v>
      </c>
      <c r="G236" s="37" t="s">
        <v>14</v>
      </c>
      <c r="H236" s="37" t="s">
        <v>15</v>
      </c>
      <c r="I236" s="38">
        <v>1</v>
      </c>
      <c r="J236" s="39">
        <v>110.55555555555556</v>
      </c>
      <c r="K236" s="39"/>
      <c r="L236" s="40">
        <v>0.1</v>
      </c>
      <c r="M236" s="41">
        <f t="shared" si="9"/>
        <v>0.1</v>
      </c>
      <c r="N236" s="42">
        <f t="shared" si="10"/>
        <v>99.5</v>
      </c>
      <c r="O236" s="42"/>
      <c r="P236" s="41"/>
      <c r="Q236" s="42" t="str">
        <f t="shared" si="11"/>
        <v/>
      </c>
    </row>
    <row r="237" spans="2:17" ht="34.200000000000003" x14ac:dyDescent="0.2">
      <c r="B237" s="35">
        <v>232</v>
      </c>
      <c r="C237" s="36" t="s">
        <v>1203</v>
      </c>
      <c r="D237" s="36" t="s">
        <v>1203</v>
      </c>
      <c r="E237" s="36" t="s">
        <v>48</v>
      </c>
      <c r="F237" s="36" t="s">
        <v>1204</v>
      </c>
      <c r="G237" s="37" t="s">
        <v>14</v>
      </c>
      <c r="H237" s="37" t="s">
        <v>15</v>
      </c>
      <c r="I237" s="38">
        <v>1</v>
      </c>
      <c r="J237" s="39">
        <v>110.55294117647058</v>
      </c>
      <c r="K237" s="39"/>
      <c r="L237" s="40">
        <v>0.15</v>
      </c>
      <c r="M237" s="41">
        <f t="shared" si="9"/>
        <v>0.15</v>
      </c>
      <c r="N237" s="42">
        <f t="shared" si="10"/>
        <v>93.97</v>
      </c>
      <c r="O237" s="42"/>
      <c r="P237" s="41"/>
      <c r="Q237" s="42" t="str">
        <f t="shared" si="11"/>
        <v/>
      </c>
    </row>
    <row r="238" spans="2:17" ht="22.8" x14ac:dyDescent="0.2">
      <c r="B238" s="35">
        <v>233</v>
      </c>
      <c r="C238" s="36" t="s">
        <v>1205</v>
      </c>
      <c r="D238" s="36" t="s">
        <v>1205</v>
      </c>
      <c r="E238" s="36" t="s">
        <v>47</v>
      </c>
      <c r="F238" s="36" t="s">
        <v>1206</v>
      </c>
      <c r="G238" s="37" t="s">
        <v>14</v>
      </c>
      <c r="H238" s="37" t="s">
        <v>15</v>
      </c>
      <c r="I238" s="38">
        <v>1</v>
      </c>
      <c r="J238" s="39">
        <v>32.977777777777774</v>
      </c>
      <c r="K238" s="39"/>
      <c r="L238" s="40">
        <v>0.1</v>
      </c>
      <c r="M238" s="41">
        <f t="shared" si="9"/>
        <v>0.1</v>
      </c>
      <c r="N238" s="42">
        <f t="shared" si="10"/>
        <v>29.679999999999996</v>
      </c>
      <c r="O238" s="42"/>
      <c r="P238" s="41"/>
      <c r="Q238" s="42" t="str">
        <f t="shared" si="11"/>
        <v/>
      </c>
    </row>
    <row r="239" spans="2:17" ht="22.8" x14ac:dyDescent="0.2">
      <c r="B239" s="35">
        <v>234</v>
      </c>
      <c r="C239" s="36" t="s">
        <v>1207</v>
      </c>
      <c r="D239" s="36" t="s">
        <v>1207</v>
      </c>
      <c r="E239" s="36" t="s">
        <v>48</v>
      </c>
      <c r="F239" s="36" t="s">
        <v>1208</v>
      </c>
      <c r="G239" s="37" t="s">
        <v>14</v>
      </c>
      <c r="H239" s="37" t="s">
        <v>15</v>
      </c>
      <c r="I239" s="38">
        <v>1</v>
      </c>
      <c r="J239" s="39">
        <v>32.976470588235294</v>
      </c>
      <c r="K239" s="39"/>
      <c r="L239" s="40">
        <v>0.15</v>
      </c>
      <c r="M239" s="41">
        <f t="shared" si="9"/>
        <v>0.15</v>
      </c>
      <c r="N239" s="42">
        <f t="shared" si="10"/>
        <v>28.029999999999998</v>
      </c>
      <c r="O239" s="42"/>
      <c r="P239" s="41"/>
      <c r="Q239" s="42" t="str">
        <f t="shared" si="11"/>
        <v/>
      </c>
    </row>
    <row r="240" spans="2:17" ht="22.8" x14ac:dyDescent="0.2">
      <c r="B240" s="35">
        <v>235</v>
      </c>
      <c r="C240" s="36" t="s">
        <v>1209</v>
      </c>
      <c r="D240" s="36" t="s">
        <v>1209</v>
      </c>
      <c r="E240" s="36" t="s">
        <v>47</v>
      </c>
      <c r="F240" s="36" t="s">
        <v>1210</v>
      </c>
      <c r="G240" s="37" t="s">
        <v>14</v>
      </c>
      <c r="H240" s="37" t="s">
        <v>15</v>
      </c>
      <c r="I240" s="38">
        <v>1</v>
      </c>
      <c r="J240" s="39">
        <v>290.9111111111111</v>
      </c>
      <c r="K240" s="39"/>
      <c r="L240" s="40">
        <v>0.1</v>
      </c>
      <c r="M240" s="41">
        <f t="shared" si="9"/>
        <v>0.1</v>
      </c>
      <c r="N240" s="42">
        <f t="shared" si="10"/>
        <v>261.82</v>
      </c>
      <c r="O240" s="42"/>
      <c r="P240" s="41"/>
      <c r="Q240" s="42" t="str">
        <f t="shared" si="11"/>
        <v/>
      </c>
    </row>
    <row r="241" spans="2:17" ht="22.8" x14ac:dyDescent="0.2">
      <c r="B241" s="35">
        <v>236</v>
      </c>
      <c r="C241" s="36" t="s">
        <v>1211</v>
      </c>
      <c r="D241" s="36" t="s">
        <v>1211</v>
      </c>
      <c r="E241" s="36" t="s">
        <v>48</v>
      </c>
      <c r="F241" s="36" t="s">
        <v>1212</v>
      </c>
      <c r="G241" s="37" t="s">
        <v>14</v>
      </c>
      <c r="H241" s="37" t="s">
        <v>15</v>
      </c>
      <c r="I241" s="38">
        <v>1</v>
      </c>
      <c r="J241" s="39">
        <v>290.91764705882355</v>
      </c>
      <c r="K241" s="39"/>
      <c r="L241" s="40">
        <v>0.15</v>
      </c>
      <c r="M241" s="41">
        <f t="shared" si="9"/>
        <v>0.15</v>
      </c>
      <c r="N241" s="42">
        <f t="shared" si="10"/>
        <v>247.28</v>
      </c>
      <c r="O241" s="42"/>
      <c r="P241" s="41"/>
      <c r="Q241" s="42" t="str">
        <f t="shared" si="11"/>
        <v/>
      </c>
    </row>
    <row r="242" spans="2:17" ht="22.8" x14ac:dyDescent="0.2">
      <c r="B242" s="35">
        <v>237</v>
      </c>
      <c r="C242" s="36" t="s">
        <v>1213</v>
      </c>
      <c r="D242" s="36" t="s">
        <v>1213</v>
      </c>
      <c r="E242" s="36" t="s">
        <v>47</v>
      </c>
      <c r="F242" s="36" t="s">
        <v>1214</v>
      </c>
      <c r="G242" s="37" t="s">
        <v>14</v>
      </c>
      <c r="H242" s="37" t="s">
        <v>15</v>
      </c>
      <c r="I242" s="38">
        <v>1</v>
      </c>
      <c r="J242" s="39">
        <v>98.911111111111097</v>
      </c>
      <c r="K242" s="39"/>
      <c r="L242" s="40">
        <v>0.1</v>
      </c>
      <c r="M242" s="41">
        <f t="shared" si="9"/>
        <v>0.1</v>
      </c>
      <c r="N242" s="42">
        <f t="shared" si="10"/>
        <v>89.02</v>
      </c>
      <c r="O242" s="42"/>
      <c r="P242" s="41"/>
      <c r="Q242" s="42" t="str">
        <f t="shared" si="11"/>
        <v/>
      </c>
    </row>
    <row r="243" spans="2:17" ht="22.8" x14ac:dyDescent="0.2">
      <c r="B243" s="35">
        <v>238</v>
      </c>
      <c r="C243" s="36" t="s">
        <v>1215</v>
      </c>
      <c r="D243" s="36" t="s">
        <v>1215</v>
      </c>
      <c r="E243" s="36" t="s">
        <v>48</v>
      </c>
      <c r="F243" s="36" t="s">
        <v>1216</v>
      </c>
      <c r="G243" s="37" t="s">
        <v>14</v>
      </c>
      <c r="H243" s="37" t="s">
        <v>15</v>
      </c>
      <c r="I243" s="38">
        <v>1</v>
      </c>
      <c r="J243" s="39">
        <v>98.917647058823533</v>
      </c>
      <c r="K243" s="39"/>
      <c r="L243" s="40">
        <v>0.15</v>
      </c>
      <c r="M243" s="41">
        <f t="shared" si="9"/>
        <v>0.15</v>
      </c>
      <c r="N243" s="42">
        <f t="shared" si="10"/>
        <v>84.08</v>
      </c>
      <c r="O243" s="42"/>
      <c r="P243" s="41"/>
      <c r="Q243" s="42" t="str">
        <f t="shared" si="11"/>
        <v/>
      </c>
    </row>
    <row r="244" spans="2:17" ht="22.8" x14ac:dyDescent="0.2">
      <c r="B244" s="35">
        <v>239</v>
      </c>
      <c r="C244" s="36" t="s">
        <v>1217</v>
      </c>
      <c r="D244" s="36" t="s">
        <v>1217</v>
      </c>
      <c r="E244" s="36" t="s">
        <v>47</v>
      </c>
      <c r="F244" s="36" t="s">
        <v>1218</v>
      </c>
      <c r="G244" s="37" t="s">
        <v>14</v>
      </c>
      <c r="H244" s="37" t="s">
        <v>15</v>
      </c>
      <c r="I244" s="38">
        <v>1</v>
      </c>
      <c r="J244" s="39">
        <v>23.277777777777775</v>
      </c>
      <c r="K244" s="39"/>
      <c r="L244" s="40">
        <v>0.1</v>
      </c>
      <c r="M244" s="41">
        <f t="shared" si="9"/>
        <v>0.1</v>
      </c>
      <c r="N244" s="42">
        <f t="shared" si="10"/>
        <v>20.95</v>
      </c>
      <c r="O244" s="42"/>
      <c r="P244" s="41"/>
      <c r="Q244" s="42" t="str">
        <f t="shared" si="11"/>
        <v/>
      </c>
    </row>
    <row r="245" spans="2:17" ht="22.8" x14ac:dyDescent="0.2">
      <c r="B245" s="35">
        <v>240</v>
      </c>
      <c r="C245" s="36" t="s">
        <v>1219</v>
      </c>
      <c r="D245" s="36" t="s">
        <v>1219</v>
      </c>
      <c r="E245" s="36" t="s">
        <v>48</v>
      </c>
      <c r="F245" s="36" t="s">
        <v>1220</v>
      </c>
      <c r="G245" s="37" t="s">
        <v>14</v>
      </c>
      <c r="H245" s="37" t="s">
        <v>15</v>
      </c>
      <c r="I245" s="38">
        <v>1</v>
      </c>
      <c r="J245" s="39">
        <v>23.27058823529412</v>
      </c>
      <c r="K245" s="39"/>
      <c r="L245" s="40">
        <v>0.15</v>
      </c>
      <c r="M245" s="41">
        <f t="shared" si="9"/>
        <v>0.15</v>
      </c>
      <c r="N245" s="42">
        <f t="shared" si="10"/>
        <v>19.78</v>
      </c>
      <c r="O245" s="42"/>
      <c r="P245" s="41"/>
      <c r="Q245" s="42" t="str">
        <f t="shared" si="11"/>
        <v/>
      </c>
    </row>
    <row r="246" spans="2:17" ht="22.8" x14ac:dyDescent="0.2">
      <c r="B246" s="35">
        <v>241</v>
      </c>
      <c r="C246" s="36" t="s">
        <v>1221</v>
      </c>
      <c r="D246" s="36" t="s">
        <v>1221</v>
      </c>
      <c r="E246" s="36" t="s">
        <v>47</v>
      </c>
      <c r="F246" s="36" t="s">
        <v>1222</v>
      </c>
      <c r="G246" s="37" t="s">
        <v>14</v>
      </c>
      <c r="H246" s="37" t="s">
        <v>15</v>
      </c>
      <c r="I246" s="38">
        <v>1</v>
      </c>
      <c r="J246" s="39">
        <v>252.12222222222221</v>
      </c>
      <c r="K246" s="39"/>
      <c r="L246" s="40">
        <v>0.1</v>
      </c>
      <c r="M246" s="41">
        <f t="shared" si="9"/>
        <v>0.1</v>
      </c>
      <c r="N246" s="42">
        <f t="shared" si="10"/>
        <v>226.91</v>
      </c>
      <c r="O246" s="42"/>
      <c r="P246" s="41"/>
      <c r="Q246" s="42" t="str">
        <f t="shared" si="11"/>
        <v/>
      </c>
    </row>
    <row r="247" spans="2:17" ht="22.8" x14ac:dyDescent="0.2">
      <c r="B247" s="35">
        <v>242</v>
      </c>
      <c r="C247" s="36" t="s">
        <v>1223</v>
      </c>
      <c r="D247" s="36" t="s">
        <v>1223</v>
      </c>
      <c r="E247" s="36" t="s">
        <v>48</v>
      </c>
      <c r="F247" s="36" t="s">
        <v>1224</v>
      </c>
      <c r="G247" s="37" t="s">
        <v>14</v>
      </c>
      <c r="H247" s="37" t="s">
        <v>15</v>
      </c>
      <c r="I247" s="38">
        <v>1</v>
      </c>
      <c r="J247" s="39">
        <v>252.12941176470588</v>
      </c>
      <c r="K247" s="39"/>
      <c r="L247" s="40">
        <v>0.15</v>
      </c>
      <c r="M247" s="41">
        <f t="shared" si="9"/>
        <v>0.15</v>
      </c>
      <c r="N247" s="42">
        <f t="shared" si="10"/>
        <v>214.31</v>
      </c>
      <c r="O247" s="42"/>
      <c r="P247" s="41"/>
      <c r="Q247" s="42" t="str">
        <f t="shared" si="11"/>
        <v/>
      </c>
    </row>
    <row r="248" spans="2:17" ht="22.8" x14ac:dyDescent="0.2">
      <c r="B248" s="35">
        <v>243</v>
      </c>
      <c r="C248" s="36" t="s">
        <v>1225</v>
      </c>
      <c r="D248" s="36" t="s">
        <v>1225</v>
      </c>
      <c r="E248" s="36" t="s">
        <v>47</v>
      </c>
      <c r="F248" s="36" t="s">
        <v>1226</v>
      </c>
      <c r="G248" s="37" t="s">
        <v>14</v>
      </c>
      <c r="H248" s="37" t="s">
        <v>15</v>
      </c>
      <c r="I248" s="38">
        <v>1</v>
      </c>
      <c r="J248" s="39">
        <v>387.88888888888891</v>
      </c>
      <c r="K248" s="39"/>
      <c r="L248" s="40">
        <v>0.1</v>
      </c>
      <c r="M248" s="41">
        <f t="shared" si="9"/>
        <v>0.1</v>
      </c>
      <c r="N248" s="42">
        <f t="shared" si="10"/>
        <v>349.1</v>
      </c>
      <c r="O248" s="42"/>
      <c r="P248" s="41"/>
      <c r="Q248" s="42" t="str">
        <f t="shared" si="11"/>
        <v/>
      </c>
    </row>
    <row r="249" spans="2:17" ht="22.8" x14ac:dyDescent="0.2">
      <c r="B249" s="35">
        <v>244</v>
      </c>
      <c r="C249" s="36" t="s">
        <v>1227</v>
      </c>
      <c r="D249" s="36" t="s">
        <v>1227</v>
      </c>
      <c r="E249" s="36" t="s">
        <v>48</v>
      </c>
      <c r="F249" s="36" t="s">
        <v>1228</v>
      </c>
      <c r="G249" s="37" t="s">
        <v>14</v>
      </c>
      <c r="H249" s="37" t="s">
        <v>15</v>
      </c>
      <c r="I249" s="38">
        <v>1</v>
      </c>
      <c r="J249" s="39">
        <v>387.88235294117646</v>
      </c>
      <c r="K249" s="39"/>
      <c r="L249" s="40">
        <v>0.15</v>
      </c>
      <c r="M249" s="41">
        <f t="shared" si="9"/>
        <v>0.15</v>
      </c>
      <c r="N249" s="42">
        <f t="shared" si="10"/>
        <v>329.7</v>
      </c>
      <c r="O249" s="42"/>
      <c r="P249" s="41"/>
      <c r="Q249" s="42" t="str">
        <f t="shared" si="11"/>
        <v/>
      </c>
    </row>
    <row r="250" spans="2:17" ht="22.8" x14ac:dyDescent="0.2">
      <c r="B250" s="35">
        <v>245</v>
      </c>
      <c r="C250" s="36" t="s">
        <v>1229</v>
      </c>
      <c r="D250" s="36" t="s">
        <v>1229</v>
      </c>
      <c r="E250" s="36" t="s">
        <v>47</v>
      </c>
      <c r="F250" s="36" t="s">
        <v>1230</v>
      </c>
      <c r="G250" s="37" t="s">
        <v>14</v>
      </c>
      <c r="H250" s="37" t="s">
        <v>15</v>
      </c>
      <c r="I250" s="38">
        <v>1</v>
      </c>
      <c r="J250" s="39">
        <v>38.788888888888884</v>
      </c>
      <c r="K250" s="39"/>
      <c r="L250" s="40">
        <v>0.1</v>
      </c>
      <c r="M250" s="41">
        <f t="shared" si="9"/>
        <v>0.1</v>
      </c>
      <c r="N250" s="42">
        <f t="shared" si="10"/>
        <v>34.909999999999997</v>
      </c>
      <c r="O250" s="42"/>
      <c r="P250" s="41"/>
      <c r="Q250" s="42" t="str">
        <f t="shared" si="11"/>
        <v/>
      </c>
    </row>
    <row r="251" spans="2:17" ht="22.8" x14ac:dyDescent="0.2">
      <c r="B251" s="35">
        <v>246</v>
      </c>
      <c r="C251" s="36" t="s">
        <v>1231</v>
      </c>
      <c r="D251" s="36" t="s">
        <v>1231</v>
      </c>
      <c r="E251" s="36" t="s">
        <v>48</v>
      </c>
      <c r="F251" s="36" t="s">
        <v>1232</v>
      </c>
      <c r="G251" s="37" t="s">
        <v>14</v>
      </c>
      <c r="H251" s="37" t="s">
        <v>15</v>
      </c>
      <c r="I251" s="38">
        <v>1</v>
      </c>
      <c r="J251" s="39">
        <v>38.788235294117648</v>
      </c>
      <c r="K251" s="39"/>
      <c r="L251" s="40">
        <v>0.15</v>
      </c>
      <c r="M251" s="41">
        <f t="shared" si="9"/>
        <v>0.15</v>
      </c>
      <c r="N251" s="42">
        <f t="shared" si="10"/>
        <v>32.97</v>
      </c>
      <c r="O251" s="42"/>
      <c r="P251" s="41"/>
      <c r="Q251" s="42" t="str">
        <f t="shared" si="11"/>
        <v/>
      </c>
    </row>
    <row r="252" spans="2:17" ht="22.8" x14ac:dyDescent="0.2">
      <c r="B252" s="35">
        <v>247</v>
      </c>
      <c r="C252" s="36" t="s">
        <v>1233</v>
      </c>
      <c r="D252" s="36" t="s">
        <v>1233</v>
      </c>
      <c r="E252" s="36" t="s">
        <v>47</v>
      </c>
      <c r="F252" s="36" t="s">
        <v>1234</v>
      </c>
      <c r="G252" s="37" t="s">
        <v>14</v>
      </c>
      <c r="H252" s="37" t="s">
        <v>15</v>
      </c>
      <c r="I252" s="38">
        <v>1</v>
      </c>
      <c r="J252" s="39">
        <v>155.15555555555554</v>
      </c>
      <c r="K252" s="39"/>
      <c r="L252" s="40">
        <v>0.1</v>
      </c>
      <c r="M252" s="41">
        <f t="shared" si="9"/>
        <v>0.1</v>
      </c>
      <c r="N252" s="42">
        <f t="shared" si="10"/>
        <v>139.63999999999999</v>
      </c>
      <c r="O252" s="42"/>
      <c r="P252" s="41"/>
      <c r="Q252" s="42" t="str">
        <f t="shared" si="11"/>
        <v/>
      </c>
    </row>
    <row r="253" spans="2:17" ht="22.8" x14ac:dyDescent="0.2">
      <c r="B253" s="35">
        <v>248</v>
      </c>
      <c r="C253" s="36" t="s">
        <v>1235</v>
      </c>
      <c r="D253" s="36" t="s">
        <v>1235</v>
      </c>
      <c r="E253" s="36" t="s">
        <v>48</v>
      </c>
      <c r="F253" s="36" t="s">
        <v>1236</v>
      </c>
      <c r="G253" s="37" t="s">
        <v>14</v>
      </c>
      <c r="H253" s="37" t="s">
        <v>15</v>
      </c>
      <c r="I253" s="38">
        <v>1</v>
      </c>
      <c r="J253" s="39">
        <v>155.15294117647059</v>
      </c>
      <c r="K253" s="39"/>
      <c r="L253" s="40">
        <v>0.15</v>
      </c>
      <c r="M253" s="41">
        <f t="shared" si="9"/>
        <v>0.15</v>
      </c>
      <c r="N253" s="42">
        <f t="shared" si="10"/>
        <v>131.88</v>
      </c>
      <c r="O253" s="42"/>
      <c r="P253" s="41"/>
      <c r="Q253" s="42" t="str">
        <f t="shared" si="11"/>
        <v/>
      </c>
    </row>
    <row r="254" spans="2:17" ht="22.8" x14ac:dyDescent="0.2">
      <c r="B254" s="35">
        <v>249</v>
      </c>
      <c r="C254" s="36" t="s">
        <v>1189</v>
      </c>
      <c r="D254" s="36" t="s">
        <v>1189</v>
      </c>
      <c r="E254" s="36" t="s">
        <v>47</v>
      </c>
      <c r="F254" s="36" t="s">
        <v>1237</v>
      </c>
      <c r="G254" s="37" t="s">
        <v>14</v>
      </c>
      <c r="H254" s="37" t="s">
        <v>15</v>
      </c>
      <c r="I254" s="38">
        <v>1</v>
      </c>
      <c r="J254" s="39">
        <v>426.67777777777775</v>
      </c>
      <c r="K254" s="39"/>
      <c r="L254" s="40">
        <v>0.1</v>
      </c>
      <c r="M254" s="41">
        <f t="shared" si="9"/>
        <v>0.1</v>
      </c>
      <c r="N254" s="42">
        <f t="shared" si="10"/>
        <v>384.01</v>
      </c>
      <c r="O254" s="42"/>
      <c r="P254" s="41"/>
      <c r="Q254" s="42" t="str">
        <f t="shared" si="11"/>
        <v/>
      </c>
    </row>
    <row r="255" spans="2:17" ht="22.8" x14ac:dyDescent="0.2">
      <c r="B255" s="35">
        <v>250</v>
      </c>
      <c r="C255" s="36" t="s">
        <v>1191</v>
      </c>
      <c r="D255" s="36" t="s">
        <v>1191</v>
      </c>
      <c r="E255" s="36" t="s">
        <v>48</v>
      </c>
      <c r="F255" s="36" t="s">
        <v>1238</v>
      </c>
      <c r="G255" s="37" t="s">
        <v>14</v>
      </c>
      <c r="H255" s="37" t="s">
        <v>15</v>
      </c>
      <c r="I255" s="38">
        <v>1</v>
      </c>
      <c r="J255" s="39">
        <v>426.67058823529413</v>
      </c>
      <c r="K255" s="39"/>
      <c r="L255" s="40">
        <v>0.15</v>
      </c>
      <c r="M255" s="41">
        <f t="shared" si="9"/>
        <v>0.15</v>
      </c>
      <c r="N255" s="42">
        <f t="shared" si="10"/>
        <v>362.67</v>
      </c>
      <c r="O255" s="42"/>
      <c r="P255" s="41"/>
      <c r="Q255" s="42" t="str">
        <f t="shared" si="11"/>
        <v/>
      </c>
    </row>
    <row r="256" spans="2:17" ht="22.8" x14ac:dyDescent="0.2">
      <c r="B256" s="35">
        <v>251</v>
      </c>
      <c r="C256" s="36" t="s">
        <v>1193</v>
      </c>
      <c r="D256" s="36" t="s">
        <v>1193</v>
      </c>
      <c r="E256" s="36" t="s">
        <v>47</v>
      </c>
      <c r="F256" s="36" t="s">
        <v>1239</v>
      </c>
      <c r="G256" s="37" t="s">
        <v>14</v>
      </c>
      <c r="H256" s="37" t="s">
        <v>15</v>
      </c>
      <c r="I256" s="38">
        <v>1</v>
      </c>
      <c r="J256" s="39">
        <v>54.3</v>
      </c>
      <c r="K256" s="39"/>
      <c r="L256" s="40">
        <v>0.1</v>
      </c>
      <c r="M256" s="41">
        <f t="shared" si="9"/>
        <v>0.1</v>
      </c>
      <c r="N256" s="42">
        <f t="shared" si="10"/>
        <v>48.87</v>
      </c>
      <c r="O256" s="42"/>
      <c r="P256" s="41"/>
      <c r="Q256" s="42" t="str">
        <f t="shared" si="11"/>
        <v/>
      </c>
    </row>
    <row r="257" spans="2:17" ht="22.8" x14ac:dyDescent="0.2">
      <c r="B257" s="35">
        <v>252</v>
      </c>
      <c r="C257" s="36" t="s">
        <v>1195</v>
      </c>
      <c r="D257" s="36" t="s">
        <v>1195</v>
      </c>
      <c r="E257" s="36" t="s">
        <v>48</v>
      </c>
      <c r="F257" s="36" t="s">
        <v>1240</v>
      </c>
      <c r="G257" s="37" t="s">
        <v>14</v>
      </c>
      <c r="H257" s="37" t="s">
        <v>15</v>
      </c>
      <c r="I257" s="38">
        <v>1</v>
      </c>
      <c r="J257" s="39">
        <v>54.305882352941175</v>
      </c>
      <c r="K257" s="39"/>
      <c r="L257" s="40">
        <v>0.15</v>
      </c>
      <c r="M257" s="41">
        <f t="shared" si="9"/>
        <v>0.15</v>
      </c>
      <c r="N257" s="42">
        <f t="shared" si="10"/>
        <v>46.16</v>
      </c>
      <c r="O257" s="42"/>
      <c r="P257" s="41"/>
      <c r="Q257" s="42" t="str">
        <f t="shared" si="11"/>
        <v/>
      </c>
    </row>
    <row r="258" spans="2:17" ht="22.8" x14ac:dyDescent="0.2">
      <c r="B258" s="35">
        <v>253</v>
      </c>
      <c r="C258" s="36" t="s">
        <v>1197</v>
      </c>
      <c r="D258" s="36" t="s">
        <v>1197</v>
      </c>
      <c r="E258" s="36" t="s">
        <v>47</v>
      </c>
      <c r="F258" s="36" t="s">
        <v>1241</v>
      </c>
      <c r="G258" s="37" t="s">
        <v>14</v>
      </c>
      <c r="H258" s="37" t="s">
        <v>15</v>
      </c>
      <c r="I258" s="38">
        <v>1</v>
      </c>
      <c r="J258" s="39">
        <v>257.95555555555552</v>
      </c>
      <c r="K258" s="39"/>
      <c r="L258" s="40">
        <v>0.1</v>
      </c>
      <c r="M258" s="41">
        <f t="shared" si="9"/>
        <v>0.1</v>
      </c>
      <c r="N258" s="42">
        <f t="shared" si="10"/>
        <v>232.15999999999997</v>
      </c>
      <c r="O258" s="42"/>
      <c r="P258" s="41"/>
      <c r="Q258" s="42" t="str">
        <f t="shared" si="11"/>
        <v/>
      </c>
    </row>
    <row r="259" spans="2:17" ht="22.8" x14ac:dyDescent="0.2">
      <c r="B259" s="35">
        <v>254</v>
      </c>
      <c r="C259" s="36" t="s">
        <v>1199</v>
      </c>
      <c r="D259" s="36" t="s">
        <v>1199</v>
      </c>
      <c r="E259" s="36" t="s">
        <v>48</v>
      </c>
      <c r="F259" s="36" t="s">
        <v>1242</v>
      </c>
      <c r="G259" s="37" t="s">
        <v>14</v>
      </c>
      <c r="H259" s="37" t="s">
        <v>15</v>
      </c>
      <c r="I259" s="38">
        <v>1</v>
      </c>
      <c r="J259" s="39">
        <v>257.95294117647057</v>
      </c>
      <c r="K259" s="39"/>
      <c r="L259" s="40">
        <v>0.15</v>
      </c>
      <c r="M259" s="41">
        <f t="shared" si="9"/>
        <v>0.15</v>
      </c>
      <c r="N259" s="42">
        <f t="shared" si="10"/>
        <v>219.26</v>
      </c>
      <c r="O259" s="42"/>
      <c r="P259" s="41"/>
      <c r="Q259" s="42" t="str">
        <f t="shared" si="11"/>
        <v/>
      </c>
    </row>
    <row r="260" spans="2:17" ht="34.200000000000003" x14ac:dyDescent="0.2">
      <c r="B260" s="35">
        <v>255</v>
      </c>
      <c r="C260" s="36" t="s">
        <v>1201</v>
      </c>
      <c r="D260" s="36" t="s">
        <v>1201</v>
      </c>
      <c r="E260" s="36" t="s">
        <v>47</v>
      </c>
      <c r="F260" s="36" t="s">
        <v>1243</v>
      </c>
      <c r="G260" s="37" t="s">
        <v>14</v>
      </c>
      <c r="H260" s="37" t="s">
        <v>15</v>
      </c>
      <c r="I260" s="38">
        <v>1</v>
      </c>
      <c r="J260" s="39">
        <v>110.55555555555556</v>
      </c>
      <c r="K260" s="39"/>
      <c r="L260" s="40">
        <v>0.1</v>
      </c>
      <c r="M260" s="41">
        <f t="shared" si="9"/>
        <v>0.1</v>
      </c>
      <c r="N260" s="42">
        <f t="shared" si="10"/>
        <v>99.5</v>
      </c>
      <c r="O260" s="42"/>
      <c r="P260" s="41"/>
      <c r="Q260" s="42" t="str">
        <f t="shared" si="11"/>
        <v/>
      </c>
    </row>
    <row r="261" spans="2:17" ht="34.200000000000003" x14ac:dyDescent="0.2">
      <c r="B261" s="35">
        <v>256</v>
      </c>
      <c r="C261" s="36" t="s">
        <v>1203</v>
      </c>
      <c r="D261" s="36" t="s">
        <v>1203</v>
      </c>
      <c r="E261" s="36" t="s">
        <v>48</v>
      </c>
      <c r="F261" s="36" t="s">
        <v>1244</v>
      </c>
      <c r="G261" s="37" t="s">
        <v>14</v>
      </c>
      <c r="H261" s="37" t="s">
        <v>15</v>
      </c>
      <c r="I261" s="38">
        <v>1</v>
      </c>
      <c r="J261" s="39">
        <v>110.55294117647058</v>
      </c>
      <c r="K261" s="39"/>
      <c r="L261" s="40">
        <v>0.15</v>
      </c>
      <c r="M261" s="41">
        <f t="shared" si="9"/>
        <v>0.15</v>
      </c>
      <c r="N261" s="42">
        <f t="shared" si="10"/>
        <v>93.97</v>
      </c>
      <c r="O261" s="42"/>
      <c r="P261" s="41"/>
      <c r="Q261" s="42" t="str">
        <f t="shared" si="11"/>
        <v/>
      </c>
    </row>
    <row r="262" spans="2:17" ht="22.8" x14ac:dyDescent="0.2">
      <c r="B262" s="35">
        <v>257</v>
      </c>
      <c r="C262" s="36" t="s">
        <v>1205</v>
      </c>
      <c r="D262" s="36" t="s">
        <v>1205</v>
      </c>
      <c r="E262" s="36" t="s">
        <v>47</v>
      </c>
      <c r="F262" s="36" t="s">
        <v>1245</v>
      </c>
      <c r="G262" s="37" t="s">
        <v>14</v>
      </c>
      <c r="H262" s="37" t="s">
        <v>15</v>
      </c>
      <c r="I262" s="38">
        <v>1</v>
      </c>
      <c r="J262" s="39">
        <v>32.977777777777774</v>
      </c>
      <c r="K262" s="39"/>
      <c r="L262" s="40">
        <v>0.1</v>
      </c>
      <c r="M262" s="41">
        <f t="shared" si="9"/>
        <v>0.1</v>
      </c>
      <c r="N262" s="42">
        <f t="shared" si="10"/>
        <v>29.679999999999996</v>
      </c>
      <c r="O262" s="42"/>
      <c r="P262" s="41"/>
      <c r="Q262" s="42" t="str">
        <f t="shared" si="11"/>
        <v/>
      </c>
    </row>
    <row r="263" spans="2:17" ht="22.8" x14ac:dyDescent="0.2">
      <c r="B263" s="35">
        <v>258</v>
      </c>
      <c r="C263" s="36" t="s">
        <v>1207</v>
      </c>
      <c r="D263" s="36" t="s">
        <v>1207</v>
      </c>
      <c r="E263" s="36" t="s">
        <v>48</v>
      </c>
      <c r="F263" s="36" t="s">
        <v>1246</v>
      </c>
      <c r="G263" s="37" t="s">
        <v>14</v>
      </c>
      <c r="H263" s="37" t="s">
        <v>15</v>
      </c>
      <c r="I263" s="38">
        <v>1</v>
      </c>
      <c r="J263" s="39">
        <v>32.976470588235294</v>
      </c>
      <c r="K263" s="39"/>
      <c r="L263" s="40">
        <v>0.15</v>
      </c>
      <c r="M263" s="41">
        <f t="shared" ref="M263:M284" si="12">L263</f>
        <v>0.15</v>
      </c>
      <c r="N263" s="42">
        <f t="shared" ref="N263:N326" si="13">IF($J263="","",IF($M263="",$J263*(1-$L263),IF(M263&lt;L263,"Discount Error",J263*(1-$M263))))</f>
        <v>28.029999999999998</v>
      </c>
      <c r="O263" s="42"/>
      <c r="P263" s="41"/>
      <c r="Q263" s="42" t="str">
        <f t="shared" ref="Q263:Q283" si="14">IF($P263="", "", IF(J263*(1-P263)&gt;N263, "Discount Error", ($J263*(1-$P263))))</f>
        <v/>
      </c>
    </row>
    <row r="264" spans="2:17" ht="22.8" x14ac:dyDescent="0.2">
      <c r="B264" s="35">
        <v>259</v>
      </c>
      <c r="C264" s="36" t="s">
        <v>1209</v>
      </c>
      <c r="D264" s="36" t="s">
        <v>1209</v>
      </c>
      <c r="E264" s="36" t="s">
        <v>47</v>
      </c>
      <c r="F264" s="36" t="s">
        <v>1247</v>
      </c>
      <c r="G264" s="37" t="s">
        <v>14</v>
      </c>
      <c r="H264" s="37" t="s">
        <v>15</v>
      </c>
      <c r="I264" s="38">
        <v>1</v>
      </c>
      <c r="J264" s="39">
        <v>290.9111111111111</v>
      </c>
      <c r="K264" s="39"/>
      <c r="L264" s="40">
        <v>0.1</v>
      </c>
      <c r="M264" s="41">
        <f t="shared" si="12"/>
        <v>0.1</v>
      </c>
      <c r="N264" s="42">
        <f t="shared" si="13"/>
        <v>261.82</v>
      </c>
      <c r="O264" s="42"/>
      <c r="P264" s="41"/>
      <c r="Q264" s="42" t="str">
        <f t="shared" si="14"/>
        <v/>
      </c>
    </row>
    <row r="265" spans="2:17" ht="22.8" x14ac:dyDescent="0.2">
      <c r="B265" s="35">
        <v>260</v>
      </c>
      <c r="C265" s="36" t="s">
        <v>1211</v>
      </c>
      <c r="D265" s="36" t="s">
        <v>1211</v>
      </c>
      <c r="E265" s="36" t="s">
        <v>48</v>
      </c>
      <c r="F265" s="36" t="s">
        <v>1248</v>
      </c>
      <c r="G265" s="37" t="s">
        <v>14</v>
      </c>
      <c r="H265" s="37" t="s">
        <v>15</v>
      </c>
      <c r="I265" s="38">
        <v>1</v>
      </c>
      <c r="J265" s="39">
        <v>290.91764705882355</v>
      </c>
      <c r="K265" s="39"/>
      <c r="L265" s="40">
        <v>0.15</v>
      </c>
      <c r="M265" s="41">
        <f t="shared" si="12"/>
        <v>0.15</v>
      </c>
      <c r="N265" s="42">
        <f t="shared" si="13"/>
        <v>247.28</v>
      </c>
      <c r="O265" s="42"/>
      <c r="P265" s="41"/>
      <c r="Q265" s="42" t="str">
        <f t="shared" si="14"/>
        <v/>
      </c>
    </row>
    <row r="266" spans="2:17" ht="22.8" x14ac:dyDescent="0.2">
      <c r="B266" s="35">
        <v>261</v>
      </c>
      <c r="C266" s="36" t="s">
        <v>1213</v>
      </c>
      <c r="D266" s="36" t="s">
        <v>1213</v>
      </c>
      <c r="E266" s="36" t="s">
        <v>47</v>
      </c>
      <c r="F266" s="36" t="s">
        <v>1249</v>
      </c>
      <c r="G266" s="37" t="s">
        <v>14</v>
      </c>
      <c r="H266" s="37" t="s">
        <v>15</v>
      </c>
      <c r="I266" s="38">
        <v>1</v>
      </c>
      <c r="J266" s="39">
        <v>98.911111111111097</v>
      </c>
      <c r="K266" s="39"/>
      <c r="L266" s="40">
        <v>0.1</v>
      </c>
      <c r="M266" s="41">
        <f t="shared" si="12"/>
        <v>0.1</v>
      </c>
      <c r="N266" s="42">
        <f t="shared" si="13"/>
        <v>89.02</v>
      </c>
      <c r="O266" s="42"/>
      <c r="P266" s="41"/>
      <c r="Q266" s="42" t="str">
        <f t="shared" si="14"/>
        <v/>
      </c>
    </row>
    <row r="267" spans="2:17" ht="22.8" x14ac:dyDescent="0.2">
      <c r="B267" s="35">
        <v>262</v>
      </c>
      <c r="C267" s="36" t="s">
        <v>1215</v>
      </c>
      <c r="D267" s="36" t="s">
        <v>1215</v>
      </c>
      <c r="E267" s="36" t="s">
        <v>48</v>
      </c>
      <c r="F267" s="36" t="s">
        <v>1250</v>
      </c>
      <c r="G267" s="37" t="s">
        <v>14</v>
      </c>
      <c r="H267" s="37" t="s">
        <v>15</v>
      </c>
      <c r="I267" s="38">
        <v>1</v>
      </c>
      <c r="J267" s="39">
        <v>98.917647058823533</v>
      </c>
      <c r="K267" s="39"/>
      <c r="L267" s="40">
        <v>0.15</v>
      </c>
      <c r="M267" s="41">
        <f t="shared" si="12"/>
        <v>0.15</v>
      </c>
      <c r="N267" s="42">
        <f t="shared" si="13"/>
        <v>84.08</v>
      </c>
      <c r="O267" s="42"/>
      <c r="P267" s="41"/>
      <c r="Q267" s="42" t="str">
        <f t="shared" si="14"/>
        <v/>
      </c>
    </row>
    <row r="268" spans="2:17" ht="22.8" x14ac:dyDescent="0.2">
      <c r="B268" s="35">
        <v>263</v>
      </c>
      <c r="C268" s="36" t="s">
        <v>1217</v>
      </c>
      <c r="D268" s="36" t="s">
        <v>1217</v>
      </c>
      <c r="E268" s="36" t="s">
        <v>47</v>
      </c>
      <c r="F268" s="36" t="s">
        <v>1251</v>
      </c>
      <c r="G268" s="37" t="s">
        <v>14</v>
      </c>
      <c r="H268" s="37" t="s">
        <v>15</v>
      </c>
      <c r="I268" s="38">
        <v>1</v>
      </c>
      <c r="J268" s="39">
        <v>23.277777777777775</v>
      </c>
      <c r="K268" s="39"/>
      <c r="L268" s="40">
        <v>0.1</v>
      </c>
      <c r="M268" s="41">
        <f t="shared" si="12"/>
        <v>0.1</v>
      </c>
      <c r="N268" s="42">
        <f t="shared" si="13"/>
        <v>20.95</v>
      </c>
      <c r="O268" s="42"/>
      <c r="P268" s="41"/>
      <c r="Q268" s="42" t="str">
        <f t="shared" si="14"/>
        <v/>
      </c>
    </row>
    <row r="269" spans="2:17" ht="22.8" x14ac:dyDescent="0.2">
      <c r="B269" s="35">
        <v>264</v>
      </c>
      <c r="C269" s="36" t="s">
        <v>1219</v>
      </c>
      <c r="D269" s="36" t="s">
        <v>1219</v>
      </c>
      <c r="E269" s="36" t="s">
        <v>48</v>
      </c>
      <c r="F269" s="36" t="s">
        <v>1252</v>
      </c>
      <c r="G269" s="37" t="s">
        <v>14</v>
      </c>
      <c r="H269" s="37" t="s">
        <v>15</v>
      </c>
      <c r="I269" s="38">
        <v>1</v>
      </c>
      <c r="J269" s="39">
        <v>23.27058823529412</v>
      </c>
      <c r="K269" s="39"/>
      <c r="L269" s="40">
        <v>0.15</v>
      </c>
      <c r="M269" s="41">
        <f t="shared" si="12"/>
        <v>0.15</v>
      </c>
      <c r="N269" s="42">
        <f t="shared" si="13"/>
        <v>19.78</v>
      </c>
      <c r="O269" s="42"/>
      <c r="P269" s="41"/>
      <c r="Q269" s="42" t="str">
        <f t="shared" si="14"/>
        <v/>
      </c>
    </row>
    <row r="270" spans="2:17" ht="22.8" x14ac:dyDescent="0.2">
      <c r="B270" s="35">
        <v>265</v>
      </c>
      <c r="C270" s="36" t="s">
        <v>1253</v>
      </c>
      <c r="D270" s="36" t="s">
        <v>1253</v>
      </c>
      <c r="E270" s="36" t="s">
        <v>47</v>
      </c>
      <c r="F270" s="36" t="s">
        <v>1254</v>
      </c>
      <c r="G270" s="37" t="s">
        <v>14</v>
      </c>
      <c r="H270" s="37" t="s">
        <v>15</v>
      </c>
      <c r="I270" s="38">
        <v>1</v>
      </c>
      <c r="J270" s="39">
        <v>252.12222222222221</v>
      </c>
      <c r="K270" s="39"/>
      <c r="L270" s="40">
        <v>0.1</v>
      </c>
      <c r="M270" s="41">
        <f t="shared" si="12"/>
        <v>0.1</v>
      </c>
      <c r="N270" s="42">
        <f t="shared" si="13"/>
        <v>226.91</v>
      </c>
      <c r="O270" s="42"/>
      <c r="P270" s="41"/>
      <c r="Q270" s="42" t="str">
        <f t="shared" si="14"/>
        <v/>
      </c>
    </row>
    <row r="271" spans="2:17" ht="22.8" x14ac:dyDescent="0.2">
      <c r="B271" s="35">
        <v>266</v>
      </c>
      <c r="C271" s="36" t="s">
        <v>1255</v>
      </c>
      <c r="D271" s="36" t="s">
        <v>1255</v>
      </c>
      <c r="E271" s="36" t="s">
        <v>48</v>
      </c>
      <c r="F271" s="36" t="s">
        <v>1256</v>
      </c>
      <c r="G271" s="37" t="s">
        <v>14</v>
      </c>
      <c r="H271" s="37" t="s">
        <v>15</v>
      </c>
      <c r="I271" s="38">
        <v>1</v>
      </c>
      <c r="J271" s="39">
        <v>252.12941176470588</v>
      </c>
      <c r="K271" s="39"/>
      <c r="L271" s="40">
        <v>0.15</v>
      </c>
      <c r="M271" s="41">
        <f t="shared" si="12"/>
        <v>0.15</v>
      </c>
      <c r="N271" s="42">
        <f t="shared" si="13"/>
        <v>214.31</v>
      </c>
      <c r="O271" s="42"/>
      <c r="P271" s="41"/>
      <c r="Q271" s="42" t="str">
        <f t="shared" si="14"/>
        <v/>
      </c>
    </row>
    <row r="272" spans="2:17" ht="22.8" x14ac:dyDescent="0.2">
      <c r="B272" s="35">
        <v>267</v>
      </c>
      <c r="C272" s="36" t="s">
        <v>1257</v>
      </c>
      <c r="D272" s="36" t="s">
        <v>1257</v>
      </c>
      <c r="E272" s="36" t="s">
        <v>47</v>
      </c>
      <c r="F272" s="36" t="s">
        <v>1258</v>
      </c>
      <c r="G272" s="37" t="s">
        <v>14</v>
      </c>
      <c r="H272" s="37" t="s">
        <v>15</v>
      </c>
      <c r="I272" s="38">
        <v>1</v>
      </c>
      <c r="J272" s="39">
        <v>387.88888888888891</v>
      </c>
      <c r="K272" s="39"/>
      <c r="L272" s="40">
        <v>0.1</v>
      </c>
      <c r="M272" s="41">
        <f t="shared" si="12"/>
        <v>0.1</v>
      </c>
      <c r="N272" s="42">
        <f t="shared" si="13"/>
        <v>349.1</v>
      </c>
      <c r="O272" s="42"/>
      <c r="P272" s="41"/>
      <c r="Q272" s="42" t="str">
        <f t="shared" si="14"/>
        <v/>
      </c>
    </row>
    <row r="273" spans="2:17" ht="22.8" x14ac:dyDescent="0.2">
      <c r="B273" s="35">
        <v>268</v>
      </c>
      <c r="C273" s="36" t="s">
        <v>1259</v>
      </c>
      <c r="D273" s="36" t="s">
        <v>1259</v>
      </c>
      <c r="E273" s="36" t="s">
        <v>48</v>
      </c>
      <c r="F273" s="36" t="s">
        <v>1260</v>
      </c>
      <c r="G273" s="37" t="s">
        <v>14</v>
      </c>
      <c r="H273" s="37" t="s">
        <v>15</v>
      </c>
      <c r="I273" s="38">
        <v>1</v>
      </c>
      <c r="J273" s="39">
        <v>387.88235294117646</v>
      </c>
      <c r="K273" s="39"/>
      <c r="L273" s="40">
        <v>0.15</v>
      </c>
      <c r="M273" s="41">
        <f t="shared" si="12"/>
        <v>0.15</v>
      </c>
      <c r="N273" s="42">
        <f t="shared" si="13"/>
        <v>329.7</v>
      </c>
      <c r="O273" s="42"/>
      <c r="P273" s="41"/>
      <c r="Q273" s="42" t="str">
        <f t="shared" si="14"/>
        <v/>
      </c>
    </row>
    <row r="274" spans="2:17" ht="22.8" x14ac:dyDescent="0.2">
      <c r="B274" s="35">
        <v>269</v>
      </c>
      <c r="C274" s="36" t="s">
        <v>1229</v>
      </c>
      <c r="D274" s="36" t="s">
        <v>1229</v>
      </c>
      <c r="E274" s="36" t="s">
        <v>47</v>
      </c>
      <c r="F274" s="36" t="s">
        <v>1261</v>
      </c>
      <c r="G274" s="37" t="s">
        <v>14</v>
      </c>
      <c r="H274" s="37" t="s">
        <v>15</v>
      </c>
      <c r="I274" s="38">
        <v>1</v>
      </c>
      <c r="J274" s="39">
        <v>38.788888888888884</v>
      </c>
      <c r="K274" s="39"/>
      <c r="L274" s="40">
        <v>0.1</v>
      </c>
      <c r="M274" s="41">
        <f t="shared" si="12"/>
        <v>0.1</v>
      </c>
      <c r="N274" s="42">
        <f t="shared" si="13"/>
        <v>34.909999999999997</v>
      </c>
      <c r="O274" s="42"/>
      <c r="P274" s="41"/>
      <c r="Q274" s="42" t="str">
        <f t="shared" si="14"/>
        <v/>
      </c>
    </row>
    <row r="275" spans="2:17" ht="22.8" x14ac:dyDescent="0.2">
      <c r="B275" s="35">
        <v>270</v>
      </c>
      <c r="C275" s="36" t="s">
        <v>1231</v>
      </c>
      <c r="D275" s="36" t="s">
        <v>1231</v>
      </c>
      <c r="E275" s="36" t="s">
        <v>48</v>
      </c>
      <c r="F275" s="36" t="s">
        <v>1262</v>
      </c>
      <c r="G275" s="37" t="s">
        <v>14</v>
      </c>
      <c r="H275" s="37" t="s">
        <v>15</v>
      </c>
      <c r="I275" s="38">
        <v>1</v>
      </c>
      <c r="J275" s="39">
        <v>38.788235294117648</v>
      </c>
      <c r="K275" s="39"/>
      <c r="L275" s="40">
        <v>0.15</v>
      </c>
      <c r="M275" s="41">
        <f t="shared" si="12"/>
        <v>0.15</v>
      </c>
      <c r="N275" s="42">
        <f t="shared" si="13"/>
        <v>32.97</v>
      </c>
      <c r="O275" s="42"/>
      <c r="P275" s="41"/>
      <c r="Q275" s="42" t="str">
        <f t="shared" si="14"/>
        <v/>
      </c>
    </row>
    <row r="276" spans="2:17" ht="22.8" x14ac:dyDescent="0.2">
      <c r="B276" s="35">
        <v>271</v>
      </c>
      <c r="C276" s="36" t="s">
        <v>1263</v>
      </c>
      <c r="D276" s="36" t="s">
        <v>1263</v>
      </c>
      <c r="E276" s="36" t="s">
        <v>500</v>
      </c>
      <c r="F276" s="36" t="s">
        <v>1264</v>
      </c>
      <c r="G276" s="37" t="s">
        <v>14</v>
      </c>
      <c r="H276" s="37" t="s">
        <v>15</v>
      </c>
      <c r="I276" s="38">
        <v>1</v>
      </c>
      <c r="J276" s="39">
        <v>7.0555555555555554</v>
      </c>
      <c r="K276" s="39"/>
      <c r="L276" s="40">
        <v>0.1</v>
      </c>
      <c r="M276" s="41">
        <f t="shared" si="12"/>
        <v>0.1</v>
      </c>
      <c r="N276" s="42">
        <f t="shared" si="13"/>
        <v>6.35</v>
      </c>
      <c r="O276" s="42"/>
      <c r="P276" s="41"/>
      <c r="Q276" s="42" t="str">
        <f t="shared" si="14"/>
        <v/>
      </c>
    </row>
    <row r="277" spans="2:17" ht="22.8" x14ac:dyDescent="0.2">
      <c r="B277" s="35">
        <v>272</v>
      </c>
      <c r="C277" s="36" t="s">
        <v>1265</v>
      </c>
      <c r="D277" s="36" t="s">
        <v>1265</v>
      </c>
      <c r="E277" s="36" t="s">
        <v>501</v>
      </c>
      <c r="F277" s="36" t="s">
        <v>1266</v>
      </c>
      <c r="G277" s="37" t="s">
        <v>14</v>
      </c>
      <c r="H277" s="37" t="s">
        <v>15</v>
      </c>
      <c r="I277" s="38">
        <v>1</v>
      </c>
      <c r="J277" s="39">
        <v>7.0470588235294125</v>
      </c>
      <c r="K277" s="39"/>
      <c r="L277" s="40">
        <v>0.15</v>
      </c>
      <c r="M277" s="41">
        <f t="shared" si="12"/>
        <v>0.15</v>
      </c>
      <c r="N277" s="42">
        <f t="shared" si="13"/>
        <v>5.99</v>
      </c>
      <c r="O277" s="42"/>
      <c r="P277" s="41"/>
      <c r="Q277" s="42" t="str">
        <f t="shared" si="14"/>
        <v/>
      </c>
    </row>
    <row r="278" spans="2:17" ht="22.8" x14ac:dyDescent="0.2">
      <c r="B278" s="35">
        <v>273</v>
      </c>
      <c r="C278" s="36" t="s">
        <v>1267</v>
      </c>
      <c r="D278" s="36" t="s">
        <v>1267</v>
      </c>
      <c r="E278" s="36" t="s">
        <v>502</v>
      </c>
      <c r="F278" s="36" t="s">
        <v>1268</v>
      </c>
      <c r="G278" s="37" t="s">
        <v>14</v>
      </c>
      <c r="H278" s="37" t="s">
        <v>15</v>
      </c>
      <c r="I278" s="38">
        <v>1</v>
      </c>
      <c r="J278" s="39">
        <v>370.25555555555559</v>
      </c>
      <c r="K278" s="39"/>
      <c r="L278" s="40">
        <v>0.1</v>
      </c>
      <c r="M278" s="41">
        <f t="shared" si="12"/>
        <v>0.1</v>
      </c>
      <c r="N278" s="42">
        <f t="shared" si="13"/>
        <v>333.23</v>
      </c>
      <c r="O278" s="42"/>
      <c r="P278" s="41"/>
      <c r="Q278" s="42" t="str">
        <f t="shared" si="14"/>
        <v/>
      </c>
    </row>
    <row r="279" spans="2:17" ht="22.8" x14ac:dyDescent="0.2">
      <c r="B279" s="35">
        <v>274</v>
      </c>
      <c r="C279" s="36" t="s">
        <v>1269</v>
      </c>
      <c r="D279" s="36" t="s">
        <v>1269</v>
      </c>
      <c r="E279" s="36" t="s">
        <v>503</v>
      </c>
      <c r="F279" s="36" t="s">
        <v>1270</v>
      </c>
      <c r="G279" s="37" t="s">
        <v>14</v>
      </c>
      <c r="H279" s="37" t="s">
        <v>15</v>
      </c>
      <c r="I279" s="38">
        <v>1</v>
      </c>
      <c r="J279" s="39">
        <v>370.25882352941181</v>
      </c>
      <c r="K279" s="39"/>
      <c r="L279" s="40">
        <v>0.15</v>
      </c>
      <c r="M279" s="41">
        <f t="shared" si="12"/>
        <v>0.15</v>
      </c>
      <c r="N279" s="42">
        <f t="shared" si="13"/>
        <v>314.72000000000003</v>
      </c>
      <c r="O279" s="42"/>
      <c r="P279" s="41"/>
      <c r="Q279" s="42" t="str">
        <f t="shared" si="14"/>
        <v/>
      </c>
    </row>
    <row r="280" spans="2:17" ht="22.8" x14ac:dyDescent="0.2">
      <c r="B280" s="35">
        <v>275</v>
      </c>
      <c r="C280" s="36" t="s">
        <v>1271</v>
      </c>
      <c r="D280" s="36" t="s">
        <v>1271</v>
      </c>
      <c r="E280" s="36" t="s">
        <v>504</v>
      </c>
      <c r="F280" s="36" t="s">
        <v>1272</v>
      </c>
      <c r="G280" s="37" t="s">
        <v>843</v>
      </c>
      <c r="H280" s="37" t="s">
        <v>15</v>
      </c>
      <c r="I280" s="38">
        <v>1</v>
      </c>
      <c r="J280" s="39">
        <v>35.266666666666666</v>
      </c>
      <c r="K280" s="39"/>
      <c r="L280" s="40">
        <v>0.1</v>
      </c>
      <c r="M280" s="41">
        <f t="shared" si="12"/>
        <v>0.1</v>
      </c>
      <c r="N280" s="42">
        <f t="shared" si="13"/>
        <v>31.74</v>
      </c>
      <c r="O280" s="42"/>
      <c r="P280" s="41"/>
      <c r="Q280" s="42" t="str">
        <f t="shared" si="14"/>
        <v/>
      </c>
    </row>
    <row r="281" spans="2:17" ht="22.8" x14ac:dyDescent="0.2">
      <c r="B281" s="35">
        <v>276</v>
      </c>
      <c r="C281" s="36" t="s">
        <v>1273</v>
      </c>
      <c r="D281" s="36" t="s">
        <v>1273</v>
      </c>
      <c r="E281" s="36" t="s">
        <v>505</v>
      </c>
      <c r="F281" s="36" t="s">
        <v>1274</v>
      </c>
      <c r="G281" s="37" t="s">
        <v>843</v>
      </c>
      <c r="H281" s="37" t="s">
        <v>15</v>
      </c>
      <c r="I281" s="38">
        <v>1</v>
      </c>
      <c r="J281" s="39">
        <v>35.258823529411764</v>
      </c>
      <c r="K281" s="39"/>
      <c r="L281" s="40">
        <v>0.15</v>
      </c>
      <c r="M281" s="41">
        <f t="shared" si="12"/>
        <v>0.15</v>
      </c>
      <c r="N281" s="42">
        <f t="shared" si="13"/>
        <v>29.97</v>
      </c>
      <c r="O281" s="42"/>
      <c r="P281" s="41"/>
      <c r="Q281" s="42" t="str">
        <f t="shared" si="14"/>
        <v/>
      </c>
    </row>
    <row r="282" spans="2:17" ht="22.8" x14ac:dyDescent="0.2">
      <c r="B282" s="35">
        <v>277</v>
      </c>
      <c r="C282" s="36" t="s">
        <v>1275</v>
      </c>
      <c r="D282" s="36" t="s">
        <v>1275</v>
      </c>
      <c r="E282" s="36" t="s">
        <v>504</v>
      </c>
      <c r="F282" s="36" t="s">
        <v>1276</v>
      </c>
      <c r="G282" s="37" t="s">
        <v>843</v>
      </c>
      <c r="H282" s="37" t="s">
        <v>15</v>
      </c>
      <c r="I282" s="38">
        <v>1</v>
      </c>
      <c r="J282" s="39">
        <v>17.122222222222224</v>
      </c>
      <c r="K282" s="39"/>
      <c r="L282" s="40">
        <v>0.1</v>
      </c>
      <c r="M282" s="41">
        <f t="shared" si="12"/>
        <v>0.1</v>
      </c>
      <c r="N282" s="42">
        <f t="shared" si="13"/>
        <v>15.410000000000002</v>
      </c>
      <c r="O282" s="42"/>
      <c r="P282" s="41"/>
      <c r="Q282" s="42" t="str">
        <f t="shared" si="14"/>
        <v/>
      </c>
    </row>
    <row r="283" spans="2:17" ht="22.8" x14ac:dyDescent="0.2">
      <c r="B283" s="35">
        <v>278</v>
      </c>
      <c r="C283" s="36" t="s">
        <v>1277</v>
      </c>
      <c r="D283" s="36" t="s">
        <v>1277</v>
      </c>
      <c r="E283" s="36" t="s">
        <v>505</v>
      </c>
      <c r="F283" s="36" t="s">
        <v>1278</v>
      </c>
      <c r="G283" s="37" t="s">
        <v>843</v>
      </c>
      <c r="H283" s="37" t="s">
        <v>15</v>
      </c>
      <c r="I283" s="38">
        <v>1</v>
      </c>
      <c r="J283" s="39">
        <v>17.129411764705882</v>
      </c>
      <c r="K283" s="39"/>
      <c r="L283" s="40">
        <v>0.15</v>
      </c>
      <c r="M283" s="41">
        <f t="shared" si="12"/>
        <v>0.15</v>
      </c>
      <c r="N283" s="42">
        <f t="shared" si="13"/>
        <v>14.559999999999999</v>
      </c>
      <c r="O283" s="42"/>
      <c r="P283" s="41"/>
      <c r="Q283" s="42" t="str">
        <f t="shared" si="14"/>
        <v/>
      </c>
    </row>
    <row r="284" spans="2:17" x14ac:dyDescent="0.2">
      <c r="B284" s="35">
        <v>279</v>
      </c>
      <c r="C284" s="36"/>
      <c r="D284" s="36" t="s">
        <v>1279</v>
      </c>
      <c r="E284" s="36" t="s">
        <v>35</v>
      </c>
      <c r="F284" s="36" t="s">
        <v>1280</v>
      </c>
      <c r="G284" s="37" t="s">
        <v>14</v>
      </c>
      <c r="H284" s="37" t="s">
        <v>15</v>
      </c>
      <c r="I284" s="38">
        <v>1</v>
      </c>
      <c r="J284" s="39">
        <v>312</v>
      </c>
      <c r="K284" s="39"/>
      <c r="L284" s="40">
        <v>0.02</v>
      </c>
      <c r="M284" s="41">
        <f t="shared" si="12"/>
        <v>0.02</v>
      </c>
      <c r="N284" s="42">
        <f t="shared" si="13"/>
        <v>305.76</v>
      </c>
      <c r="O284" s="42"/>
      <c r="P284" s="41"/>
      <c r="Q284" s="42" t="str">
        <f>IF($P284="", "", IF(#REF!*(1-P284)&gt;N284, "Discount Error", (#REF!*(1-$P284))))</f>
        <v/>
      </c>
    </row>
    <row r="285" spans="2:17" ht="22.8" x14ac:dyDescent="0.2">
      <c r="B285" s="35">
        <v>280</v>
      </c>
      <c r="C285" s="36" t="s">
        <v>1281</v>
      </c>
      <c r="D285" s="36" t="s">
        <v>1282</v>
      </c>
      <c r="E285" s="36" t="s">
        <v>38</v>
      </c>
      <c r="F285" s="36" t="s">
        <v>1283</v>
      </c>
      <c r="G285" s="37" t="s">
        <v>14</v>
      </c>
      <c r="H285" s="37" t="s">
        <v>15</v>
      </c>
      <c r="I285" s="38">
        <v>1</v>
      </c>
      <c r="J285" s="39">
        <v>177.37</v>
      </c>
      <c r="K285" s="39"/>
      <c r="L285" s="40">
        <v>2.5000000000000001E-2</v>
      </c>
      <c r="M285" s="41">
        <v>2.5000000000000001E-2</v>
      </c>
      <c r="N285" s="42">
        <f t="shared" si="13"/>
        <v>172.93575000000001</v>
      </c>
      <c r="O285" s="42"/>
      <c r="P285" s="41"/>
      <c r="Q285" s="42" t="str">
        <f t="shared" ref="Q285:Q336" si="15">IF(N285="Discount Error","Error",IF($P285="","",IF(J285*(1-P285)&gt;N285,"Discount Error",($J285*(1-$P285)))))</f>
        <v/>
      </c>
    </row>
    <row r="286" spans="2:17" ht="22.8" x14ac:dyDescent="0.2">
      <c r="B286" s="35">
        <v>281</v>
      </c>
      <c r="C286" s="36" t="s">
        <v>1281</v>
      </c>
      <c r="D286" s="36" t="s">
        <v>1284</v>
      </c>
      <c r="E286" s="36" t="s">
        <v>39</v>
      </c>
      <c r="F286" s="36" t="s">
        <v>1285</v>
      </c>
      <c r="G286" s="37" t="s">
        <v>14</v>
      </c>
      <c r="H286" s="37" t="s">
        <v>15</v>
      </c>
      <c r="I286" s="38">
        <v>1</v>
      </c>
      <c r="J286" s="39">
        <v>177.37</v>
      </c>
      <c r="K286" s="39"/>
      <c r="L286" s="40">
        <v>0.05</v>
      </c>
      <c r="M286" s="41">
        <v>0.05</v>
      </c>
      <c r="N286" s="42">
        <f t="shared" si="13"/>
        <v>168.50149999999999</v>
      </c>
      <c r="O286" s="42"/>
      <c r="P286" s="41"/>
      <c r="Q286" s="42" t="str">
        <f t="shared" si="15"/>
        <v/>
      </c>
    </row>
    <row r="287" spans="2:17" ht="22.8" x14ac:dyDescent="0.2">
      <c r="B287" s="35">
        <v>282</v>
      </c>
      <c r="C287" s="36" t="s">
        <v>1281</v>
      </c>
      <c r="D287" s="36" t="s">
        <v>1286</v>
      </c>
      <c r="E287" s="36" t="s">
        <v>40</v>
      </c>
      <c r="F287" s="36" t="s">
        <v>1287</v>
      </c>
      <c r="G287" s="37" t="s">
        <v>14</v>
      </c>
      <c r="H287" s="37" t="s">
        <v>15</v>
      </c>
      <c r="I287" s="38">
        <v>1</v>
      </c>
      <c r="J287" s="39">
        <v>177.37</v>
      </c>
      <c r="K287" s="39"/>
      <c r="L287" s="40">
        <v>0.125</v>
      </c>
      <c r="M287" s="41">
        <v>0.125</v>
      </c>
      <c r="N287" s="42">
        <f t="shared" si="13"/>
        <v>155.19875000000002</v>
      </c>
      <c r="O287" s="42"/>
      <c r="P287" s="41"/>
      <c r="Q287" s="42" t="str">
        <f t="shared" si="15"/>
        <v/>
      </c>
    </row>
    <row r="288" spans="2:17" ht="22.8" x14ac:dyDescent="0.2">
      <c r="B288" s="35">
        <v>283</v>
      </c>
      <c r="C288" s="36" t="s">
        <v>1288</v>
      </c>
      <c r="D288" s="36" t="s">
        <v>1289</v>
      </c>
      <c r="E288" s="36" t="s">
        <v>38</v>
      </c>
      <c r="F288" s="36" t="s">
        <v>1290</v>
      </c>
      <c r="G288" s="37" t="s">
        <v>14</v>
      </c>
      <c r="H288" s="37" t="s">
        <v>15</v>
      </c>
      <c r="I288" s="38">
        <v>1</v>
      </c>
      <c r="J288" s="39">
        <v>60.34</v>
      </c>
      <c r="K288" s="39"/>
      <c r="L288" s="40">
        <v>2.5000000000000001E-2</v>
      </c>
      <c r="M288" s="41">
        <v>2.5000000000000001E-2</v>
      </c>
      <c r="N288" s="42">
        <f t="shared" si="13"/>
        <v>58.831500000000005</v>
      </c>
      <c r="O288" s="42"/>
      <c r="P288" s="41"/>
      <c r="Q288" s="42" t="str">
        <f t="shared" si="15"/>
        <v/>
      </c>
    </row>
    <row r="289" spans="2:17" ht="22.8" x14ac:dyDescent="0.2">
      <c r="B289" s="35">
        <v>284</v>
      </c>
      <c r="C289" s="36" t="s">
        <v>1288</v>
      </c>
      <c r="D289" s="36" t="s">
        <v>1291</v>
      </c>
      <c r="E289" s="36" t="s">
        <v>39</v>
      </c>
      <c r="F289" s="36" t="s">
        <v>1292</v>
      </c>
      <c r="G289" s="37" t="s">
        <v>14</v>
      </c>
      <c r="H289" s="37" t="s">
        <v>15</v>
      </c>
      <c r="I289" s="38">
        <v>1</v>
      </c>
      <c r="J289" s="39">
        <v>60.34</v>
      </c>
      <c r="K289" s="39"/>
      <c r="L289" s="40">
        <v>0.05</v>
      </c>
      <c r="M289" s="41">
        <v>0.05</v>
      </c>
      <c r="N289" s="42">
        <f t="shared" si="13"/>
        <v>57.323</v>
      </c>
      <c r="O289" s="42"/>
      <c r="P289" s="41"/>
      <c r="Q289" s="42" t="str">
        <f t="shared" si="15"/>
        <v/>
      </c>
    </row>
    <row r="290" spans="2:17" ht="22.8" x14ac:dyDescent="0.2">
      <c r="B290" s="35">
        <v>285</v>
      </c>
      <c r="C290" s="36" t="s">
        <v>1288</v>
      </c>
      <c r="D290" s="36" t="s">
        <v>1293</v>
      </c>
      <c r="E290" s="36" t="s">
        <v>40</v>
      </c>
      <c r="F290" s="36" t="s">
        <v>1294</v>
      </c>
      <c r="G290" s="37" t="s">
        <v>14</v>
      </c>
      <c r="H290" s="37" t="s">
        <v>15</v>
      </c>
      <c r="I290" s="38">
        <v>1</v>
      </c>
      <c r="J290" s="39">
        <v>60.34</v>
      </c>
      <c r="K290" s="39"/>
      <c r="L290" s="40">
        <v>0.125</v>
      </c>
      <c r="M290" s="41">
        <v>0.125</v>
      </c>
      <c r="N290" s="42">
        <f t="shared" si="13"/>
        <v>52.797499999999999</v>
      </c>
      <c r="O290" s="42"/>
      <c r="P290" s="41"/>
      <c r="Q290" s="42" t="str">
        <f t="shared" si="15"/>
        <v/>
      </c>
    </row>
    <row r="291" spans="2:17" ht="22.8" x14ac:dyDescent="0.2">
      <c r="B291" s="35">
        <v>286</v>
      </c>
      <c r="C291" s="36" t="s">
        <v>1295</v>
      </c>
      <c r="D291" s="36" t="s">
        <v>1296</v>
      </c>
      <c r="E291" s="36" t="s">
        <v>41</v>
      </c>
      <c r="F291" s="36" t="s">
        <v>1297</v>
      </c>
      <c r="G291" s="37" t="s">
        <v>14</v>
      </c>
      <c r="H291" s="37" t="s">
        <v>15</v>
      </c>
      <c r="I291" s="38">
        <v>1</v>
      </c>
      <c r="J291" s="39">
        <v>1743.16</v>
      </c>
      <c r="K291" s="39"/>
      <c r="L291" s="40">
        <v>2.5000000000000001E-2</v>
      </c>
      <c r="M291" s="41">
        <v>2.5000000000000001E-2</v>
      </c>
      <c r="N291" s="42">
        <f t="shared" si="13"/>
        <v>1699.5810000000001</v>
      </c>
      <c r="O291" s="42"/>
      <c r="P291" s="41"/>
      <c r="Q291" s="42" t="str">
        <f t="shared" si="15"/>
        <v/>
      </c>
    </row>
    <row r="292" spans="2:17" ht="22.8" x14ac:dyDescent="0.2">
      <c r="B292" s="35">
        <v>287</v>
      </c>
      <c r="C292" s="36" t="s">
        <v>1295</v>
      </c>
      <c r="D292" s="36" t="s">
        <v>1298</v>
      </c>
      <c r="E292" s="36" t="s">
        <v>42</v>
      </c>
      <c r="F292" s="36" t="s">
        <v>1299</v>
      </c>
      <c r="G292" s="37" t="s">
        <v>14</v>
      </c>
      <c r="H292" s="37" t="s">
        <v>15</v>
      </c>
      <c r="I292" s="38">
        <v>1</v>
      </c>
      <c r="J292" s="39">
        <v>1743.16</v>
      </c>
      <c r="K292" s="39"/>
      <c r="L292" s="40">
        <v>0.05</v>
      </c>
      <c r="M292" s="41">
        <v>0.05</v>
      </c>
      <c r="N292" s="42">
        <f t="shared" si="13"/>
        <v>1656.002</v>
      </c>
      <c r="O292" s="42"/>
      <c r="P292" s="41"/>
      <c r="Q292" s="42" t="str">
        <f t="shared" si="15"/>
        <v/>
      </c>
    </row>
    <row r="293" spans="2:17" ht="22.8" x14ac:dyDescent="0.2">
      <c r="B293" s="35">
        <v>288</v>
      </c>
      <c r="C293" s="36" t="s">
        <v>1295</v>
      </c>
      <c r="D293" s="36" t="s">
        <v>1300</v>
      </c>
      <c r="E293" s="36" t="s">
        <v>43</v>
      </c>
      <c r="F293" s="36" t="s">
        <v>1301</v>
      </c>
      <c r="G293" s="37" t="s">
        <v>14</v>
      </c>
      <c r="H293" s="37" t="s">
        <v>15</v>
      </c>
      <c r="I293" s="38">
        <v>1</v>
      </c>
      <c r="J293" s="39">
        <v>1743.16</v>
      </c>
      <c r="K293" s="39"/>
      <c r="L293" s="40">
        <v>0.125</v>
      </c>
      <c r="M293" s="41">
        <v>0.125</v>
      </c>
      <c r="N293" s="42">
        <f t="shared" si="13"/>
        <v>1525.2650000000001</v>
      </c>
      <c r="O293" s="42"/>
      <c r="P293" s="41"/>
      <c r="Q293" s="42" t="str">
        <f t="shared" si="15"/>
        <v/>
      </c>
    </row>
    <row r="294" spans="2:17" ht="22.8" x14ac:dyDescent="0.2">
      <c r="B294" s="35">
        <v>289</v>
      </c>
      <c r="C294" s="36" t="s">
        <v>1302</v>
      </c>
      <c r="D294" s="36" t="s">
        <v>1303</v>
      </c>
      <c r="E294" s="36" t="s">
        <v>38</v>
      </c>
      <c r="F294" s="36" t="s">
        <v>1304</v>
      </c>
      <c r="G294" s="37" t="s">
        <v>14</v>
      </c>
      <c r="H294" s="37" t="s">
        <v>15</v>
      </c>
      <c r="I294" s="38">
        <v>1</v>
      </c>
      <c r="J294" s="39">
        <v>60.34</v>
      </c>
      <c r="K294" s="39"/>
      <c r="L294" s="40">
        <v>2.5000000000000001E-2</v>
      </c>
      <c r="M294" s="41">
        <v>2.5000000000000001E-2</v>
      </c>
      <c r="N294" s="42">
        <f t="shared" si="13"/>
        <v>58.831500000000005</v>
      </c>
      <c r="O294" s="42"/>
      <c r="P294" s="41"/>
      <c r="Q294" s="42" t="str">
        <f t="shared" si="15"/>
        <v/>
      </c>
    </row>
    <row r="295" spans="2:17" ht="22.8" x14ac:dyDescent="0.2">
      <c r="B295" s="35">
        <v>290</v>
      </c>
      <c r="C295" s="36" t="s">
        <v>1302</v>
      </c>
      <c r="D295" s="36" t="s">
        <v>1305</v>
      </c>
      <c r="E295" s="36" t="s">
        <v>39</v>
      </c>
      <c r="F295" s="36" t="s">
        <v>1306</v>
      </c>
      <c r="G295" s="37" t="s">
        <v>14</v>
      </c>
      <c r="H295" s="37" t="s">
        <v>15</v>
      </c>
      <c r="I295" s="38">
        <v>1</v>
      </c>
      <c r="J295" s="39">
        <v>60.34</v>
      </c>
      <c r="K295" s="39"/>
      <c r="L295" s="40">
        <v>0.05</v>
      </c>
      <c r="M295" s="41">
        <v>0.05</v>
      </c>
      <c r="N295" s="42">
        <f t="shared" si="13"/>
        <v>57.323</v>
      </c>
      <c r="O295" s="42"/>
      <c r="P295" s="41"/>
      <c r="Q295" s="42" t="str">
        <f t="shared" si="15"/>
        <v/>
      </c>
    </row>
    <row r="296" spans="2:17" ht="22.8" x14ac:dyDescent="0.2">
      <c r="B296" s="35">
        <v>291</v>
      </c>
      <c r="C296" s="36" t="s">
        <v>1302</v>
      </c>
      <c r="D296" s="36" t="s">
        <v>1307</v>
      </c>
      <c r="E296" s="36" t="s">
        <v>40</v>
      </c>
      <c r="F296" s="36" t="s">
        <v>1308</v>
      </c>
      <c r="G296" s="37" t="s">
        <v>14</v>
      </c>
      <c r="H296" s="37" t="s">
        <v>15</v>
      </c>
      <c r="I296" s="38">
        <v>1</v>
      </c>
      <c r="J296" s="39">
        <v>60.34</v>
      </c>
      <c r="K296" s="39"/>
      <c r="L296" s="40">
        <v>0.125</v>
      </c>
      <c r="M296" s="41">
        <v>0.125</v>
      </c>
      <c r="N296" s="42">
        <f t="shared" si="13"/>
        <v>52.797499999999999</v>
      </c>
      <c r="O296" s="42"/>
      <c r="P296" s="41"/>
      <c r="Q296" s="42" t="str">
        <f t="shared" si="15"/>
        <v/>
      </c>
    </row>
    <row r="297" spans="2:17" ht="34.200000000000003" x14ac:dyDescent="0.2">
      <c r="B297" s="35">
        <v>292</v>
      </c>
      <c r="C297" s="36" t="s">
        <v>1309</v>
      </c>
      <c r="D297" s="36" t="s">
        <v>1310</v>
      </c>
      <c r="E297" s="36" t="s">
        <v>44</v>
      </c>
      <c r="F297" s="36" t="s">
        <v>1311</v>
      </c>
      <c r="G297" s="37" t="s">
        <v>14</v>
      </c>
      <c r="H297" s="37" t="s">
        <v>15</v>
      </c>
      <c r="I297" s="38">
        <v>1</v>
      </c>
      <c r="J297" s="39">
        <v>89.9</v>
      </c>
      <c r="K297" s="39"/>
      <c r="L297" s="40">
        <v>2.5000000000000001E-2</v>
      </c>
      <c r="M297" s="41">
        <v>2.5000000000000001E-2</v>
      </c>
      <c r="N297" s="42">
        <f t="shared" si="13"/>
        <v>87.652500000000003</v>
      </c>
      <c r="O297" s="42"/>
      <c r="P297" s="41"/>
      <c r="Q297" s="42" t="str">
        <f t="shared" si="15"/>
        <v/>
      </c>
    </row>
    <row r="298" spans="2:17" ht="34.200000000000003" x14ac:dyDescent="0.2">
      <c r="B298" s="35">
        <v>293</v>
      </c>
      <c r="C298" s="36" t="s">
        <v>1309</v>
      </c>
      <c r="D298" s="36" t="s">
        <v>1312</v>
      </c>
      <c r="E298" s="36" t="s">
        <v>45</v>
      </c>
      <c r="F298" s="36" t="s">
        <v>1313</v>
      </c>
      <c r="G298" s="37" t="s">
        <v>14</v>
      </c>
      <c r="H298" s="37" t="s">
        <v>15</v>
      </c>
      <c r="I298" s="38">
        <v>1</v>
      </c>
      <c r="J298" s="39">
        <v>89.9</v>
      </c>
      <c r="K298" s="39"/>
      <c r="L298" s="40">
        <v>0.05</v>
      </c>
      <c r="M298" s="41">
        <v>0.05</v>
      </c>
      <c r="N298" s="42">
        <f t="shared" si="13"/>
        <v>85.405000000000001</v>
      </c>
      <c r="O298" s="42"/>
      <c r="P298" s="41"/>
      <c r="Q298" s="42" t="str">
        <f t="shared" si="15"/>
        <v/>
      </c>
    </row>
    <row r="299" spans="2:17" ht="34.200000000000003" x14ac:dyDescent="0.2">
      <c r="B299" s="35">
        <v>294</v>
      </c>
      <c r="C299" s="36" t="s">
        <v>1309</v>
      </c>
      <c r="D299" s="36" t="s">
        <v>1314</v>
      </c>
      <c r="E299" s="36" t="s">
        <v>46</v>
      </c>
      <c r="F299" s="36" t="s">
        <v>1315</v>
      </c>
      <c r="G299" s="37" t="s">
        <v>14</v>
      </c>
      <c r="H299" s="37" t="s">
        <v>15</v>
      </c>
      <c r="I299" s="38">
        <v>1</v>
      </c>
      <c r="J299" s="39">
        <v>89.9</v>
      </c>
      <c r="K299" s="39"/>
      <c r="L299" s="40">
        <v>0.125</v>
      </c>
      <c r="M299" s="41">
        <v>0.125</v>
      </c>
      <c r="N299" s="42">
        <f t="shared" si="13"/>
        <v>78.662500000000009</v>
      </c>
      <c r="O299" s="42"/>
      <c r="P299" s="41"/>
      <c r="Q299" s="42" t="str">
        <f t="shared" si="15"/>
        <v/>
      </c>
    </row>
    <row r="300" spans="2:17" ht="34.200000000000003" x14ac:dyDescent="0.2">
      <c r="B300" s="35">
        <v>295</v>
      </c>
      <c r="C300" s="36" t="s">
        <v>1309</v>
      </c>
      <c r="D300" s="36" t="s">
        <v>1316</v>
      </c>
      <c r="E300" s="36" t="s">
        <v>44</v>
      </c>
      <c r="F300" s="36" t="s">
        <v>1317</v>
      </c>
      <c r="G300" s="37" t="s">
        <v>14</v>
      </c>
      <c r="H300" s="37" t="s">
        <v>15</v>
      </c>
      <c r="I300" s="38">
        <v>1</v>
      </c>
      <c r="J300" s="39">
        <v>62.8</v>
      </c>
      <c r="K300" s="39"/>
      <c r="L300" s="40">
        <v>2.5000000000000001E-2</v>
      </c>
      <c r="M300" s="41">
        <v>2.5000000000000001E-2</v>
      </c>
      <c r="N300" s="42">
        <f t="shared" si="13"/>
        <v>61.23</v>
      </c>
      <c r="O300" s="42"/>
      <c r="P300" s="41"/>
      <c r="Q300" s="42" t="str">
        <f t="shared" si="15"/>
        <v/>
      </c>
    </row>
    <row r="301" spans="2:17" ht="34.200000000000003" x14ac:dyDescent="0.2">
      <c r="B301" s="35">
        <v>296</v>
      </c>
      <c r="C301" s="36" t="s">
        <v>1309</v>
      </c>
      <c r="D301" s="36" t="s">
        <v>1318</v>
      </c>
      <c r="E301" s="36" t="s">
        <v>45</v>
      </c>
      <c r="F301" s="36" t="s">
        <v>1319</v>
      </c>
      <c r="G301" s="37" t="s">
        <v>14</v>
      </c>
      <c r="H301" s="37" t="s">
        <v>15</v>
      </c>
      <c r="I301" s="38">
        <v>1</v>
      </c>
      <c r="J301" s="39">
        <v>62.8</v>
      </c>
      <c r="K301" s="39"/>
      <c r="L301" s="40">
        <v>0.05</v>
      </c>
      <c r="M301" s="41">
        <v>0.05</v>
      </c>
      <c r="N301" s="42">
        <f t="shared" si="13"/>
        <v>59.66</v>
      </c>
      <c r="O301" s="42"/>
      <c r="P301" s="41"/>
      <c r="Q301" s="42" t="str">
        <f t="shared" si="15"/>
        <v/>
      </c>
    </row>
    <row r="302" spans="2:17" ht="34.200000000000003" x14ac:dyDescent="0.2">
      <c r="B302" s="35">
        <v>297</v>
      </c>
      <c r="C302" s="36" t="s">
        <v>1309</v>
      </c>
      <c r="D302" s="36" t="s">
        <v>1320</v>
      </c>
      <c r="E302" s="36" t="s">
        <v>46</v>
      </c>
      <c r="F302" s="36" t="s">
        <v>1321</v>
      </c>
      <c r="G302" s="37" t="s">
        <v>14</v>
      </c>
      <c r="H302" s="37" t="s">
        <v>15</v>
      </c>
      <c r="I302" s="38">
        <v>1</v>
      </c>
      <c r="J302" s="39">
        <v>62.8</v>
      </c>
      <c r="K302" s="39"/>
      <c r="L302" s="40">
        <v>0.125</v>
      </c>
      <c r="M302" s="41">
        <v>0.125</v>
      </c>
      <c r="N302" s="42">
        <f t="shared" si="13"/>
        <v>54.949999999999996</v>
      </c>
      <c r="O302" s="42"/>
      <c r="P302" s="41"/>
      <c r="Q302" s="42" t="str">
        <f t="shared" si="15"/>
        <v/>
      </c>
    </row>
    <row r="303" spans="2:17" ht="22.8" x14ac:dyDescent="0.2">
      <c r="B303" s="35">
        <v>298</v>
      </c>
      <c r="C303" s="36" t="s">
        <v>1322</v>
      </c>
      <c r="D303" s="36" t="s">
        <v>1323</v>
      </c>
      <c r="E303" s="36" t="s">
        <v>38</v>
      </c>
      <c r="F303" s="36" t="s">
        <v>1324</v>
      </c>
      <c r="G303" s="37" t="s">
        <v>14</v>
      </c>
      <c r="H303" s="37" t="s">
        <v>15</v>
      </c>
      <c r="I303" s="38">
        <v>1</v>
      </c>
      <c r="J303" s="39">
        <v>11.43</v>
      </c>
      <c r="K303" s="39"/>
      <c r="L303" s="40">
        <v>2.5000000000000001E-2</v>
      </c>
      <c r="M303" s="41">
        <v>2.5000000000000001E-2</v>
      </c>
      <c r="N303" s="42">
        <f t="shared" si="13"/>
        <v>11.14425</v>
      </c>
      <c r="O303" s="42"/>
      <c r="P303" s="41"/>
      <c r="Q303" s="42" t="str">
        <f t="shared" si="15"/>
        <v/>
      </c>
    </row>
    <row r="304" spans="2:17" ht="22.8" x14ac:dyDescent="0.2">
      <c r="B304" s="35">
        <v>299</v>
      </c>
      <c r="C304" s="36" t="s">
        <v>1322</v>
      </c>
      <c r="D304" s="36" t="s">
        <v>1325</v>
      </c>
      <c r="E304" s="36" t="s">
        <v>39</v>
      </c>
      <c r="F304" s="36" t="s">
        <v>1326</v>
      </c>
      <c r="G304" s="37" t="s">
        <v>14</v>
      </c>
      <c r="H304" s="37" t="s">
        <v>15</v>
      </c>
      <c r="I304" s="38">
        <v>1</v>
      </c>
      <c r="J304" s="39">
        <v>11.43</v>
      </c>
      <c r="K304" s="39"/>
      <c r="L304" s="40">
        <v>0.05</v>
      </c>
      <c r="M304" s="41">
        <v>0.05</v>
      </c>
      <c r="N304" s="42">
        <f t="shared" si="13"/>
        <v>10.858499999999999</v>
      </c>
      <c r="O304" s="42"/>
      <c r="P304" s="41"/>
      <c r="Q304" s="42" t="str">
        <f t="shared" si="15"/>
        <v/>
      </c>
    </row>
    <row r="305" spans="2:17" ht="22.8" x14ac:dyDescent="0.2">
      <c r="B305" s="35">
        <v>300</v>
      </c>
      <c r="C305" s="36" t="s">
        <v>1322</v>
      </c>
      <c r="D305" s="36" t="s">
        <v>1327</v>
      </c>
      <c r="E305" s="36" t="s">
        <v>40</v>
      </c>
      <c r="F305" s="36" t="s">
        <v>1328</v>
      </c>
      <c r="G305" s="37" t="s">
        <v>14</v>
      </c>
      <c r="H305" s="37" t="s">
        <v>15</v>
      </c>
      <c r="I305" s="38">
        <v>1</v>
      </c>
      <c r="J305" s="39">
        <v>11.43</v>
      </c>
      <c r="K305" s="39"/>
      <c r="L305" s="40">
        <v>0.125</v>
      </c>
      <c r="M305" s="41">
        <v>0.125</v>
      </c>
      <c r="N305" s="42">
        <f t="shared" si="13"/>
        <v>10.001249999999999</v>
      </c>
      <c r="O305" s="42"/>
      <c r="P305" s="41"/>
      <c r="Q305" s="42" t="str">
        <f t="shared" si="15"/>
        <v/>
      </c>
    </row>
    <row r="306" spans="2:17" ht="45.6" x14ac:dyDescent="0.2">
      <c r="B306" s="35">
        <v>301</v>
      </c>
      <c r="C306" s="36" t="s">
        <v>1329</v>
      </c>
      <c r="D306" s="36" t="s">
        <v>1330</v>
      </c>
      <c r="E306" s="36" t="s">
        <v>506</v>
      </c>
      <c r="F306" s="36" t="s">
        <v>1331</v>
      </c>
      <c r="G306" s="37" t="s">
        <v>14</v>
      </c>
      <c r="H306" s="37" t="s">
        <v>15</v>
      </c>
      <c r="I306" s="38">
        <v>1</v>
      </c>
      <c r="J306" s="39">
        <v>713.24</v>
      </c>
      <c r="K306" s="39"/>
      <c r="L306" s="40">
        <v>7.4999999999999997E-2</v>
      </c>
      <c r="M306" s="41">
        <v>7.4999999999999997E-2</v>
      </c>
      <c r="N306" s="42">
        <f t="shared" si="13"/>
        <v>659.74700000000007</v>
      </c>
      <c r="O306" s="42"/>
      <c r="P306" s="41"/>
      <c r="Q306" s="42" t="str">
        <f t="shared" si="15"/>
        <v/>
      </c>
    </row>
    <row r="307" spans="2:17" ht="45.6" x14ac:dyDescent="0.2">
      <c r="B307" s="35">
        <v>302</v>
      </c>
      <c r="C307" s="36" t="s">
        <v>1329</v>
      </c>
      <c r="D307" s="36" t="s">
        <v>1332</v>
      </c>
      <c r="E307" s="36" t="s">
        <v>507</v>
      </c>
      <c r="F307" s="36" t="s">
        <v>1333</v>
      </c>
      <c r="G307" s="37" t="s">
        <v>14</v>
      </c>
      <c r="H307" s="37" t="s">
        <v>15</v>
      </c>
      <c r="I307" s="38">
        <v>1</v>
      </c>
      <c r="J307" s="39">
        <v>713.24</v>
      </c>
      <c r="K307" s="39"/>
      <c r="L307" s="40">
        <v>0.15</v>
      </c>
      <c r="M307" s="41">
        <v>0.15</v>
      </c>
      <c r="N307" s="42">
        <f t="shared" si="13"/>
        <v>606.25400000000002</v>
      </c>
      <c r="O307" s="42"/>
      <c r="P307" s="41"/>
      <c r="Q307" s="42" t="str">
        <f t="shared" si="15"/>
        <v/>
      </c>
    </row>
    <row r="308" spans="2:17" ht="45.6" x14ac:dyDescent="0.2">
      <c r="B308" s="35">
        <v>303</v>
      </c>
      <c r="C308" s="36" t="s">
        <v>1329</v>
      </c>
      <c r="D308" s="36" t="s">
        <v>1334</v>
      </c>
      <c r="E308" s="36" t="s">
        <v>508</v>
      </c>
      <c r="F308" s="36" t="s">
        <v>1335</v>
      </c>
      <c r="G308" s="37" t="s">
        <v>14</v>
      </c>
      <c r="H308" s="37" t="s">
        <v>15</v>
      </c>
      <c r="I308" s="38">
        <v>1</v>
      </c>
      <c r="J308" s="39">
        <v>713.24</v>
      </c>
      <c r="K308" s="39"/>
      <c r="L308" s="40">
        <v>0.2</v>
      </c>
      <c r="M308" s="41">
        <v>0.2</v>
      </c>
      <c r="N308" s="42">
        <f t="shared" si="13"/>
        <v>570.59199999999998</v>
      </c>
      <c r="O308" s="42"/>
      <c r="P308" s="41"/>
      <c r="Q308" s="42" t="str">
        <f t="shared" si="15"/>
        <v/>
      </c>
    </row>
    <row r="309" spans="2:17" ht="45.6" x14ac:dyDescent="0.2">
      <c r="B309" s="35">
        <v>304</v>
      </c>
      <c r="C309" s="36" t="s">
        <v>1336</v>
      </c>
      <c r="D309" s="36" t="s">
        <v>1337</v>
      </c>
      <c r="E309" s="36" t="s">
        <v>506</v>
      </c>
      <c r="F309" s="36" t="s">
        <v>1338</v>
      </c>
      <c r="G309" s="37" t="s">
        <v>14</v>
      </c>
      <c r="H309" s="37" t="s">
        <v>15</v>
      </c>
      <c r="I309" s="38">
        <v>1</v>
      </c>
      <c r="J309" s="39">
        <v>691.77</v>
      </c>
      <c r="K309" s="39"/>
      <c r="L309" s="40">
        <v>7.4999999999999997E-2</v>
      </c>
      <c r="M309" s="41">
        <v>7.4999999999999997E-2</v>
      </c>
      <c r="N309" s="42">
        <f t="shared" si="13"/>
        <v>639.88724999999999</v>
      </c>
      <c r="O309" s="42"/>
      <c r="P309" s="41"/>
      <c r="Q309" s="42" t="str">
        <f t="shared" si="15"/>
        <v/>
      </c>
    </row>
    <row r="310" spans="2:17" ht="45.6" x14ac:dyDescent="0.2">
      <c r="B310" s="35">
        <v>305</v>
      </c>
      <c r="C310" s="36" t="s">
        <v>1336</v>
      </c>
      <c r="D310" s="36" t="s">
        <v>1339</v>
      </c>
      <c r="E310" s="36" t="s">
        <v>507</v>
      </c>
      <c r="F310" s="36" t="s">
        <v>1340</v>
      </c>
      <c r="G310" s="37" t="s">
        <v>14</v>
      </c>
      <c r="H310" s="37" t="s">
        <v>15</v>
      </c>
      <c r="I310" s="38">
        <v>1</v>
      </c>
      <c r="J310" s="39">
        <v>691.77</v>
      </c>
      <c r="K310" s="39"/>
      <c r="L310" s="40">
        <v>0.15</v>
      </c>
      <c r="M310" s="41">
        <v>0.15</v>
      </c>
      <c r="N310" s="42">
        <f t="shared" si="13"/>
        <v>588.00450000000001</v>
      </c>
      <c r="O310" s="42"/>
      <c r="P310" s="41"/>
      <c r="Q310" s="42" t="str">
        <f t="shared" si="15"/>
        <v/>
      </c>
    </row>
    <row r="311" spans="2:17" ht="45.6" x14ac:dyDescent="0.2">
      <c r="B311" s="35">
        <v>306</v>
      </c>
      <c r="C311" s="36" t="s">
        <v>1336</v>
      </c>
      <c r="D311" s="36" t="s">
        <v>1341</v>
      </c>
      <c r="E311" s="36" t="s">
        <v>508</v>
      </c>
      <c r="F311" s="36" t="s">
        <v>1342</v>
      </c>
      <c r="G311" s="37" t="s">
        <v>14</v>
      </c>
      <c r="H311" s="37" t="s">
        <v>15</v>
      </c>
      <c r="I311" s="38">
        <v>1</v>
      </c>
      <c r="J311" s="39">
        <v>691.77</v>
      </c>
      <c r="K311" s="39"/>
      <c r="L311" s="40">
        <v>0.2</v>
      </c>
      <c r="M311" s="41">
        <v>0.2</v>
      </c>
      <c r="N311" s="42">
        <f t="shared" si="13"/>
        <v>553.41600000000005</v>
      </c>
      <c r="O311" s="42"/>
      <c r="P311" s="41"/>
      <c r="Q311" s="42" t="str">
        <f t="shared" si="15"/>
        <v/>
      </c>
    </row>
    <row r="312" spans="2:17" ht="45.6" x14ac:dyDescent="0.2">
      <c r="B312" s="35">
        <v>307</v>
      </c>
      <c r="C312" s="36" t="s">
        <v>1343</v>
      </c>
      <c r="D312" s="36" t="s">
        <v>1344</v>
      </c>
      <c r="E312" s="36" t="s">
        <v>506</v>
      </c>
      <c r="F312" s="36" t="s">
        <v>1345</v>
      </c>
      <c r="G312" s="37" t="s">
        <v>14</v>
      </c>
      <c r="H312" s="37" t="s">
        <v>15</v>
      </c>
      <c r="I312" s="38">
        <v>1</v>
      </c>
      <c r="J312" s="39">
        <v>817.65</v>
      </c>
      <c r="K312" s="39"/>
      <c r="L312" s="40">
        <v>7.4999999999999997E-2</v>
      </c>
      <c r="M312" s="41">
        <v>7.4999999999999997E-2</v>
      </c>
      <c r="N312" s="42">
        <f t="shared" si="13"/>
        <v>756.32624999999996</v>
      </c>
      <c r="O312" s="42"/>
      <c r="P312" s="41"/>
      <c r="Q312" s="42" t="str">
        <f t="shared" si="15"/>
        <v/>
      </c>
    </row>
    <row r="313" spans="2:17" ht="45.6" x14ac:dyDescent="0.2">
      <c r="B313" s="35">
        <v>308</v>
      </c>
      <c r="C313" s="36" t="s">
        <v>1343</v>
      </c>
      <c r="D313" s="36" t="s">
        <v>1346</v>
      </c>
      <c r="E313" s="36" t="s">
        <v>507</v>
      </c>
      <c r="F313" s="36" t="s">
        <v>1347</v>
      </c>
      <c r="G313" s="37" t="s">
        <v>14</v>
      </c>
      <c r="H313" s="37" t="s">
        <v>15</v>
      </c>
      <c r="I313" s="38">
        <v>1</v>
      </c>
      <c r="J313" s="39">
        <v>817.65</v>
      </c>
      <c r="K313" s="39"/>
      <c r="L313" s="40">
        <v>0.15</v>
      </c>
      <c r="M313" s="41">
        <v>0.15</v>
      </c>
      <c r="N313" s="42">
        <f t="shared" si="13"/>
        <v>695.00249999999994</v>
      </c>
      <c r="O313" s="42"/>
      <c r="P313" s="41"/>
      <c r="Q313" s="42" t="str">
        <f t="shared" si="15"/>
        <v/>
      </c>
    </row>
    <row r="314" spans="2:17" ht="45.6" x14ac:dyDescent="0.2">
      <c r="B314" s="35">
        <v>309</v>
      </c>
      <c r="C314" s="36" t="s">
        <v>1343</v>
      </c>
      <c r="D314" s="36" t="s">
        <v>1348</v>
      </c>
      <c r="E314" s="36" t="s">
        <v>508</v>
      </c>
      <c r="F314" s="36" t="s">
        <v>1349</v>
      </c>
      <c r="G314" s="37" t="s">
        <v>14</v>
      </c>
      <c r="H314" s="37" t="s">
        <v>15</v>
      </c>
      <c r="I314" s="38">
        <v>1</v>
      </c>
      <c r="J314" s="39">
        <v>817.65</v>
      </c>
      <c r="K314" s="39"/>
      <c r="L314" s="40">
        <v>0.2</v>
      </c>
      <c r="M314" s="41">
        <v>0.2</v>
      </c>
      <c r="N314" s="42">
        <f t="shared" si="13"/>
        <v>654.12</v>
      </c>
      <c r="O314" s="42"/>
      <c r="P314" s="41"/>
      <c r="Q314" s="42" t="str">
        <f t="shared" si="15"/>
        <v/>
      </c>
    </row>
    <row r="315" spans="2:17" ht="22.8" x14ac:dyDescent="0.2">
      <c r="B315" s="35">
        <v>310</v>
      </c>
      <c r="C315" s="36" t="s">
        <v>1350</v>
      </c>
      <c r="D315" s="36" t="s">
        <v>1351</v>
      </c>
      <c r="E315" s="36" t="s">
        <v>41</v>
      </c>
      <c r="F315" s="36" t="s">
        <v>1352</v>
      </c>
      <c r="G315" s="37" t="s">
        <v>14</v>
      </c>
      <c r="H315" s="37" t="s">
        <v>15</v>
      </c>
      <c r="I315" s="38">
        <v>1</v>
      </c>
      <c r="J315" s="39">
        <v>1576</v>
      </c>
      <c r="K315" s="39"/>
      <c r="L315" s="40">
        <v>2.5000000000000001E-2</v>
      </c>
      <c r="M315" s="41">
        <v>2.5000000000000001E-2</v>
      </c>
      <c r="N315" s="42">
        <f t="shared" si="13"/>
        <v>1536.6</v>
      </c>
      <c r="O315" s="42"/>
      <c r="P315" s="41"/>
      <c r="Q315" s="42" t="str">
        <f t="shared" si="15"/>
        <v/>
      </c>
    </row>
    <row r="316" spans="2:17" ht="22.8" x14ac:dyDescent="0.2">
      <c r="B316" s="35">
        <v>311</v>
      </c>
      <c r="C316" s="36" t="s">
        <v>1350</v>
      </c>
      <c r="D316" s="36" t="s">
        <v>1353</v>
      </c>
      <c r="E316" s="36" t="s">
        <v>42</v>
      </c>
      <c r="F316" s="36" t="s">
        <v>1354</v>
      </c>
      <c r="G316" s="37" t="s">
        <v>14</v>
      </c>
      <c r="H316" s="37" t="s">
        <v>15</v>
      </c>
      <c r="I316" s="38">
        <v>1</v>
      </c>
      <c r="J316" s="39">
        <v>1576</v>
      </c>
      <c r="K316" s="39"/>
      <c r="L316" s="40">
        <v>0.05</v>
      </c>
      <c r="M316" s="41">
        <v>0.05</v>
      </c>
      <c r="N316" s="42">
        <f t="shared" si="13"/>
        <v>1497.1999999999998</v>
      </c>
      <c r="O316" s="42"/>
      <c r="P316" s="41"/>
      <c r="Q316" s="42" t="str">
        <f t="shared" si="15"/>
        <v/>
      </c>
    </row>
    <row r="317" spans="2:17" ht="22.8" x14ac:dyDescent="0.2">
      <c r="B317" s="35">
        <v>312</v>
      </c>
      <c r="C317" s="36" t="s">
        <v>1350</v>
      </c>
      <c r="D317" s="36" t="s">
        <v>1355</v>
      </c>
      <c r="E317" s="36" t="s">
        <v>43</v>
      </c>
      <c r="F317" s="36" t="s">
        <v>1356</v>
      </c>
      <c r="G317" s="37" t="s">
        <v>14</v>
      </c>
      <c r="H317" s="37" t="s">
        <v>15</v>
      </c>
      <c r="I317" s="38">
        <v>1</v>
      </c>
      <c r="J317" s="39">
        <v>1576</v>
      </c>
      <c r="K317" s="39"/>
      <c r="L317" s="40">
        <v>0.125</v>
      </c>
      <c r="M317" s="41">
        <v>0.125</v>
      </c>
      <c r="N317" s="42">
        <f t="shared" si="13"/>
        <v>1379</v>
      </c>
      <c r="O317" s="42"/>
      <c r="P317" s="41"/>
      <c r="Q317" s="42" t="str">
        <f t="shared" si="15"/>
        <v/>
      </c>
    </row>
    <row r="318" spans="2:17" ht="22.8" x14ac:dyDescent="0.2">
      <c r="B318" s="35">
        <v>313</v>
      </c>
      <c r="C318" s="36" t="s">
        <v>1357</v>
      </c>
      <c r="D318" s="36" t="s">
        <v>1358</v>
      </c>
      <c r="E318" s="36" t="s">
        <v>36</v>
      </c>
      <c r="F318" s="36" t="s">
        <v>1359</v>
      </c>
      <c r="G318" s="37" t="s">
        <v>14</v>
      </c>
      <c r="H318" s="37" t="s">
        <v>15</v>
      </c>
      <c r="I318" s="38">
        <v>1</v>
      </c>
      <c r="J318" s="39">
        <v>395.4</v>
      </c>
      <c r="K318" s="39"/>
      <c r="L318" s="40">
        <v>7.4999999999999997E-2</v>
      </c>
      <c r="M318" s="41">
        <v>7.4999999999999997E-2</v>
      </c>
      <c r="N318" s="42">
        <f t="shared" si="13"/>
        <v>365.745</v>
      </c>
      <c r="O318" s="42"/>
      <c r="P318" s="41"/>
      <c r="Q318" s="42" t="str">
        <f t="shared" si="15"/>
        <v/>
      </c>
    </row>
    <row r="319" spans="2:17" ht="22.8" x14ac:dyDescent="0.2">
      <c r="B319" s="35">
        <v>314</v>
      </c>
      <c r="C319" s="36" t="s">
        <v>1357</v>
      </c>
      <c r="D319" s="36" t="s">
        <v>1360</v>
      </c>
      <c r="E319" s="36" t="s">
        <v>37</v>
      </c>
      <c r="F319" s="36" t="s">
        <v>1361</v>
      </c>
      <c r="G319" s="37" t="s">
        <v>14</v>
      </c>
      <c r="H319" s="37" t="s">
        <v>15</v>
      </c>
      <c r="I319" s="38">
        <v>1</v>
      </c>
      <c r="J319" s="39">
        <v>395.4</v>
      </c>
      <c r="K319" s="39"/>
      <c r="L319" s="40">
        <v>0.125</v>
      </c>
      <c r="M319" s="41">
        <v>0.125</v>
      </c>
      <c r="N319" s="42">
        <f t="shared" si="13"/>
        <v>345.97499999999997</v>
      </c>
      <c r="O319" s="42"/>
      <c r="P319" s="41"/>
      <c r="Q319" s="42" t="str">
        <f t="shared" si="15"/>
        <v/>
      </c>
    </row>
    <row r="320" spans="2:17" ht="22.8" x14ac:dyDescent="0.2">
      <c r="B320" s="35">
        <v>315</v>
      </c>
      <c r="C320" s="36" t="s">
        <v>1362</v>
      </c>
      <c r="D320" s="36" t="s">
        <v>1363</v>
      </c>
      <c r="E320" s="36" t="s">
        <v>38</v>
      </c>
      <c r="F320" s="36" t="s">
        <v>1364</v>
      </c>
      <c r="G320" s="37" t="s">
        <v>14</v>
      </c>
      <c r="H320" s="37" t="s">
        <v>15</v>
      </c>
      <c r="I320" s="38">
        <v>1</v>
      </c>
      <c r="J320" s="39">
        <v>129</v>
      </c>
      <c r="K320" s="39"/>
      <c r="L320" s="40">
        <v>2.5000000000000001E-2</v>
      </c>
      <c r="M320" s="41">
        <v>2.5000000000000001E-2</v>
      </c>
      <c r="N320" s="42">
        <f t="shared" si="13"/>
        <v>125.77499999999999</v>
      </c>
      <c r="O320" s="42"/>
      <c r="P320" s="41"/>
      <c r="Q320" s="42" t="str">
        <f t="shared" si="15"/>
        <v/>
      </c>
    </row>
    <row r="321" spans="2:17" ht="22.8" x14ac:dyDescent="0.2">
      <c r="B321" s="35">
        <v>316</v>
      </c>
      <c r="C321" s="36" t="s">
        <v>1362</v>
      </c>
      <c r="D321" s="36" t="s">
        <v>1365</v>
      </c>
      <c r="E321" s="36" t="s">
        <v>39</v>
      </c>
      <c r="F321" s="36" t="s">
        <v>1366</v>
      </c>
      <c r="G321" s="37" t="s">
        <v>14</v>
      </c>
      <c r="H321" s="37" t="s">
        <v>15</v>
      </c>
      <c r="I321" s="38">
        <v>1</v>
      </c>
      <c r="J321" s="39">
        <v>129</v>
      </c>
      <c r="K321" s="39"/>
      <c r="L321" s="40">
        <v>0.05</v>
      </c>
      <c r="M321" s="41">
        <v>0.05</v>
      </c>
      <c r="N321" s="42">
        <f t="shared" si="13"/>
        <v>122.55</v>
      </c>
      <c r="O321" s="42"/>
      <c r="P321" s="41"/>
      <c r="Q321" s="42" t="str">
        <f t="shared" si="15"/>
        <v/>
      </c>
    </row>
    <row r="322" spans="2:17" ht="22.8" x14ac:dyDescent="0.2">
      <c r="B322" s="35">
        <v>317</v>
      </c>
      <c r="C322" s="36" t="s">
        <v>1362</v>
      </c>
      <c r="D322" s="36" t="s">
        <v>1367</v>
      </c>
      <c r="E322" s="36" t="s">
        <v>40</v>
      </c>
      <c r="F322" s="36" t="s">
        <v>1368</v>
      </c>
      <c r="G322" s="37" t="s">
        <v>14</v>
      </c>
      <c r="H322" s="37" t="s">
        <v>15</v>
      </c>
      <c r="I322" s="38">
        <v>1</v>
      </c>
      <c r="J322" s="39">
        <v>129</v>
      </c>
      <c r="K322" s="39"/>
      <c r="L322" s="40">
        <v>0.125</v>
      </c>
      <c r="M322" s="41">
        <v>0.125</v>
      </c>
      <c r="N322" s="42">
        <f t="shared" si="13"/>
        <v>112.875</v>
      </c>
      <c r="O322" s="42"/>
      <c r="P322" s="41"/>
      <c r="Q322" s="42" t="str">
        <f t="shared" si="15"/>
        <v/>
      </c>
    </row>
    <row r="323" spans="2:17" ht="22.8" x14ac:dyDescent="0.2">
      <c r="B323" s="35">
        <v>318</v>
      </c>
      <c r="C323" s="36" t="s">
        <v>1369</v>
      </c>
      <c r="D323" s="36" t="s">
        <v>1370</v>
      </c>
      <c r="E323" s="36" t="s">
        <v>38</v>
      </c>
      <c r="F323" s="36" t="s">
        <v>1371</v>
      </c>
      <c r="G323" s="37" t="s">
        <v>14</v>
      </c>
      <c r="H323" s="37" t="s">
        <v>15</v>
      </c>
      <c r="I323" s="38">
        <v>1</v>
      </c>
      <c r="J323" s="39">
        <v>139</v>
      </c>
      <c r="K323" s="39"/>
      <c r="L323" s="40">
        <v>2.5000000000000001E-2</v>
      </c>
      <c r="M323" s="41">
        <v>2.5000000000000001E-2</v>
      </c>
      <c r="N323" s="42">
        <f t="shared" si="13"/>
        <v>135.52500000000001</v>
      </c>
      <c r="O323" s="42"/>
      <c r="P323" s="41"/>
      <c r="Q323" s="42" t="str">
        <f t="shared" si="15"/>
        <v/>
      </c>
    </row>
    <row r="324" spans="2:17" ht="22.8" x14ac:dyDescent="0.2">
      <c r="B324" s="35">
        <v>319</v>
      </c>
      <c r="C324" s="36" t="s">
        <v>1369</v>
      </c>
      <c r="D324" s="36" t="s">
        <v>1372</v>
      </c>
      <c r="E324" s="36" t="s">
        <v>39</v>
      </c>
      <c r="F324" s="36" t="s">
        <v>1373</v>
      </c>
      <c r="G324" s="37" t="s">
        <v>14</v>
      </c>
      <c r="H324" s="37" t="s">
        <v>15</v>
      </c>
      <c r="I324" s="38">
        <v>1</v>
      </c>
      <c r="J324" s="39">
        <v>139</v>
      </c>
      <c r="K324" s="39"/>
      <c r="L324" s="40">
        <v>0.05</v>
      </c>
      <c r="M324" s="41">
        <v>0.05</v>
      </c>
      <c r="N324" s="42">
        <f t="shared" si="13"/>
        <v>132.04999999999998</v>
      </c>
      <c r="O324" s="42"/>
      <c r="P324" s="41"/>
      <c r="Q324" s="42" t="str">
        <f t="shared" si="15"/>
        <v/>
      </c>
    </row>
    <row r="325" spans="2:17" ht="22.8" x14ac:dyDescent="0.2">
      <c r="B325" s="35">
        <v>320</v>
      </c>
      <c r="C325" s="36" t="s">
        <v>1369</v>
      </c>
      <c r="D325" s="36" t="s">
        <v>1374</v>
      </c>
      <c r="E325" s="36" t="s">
        <v>40</v>
      </c>
      <c r="F325" s="36" t="s">
        <v>1375</v>
      </c>
      <c r="G325" s="37" t="s">
        <v>14</v>
      </c>
      <c r="H325" s="37" t="s">
        <v>15</v>
      </c>
      <c r="I325" s="38">
        <v>1</v>
      </c>
      <c r="J325" s="39">
        <v>139</v>
      </c>
      <c r="K325" s="39"/>
      <c r="L325" s="40">
        <v>0.125</v>
      </c>
      <c r="M325" s="41">
        <v>0.125</v>
      </c>
      <c r="N325" s="42">
        <f t="shared" si="13"/>
        <v>121.625</v>
      </c>
      <c r="O325" s="42"/>
      <c r="P325" s="41"/>
      <c r="Q325" s="42" t="str">
        <f t="shared" si="15"/>
        <v/>
      </c>
    </row>
    <row r="326" spans="2:17" x14ac:dyDescent="0.2">
      <c r="B326" s="35">
        <v>321</v>
      </c>
      <c r="C326" s="36" t="s">
        <v>1376</v>
      </c>
      <c r="D326" s="36" t="s">
        <v>1377</v>
      </c>
      <c r="E326" s="36" t="s">
        <v>35</v>
      </c>
      <c r="F326" s="36" t="s">
        <v>1378</v>
      </c>
      <c r="G326" s="37" t="s">
        <v>14</v>
      </c>
      <c r="H326" s="37" t="s">
        <v>15</v>
      </c>
      <c r="I326" s="38">
        <v>1</v>
      </c>
      <c r="J326" s="39">
        <v>3592.1</v>
      </c>
      <c r="K326" s="39"/>
      <c r="L326" s="40">
        <v>0.02</v>
      </c>
      <c r="M326" s="41">
        <v>0.05</v>
      </c>
      <c r="N326" s="42">
        <f t="shared" si="13"/>
        <v>3412.4949999999999</v>
      </c>
      <c r="O326" s="42"/>
      <c r="P326" s="41"/>
      <c r="Q326" s="42" t="str">
        <f t="shared" si="15"/>
        <v/>
      </c>
    </row>
    <row r="327" spans="2:17" x14ac:dyDescent="0.2">
      <c r="B327" s="35">
        <v>322</v>
      </c>
      <c r="C327" s="36" t="s">
        <v>1379</v>
      </c>
      <c r="D327" s="36" t="s">
        <v>1380</v>
      </c>
      <c r="E327" s="36" t="s">
        <v>35</v>
      </c>
      <c r="F327" s="36" t="s">
        <v>1381</v>
      </c>
      <c r="G327" s="37" t="s">
        <v>14</v>
      </c>
      <c r="H327" s="37" t="s">
        <v>15</v>
      </c>
      <c r="I327" s="38">
        <v>1</v>
      </c>
      <c r="J327" s="39">
        <v>4342.1000000000004</v>
      </c>
      <c r="K327" s="39"/>
      <c r="L327" s="40">
        <v>0.02</v>
      </c>
      <c r="M327" s="41">
        <v>0.05</v>
      </c>
      <c r="N327" s="42">
        <f t="shared" ref="N327:N336" si="16">IF($J327="","",IF($M327="",$J327*(1-$L327),IF(M327&lt;L327,"Discount Error",J327*(1-$M327))))</f>
        <v>4124.9949999999999</v>
      </c>
      <c r="O327" s="42"/>
      <c r="P327" s="41"/>
      <c r="Q327" s="42" t="str">
        <f t="shared" si="15"/>
        <v/>
      </c>
    </row>
    <row r="328" spans="2:17" ht="22.8" x14ac:dyDescent="0.2">
      <c r="B328" s="35">
        <v>323</v>
      </c>
      <c r="C328" s="36" t="s">
        <v>1382</v>
      </c>
      <c r="D328" s="36" t="s">
        <v>1383</v>
      </c>
      <c r="E328" s="36" t="s">
        <v>38</v>
      </c>
      <c r="F328" s="36" t="s">
        <v>1384</v>
      </c>
      <c r="G328" s="37" t="s">
        <v>14</v>
      </c>
      <c r="H328" s="37" t="s">
        <v>15</v>
      </c>
      <c r="I328" s="38">
        <v>1</v>
      </c>
      <c r="J328" s="39">
        <v>187.87</v>
      </c>
      <c r="K328" s="39"/>
      <c r="L328" s="40">
        <v>2.5000000000000001E-2</v>
      </c>
      <c r="M328" s="41">
        <v>2.5000000000000001E-2</v>
      </c>
      <c r="N328" s="42">
        <f t="shared" si="16"/>
        <v>183.17325</v>
      </c>
      <c r="O328" s="42"/>
      <c r="P328" s="41"/>
      <c r="Q328" s="42" t="str">
        <f t="shared" si="15"/>
        <v/>
      </c>
    </row>
    <row r="329" spans="2:17" ht="22.8" x14ac:dyDescent="0.2">
      <c r="B329" s="35">
        <v>324</v>
      </c>
      <c r="C329" s="36" t="s">
        <v>1382</v>
      </c>
      <c r="D329" s="36" t="s">
        <v>1385</v>
      </c>
      <c r="E329" s="36" t="s">
        <v>39</v>
      </c>
      <c r="F329" s="36" t="s">
        <v>1386</v>
      </c>
      <c r="G329" s="37" t="s">
        <v>14</v>
      </c>
      <c r="H329" s="37" t="s">
        <v>15</v>
      </c>
      <c r="I329" s="38">
        <v>1</v>
      </c>
      <c r="J329" s="39">
        <v>187.87</v>
      </c>
      <c r="K329" s="39"/>
      <c r="L329" s="40">
        <v>0.05</v>
      </c>
      <c r="M329" s="41">
        <v>0.05</v>
      </c>
      <c r="N329" s="42">
        <f t="shared" si="16"/>
        <v>178.47649999999999</v>
      </c>
      <c r="O329" s="42"/>
      <c r="P329" s="41"/>
      <c r="Q329" s="42" t="str">
        <f t="shared" si="15"/>
        <v/>
      </c>
    </row>
    <row r="330" spans="2:17" ht="22.8" x14ac:dyDescent="0.2">
      <c r="B330" s="35">
        <v>325</v>
      </c>
      <c r="C330" s="36" t="s">
        <v>1382</v>
      </c>
      <c r="D330" s="36" t="s">
        <v>1387</v>
      </c>
      <c r="E330" s="36" t="s">
        <v>40</v>
      </c>
      <c r="F330" s="36" t="s">
        <v>1388</v>
      </c>
      <c r="G330" s="37" t="s">
        <v>14</v>
      </c>
      <c r="H330" s="37" t="s">
        <v>15</v>
      </c>
      <c r="I330" s="38">
        <v>1</v>
      </c>
      <c r="J330" s="39">
        <v>187.87</v>
      </c>
      <c r="K330" s="39"/>
      <c r="L330" s="40">
        <v>0.125</v>
      </c>
      <c r="M330" s="41">
        <v>0.125</v>
      </c>
      <c r="N330" s="42">
        <f t="shared" si="16"/>
        <v>164.38625000000002</v>
      </c>
      <c r="O330" s="42"/>
      <c r="P330" s="41"/>
      <c r="Q330" s="42" t="str">
        <f t="shared" si="15"/>
        <v/>
      </c>
    </row>
    <row r="331" spans="2:17" ht="22.8" x14ac:dyDescent="0.2">
      <c r="B331" s="35">
        <v>326</v>
      </c>
      <c r="C331" s="36" t="s">
        <v>1382</v>
      </c>
      <c r="D331" s="36" t="s">
        <v>1389</v>
      </c>
      <c r="E331" s="36" t="s">
        <v>38</v>
      </c>
      <c r="F331" s="36" t="s">
        <v>1390</v>
      </c>
      <c r="G331" s="37" t="s">
        <v>14</v>
      </c>
      <c r="H331" s="37" t="s">
        <v>15</v>
      </c>
      <c r="I331" s="38">
        <v>1</v>
      </c>
      <c r="J331" s="39">
        <v>187.87</v>
      </c>
      <c r="K331" s="39"/>
      <c r="L331" s="40">
        <v>2.5000000000000001E-2</v>
      </c>
      <c r="M331" s="41">
        <v>2.5000000000000001E-2</v>
      </c>
      <c r="N331" s="42">
        <f t="shared" si="16"/>
        <v>183.17325</v>
      </c>
      <c r="O331" s="42"/>
      <c r="P331" s="41"/>
      <c r="Q331" s="42" t="str">
        <f t="shared" si="15"/>
        <v/>
      </c>
    </row>
    <row r="332" spans="2:17" ht="22.8" x14ac:dyDescent="0.2">
      <c r="B332" s="35">
        <v>327</v>
      </c>
      <c r="C332" s="36" t="s">
        <v>1382</v>
      </c>
      <c r="D332" s="36" t="s">
        <v>1391</v>
      </c>
      <c r="E332" s="36" t="s">
        <v>39</v>
      </c>
      <c r="F332" s="36" t="s">
        <v>1392</v>
      </c>
      <c r="G332" s="37" t="s">
        <v>14</v>
      </c>
      <c r="H332" s="37" t="s">
        <v>15</v>
      </c>
      <c r="I332" s="38">
        <v>1</v>
      </c>
      <c r="J332" s="39">
        <v>187.87</v>
      </c>
      <c r="K332" s="39"/>
      <c r="L332" s="40">
        <v>0.05</v>
      </c>
      <c r="M332" s="41">
        <v>0.05</v>
      </c>
      <c r="N332" s="42">
        <f t="shared" si="16"/>
        <v>178.47649999999999</v>
      </c>
      <c r="O332" s="42"/>
      <c r="P332" s="41"/>
      <c r="Q332" s="42" t="str">
        <f t="shared" si="15"/>
        <v/>
      </c>
    </row>
    <row r="333" spans="2:17" ht="22.8" x14ac:dyDescent="0.2">
      <c r="B333" s="35">
        <v>328</v>
      </c>
      <c r="C333" s="36" t="s">
        <v>1382</v>
      </c>
      <c r="D333" s="36" t="s">
        <v>1393</v>
      </c>
      <c r="E333" s="36" t="s">
        <v>40</v>
      </c>
      <c r="F333" s="36" t="s">
        <v>1394</v>
      </c>
      <c r="G333" s="37" t="s">
        <v>14</v>
      </c>
      <c r="H333" s="37" t="s">
        <v>15</v>
      </c>
      <c r="I333" s="38">
        <v>1</v>
      </c>
      <c r="J333" s="39">
        <v>187.87</v>
      </c>
      <c r="K333" s="39"/>
      <c r="L333" s="40">
        <v>0.125</v>
      </c>
      <c r="M333" s="41">
        <v>0.125</v>
      </c>
      <c r="N333" s="42">
        <f t="shared" si="16"/>
        <v>164.38625000000002</v>
      </c>
      <c r="O333" s="42"/>
      <c r="P333" s="41"/>
      <c r="Q333" s="42" t="str">
        <f t="shared" si="15"/>
        <v/>
      </c>
    </row>
    <row r="334" spans="2:17" ht="22.8" x14ac:dyDescent="0.2">
      <c r="B334" s="35">
        <v>329</v>
      </c>
      <c r="C334" s="36" t="s">
        <v>1382</v>
      </c>
      <c r="D334" s="36" t="s">
        <v>1395</v>
      </c>
      <c r="E334" s="36" t="s">
        <v>38</v>
      </c>
      <c r="F334" s="36" t="s">
        <v>1396</v>
      </c>
      <c r="G334" s="37" t="s">
        <v>14</v>
      </c>
      <c r="H334" s="37" t="s">
        <v>15</v>
      </c>
      <c r="I334" s="38">
        <v>1</v>
      </c>
      <c r="J334" s="39">
        <v>187.87</v>
      </c>
      <c r="K334" s="39"/>
      <c r="L334" s="40">
        <v>2.5000000000000001E-2</v>
      </c>
      <c r="M334" s="41">
        <v>2.5000000000000001E-2</v>
      </c>
      <c r="N334" s="42">
        <f t="shared" si="16"/>
        <v>183.17325</v>
      </c>
      <c r="O334" s="42"/>
      <c r="P334" s="41"/>
      <c r="Q334" s="42" t="str">
        <f t="shared" si="15"/>
        <v/>
      </c>
    </row>
    <row r="335" spans="2:17" ht="22.8" x14ac:dyDescent="0.2">
      <c r="B335" s="35">
        <v>330</v>
      </c>
      <c r="C335" s="36" t="s">
        <v>1382</v>
      </c>
      <c r="D335" s="36" t="s">
        <v>1397</v>
      </c>
      <c r="E335" s="36" t="s">
        <v>39</v>
      </c>
      <c r="F335" s="36" t="s">
        <v>1398</v>
      </c>
      <c r="G335" s="37" t="s">
        <v>14</v>
      </c>
      <c r="H335" s="37" t="s">
        <v>15</v>
      </c>
      <c r="I335" s="38">
        <v>1</v>
      </c>
      <c r="J335" s="39">
        <v>187.87</v>
      </c>
      <c r="K335" s="39"/>
      <c r="L335" s="40">
        <v>0.05</v>
      </c>
      <c r="M335" s="41">
        <v>0.05</v>
      </c>
      <c r="N335" s="42">
        <f t="shared" si="16"/>
        <v>178.47649999999999</v>
      </c>
      <c r="O335" s="42"/>
      <c r="P335" s="41"/>
      <c r="Q335" s="42" t="str">
        <f t="shared" si="15"/>
        <v/>
      </c>
    </row>
    <row r="336" spans="2:17" ht="22.8" x14ac:dyDescent="0.2">
      <c r="B336" s="35">
        <v>331</v>
      </c>
      <c r="C336" s="36" t="s">
        <v>1382</v>
      </c>
      <c r="D336" s="36" t="s">
        <v>1399</v>
      </c>
      <c r="E336" s="36" t="s">
        <v>40</v>
      </c>
      <c r="F336" s="36" t="s">
        <v>1400</v>
      </c>
      <c r="G336" s="37" t="s">
        <v>14</v>
      </c>
      <c r="H336" s="37" t="s">
        <v>15</v>
      </c>
      <c r="I336" s="38">
        <v>1</v>
      </c>
      <c r="J336" s="39">
        <v>187.87</v>
      </c>
      <c r="K336" s="39"/>
      <c r="L336" s="40">
        <v>0.125</v>
      </c>
      <c r="M336" s="41">
        <v>0.125</v>
      </c>
      <c r="N336" s="42">
        <f t="shared" si="16"/>
        <v>164.38625000000002</v>
      </c>
      <c r="O336" s="42"/>
      <c r="P336" s="41"/>
      <c r="Q336" s="42" t="str">
        <f t="shared" si="15"/>
        <v/>
      </c>
    </row>
    <row r="337" spans="2:17" ht="13.2" x14ac:dyDescent="0.25">
      <c r="B337" s="35">
        <v>332</v>
      </c>
      <c r="C337" s="80" t="s">
        <v>1443</v>
      </c>
      <c r="D337" s="80" t="s">
        <v>1465</v>
      </c>
      <c r="E337" s="86" t="s">
        <v>1494</v>
      </c>
      <c r="F337" s="80" t="s">
        <v>1479</v>
      </c>
      <c r="G337" s="81" t="s">
        <v>14</v>
      </c>
      <c r="H337" s="81" t="s">
        <v>15</v>
      </c>
      <c r="I337" s="81">
        <v>1</v>
      </c>
      <c r="J337" s="88">
        <v>3.83</v>
      </c>
      <c r="K337" s="88"/>
      <c r="L337" s="82">
        <v>0</v>
      </c>
      <c r="M337" s="83">
        <v>1.8E-3</v>
      </c>
      <c r="N337" s="89">
        <v>3.75</v>
      </c>
      <c r="O337" s="149"/>
      <c r="P337" s="84"/>
      <c r="Q337" s="85"/>
    </row>
    <row r="338" spans="2:17" ht="13.2" x14ac:dyDescent="0.25">
      <c r="B338" s="35">
        <v>333</v>
      </c>
      <c r="C338" s="80" t="s">
        <v>1444</v>
      </c>
      <c r="D338" s="80" t="s">
        <v>1466</v>
      </c>
      <c r="E338" s="86" t="s">
        <v>1494</v>
      </c>
      <c r="F338" s="80" t="s">
        <v>1480</v>
      </c>
      <c r="G338" s="81" t="s">
        <v>14</v>
      </c>
      <c r="H338" s="81" t="s">
        <v>15</v>
      </c>
      <c r="I338" s="81">
        <v>1</v>
      </c>
      <c r="J338" s="88">
        <v>51.02</v>
      </c>
      <c r="K338" s="88"/>
      <c r="L338" s="82">
        <v>0</v>
      </c>
      <c r="M338" s="83">
        <v>2.3300000000000001E-2</v>
      </c>
      <c r="N338" s="89">
        <v>50</v>
      </c>
      <c r="O338" s="149"/>
      <c r="P338" s="84"/>
      <c r="Q338" s="85"/>
    </row>
    <row r="339" spans="2:17" ht="13.2" x14ac:dyDescent="0.25">
      <c r="B339" s="35">
        <v>334</v>
      </c>
      <c r="C339" s="80" t="s">
        <v>1445</v>
      </c>
      <c r="D339" s="80" t="s">
        <v>1467</v>
      </c>
      <c r="E339" s="86" t="s">
        <v>1494</v>
      </c>
      <c r="F339" s="80" t="s">
        <v>1481</v>
      </c>
      <c r="G339" s="81" t="s">
        <v>14</v>
      </c>
      <c r="H339" s="81" t="s">
        <v>15</v>
      </c>
      <c r="I339" s="81">
        <v>1</v>
      </c>
      <c r="J339" s="88">
        <v>3.83</v>
      </c>
      <c r="K339" s="88"/>
      <c r="L339" s="82">
        <v>0</v>
      </c>
      <c r="M339" s="83">
        <v>1.8E-3</v>
      </c>
      <c r="N339" s="89">
        <v>3.75</v>
      </c>
      <c r="O339" s="149"/>
      <c r="P339" s="84"/>
      <c r="Q339" s="85"/>
    </row>
    <row r="340" spans="2:17" ht="13.2" x14ac:dyDescent="0.25">
      <c r="B340" s="35">
        <v>335</v>
      </c>
      <c r="C340" s="80" t="s">
        <v>1446</v>
      </c>
      <c r="D340" s="80" t="s">
        <v>1468</v>
      </c>
      <c r="E340" s="86" t="s">
        <v>1494</v>
      </c>
      <c r="F340" s="80" t="s">
        <v>1482</v>
      </c>
      <c r="G340" s="81" t="s">
        <v>14</v>
      </c>
      <c r="H340" s="81" t="s">
        <v>15</v>
      </c>
      <c r="I340" s="81">
        <v>1</v>
      </c>
      <c r="J340" s="88">
        <v>51.02</v>
      </c>
      <c r="K340" s="88"/>
      <c r="L340" s="82">
        <v>0</v>
      </c>
      <c r="M340" s="83">
        <v>2.3300000000000001E-2</v>
      </c>
      <c r="N340" s="89">
        <v>50</v>
      </c>
      <c r="O340" s="149"/>
      <c r="P340" s="84"/>
      <c r="Q340" s="85"/>
    </row>
    <row r="341" spans="2:17" ht="13.2" x14ac:dyDescent="0.25">
      <c r="B341" s="35">
        <v>336</v>
      </c>
      <c r="C341" s="80" t="s">
        <v>1447</v>
      </c>
      <c r="D341" s="80" t="s">
        <v>1469</v>
      </c>
      <c r="E341" s="86" t="s">
        <v>1494</v>
      </c>
      <c r="F341" s="80" t="s">
        <v>1483</v>
      </c>
      <c r="G341" s="81" t="s">
        <v>14</v>
      </c>
      <c r="H341" s="81" t="s">
        <v>15</v>
      </c>
      <c r="I341" s="81">
        <v>1</v>
      </c>
      <c r="J341" s="88">
        <v>3.19</v>
      </c>
      <c r="K341" s="88"/>
      <c r="L341" s="82">
        <v>0</v>
      </c>
      <c r="M341" s="83">
        <v>1.5E-3</v>
      </c>
      <c r="N341" s="89">
        <v>3.125</v>
      </c>
      <c r="O341" s="149"/>
      <c r="P341" s="84"/>
      <c r="Q341" s="85"/>
    </row>
    <row r="342" spans="2:17" ht="13.2" x14ac:dyDescent="0.25">
      <c r="B342" s="35">
        <v>337</v>
      </c>
      <c r="C342" s="80" t="s">
        <v>1448</v>
      </c>
      <c r="D342" s="80" t="s">
        <v>1458</v>
      </c>
      <c r="E342" s="86" t="s">
        <v>1494</v>
      </c>
      <c r="F342" s="80" t="s">
        <v>1484</v>
      </c>
      <c r="G342" s="81" t="s">
        <v>14</v>
      </c>
      <c r="H342" s="81" t="s">
        <v>15</v>
      </c>
      <c r="I342" s="81">
        <v>1</v>
      </c>
      <c r="J342" s="88">
        <v>28.06</v>
      </c>
      <c r="K342" s="88"/>
      <c r="L342" s="82">
        <v>0</v>
      </c>
      <c r="M342" s="83">
        <v>1.2800000000000001E-2</v>
      </c>
      <c r="N342" s="89">
        <v>27.5</v>
      </c>
      <c r="O342" s="149"/>
      <c r="P342" s="84"/>
      <c r="Q342" s="85"/>
    </row>
    <row r="343" spans="2:17" ht="13.2" x14ac:dyDescent="0.25">
      <c r="B343" s="35">
        <v>338</v>
      </c>
      <c r="C343" s="80" t="s">
        <v>1449</v>
      </c>
      <c r="D343" s="80" t="s">
        <v>1459</v>
      </c>
      <c r="E343" s="86" t="s">
        <v>1494</v>
      </c>
      <c r="F343" s="80" t="s">
        <v>1485</v>
      </c>
      <c r="G343" s="81" t="s">
        <v>14</v>
      </c>
      <c r="H343" s="81" t="s">
        <v>15</v>
      </c>
      <c r="I343" s="81">
        <v>1</v>
      </c>
      <c r="J343" s="88">
        <v>28.06</v>
      </c>
      <c r="K343" s="88"/>
      <c r="L343" s="82">
        <v>0</v>
      </c>
      <c r="M343" s="83">
        <v>1.2800000000000001E-2</v>
      </c>
      <c r="N343" s="89">
        <v>27.5</v>
      </c>
      <c r="O343" s="149"/>
      <c r="P343" s="84"/>
      <c r="Q343" s="85"/>
    </row>
    <row r="344" spans="2:17" ht="13.2" x14ac:dyDescent="0.25">
      <c r="B344" s="35">
        <v>339</v>
      </c>
      <c r="C344" s="80" t="s">
        <v>1450</v>
      </c>
      <c r="D344" s="86" t="s">
        <v>1470</v>
      </c>
      <c r="E344" s="86" t="s">
        <v>1494</v>
      </c>
      <c r="F344" s="80" t="s">
        <v>1486</v>
      </c>
      <c r="G344" s="81" t="s">
        <v>14</v>
      </c>
      <c r="H344" s="81" t="s">
        <v>15</v>
      </c>
      <c r="I344" s="81">
        <v>1</v>
      </c>
      <c r="J344" s="88">
        <v>14.04</v>
      </c>
      <c r="K344" s="88"/>
      <c r="L344" s="82">
        <v>0</v>
      </c>
      <c r="M344" s="83">
        <v>6.6E-3</v>
      </c>
      <c r="N344" s="89">
        <v>13.75</v>
      </c>
      <c r="O344" s="149"/>
      <c r="P344" s="84"/>
      <c r="Q344" s="85"/>
    </row>
    <row r="345" spans="2:17" ht="13.2" x14ac:dyDescent="0.25">
      <c r="B345" s="35">
        <v>340</v>
      </c>
      <c r="C345" s="80" t="s">
        <v>1451</v>
      </c>
      <c r="D345" s="80" t="s">
        <v>1471</v>
      </c>
      <c r="E345" s="86" t="s">
        <v>1494</v>
      </c>
      <c r="F345" s="80" t="s">
        <v>1487</v>
      </c>
      <c r="G345" s="81" t="s">
        <v>14</v>
      </c>
      <c r="H345" s="81" t="s">
        <v>15</v>
      </c>
      <c r="I345" s="81">
        <v>1</v>
      </c>
      <c r="J345" s="88">
        <v>14.04</v>
      </c>
      <c r="K345" s="88"/>
      <c r="L345" s="82">
        <v>0</v>
      </c>
      <c r="M345" s="83">
        <v>6.6E-3</v>
      </c>
      <c r="N345" s="89">
        <v>13.75</v>
      </c>
      <c r="O345" s="149"/>
      <c r="P345" s="84"/>
      <c r="Q345" s="85"/>
    </row>
    <row r="346" spans="2:17" ht="13.2" x14ac:dyDescent="0.25">
      <c r="B346" s="35">
        <v>341</v>
      </c>
      <c r="C346" s="80" t="s">
        <v>1452</v>
      </c>
      <c r="D346" s="80" t="s">
        <v>1460</v>
      </c>
      <c r="E346" s="86" t="s">
        <v>1494</v>
      </c>
      <c r="F346" s="80" t="s">
        <v>1488</v>
      </c>
      <c r="G346" s="81" t="s">
        <v>14</v>
      </c>
      <c r="H346" s="81" t="s">
        <v>15</v>
      </c>
      <c r="I346" s="81">
        <v>1</v>
      </c>
      <c r="J346" s="88">
        <v>28.06</v>
      </c>
      <c r="K346" s="88"/>
      <c r="L346" s="82">
        <v>0</v>
      </c>
      <c r="M346" s="83">
        <v>1.2800000000000001E-2</v>
      </c>
      <c r="N346" s="89">
        <v>27.5</v>
      </c>
      <c r="O346" s="149"/>
      <c r="P346" s="84"/>
      <c r="Q346" s="85"/>
    </row>
    <row r="347" spans="2:17" ht="13.2" x14ac:dyDescent="0.25">
      <c r="B347" s="35">
        <v>342</v>
      </c>
      <c r="C347" s="80" t="s">
        <v>1453</v>
      </c>
      <c r="D347" s="80" t="s">
        <v>1461</v>
      </c>
      <c r="E347" s="86" t="s">
        <v>1494</v>
      </c>
      <c r="F347" s="80" t="s">
        <v>1489</v>
      </c>
      <c r="G347" s="81" t="s">
        <v>14</v>
      </c>
      <c r="H347" s="81" t="s">
        <v>15</v>
      </c>
      <c r="I347" s="81">
        <v>1</v>
      </c>
      <c r="J347" s="88">
        <v>40.799999999999997</v>
      </c>
      <c r="K347" s="88"/>
      <c r="L347" s="82">
        <v>0</v>
      </c>
      <c r="M347" s="83">
        <v>0.2185</v>
      </c>
      <c r="N347" s="89">
        <v>31.25</v>
      </c>
      <c r="O347" s="149"/>
      <c r="P347" s="84"/>
      <c r="Q347" s="85"/>
    </row>
    <row r="348" spans="2:17" ht="13.2" x14ac:dyDescent="0.25">
      <c r="B348" s="35">
        <v>343</v>
      </c>
      <c r="C348" s="80" t="s">
        <v>1454</v>
      </c>
      <c r="D348" s="80" t="s">
        <v>1461</v>
      </c>
      <c r="E348" s="86" t="s">
        <v>1494</v>
      </c>
      <c r="F348" s="80" t="s">
        <v>1490</v>
      </c>
      <c r="G348" s="81" t="s">
        <v>14</v>
      </c>
      <c r="H348" s="81" t="s">
        <v>15</v>
      </c>
      <c r="I348" s="81">
        <v>1</v>
      </c>
      <c r="J348" s="88">
        <v>44.88</v>
      </c>
      <c r="K348" s="88"/>
      <c r="L348" s="82">
        <v>0</v>
      </c>
      <c r="M348" s="83">
        <v>0.16889999999999999</v>
      </c>
      <c r="N348" s="89">
        <v>37.5</v>
      </c>
      <c r="O348" s="149"/>
      <c r="P348" s="84"/>
      <c r="Q348" s="85"/>
    </row>
    <row r="349" spans="2:17" ht="13.2" x14ac:dyDescent="0.25">
      <c r="B349" s="35">
        <v>344</v>
      </c>
      <c r="C349" s="80" t="s">
        <v>1455</v>
      </c>
      <c r="D349" s="80" t="s">
        <v>1462</v>
      </c>
      <c r="E349" s="86" t="s">
        <v>1494</v>
      </c>
      <c r="F349" s="80" t="s">
        <v>1491</v>
      </c>
      <c r="G349" s="81" t="s">
        <v>14</v>
      </c>
      <c r="H349" s="81" t="s">
        <v>15</v>
      </c>
      <c r="I349" s="81">
        <v>1</v>
      </c>
      <c r="J349" s="88">
        <v>40.799999999999997</v>
      </c>
      <c r="K349" s="88"/>
      <c r="L349" s="82">
        <v>0</v>
      </c>
      <c r="M349" s="83">
        <v>0.2185</v>
      </c>
      <c r="N349" s="89">
        <v>31.25</v>
      </c>
      <c r="O349" s="149"/>
      <c r="P349" s="84"/>
      <c r="Q349" s="85"/>
    </row>
    <row r="350" spans="2:17" ht="13.2" x14ac:dyDescent="0.25">
      <c r="B350" s="35">
        <v>345</v>
      </c>
      <c r="C350" s="80" t="s">
        <v>1456</v>
      </c>
      <c r="D350" s="80" t="s">
        <v>1463</v>
      </c>
      <c r="E350" s="86" t="s">
        <v>1494</v>
      </c>
      <c r="F350" s="80" t="s">
        <v>1492</v>
      </c>
      <c r="G350" s="81" t="s">
        <v>14</v>
      </c>
      <c r="H350" s="81" t="s">
        <v>15</v>
      </c>
      <c r="I350" s="81">
        <v>1</v>
      </c>
      <c r="J350" s="88">
        <v>20.399999999999999</v>
      </c>
      <c r="K350" s="88"/>
      <c r="L350" s="82">
        <v>0</v>
      </c>
      <c r="M350" s="83">
        <v>0.18079999999999999</v>
      </c>
      <c r="N350" s="89">
        <v>12.5</v>
      </c>
      <c r="O350" s="149"/>
      <c r="P350" s="84"/>
      <c r="Q350" s="85"/>
    </row>
    <row r="351" spans="2:17" ht="13.2" x14ac:dyDescent="0.25">
      <c r="B351" s="35">
        <v>346</v>
      </c>
      <c r="C351" s="80" t="s">
        <v>1457</v>
      </c>
      <c r="D351" s="80" t="s">
        <v>1464</v>
      </c>
      <c r="E351" s="86" t="s">
        <v>1494</v>
      </c>
      <c r="F351" s="80" t="s">
        <v>1493</v>
      </c>
      <c r="G351" s="81" t="s">
        <v>14</v>
      </c>
      <c r="H351" s="81" t="s">
        <v>15</v>
      </c>
      <c r="I351" s="81">
        <v>1</v>
      </c>
      <c r="J351" s="88">
        <v>40.799999999999997</v>
      </c>
      <c r="K351" s="88"/>
      <c r="L351" s="82">
        <v>0</v>
      </c>
      <c r="M351" s="83">
        <v>0.2185</v>
      </c>
      <c r="N351" s="89">
        <v>31.25</v>
      </c>
      <c r="O351" s="149"/>
      <c r="P351" s="84"/>
      <c r="Q351" s="85"/>
    </row>
    <row r="352" spans="2:17" ht="13.2" x14ac:dyDescent="0.25">
      <c r="B352" s="35">
        <v>347</v>
      </c>
      <c r="C352" s="80" t="s">
        <v>1555</v>
      </c>
      <c r="D352" s="80" t="s">
        <v>1556</v>
      </c>
      <c r="E352" s="80" t="s">
        <v>1557</v>
      </c>
      <c r="F352" s="80" t="s">
        <v>1558</v>
      </c>
      <c r="G352" s="81" t="s">
        <v>14</v>
      </c>
      <c r="H352" s="81" t="s">
        <v>15</v>
      </c>
      <c r="I352" s="81">
        <v>1</v>
      </c>
      <c r="J352" s="88">
        <v>40.799999999999997</v>
      </c>
      <c r="K352" s="88"/>
      <c r="L352" s="82">
        <v>0</v>
      </c>
      <c r="M352" s="83">
        <v>0.2185</v>
      </c>
      <c r="N352" s="89">
        <v>31.25</v>
      </c>
      <c r="O352" s="149"/>
      <c r="P352" s="84"/>
      <c r="Q352" s="85"/>
    </row>
    <row r="353" spans="2:17" ht="13.2" x14ac:dyDescent="0.25">
      <c r="B353" s="35">
        <v>348</v>
      </c>
      <c r="C353" s="80" t="s">
        <v>1559</v>
      </c>
      <c r="D353" s="80" t="s">
        <v>1560</v>
      </c>
      <c r="E353" s="80" t="s">
        <v>1557</v>
      </c>
      <c r="F353" s="80" t="s">
        <v>1561</v>
      </c>
      <c r="G353" s="81" t="s">
        <v>14</v>
      </c>
      <c r="H353" s="81" t="s">
        <v>15</v>
      </c>
      <c r="I353" s="81">
        <v>1</v>
      </c>
      <c r="J353" s="88">
        <v>40.799999999999997</v>
      </c>
      <c r="K353" s="88"/>
      <c r="L353" s="82">
        <v>0</v>
      </c>
      <c r="M353" s="83">
        <v>0.2185</v>
      </c>
      <c r="N353" s="89">
        <v>31.25</v>
      </c>
      <c r="O353" s="149"/>
      <c r="P353" s="84"/>
      <c r="Q353" s="85"/>
    </row>
    <row r="354" spans="2:17" ht="13.2" x14ac:dyDescent="0.25">
      <c r="B354" s="35">
        <v>349</v>
      </c>
      <c r="C354" s="80" t="s">
        <v>1562</v>
      </c>
      <c r="D354" s="80" t="s">
        <v>1563</v>
      </c>
      <c r="E354" s="80" t="s">
        <v>1557</v>
      </c>
      <c r="F354" s="80" t="s">
        <v>1564</v>
      </c>
      <c r="G354" s="81" t="s">
        <v>14</v>
      </c>
      <c r="H354" s="81" t="s">
        <v>15</v>
      </c>
      <c r="I354" s="81">
        <v>1</v>
      </c>
      <c r="J354" s="88">
        <v>40.799999999999997</v>
      </c>
      <c r="K354" s="88"/>
      <c r="L354" s="82">
        <v>0</v>
      </c>
      <c r="M354" s="83">
        <v>0.2185</v>
      </c>
      <c r="N354" s="89">
        <v>31.25</v>
      </c>
      <c r="O354" s="149"/>
      <c r="P354" s="84"/>
      <c r="Q354" s="85"/>
    </row>
    <row r="355" spans="2:17" ht="13.2" x14ac:dyDescent="0.25">
      <c r="B355" s="35">
        <v>350</v>
      </c>
      <c r="C355" s="80" t="s">
        <v>1565</v>
      </c>
      <c r="D355" s="80" t="s">
        <v>1566</v>
      </c>
      <c r="E355" s="80" t="s">
        <v>1557</v>
      </c>
      <c r="F355" s="80" t="s">
        <v>1567</v>
      </c>
      <c r="G355" s="81" t="s">
        <v>14</v>
      </c>
      <c r="H355" s="81" t="s">
        <v>15</v>
      </c>
      <c r="I355" s="81">
        <v>1</v>
      </c>
      <c r="J355" s="88">
        <v>102</v>
      </c>
      <c r="K355" s="88"/>
      <c r="L355" s="82">
        <v>0</v>
      </c>
      <c r="M355" s="83">
        <v>0.1888</v>
      </c>
      <c r="N355" s="89">
        <v>93.75</v>
      </c>
      <c r="O355" s="149"/>
      <c r="P355" s="84"/>
      <c r="Q355" s="85"/>
    </row>
    <row r="356" spans="2:17" ht="13.2" x14ac:dyDescent="0.25">
      <c r="B356" s="35">
        <v>351</v>
      </c>
      <c r="C356" s="80" t="s">
        <v>1568</v>
      </c>
      <c r="D356" s="80" t="s">
        <v>1569</v>
      </c>
      <c r="E356" s="80" t="s">
        <v>1557</v>
      </c>
      <c r="F356" s="80" t="s">
        <v>1570</v>
      </c>
      <c r="G356" s="81" t="s">
        <v>14</v>
      </c>
      <c r="H356" s="81" t="s">
        <v>15</v>
      </c>
      <c r="I356" s="81">
        <v>1</v>
      </c>
      <c r="J356" s="88">
        <v>44.88</v>
      </c>
      <c r="K356" s="88"/>
      <c r="L356" s="82">
        <v>0</v>
      </c>
      <c r="M356" s="83">
        <v>0.16889999999999999</v>
      </c>
      <c r="N356" s="89">
        <v>37.5</v>
      </c>
      <c r="O356" s="149"/>
      <c r="P356" s="84"/>
      <c r="Q356" s="85"/>
    </row>
    <row r="357" spans="2:17" ht="13.2" x14ac:dyDescent="0.25">
      <c r="B357" s="35">
        <v>352</v>
      </c>
      <c r="C357" s="80" t="s">
        <v>1571</v>
      </c>
      <c r="D357" s="80" t="s">
        <v>1572</v>
      </c>
      <c r="E357" s="80" t="s">
        <v>1557</v>
      </c>
      <c r="F357" s="80" t="s">
        <v>1573</v>
      </c>
      <c r="G357" s="81" t="s">
        <v>14</v>
      </c>
      <c r="H357" s="81" t="s">
        <v>15</v>
      </c>
      <c r="I357" s="81">
        <v>1</v>
      </c>
      <c r="J357" s="88">
        <v>35.08</v>
      </c>
      <c r="K357" s="88"/>
      <c r="L357" s="82">
        <v>0</v>
      </c>
      <c r="M357" s="83">
        <v>1.61E-2</v>
      </c>
      <c r="N357" s="89">
        <v>34.375</v>
      </c>
      <c r="O357" s="149"/>
      <c r="P357" s="84"/>
      <c r="Q357" s="85"/>
    </row>
    <row r="358" spans="2:17" ht="13.2" x14ac:dyDescent="0.25">
      <c r="B358" s="35">
        <v>353</v>
      </c>
      <c r="C358" s="80" t="s">
        <v>1574</v>
      </c>
      <c r="D358" s="80" t="s">
        <v>1575</v>
      </c>
      <c r="E358" s="80" t="s">
        <v>1557</v>
      </c>
      <c r="F358" s="80" t="s">
        <v>1576</v>
      </c>
      <c r="G358" s="81" t="s">
        <v>14</v>
      </c>
      <c r="H358" s="81" t="s">
        <v>15</v>
      </c>
      <c r="I358" s="81">
        <v>1</v>
      </c>
      <c r="J358" s="88">
        <v>40.69</v>
      </c>
      <c r="K358" s="88"/>
      <c r="L358" s="82">
        <v>0</v>
      </c>
      <c r="M358" s="83">
        <v>1.8599999999999998E-2</v>
      </c>
      <c r="N358" s="89">
        <v>39.875</v>
      </c>
      <c r="O358" s="149"/>
      <c r="P358" s="84"/>
      <c r="Q358" s="85"/>
    </row>
    <row r="359" spans="2:17" ht="13.2" x14ac:dyDescent="0.25">
      <c r="B359" s="35">
        <v>354</v>
      </c>
      <c r="C359" s="80" t="s">
        <v>1577</v>
      </c>
      <c r="D359" s="80" t="s">
        <v>1578</v>
      </c>
      <c r="E359" s="80" t="s">
        <v>1557</v>
      </c>
      <c r="F359" s="80" t="s">
        <v>1579</v>
      </c>
      <c r="G359" s="81" t="s">
        <v>14</v>
      </c>
      <c r="H359" s="81" t="s">
        <v>15</v>
      </c>
      <c r="I359" s="81">
        <v>1</v>
      </c>
      <c r="J359" s="88">
        <v>54.71</v>
      </c>
      <c r="K359" s="88"/>
      <c r="L359" s="82">
        <v>0</v>
      </c>
      <c r="M359" s="83">
        <v>2.4799999999999999E-2</v>
      </c>
      <c r="N359" s="89">
        <v>53.625</v>
      </c>
      <c r="O359" s="149"/>
      <c r="P359" s="84"/>
      <c r="Q359" s="85"/>
    </row>
    <row r="360" spans="2:17" ht="13.2" x14ac:dyDescent="0.25">
      <c r="B360" s="35">
        <v>355</v>
      </c>
      <c r="C360" s="80" t="s">
        <v>1580</v>
      </c>
      <c r="D360" s="80" t="s">
        <v>1581</v>
      </c>
      <c r="E360" s="80" t="s">
        <v>1557</v>
      </c>
      <c r="F360" s="80" t="s">
        <v>1582</v>
      </c>
      <c r="G360" s="81" t="s">
        <v>14</v>
      </c>
      <c r="H360" s="81" t="s">
        <v>15</v>
      </c>
      <c r="I360" s="81">
        <v>1</v>
      </c>
      <c r="J360" s="88">
        <v>54.71</v>
      </c>
      <c r="K360" s="88"/>
      <c r="L360" s="82">
        <v>0</v>
      </c>
      <c r="M360" s="83">
        <v>2.4799999999999999E-2</v>
      </c>
      <c r="N360" s="89">
        <v>53.625</v>
      </c>
      <c r="O360" s="149"/>
      <c r="P360" s="84"/>
      <c r="Q360" s="85"/>
    </row>
    <row r="361" spans="2:17" ht="13.2" x14ac:dyDescent="0.25">
      <c r="B361" s="35">
        <v>356</v>
      </c>
      <c r="C361" s="80" t="s">
        <v>1583</v>
      </c>
      <c r="D361" s="80" t="s">
        <v>1584</v>
      </c>
      <c r="E361" s="80" t="s">
        <v>1557</v>
      </c>
      <c r="F361" s="80" t="s">
        <v>1585</v>
      </c>
      <c r="G361" s="81" t="s">
        <v>14</v>
      </c>
      <c r="H361" s="81" t="s">
        <v>15</v>
      </c>
      <c r="I361" s="81">
        <v>1</v>
      </c>
      <c r="J361" s="88">
        <v>54.71</v>
      </c>
      <c r="K361" s="88"/>
      <c r="L361" s="82">
        <v>0</v>
      </c>
      <c r="M361" s="83">
        <v>2.4799999999999999E-2</v>
      </c>
      <c r="N361" s="89">
        <v>53.625</v>
      </c>
      <c r="O361" s="149"/>
      <c r="P361" s="84"/>
      <c r="Q361" s="85"/>
    </row>
    <row r="362" spans="2:17" ht="13.2" x14ac:dyDescent="0.25">
      <c r="B362" s="35">
        <v>357</v>
      </c>
      <c r="C362" s="80" t="s">
        <v>1586</v>
      </c>
      <c r="D362" s="80" t="s">
        <v>1587</v>
      </c>
      <c r="E362" s="80" t="s">
        <v>1557</v>
      </c>
      <c r="F362" s="80" t="s">
        <v>1588</v>
      </c>
      <c r="G362" s="81" t="s">
        <v>14</v>
      </c>
      <c r="H362" s="81" t="s">
        <v>15</v>
      </c>
      <c r="I362" s="81">
        <v>1</v>
      </c>
      <c r="J362" s="88">
        <v>119.26</v>
      </c>
      <c r="K362" s="88"/>
      <c r="L362" s="82">
        <v>0</v>
      </c>
      <c r="M362" s="83">
        <v>5.4600000000000003E-2</v>
      </c>
      <c r="N362" s="89">
        <v>116.875</v>
      </c>
      <c r="O362" s="149"/>
      <c r="P362" s="84"/>
      <c r="Q362" s="85"/>
    </row>
    <row r="363" spans="2:17" ht="13.2" x14ac:dyDescent="0.25">
      <c r="B363" s="35">
        <v>358</v>
      </c>
      <c r="C363" s="80" t="s">
        <v>1589</v>
      </c>
      <c r="D363" s="80" t="s">
        <v>1590</v>
      </c>
      <c r="E363" s="80" t="s">
        <v>1557</v>
      </c>
      <c r="F363" s="80" t="s">
        <v>1591</v>
      </c>
      <c r="G363" s="81" t="s">
        <v>14</v>
      </c>
      <c r="H363" s="81" t="s">
        <v>15</v>
      </c>
      <c r="I363" s="81">
        <v>1</v>
      </c>
      <c r="J363" s="88">
        <v>105.23</v>
      </c>
      <c r="K363" s="88"/>
      <c r="L363" s="82">
        <v>0</v>
      </c>
      <c r="M363" s="83">
        <v>4.82E-2</v>
      </c>
      <c r="N363" s="89">
        <v>103.125</v>
      </c>
      <c r="O363" s="149"/>
      <c r="P363" s="84"/>
      <c r="Q363" s="85"/>
    </row>
    <row r="364" spans="2:17" ht="13.2" x14ac:dyDescent="0.25">
      <c r="B364" s="35">
        <v>359</v>
      </c>
      <c r="C364" s="80" t="s">
        <v>1592</v>
      </c>
      <c r="D364" s="80" t="s">
        <v>1593</v>
      </c>
      <c r="E364" s="80" t="s">
        <v>1557</v>
      </c>
      <c r="F364" s="80" t="s">
        <v>1594</v>
      </c>
      <c r="G364" s="81" t="s">
        <v>14</v>
      </c>
      <c r="H364" s="81" t="s">
        <v>15</v>
      </c>
      <c r="I364" s="81">
        <v>1</v>
      </c>
      <c r="J364" s="88">
        <v>63.14</v>
      </c>
      <c r="K364" s="88"/>
      <c r="L364" s="82">
        <v>0</v>
      </c>
      <c r="M364" s="83">
        <v>2.8899999999999999E-2</v>
      </c>
      <c r="N364" s="89">
        <v>61.875</v>
      </c>
      <c r="O364" s="149"/>
      <c r="P364" s="84"/>
      <c r="Q364" s="85"/>
    </row>
    <row r="365" spans="2:17" ht="13.2" x14ac:dyDescent="0.25">
      <c r="B365" s="35">
        <v>360</v>
      </c>
      <c r="C365" s="80" t="s">
        <v>1595</v>
      </c>
      <c r="D365" s="80" t="s">
        <v>1596</v>
      </c>
      <c r="E365" s="80" t="s">
        <v>1557</v>
      </c>
      <c r="F365" s="80" t="s">
        <v>1597</v>
      </c>
      <c r="G365" s="81" t="s">
        <v>14</v>
      </c>
      <c r="H365" s="81" t="s">
        <v>15</v>
      </c>
      <c r="I365" s="81">
        <v>1</v>
      </c>
      <c r="J365" s="88">
        <v>35.08</v>
      </c>
      <c r="K365" s="88"/>
      <c r="L365" s="82">
        <v>0</v>
      </c>
      <c r="M365" s="83">
        <v>1.61E-2</v>
      </c>
      <c r="N365" s="89">
        <v>34.375</v>
      </c>
      <c r="O365" s="149"/>
      <c r="P365" s="84"/>
      <c r="Q365" s="85"/>
    </row>
    <row r="366" spans="2:17" ht="13.2" x14ac:dyDescent="0.25">
      <c r="B366" s="35">
        <v>361</v>
      </c>
      <c r="C366" s="80" t="s">
        <v>1598</v>
      </c>
      <c r="D366" s="80" t="s">
        <v>1599</v>
      </c>
      <c r="E366" s="80" t="s">
        <v>1557</v>
      </c>
      <c r="F366" s="80" t="s">
        <v>1600</v>
      </c>
      <c r="G366" s="81" t="s">
        <v>14</v>
      </c>
      <c r="H366" s="81" t="s">
        <v>15</v>
      </c>
      <c r="I366" s="81">
        <v>1</v>
      </c>
      <c r="J366" s="88">
        <v>49.1</v>
      </c>
      <c r="K366" s="88"/>
      <c r="L366" s="82">
        <v>0</v>
      </c>
      <c r="M366" s="83">
        <v>2.23E-2</v>
      </c>
      <c r="N366" s="89">
        <v>48.125</v>
      </c>
      <c r="O366" s="149"/>
      <c r="P366" s="84"/>
      <c r="Q366" s="85"/>
    </row>
    <row r="367" spans="2:17" ht="13.2" x14ac:dyDescent="0.25">
      <c r="B367" s="35">
        <v>362</v>
      </c>
      <c r="C367" s="80" t="s">
        <v>1601</v>
      </c>
      <c r="D367" s="80" t="s">
        <v>1602</v>
      </c>
      <c r="E367" s="80" t="s">
        <v>1557</v>
      </c>
      <c r="F367" s="80" t="s">
        <v>1603</v>
      </c>
      <c r="G367" s="81" t="s">
        <v>14</v>
      </c>
      <c r="H367" s="81" t="s">
        <v>15</v>
      </c>
      <c r="I367" s="81">
        <v>1</v>
      </c>
      <c r="J367" s="88">
        <v>49.1</v>
      </c>
      <c r="K367" s="88"/>
      <c r="L367" s="82">
        <v>0</v>
      </c>
      <c r="M367" s="83">
        <v>2.23E-2</v>
      </c>
      <c r="N367" s="89">
        <v>48.125</v>
      </c>
      <c r="O367" s="149"/>
      <c r="P367" s="84"/>
      <c r="Q367" s="85"/>
    </row>
    <row r="368" spans="2:17" ht="13.2" x14ac:dyDescent="0.25">
      <c r="B368" s="35">
        <v>363</v>
      </c>
      <c r="C368" s="80" t="s">
        <v>1604</v>
      </c>
      <c r="D368" s="80" t="s">
        <v>1605</v>
      </c>
      <c r="E368" s="80" t="s">
        <v>1557</v>
      </c>
      <c r="F368" s="80" t="s">
        <v>1606</v>
      </c>
      <c r="G368" s="81" t="s">
        <v>14</v>
      </c>
      <c r="H368" s="81" t="s">
        <v>15</v>
      </c>
      <c r="I368" s="81">
        <v>1</v>
      </c>
      <c r="J368" s="88">
        <v>49.1</v>
      </c>
      <c r="K368" s="88"/>
      <c r="L368" s="82">
        <v>0</v>
      </c>
      <c r="M368" s="83">
        <v>2.23E-2</v>
      </c>
      <c r="N368" s="89">
        <v>48.125</v>
      </c>
      <c r="O368" s="149"/>
      <c r="P368" s="84"/>
      <c r="Q368" s="85"/>
    </row>
    <row r="369" spans="2:17" ht="13.2" x14ac:dyDescent="0.25">
      <c r="B369" s="35">
        <v>364</v>
      </c>
      <c r="C369" s="80" t="s">
        <v>1607</v>
      </c>
      <c r="D369" s="80" t="s">
        <v>1608</v>
      </c>
      <c r="E369" s="80" t="s">
        <v>1557</v>
      </c>
      <c r="F369" s="80" t="s">
        <v>1609</v>
      </c>
      <c r="G369" s="81" t="s">
        <v>14</v>
      </c>
      <c r="H369" s="81" t="s">
        <v>15</v>
      </c>
      <c r="I369" s="81">
        <v>1</v>
      </c>
      <c r="J369" s="88">
        <v>49.1</v>
      </c>
      <c r="K369" s="88"/>
      <c r="L369" s="82">
        <v>0</v>
      </c>
      <c r="M369" s="83">
        <v>2.23E-2</v>
      </c>
      <c r="N369" s="89">
        <v>48.125</v>
      </c>
      <c r="O369" s="149"/>
      <c r="P369" s="84"/>
      <c r="Q369" s="85"/>
    </row>
    <row r="370" spans="2:17" ht="13.2" x14ac:dyDescent="0.25">
      <c r="B370" s="35">
        <v>365</v>
      </c>
      <c r="C370" s="80" t="s">
        <v>1610</v>
      </c>
      <c r="D370" s="80" t="s">
        <v>1611</v>
      </c>
      <c r="E370" s="80" t="s">
        <v>1557</v>
      </c>
      <c r="F370" s="80" t="s">
        <v>1612</v>
      </c>
      <c r="G370" s="81" t="s">
        <v>14</v>
      </c>
      <c r="H370" s="81" t="s">
        <v>15</v>
      </c>
      <c r="I370" s="81">
        <v>1</v>
      </c>
      <c r="J370" s="88">
        <v>25.51</v>
      </c>
      <c r="K370" s="88"/>
      <c r="L370" s="82">
        <v>0</v>
      </c>
      <c r="M370" s="83">
        <v>1.17E-2</v>
      </c>
      <c r="N370" s="89">
        <v>25</v>
      </c>
      <c r="O370" s="149"/>
      <c r="P370" s="84"/>
      <c r="Q370" s="85"/>
    </row>
    <row r="371" spans="2:17" ht="13.2" x14ac:dyDescent="0.25">
      <c r="B371" s="35">
        <v>366</v>
      </c>
      <c r="C371" s="80" t="s">
        <v>1613</v>
      </c>
      <c r="D371" s="80" t="s">
        <v>1614</v>
      </c>
      <c r="E371" s="80" t="s">
        <v>1557</v>
      </c>
      <c r="F371" s="80" t="s">
        <v>1615</v>
      </c>
      <c r="G371" s="81" t="s">
        <v>14</v>
      </c>
      <c r="H371" s="81" t="s">
        <v>15</v>
      </c>
      <c r="I371" s="81">
        <v>1</v>
      </c>
      <c r="J371" s="88">
        <v>224.4</v>
      </c>
      <c r="K371" s="88"/>
      <c r="L371" s="82">
        <v>0</v>
      </c>
      <c r="M371" s="83">
        <v>0.1007</v>
      </c>
      <c r="N371" s="89">
        <v>220</v>
      </c>
      <c r="O371" s="149"/>
      <c r="P371" s="84"/>
      <c r="Q371" s="85"/>
    </row>
    <row r="372" spans="2:17" ht="13.2" x14ac:dyDescent="0.25">
      <c r="B372" s="35">
        <v>367</v>
      </c>
      <c r="C372" s="80" t="s">
        <v>1616</v>
      </c>
      <c r="D372" s="80" t="s">
        <v>1617</v>
      </c>
      <c r="E372" s="80" t="s">
        <v>1557</v>
      </c>
      <c r="F372" s="80" t="s">
        <v>1618</v>
      </c>
      <c r="G372" s="81" t="s">
        <v>14</v>
      </c>
      <c r="H372" s="81" t="s">
        <v>15</v>
      </c>
      <c r="I372" s="81">
        <v>1</v>
      </c>
      <c r="J372" s="88">
        <v>255</v>
      </c>
      <c r="K372" s="88"/>
      <c r="L372" s="82">
        <v>0</v>
      </c>
      <c r="M372" s="83">
        <v>0.1144</v>
      </c>
      <c r="N372" s="89">
        <v>250</v>
      </c>
      <c r="O372" s="149"/>
      <c r="P372" s="84"/>
      <c r="Q372" s="85"/>
    </row>
    <row r="373" spans="2:17" ht="13.2" x14ac:dyDescent="0.25">
      <c r="B373" s="35">
        <v>368</v>
      </c>
      <c r="C373" s="80" t="s">
        <v>1619</v>
      </c>
      <c r="D373" s="80" t="s">
        <v>1620</v>
      </c>
      <c r="E373" s="80" t="s">
        <v>1557</v>
      </c>
      <c r="F373" s="80" t="s">
        <v>1621</v>
      </c>
      <c r="G373" s="81" t="s">
        <v>14</v>
      </c>
      <c r="H373" s="81" t="s">
        <v>15</v>
      </c>
      <c r="I373" s="81">
        <v>1</v>
      </c>
      <c r="J373" s="88">
        <v>219.3</v>
      </c>
      <c r="K373" s="88"/>
      <c r="L373" s="82">
        <v>0</v>
      </c>
      <c r="M373" s="83">
        <v>9.8400000000000001E-2</v>
      </c>
      <c r="N373" s="89">
        <v>215</v>
      </c>
      <c r="O373" s="149"/>
      <c r="P373" s="84"/>
      <c r="Q373" s="85"/>
    </row>
    <row r="374" spans="2:17" ht="13.2" x14ac:dyDescent="0.25">
      <c r="B374" s="35">
        <v>369</v>
      </c>
      <c r="C374" s="80" t="s">
        <v>1622</v>
      </c>
      <c r="D374" s="80" t="s">
        <v>1622</v>
      </c>
      <c r="E374" s="80" t="s">
        <v>1557</v>
      </c>
      <c r="F374" s="80" t="s">
        <v>1623</v>
      </c>
      <c r="G374" s="81" t="s">
        <v>14</v>
      </c>
      <c r="H374" s="81" t="s">
        <v>15</v>
      </c>
      <c r="I374" s="81">
        <v>1</v>
      </c>
      <c r="J374" s="120">
        <v>62.5</v>
      </c>
      <c r="K374" s="120"/>
      <c r="L374" s="82">
        <v>0</v>
      </c>
      <c r="M374" s="121">
        <v>2.86E-2</v>
      </c>
      <c r="N374" s="122">
        <v>61.25</v>
      </c>
      <c r="O374" s="150"/>
      <c r="P374" s="84"/>
      <c r="Q374" s="85"/>
    </row>
    <row r="375" spans="2:17" ht="13.2" x14ac:dyDescent="0.25">
      <c r="B375" s="35">
        <v>370</v>
      </c>
      <c r="C375" s="80" t="s">
        <v>1624</v>
      </c>
      <c r="D375" s="80" t="s">
        <v>1624</v>
      </c>
      <c r="E375" s="80" t="s">
        <v>1557</v>
      </c>
      <c r="F375" s="80" t="s">
        <v>1625</v>
      </c>
      <c r="G375" s="81" t="s">
        <v>14</v>
      </c>
      <c r="H375" s="81" t="s">
        <v>15</v>
      </c>
      <c r="I375" s="81">
        <v>1</v>
      </c>
      <c r="J375" s="120">
        <v>126.28</v>
      </c>
      <c r="K375" s="120"/>
      <c r="L375" s="82">
        <v>0</v>
      </c>
      <c r="M375" s="83">
        <v>5.79E-2</v>
      </c>
      <c r="N375" s="122">
        <v>123.75</v>
      </c>
      <c r="O375" s="150"/>
      <c r="P375" s="84"/>
      <c r="Q375" s="85"/>
    </row>
  </sheetData>
  <sheetProtection formatCells="0"/>
  <protectedRanges>
    <protectedRange sqref="E376:E1048576 E1:E6 E306 E8:E9 E11:E12 E14:E15 E17:E18 E20:E21 E23:E24 E26:E27 E29:E30 E32:E33 E35:E36 E38:E39 E41:E42 E44:E45 E47:E48 E50:E51 E53:E54 E56:E57 E59:E60 E62:E63 E65:E68 E70:E71 E73:E74 E76:E77 E79:E80 E82:E83 E85:E86 E88:E89 E91:E92 E94:E95 E97:E98 E100:E101 E103:E104 E106:E107 E109:E110 E112:E113 E115:E116 E118:E284 E308:E309 E311:E312 E314" name="Range1_1"/>
    <protectedRange sqref="E285:E305 E307 E310 E313 E7 E10 E13 E16 E19 E22 E25 E28 E31 E34 E37 E40 E43 E46 E49 E52 E55 E58 E61 E64 E69 E72 E75 E78 E81 E84 E87 E90 E93 E96 E99 E102 E105 E108 E111 E114 E117 E315:E336" name="Range1"/>
  </protectedRanges>
  <autoFilter ref="B5:Q351" xr:uid="{B6E68C39-310B-4FCF-BC41-FD7607A55AB5}"/>
  <mergeCells count="3">
    <mergeCell ref="B1:C1"/>
    <mergeCell ref="B2:C2"/>
    <mergeCell ref="B3:C3"/>
  </mergeCells>
  <printOptions horizontalCentered="1"/>
  <pageMargins left="0.25" right="0.25" top="0.75" bottom="0.75" header="0.3" footer="0.3"/>
  <pageSetup scale="38" fitToHeight="0" orientation="landscape" horizontalDpi="4294967295" r:id="rId1"/>
  <headerFooter>
    <oddHeader>&amp;L&amp;"Arial,Regular"&amp;9Office of General Services
NYS Procurement&amp;C&amp;"Arial,Regular"&amp;9Group 73600 Solicitation 22802
Information Technology Umbrella Contract - Manufacturer Based (Statewide)&amp;R&amp;"Arial,Regular"&amp;9Appendix C.1 - Contract Pricing Modification
&amp;A</oddHeader>
    <oddFooter>&amp;L&amp;"Arial,Regular"&amp;10PM20780&amp;C&amp;"Arial,Regular"&amp;10AssetWorks LLC&amp;R&amp;"Arial,Regular"&amp;10Page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autoPageBreaks="0" fitToPage="1"/>
  </sheetPr>
  <dimension ref="A1:R57"/>
  <sheetViews>
    <sheetView showGridLines="0" zoomScaleSheetLayoutView="25" workbookViewId="0">
      <pane xSplit="1" ySplit="5" topLeftCell="B6" activePane="bottomRight" state="frozen"/>
      <selection activeCell="E8" sqref="E8"/>
      <selection pane="topRight" activeCell="E8" sqref="E8"/>
      <selection pane="bottomLeft" activeCell="E8" sqref="E8"/>
      <selection pane="bottomRight" activeCell="I13" sqref="I13"/>
    </sheetView>
  </sheetViews>
  <sheetFormatPr defaultColWidth="9.109375" defaultRowHeight="11.4" x14ac:dyDescent="0.2"/>
  <cols>
    <col min="1" max="1" width="1.5546875" style="1" customWidth="1"/>
    <col min="2" max="2" width="8.5546875" style="2" customWidth="1"/>
    <col min="3" max="3" width="24.109375" style="2" customWidth="1"/>
    <col min="4" max="4" width="47.88671875" style="2" customWidth="1"/>
    <col min="5" max="5" width="25" style="2" customWidth="1"/>
    <col min="6" max="6" width="15.44140625" style="2" customWidth="1"/>
    <col min="7" max="7" width="9.5546875" style="2" customWidth="1"/>
    <col min="8" max="8" width="11.5546875" style="2" customWidth="1"/>
    <col min="9" max="9" width="9.5546875" style="9" customWidth="1"/>
    <col min="10" max="11" width="11.88671875" style="3" customWidth="1"/>
    <col min="12" max="12" width="10.44140625" style="10" customWidth="1"/>
    <col min="13" max="13" width="10.44140625" style="7" customWidth="1"/>
    <col min="14" max="14" width="12.5546875" style="3" bestFit="1" customWidth="1"/>
    <col min="15" max="15" width="12.5546875" style="3" customWidth="1"/>
    <col min="16" max="16" width="10.44140625" style="7" customWidth="1"/>
    <col min="17" max="17" width="14" style="3" customWidth="1"/>
    <col min="18" max="16384" width="9.109375" style="51"/>
  </cols>
  <sheetData>
    <row r="1" spans="1:17" s="46" customFormat="1" ht="12.75" customHeight="1" x14ac:dyDescent="0.2">
      <c r="A1" s="16"/>
      <c r="B1" s="168" t="s">
        <v>8</v>
      </c>
      <c r="C1" s="169"/>
      <c r="D1" s="33" t="s">
        <v>30</v>
      </c>
      <c r="E1" s="17"/>
      <c r="F1" s="18"/>
      <c r="G1" s="18"/>
      <c r="H1" s="18"/>
      <c r="I1" s="18"/>
      <c r="J1" s="18"/>
      <c r="K1" s="18"/>
      <c r="L1" s="18"/>
      <c r="M1" s="18"/>
      <c r="N1" s="18"/>
      <c r="O1" s="18"/>
      <c r="P1" s="18"/>
      <c r="Q1" s="18"/>
    </row>
    <row r="2" spans="1:17" s="46" customFormat="1" ht="13.2" x14ac:dyDescent="0.2">
      <c r="A2" s="18"/>
      <c r="B2" s="170" t="s">
        <v>25</v>
      </c>
      <c r="C2" s="171"/>
      <c r="D2" s="34" t="s">
        <v>31</v>
      </c>
      <c r="E2" s="17"/>
      <c r="F2" s="18"/>
      <c r="G2" s="18"/>
      <c r="H2" s="18"/>
      <c r="I2" s="18"/>
      <c r="J2" s="18"/>
      <c r="K2" s="18"/>
      <c r="L2" s="18"/>
      <c r="M2" s="18"/>
      <c r="N2" s="18"/>
      <c r="O2" s="18"/>
      <c r="P2" s="18"/>
      <c r="Q2" s="18"/>
    </row>
    <row r="3" spans="1:17" s="46" customFormat="1" ht="13.5" customHeight="1" thickBot="1" x14ac:dyDescent="0.25">
      <c r="A3" s="18"/>
      <c r="B3" s="172" t="s">
        <v>26</v>
      </c>
      <c r="C3" s="173"/>
      <c r="D3" s="32">
        <v>44237</v>
      </c>
      <c r="E3" s="17"/>
      <c r="F3" s="18"/>
      <c r="G3" s="18"/>
      <c r="H3" s="18"/>
      <c r="I3" s="18"/>
      <c r="J3" s="18"/>
      <c r="K3" s="18"/>
      <c r="L3" s="18"/>
      <c r="M3" s="18"/>
      <c r="N3" s="18"/>
      <c r="O3" s="18"/>
      <c r="P3" s="18"/>
      <c r="Q3" s="18"/>
    </row>
    <row r="4" spans="1:17" s="46" customFormat="1" ht="15.6" x14ac:dyDescent="0.3">
      <c r="A4" s="18"/>
      <c r="B4" s="19"/>
      <c r="C4" s="19"/>
      <c r="D4" s="19"/>
      <c r="E4" s="19"/>
      <c r="F4" s="8">
        <v>0</v>
      </c>
      <c r="G4" s="4"/>
      <c r="H4" s="18"/>
      <c r="I4" s="20"/>
      <c r="J4" s="18"/>
      <c r="K4" s="18"/>
      <c r="L4" s="21"/>
      <c r="M4" s="6"/>
      <c r="N4" s="5"/>
      <c r="O4" s="5"/>
      <c r="P4" s="6"/>
      <c r="Q4" s="5"/>
    </row>
    <row r="5" spans="1:17" s="46" customFormat="1" ht="41.4" x14ac:dyDescent="0.25">
      <c r="A5" s="16"/>
      <c r="B5" s="47" t="s">
        <v>2</v>
      </c>
      <c r="C5" s="47" t="s">
        <v>4</v>
      </c>
      <c r="D5" s="47" t="s">
        <v>5</v>
      </c>
      <c r="E5" s="47" t="s">
        <v>18</v>
      </c>
      <c r="F5" s="47" t="s">
        <v>9</v>
      </c>
      <c r="G5" s="48" t="s">
        <v>7</v>
      </c>
      <c r="H5" s="47" t="s">
        <v>0</v>
      </c>
      <c r="I5" s="47" t="s">
        <v>6</v>
      </c>
      <c r="J5" s="49" t="s">
        <v>1</v>
      </c>
      <c r="K5" s="24" t="s">
        <v>1869</v>
      </c>
      <c r="L5" s="50" t="s">
        <v>16</v>
      </c>
      <c r="M5" s="50" t="s">
        <v>1858</v>
      </c>
      <c r="N5" s="49" t="s">
        <v>3</v>
      </c>
      <c r="O5" s="27" t="s">
        <v>1870</v>
      </c>
      <c r="P5" s="50" t="s">
        <v>1857</v>
      </c>
      <c r="Q5" s="49" t="s">
        <v>1856</v>
      </c>
    </row>
    <row r="6" spans="1:17" x14ac:dyDescent="0.2">
      <c r="B6" s="35">
        <v>1</v>
      </c>
      <c r="C6" s="36" t="s">
        <v>432</v>
      </c>
      <c r="D6" s="36" t="s">
        <v>432</v>
      </c>
      <c r="E6" s="36" t="s">
        <v>33</v>
      </c>
      <c r="F6" s="36" t="s">
        <v>433</v>
      </c>
      <c r="G6" s="37" t="s">
        <v>14</v>
      </c>
      <c r="H6" s="37" t="s">
        <v>15</v>
      </c>
      <c r="I6" s="38">
        <v>1</v>
      </c>
      <c r="J6" s="39">
        <v>5000</v>
      </c>
      <c r="K6" s="39"/>
      <c r="L6" s="40">
        <v>2.5000000000000001E-2</v>
      </c>
      <c r="M6" s="41">
        <v>2.5000000000000001E-2</v>
      </c>
      <c r="N6" s="59">
        <f t="shared" ref="N6:N50" si="0">IF($J6="","",IF($M6="",$J6*(1-$L6),IF(M6&lt;L6,"Discount Error",J6*(1-$M6))))</f>
        <v>4875</v>
      </c>
      <c r="O6" s="59"/>
      <c r="P6" s="41"/>
      <c r="Q6" s="42" t="s">
        <v>29</v>
      </c>
    </row>
    <row r="7" spans="1:17" ht="34.200000000000003" x14ac:dyDescent="0.2">
      <c r="B7" s="35">
        <v>2</v>
      </c>
      <c r="C7" s="36" t="s">
        <v>434</v>
      </c>
      <c r="D7" s="36" t="s">
        <v>434</v>
      </c>
      <c r="E7" s="36" t="s">
        <v>33</v>
      </c>
      <c r="F7" s="36" t="s">
        <v>435</v>
      </c>
      <c r="G7" s="37" t="s">
        <v>14</v>
      </c>
      <c r="H7" s="37" t="s">
        <v>15</v>
      </c>
      <c r="I7" s="38">
        <v>1</v>
      </c>
      <c r="J7" s="39">
        <v>2000</v>
      </c>
      <c r="K7" s="39"/>
      <c r="L7" s="40">
        <v>2.5000000000000001E-2</v>
      </c>
      <c r="M7" s="41">
        <v>2.5000000000000001E-2</v>
      </c>
      <c r="N7" s="59">
        <f t="shared" si="0"/>
        <v>1950</v>
      </c>
      <c r="O7" s="59"/>
      <c r="P7" s="41"/>
      <c r="Q7" s="42" t="s">
        <v>29</v>
      </c>
    </row>
    <row r="8" spans="1:17" ht="22.8" x14ac:dyDescent="0.2">
      <c r="B8" s="35">
        <v>3</v>
      </c>
      <c r="C8" s="36" t="s">
        <v>436</v>
      </c>
      <c r="D8" s="36" t="s">
        <v>436</v>
      </c>
      <c r="E8" s="36" t="s">
        <v>33</v>
      </c>
      <c r="F8" s="36" t="s">
        <v>437</v>
      </c>
      <c r="G8" s="37" t="s">
        <v>14</v>
      </c>
      <c r="H8" s="37" t="s">
        <v>15</v>
      </c>
      <c r="I8" s="38">
        <v>1</v>
      </c>
      <c r="J8" s="39">
        <v>4</v>
      </c>
      <c r="K8" s="39"/>
      <c r="L8" s="40">
        <v>2.5000000000000001E-2</v>
      </c>
      <c r="M8" s="41">
        <v>2.5000000000000001E-2</v>
      </c>
      <c r="N8" s="59">
        <f t="shared" si="0"/>
        <v>3.9</v>
      </c>
      <c r="O8" s="59"/>
      <c r="P8" s="41"/>
      <c r="Q8" s="42" t="s">
        <v>29</v>
      </c>
    </row>
    <row r="9" spans="1:17" ht="22.8" x14ac:dyDescent="0.2">
      <c r="B9" s="35">
        <v>4</v>
      </c>
      <c r="C9" s="36" t="s">
        <v>438</v>
      </c>
      <c r="D9" s="36" t="s">
        <v>438</v>
      </c>
      <c r="E9" s="36" t="s">
        <v>33</v>
      </c>
      <c r="F9" s="36" t="s">
        <v>439</v>
      </c>
      <c r="G9" s="37" t="s">
        <v>14</v>
      </c>
      <c r="H9" s="37" t="s">
        <v>15</v>
      </c>
      <c r="I9" s="38">
        <v>1</v>
      </c>
      <c r="J9" s="39">
        <v>3.5</v>
      </c>
      <c r="K9" s="39"/>
      <c r="L9" s="40">
        <v>2.5000000000000001E-2</v>
      </c>
      <c r="M9" s="41">
        <v>2.5000000000000001E-2</v>
      </c>
      <c r="N9" s="59">
        <f t="shared" si="0"/>
        <v>3.4125000000000001</v>
      </c>
      <c r="O9" s="59"/>
      <c r="P9" s="41"/>
      <c r="Q9" s="42" t="s">
        <v>29</v>
      </c>
    </row>
    <row r="10" spans="1:17" ht="22.8" x14ac:dyDescent="0.2">
      <c r="B10" s="35">
        <v>5</v>
      </c>
      <c r="C10" s="36" t="s">
        <v>440</v>
      </c>
      <c r="D10" s="36" t="s">
        <v>440</v>
      </c>
      <c r="E10" s="36" t="s">
        <v>33</v>
      </c>
      <c r="F10" s="36" t="s">
        <v>441</v>
      </c>
      <c r="G10" s="37" t="s">
        <v>14</v>
      </c>
      <c r="H10" s="37" t="s">
        <v>15</v>
      </c>
      <c r="I10" s="38">
        <v>1</v>
      </c>
      <c r="J10" s="39">
        <v>3</v>
      </c>
      <c r="K10" s="39"/>
      <c r="L10" s="40">
        <v>2.5000000000000001E-2</v>
      </c>
      <c r="M10" s="41">
        <v>2.5000000000000001E-2</v>
      </c>
      <c r="N10" s="59">
        <f t="shared" si="0"/>
        <v>2.9249999999999998</v>
      </c>
      <c r="O10" s="59"/>
      <c r="P10" s="41"/>
      <c r="Q10" s="42" t="s">
        <v>29</v>
      </c>
    </row>
    <row r="11" spans="1:17" ht="22.8" x14ac:dyDescent="0.2">
      <c r="B11" s="35">
        <v>6</v>
      </c>
      <c r="C11" s="36" t="s">
        <v>442</v>
      </c>
      <c r="D11" s="36" t="s">
        <v>442</v>
      </c>
      <c r="E11" s="36" t="s">
        <v>33</v>
      </c>
      <c r="F11" s="36" t="s">
        <v>443</v>
      </c>
      <c r="G11" s="37" t="s">
        <v>14</v>
      </c>
      <c r="H11" s="37" t="s">
        <v>15</v>
      </c>
      <c r="I11" s="38">
        <v>1</v>
      </c>
      <c r="J11" s="39">
        <v>2.5</v>
      </c>
      <c r="K11" s="39"/>
      <c r="L11" s="40">
        <v>2.5000000000000001E-2</v>
      </c>
      <c r="M11" s="41">
        <v>2.5000000000000001E-2</v>
      </c>
      <c r="N11" s="59">
        <f t="shared" si="0"/>
        <v>2.4375</v>
      </c>
      <c r="O11" s="59"/>
      <c r="P11" s="41"/>
      <c r="Q11" s="42" t="s">
        <v>29</v>
      </c>
    </row>
    <row r="12" spans="1:17" ht="22.8" x14ac:dyDescent="0.2">
      <c r="B12" s="35">
        <v>7</v>
      </c>
      <c r="C12" s="36" t="s">
        <v>444</v>
      </c>
      <c r="D12" s="36" t="s">
        <v>444</v>
      </c>
      <c r="E12" s="36" t="s">
        <v>33</v>
      </c>
      <c r="F12" s="36" t="s">
        <v>445</v>
      </c>
      <c r="G12" s="37" t="s">
        <v>14</v>
      </c>
      <c r="H12" s="37" t="s">
        <v>15</v>
      </c>
      <c r="I12" s="38">
        <v>1</v>
      </c>
      <c r="J12" s="39">
        <v>2.25</v>
      </c>
      <c r="K12" s="39"/>
      <c r="L12" s="40">
        <v>2.5000000000000001E-2</v>
      </c>
      <c r="M12" s="41">
        <v>2.5000000000000001E-2</v>
      </c>
      <c r="N12" s="59">
        <f t="shared" si="0"/>
        <v>2.1937500000000001</v>
      </c>
      <c r="O12" s="59"/>
      <c r="P12" s="41"/>
      <c r="Q12" s="42" t="s">
        <v>29</v>
      </c>
    </row>
    <row r="13" spans="1:17" ht="22.8" x14ac:dyDescent="0.2">
      <c r="B13" s="35">
        <v>8</v>
      </c>
      <c r="C13" s="36" t="s">
        <v>446</v>
      </c>
      <c r="D13" s="36" t="s">
        <v>446</v>
      </c>
      <c r="E13" s="36" t="s">
        <v>33</v>
      </c>
      <c r="F13" s="36" t="s">
        <v>447</v>
      </c>
      <c r="G13" s="37" t="s">
        <v>14</v>
      </c>
      <c r="H13" s="37" t="s">
        <v>15</v>
      </c>
      <c r="I13" s="38">
        <v>1</v>
      </c>
      <c r="J13" s="39">
        <v>2500</v>
      </c>
      <c r="K13" s="39"/>
      <c r="L13" s="40">
        <v>2.5000000000000001E-2</v>
      </c>
      <c r="M13" s="41">
        <v>2.5000000000000001E-2</v>
      </c>
      <c r="N13" s="59">
        <f t="shared" si="0"/>
        <v>2437.5</v>
      </c>
      <c r="O13" s="59"/>
      <c r="P13" s="41"/>
      <c r="Q13" s="42" t="s">
        <v>29</v>
      </c>
    </row>
    <row r="14" spans="1:17" ht="22.8" x14ac:dyDescent="0.2">
      <c r="B14" s="35">
        <v>9</v>
      </c>
      <c r="C14" s="36" t="s">
        <v>448</v>
      </c>
      <c r="D14" s="36" t="s">
        <v>448</v>
      </c>
      <c r="E14" s="36" t="s">
        <v>33</v>
      </c>
      <c r="F14" s="36" t="s">
        <v>449</v>
      </c>
      <c r="G14" s="37" t="s">
        <v>14</v>
      </c>
      <c r="H14" s="37" t="s">
        <v>15</v>
      </c>
      <c r="I14" s="38">
        <v>1</v>
      </c>
      <c r="J14" s="39">
        <v>500</v>
      </c>
      <c r="K14" s="39"/>
      <c r="L14" s="40">
        <v>2.5000000000000001E-2</v>
      </c>
      <c r="M14" s="41">
        <v>2.5000000000000001E-2</v>
      </c>
      <c r="N14" s="59">
        <f t="shared" si="0"/>
        <v>487.5</v>
      </c>
      <c r="O14" s="59"/>
      <c r="P14" s="41"/>
      <c r="Q14" s="42" t="s">
        <v>29</v>
      </c>
    </row>
    <row r="15" spans="1:17" ht="22.8" x14ac:dyDescent="0.2">
      <c r="B15" s="35">
        <v>10</v>
      </c>
      <c r="C15" s="36" t="s">
        <v>450</v>
      </c>
      <c r="D15" s="36" t="s">
        <v>450</v>
      </c>
      <c r="E15" s="36" t="s">
        <v>33</v>
      </c>
      <c r="F15" s="36" t="s">
        <v>451</v>
      </c>
      <c r="G15" s="37" t="s">
        <v>14</v>
      </c>
      <c r="H15" s="37" t="s">
        <v>15</v>
      </c>
      <c r="I15" s="38">
        <v>1</v>
      </c>
      <c r="J15" s="39">
        <v>25</v>
      </c>
      <c r="K15" s="39"/>
      <c r="L15" s="40">
        <v>2.5000000000000001E-2</v>
      </c>
      <c r="M15" s="41">
        <v>2.5000000000000001E-2</v>
      </c>
      <c r="N15" s="59">
        <f t="shared" si="0"/>
        <v>24.375</v>
      </c>
      <c r="O15" s="59"/>
      <c r="P15" s="41"/>
      <c r="Q15" s="42" t="s">
        <v>29</v>
      </c>
    </row>
    <row r="16" spans="1:17" ht="22.8" x14ac:dyDescent="0.2">
      <c r="B16" s="35">
        <v>11</v>
      </c>
      <c r="C16" s="36" t="s">
        <v>452</v>
      </c>
      <c r="D16" s="36" t="s">
        <v>452</v>
      </c>
      <c r="E16" s="36" t="s">
        <v>33</v>
      </c>
      <c r="F16" s="36" t="s">
        <v>453</v>
      </c>
      <c r="G16" s="37" t="s">
        <v>14</v>
      </c>
      <c r="H16" s="37" t="s">
        <v>15</v>
      </c>
      <c r="I16" s="38">
        <v>1</v>
      </c>
      <c r="J16" s="39">
        <v>5000</v>
      </c>
      <c r="K16" s="39"/>
      <c r="L16" s="40">
        <v>2.5000000000000001E-2</v>
      </c>
      <c r="M16" s="41">
        <v>2.5000000000000001E-2</v>
      </c>
      <c r="N16" s="59">
        <f t="shared" si="0"/>
        <v>4875</v>
      </c>
      <c r="O16" s="59"/>
      <c r="P16" s="41"/>
      <c r="Q16" s="42" t="s">
        <v>29</v>
      </c>
    </row>
    <row r="17" spans="2:17" ht="34.200000000000003" x14ac:dyDescent="0.2">
      <c r="B17" s="35">
        <v>12</v>
      </c>
      <c r="C17" s="36" t="s">
        <v>454</v>
      </c>
      <c r="D17" s="36" t="s">
        <v>454</v>
      </c>
      <c r="E17" s="36" t="s">
        <v>33</v>
      </c>
      <c r="F17" s="36" t="s">
        <v>455</v>
      </c>
      <c r="G17" s="37" t="s">
        <v>14</v>
      </c>
      <c r="H17" s="37" t="s">
        <v>15</v>
      </c>
      <c r="I17" s="38">
        <v>1</v>
      </c>
      <c r="J17" s="39">
        <v>1000</v>
      </c>
      <c r="K17" s="39"/>
      <c r="L17" s="40">
        <v>2.5000000000000001E-2</v>
      </c>
      <c r="M17" s="41">
        <v>2.5000000000000001E-2</v>
      </c>
      <c r="N17" s="59">
        <f t="shared" si="0"/>
        <v>975</v>
      </c>
      <c r="O17" s="59"/>
      <c r="P17" s="41"/>
      <c r="Q17" s="42" t="s">
        <v>29</v>
      </c>
    </row>
    <row r="18" spans="2:17" ht="22.8" x14ac:dyDescent="0.2">
      <c r="B18" s="35">
        <v>13</v>
      </c>
      <c r="C18" s="36" t="s">
        <v>456</v>
      </c>
      <c r="D18" s="36" t="s">
        <v>456</v>
      </c>
      <c r="E18" s="36" t="s">
        <v>33</v>
      </c>
      <c r="F18" s="36" t="s">
        <v>457</v>
      </c>
      <c r="G18" s="37" t="s">
        <v>14</v>
      </c>
      <c r="H18" s="37" t="s">
        <v>15</v>
      </c>
      <c r="I18" s="38">
        <v>1</v>
      </c>
      <c r="J18" s="39">
        <v>1.75</v>
      </c>
      <c r="K18" s="39"/>
      <c r="L18" s="40">
        <v>2.5000000000000001E-2</v>
      </c>
      <c r="M18" s="41">
        <v>2.5000000000000001E-2</v>
      </c>
      <c r="N18" s="59">
        <f t="shared" si="0"/>
        <v>1.70625</v>
      </c>
      <c r="O18" s="59"/>
      <c r="P18" s="41"/>
      <c r="Q18" s="42" t="s">
        <v>29</v>
      </c>
    </row>
    <row r="19" spans="2:17" ht="22.8" x14ac:dyDescent="0.2">
      <c r="B19" s="35">
        <v>14</v>
      </c>
      <c r="C19" s="36" t="s">
        <v>458</v>
      </c>
      <c r="D19" s="36" t="s">
        <v>458</v>
      </c>
      <c r="E19" s="36" t="s">
        <v>33</v>
      </c>
      <c r="F19" s="36" t="s">
        <v>459</v>
      </c>
      <c r="G19" s="37" t="s">
        <v>14</v>
      </c>
      <c r="H19" s="37" t="s">
        <v>15</v>
      </c>
      <c r="I19" s="38">
        <v>1</v>
      </c>
      <c r="J19" s="39">
        <v>0.02</v>
      </c>
      <c r="K19" s="39"/>
      <c r="L19" s="40">
        <v>2.5000000000000001E-2</v>
      </c>
      <c r="M19" s="41">
        <v>2.5000000000000001E-2</v>
      </c>
      <c r="N19" s="59">
        <f t="shared" si="0"/>
        <v>1.95E-2</v>
      </c>
      <c r="O19" s="59"/>
      <c r="P19" s="41"/>
      <c r="Q19" s="42" t="s">
        <v>29</v>
      </c>
    </row>
    <row r="20" spans="2:17" ht="22.8" x14ac:dyDescent="0.2">
      <c r="B20" s="35">
        <v>15</v>
      </c>
      <c r="C20" s="36" t="s">
        <v>460</v>
      </c>
      <c r="D20" s="36" t="s">
        <v>460</v>
      </c>
      <c r="E20" s="36" t="s">
        <v>33</v>
      </c>
      <c r="F20" s="36" t="s">
        <v>461</v>
      </c>
      <c r="G20" s="37" t="s">
        <v>14</v>
      </c>
      <c r="H20" s="37" t="s">
        <v>15</v>
      </c>
      <c r="I20" s="38">
        <v>1</v>
      </c>
      <c r="J20" s="39">
        <v>1.25</v>
      </c>
      <c r="K20" s="39"/>
      <c r="L20" s="40">
        <v>2.5000000000000001E-2</v>
      </c>
      <c r="M20" s="41">
        <v>2.5000000000000001E-2</v>
      </c>
      <c r="N20" s="59">
        <f t="shared" si="0"/>
        <v>1.21875</v>
      </c>
      <c r="O20" s="59"/>
      <c r="P20" s="41"/>
      <c r="Q20" s="42" t="s">
        <v>29</v>
      </c>
    </row>
    <row r="21" spans="2:17" ht="22.8" x14ac:dyDescent="0.2">
      <c r="B21" s="35">
        <v>16</v>
      </c>
      <c r="C21" s="36" t="s">
        <v>462</v>
      </c>
      <c r="D21" s="36" t="s">
        <v>462</v>
      </c>
      <c r="E21" s="36" t="s">
        <v>33</v>
      </c>
      <c r="F21" s="36" t="s">
        <v>463</v>
      </c>
      <c r="G21" s="37" t="s">
        <v>14</v>
      </c>
      <c r="H21" s="37" t="s">
        <v>15</v>
      </c>
      <c r="I21" s="38">
        <v>1</v>
      </c>
      <c r="J21" s="39">
        <v>1</v>
      </c>
      <c r="K21" s="39"/>
      <c r="L21" s="40">
        <v>2.5000000000000001E-2</v>
      </c>
      <c r="M21" s="41">
        <v>2.5000000000000001E-2</v>
      </c>
      <c r="N21" s="59">
        <f t="shared" si="0"/>
        <v>0.97499999999999998</v>
      </c>
      <c r="O21" s="59"/>
      <c r="P21" s="41"/>
      <c r="Q21" s="42" t="s">
        <v>29</v>
      </c>
    </row>
    <row r="22" spans="2:17" ht="22.8" x14ac:dyDescent="0.2">
      <c r="B22" s="35">
        <v>17</v>
      </c>
      <c r="C22" s="36" t="s">
        <v>464</v>
      </c>
      <c r="D22" s="36" t="s">
        <v>464</v>
      </c>
      <c r="E22" s="36" t="s">
        <v>33</v>
      </c>
      <c r="F22" s="36" t="s">
        <v>465</v>
      </c>
      <c r="G22" s="37" t="s">
        <v>14</v>
      </c>
      <c r="H22" s="37" t="s">
        <v>15</v>
      </c>
      <c r="I22" s="38">
        <v>1</v>
      </c>
      <c r="J22" s="39">
        <v>0.75</v>
      </c>
      <c r="K22" s="39"/>
      <c r="L22" s="40">
        <v>2.5000000000000001E-2</v>
      </c>
      <c r="M22" s="41">
        <v>2.5000000000000001E-2</v>
      </c>
      <c r="N22" s="59">
        <f t="shared" si="0"/>
        <v>0.73124999999999996</v>
      </c>
      <c r="O22" s="59"/>
      <c r="P22" s="41"/>
      <c r="Q22" s="42" t="s">
        <v>29</v>
      </c>
    </row>
    <row r="23" spans="2:17" ht="22.8" x14ac:dyDescent="0.2">
      <c r="B23" s="35">
        <v>18</v>
      </c>
      <c r="C23" s="36" t="s">
        <v>466</v>
      </c>
      <c r="D23" s="36" t="s">
        <v>466</v>
      </c>
      <c r="E23" s="36" t="s">
        <v>33</v>
      </c>
      <c r="F23" s="36" t="s">
        <v>467</v>
      </c>
      <c r="G23" s="37" t="s">
        <v>14</v>
      </c>
      <c r="H23" s="37" t="s">
        <v>15</v>
      </c>
      <c r="I23" s="38">
        <v>1</v>
      </c>
      <c r="J23" s="39">
        <v>0.5</v>
      </c>
      <c r="K23" s="39"/>
      <c r="L23" s="40">
        <v>2.5000000000000001E-2</v>
      </c>
      <c r="M23" s="41">
        <v>2.5000000000000001E-2</v>
      </c>
      <c r="N23" s="59">
        <f t="shared" si="0"/>
        <v>0.48749999999999999</v>
      </c>
      <c r="O23" s="59"/>
      <c r="P23" s="41"/>
      <c r="Q23" s="42" t="s">
        <v>29</v>
      </c>
    </row>
    <row r="24" spans="2:17" ht="22.8" x14ac:dyDescent="0.2">
      <c r="B24" s="35">
        <v>19</v>
      </c>
      <c r="C24" s="36" t="s">
        <v>468</v>
      </c>
      <c r="D24" s="36" t="s">
        <v>468</v>
      </c>
      <c r="E24" s="36" t="s">
        <v>33</v>
      </c>
      <c r="F24" s="36" t="s">
        <v>469</v>
      </c>
      <c r="G24" s="37" t="s">
        <v>14</v>
      </c>
      <c r="H24" s="37" t="s">
        <v>15</v>
      </c>
      <c r="I24" s="38">
        <v>1</v>
      </c>
      <c r="J24" s="39">
        <v>2500</v>
      </c>
      <c r="K24" s="39"/>
      <c r="L24" s="40">
        <v>2.5000000000000001E-2</v>
      </c>
      <c r="M24" s="41">
        <v>2.5000000000000001E-2</v>
      </c>
      <c r="N24" s="59">
        <f t="shared" si="0"/>
        <v>2437.5</v>
      </c>
      <c r="O24" s="59"/>
      <c r="P24" s="41"/>
      <c r="Q24" s="42" t="s">
        <v>29</v>
      </c>
    </row>
    <row r="25" spans="2:17" ht="22.8" x14ac:dyDescent="0.2">
      <c r="B25" s="35">
        <v>20</v>
      </c>
      <c r="C25" s="36" t="s">
        <v>470</v>
      </c>
      <c r="D25" s="36" t="s">
        <v>470</v>
      </c>
      <c r="E25" s="36" t="s">
        <v>33</v>
      </c>
      <c r="F25" s="36" t="s">
        <v>471</v>
      </c>
      <c r="G25" s="37" t="s">
        <v>14</v>
      </c>
      <c r="H25" s="37" t="s">
        <v>15</v>
      </c>
      <c r="I25" s="38">
        <v>1</v>
      </c>
      <c r="J25" s="39">
        <v>500</v>
      </c>
      <c r="K25" s="39"/>
      <c r="L25" s="40">
        <v>2.5000000000000001E-2</v>
      </c>
      <c r="M25" s="41">
        <v>2.5000000000000001E-2</v>
      </c>
      <c r="N25" s="59">
        <f t="shared" si="0"/>
        <v>487.5</v>
      </c>
      <c r="O25" s="59"/>
      <c r="P25" s="41"/>
      <c r="Q25" s="42" t="s">
        <v>29</v>
      </c>
    </row>
    <row r="26" spans="2:17" ht="22.8" x14ac:dyDescent="0.2">
      <c r="B26" s="35">
        <v>21</v>
      </c>
      <c r="C26" s="36" t="s">
        <v>472</v>
      </c>
      <c r="D26" s="36" t="s">
        <v>472</v>
      </c>
      <c r="E26" s="36" t="s">
        <v>33</v>
      </c>
      <c r="F26" s="36" t="s">
        <v>473</v>
      </c>
      <c r="G26" s="37" t="s">
        <v>14</v>
      </c>
      <c r="H26" s="37" t="s">
        <v>15</v>
      </c>
      <c r="I26" s="38">
        <v>1</v>
      </c>
      <c r="J26" s="39">
        <v>10</v>
      </c>
      <c r="K26" s="39"/>
      <c r="L26" s="40">
        <v>2.5000000000000001E-2</v>
      </c>
      <c r="M26" s="41">
        <v>2.5000000000000001E-2</v>
      </c>
      <c r="N26" s="59">
        <f t="shared" si="0"/>
        <v>9.75</v>
      </c>
      <c r="O26" s="59"/>
      <c r="P26" s="41"/>
      <c r="Q26" s="42" t="s">
        <v>29</v>
      </c>
    </row>
    <row r="27" spans="2:17" x14ac:dyDescent="0.2">
      <c r="B27" s="35">
        <v>22</v>
      </c>
      <c r="C27" s="36" t="s">
        <v>474</v>
      </c>
      <c r="D27" s="36" t="s">
        <v>474</v>
      </c>
      <c r="E27" s="36" t="s">
        <v>33</v>
      </c>
      <c r="F27" s="36" t="s">
        <v>475</v>
      </c>
      <c r="G27" s="37" t="s">
        <v>14</v>
      </c>
      <c r="H27" s="37" t="s">
        <v>15</v>
      </c>
      <c r="I27" s="38">
        <v>1</v>
      </c>
      <c r="J27" s="39">
        <v>4500</v>
      </c>
      <c r="K27" s="39"/>
      <c r="L27" s="40">
        <v>2.5000000000000001E-2</v>
      </c>
      <c r="M27" s="41">
        <v>2.5000000000000001E-2</v>
      </c>
      <c r="N27" s="59">
        <f t="shared" si="0"/>
        <v>4387.5</v>
      </c>
      <c r="O27" s="59"/>
      <c r="P27" s="41"/>
      <c r="Q27" s="42" t="s">
        <v>29</v>
      </c>
    </row>
    <row r="28" spans="2:17" ht="34.200000000000003" x14ac:dyDescent="0.2">
      <c r="B28" s="35">
        <v>23</v>
      </c>
      <c r="C28" s="36" t="s">
        <v>476</v>
      </c>
      <c r="D28" s="36" t="s">
        <v>476</v>
      </c>
      <c r="E28" s="36" t="s">
        <v>33</v>
      </c>
      <c r="F28" s="36" t="s">
        <v>477</v>
      </c>
      <c r="G28" s="37" t="s">
        <v>14</v>
      </c>
      <c r="H28" s="37" t="s">
        <v>15</v>
      </c>
      <c r="I28" s="38">
        <v>1</v>
      </c>
      <c r="J28" s="39">
        <v>2500</v>
      </c>
      <c r="K28" s="39"/>
      <c r="L28" s="40">
        <v>2.5000000000000001E-2</v>
      </c>
      <c r="M28" s="41">
        <v>2.5000000000000001E-2</v>
      </c>
      <c r="N28" s="59">
        <f t="shared" si="0"/>
        <v>2437.5</v>
      </c>
      <c r="O28" s="59"/>
      <c r="P28" s="41"/>
      <c r="Q28" s="42" t="s">
        <v>29</v>
      </c>
    </row>
    <row r="29" spans="2:17" ht="22.8" x14ac:dyDescent="0.2">
      <c r="B29" s="35">
        <v>24</v>
      </c>
      <c r="C29" s="36" t="s">
        <v>478</v>
      </c>
      <c r="D29" s="36" t="s">
        <v>478</v>
      </c>
      <c r="E29" s="36" t="s">
        <v>33</v>
      </c>
      <c r="F29" s="36" t="s">
        <v>479</v>
      </c>
      <c r="G29" s="37" t="s">
        <v>14</v>
      </c>
      <c r="H29" s="37" t="s">
        <v>15</v>
      </c>
      <c r="I29" s="38">
        <v>1</v>
      </c>
      <c r="J29" s="39">
        <v>30</v>
      </c>
      <c r="K29" s="39"/>
      <c r="L29" s="40">
        <v>2.5000000000000001E-2</v>
      </c>
      <c r="M29" s="41">
        <v>2.5000000000000001E-2</v>
      </c>
      <c r="N29" s="59">
        <f t="shared" si="0"/>
        <v>29.25</v>
      </c>
      <c r="O29" s="59"/>
      <c r="P29" s="41"/>
      <c r="Q29" s="42" t="s">
        <v>29</v>
      </c>
    </row>
    <row r="30" spans="2:17" ht="22.8" x14ac:dyDescent="0.2">
      <c r="B30" s="35">
        <v>25</v>
      </c>
      <c r="C30" s="36" t="s">
        <v>480</v>
      </c>
      <c r="D30" s="36" t="s">
        <v>480</v>
      </c>
      <c r="E30" s="36" t="s">
        <v>33</v>
      </c>
      <c r="F30" s="36" t="s">
        <v>481</v>
      </c>
      <c r="G30" s="37" t="s">
        <v>14</v>
      </c>
      <c r="H30" s="37" t="s">
        <v>15</v>
      </c>
      <c r="I30" s="38">
        <v>1</v>
      </c>
      <c r="J30" s="39">
        <v>27.5</v>
      </c>
      <c r="K30" s="39"/>
      <c r="L30" s="40">
        <v>2.5000000000000001E-2</v>
      </c>
      <c r="M30" s="41">
        <v>2.5000000000000001E-2</v>
      </c>
      <c r="N30" s="59">
        <f t="shared" si="0"/>
        <v>26.8125</v>
      </c>
      <c r="O30" s="59"/>
      <c r="P30" s="41"/>
      <c r="Q30" s="42" t="s">
        <v>29</v>
      </c>
    </row>
    <row r="31" spans="2:17" ht="22.8" x14ac:dyDescent="0.2">
      <c r="B31" s="35">
        <v>26</v>
      </c>
      <c r="C31" s="36" t="s">
        <v>482</v>
      </c>
      <c r="D31" s="36" t="s">
        <v>482</v>
      </c>
      <c r="E31" s="36" t="s">
        <v>33</v>
      </c>
      <c r="F31" s="36" t="s">
        <v>483</v>
      </c>
      <c r="G31" s="37" t="s">
        <v>14</v>
      </c>
      <c r="H31" s="37" t="s">
        <v>15</v>
      </c>
      <c r="I31" s="38">
        <v>1</v>
      </c>
      <c r="J31" s="39">
        <v>26</v>
      </c>
      <c r="K31" s="39"/>
      <c r="L31" s="40">
        <v>2.5000000000000001E-2</v>
      </c>
      <c r="M31" s="41">
        <v>2.5000000000000001E-2</v>
      </c>
      <c r="N31" s="59">
        <f t="shared" si="0"/>
        <v>25.349999999999998</v>
      </c>
      <c r="O31" s="59"/>
      <c r="P31" s="41"/>
      <c r="Q31" s="42" t="s">
        <v>29</v>
      </c>
    </row>
    <row r="32" spans="2:17" ht="22.8" x14ac:dyDescent="0.2">
      <c r="B32" s="35">
        <v>27</v>
      </c>
      <c r="C32" s="36" t="s">
        <v>484</v>
      </c>
      <c r="D32" s="36" t="s">
        <v>484</v>
      </c>
      <c r="E32" s="36" t="s">
        <v>33</v>
      </c>
      <c r="F32" s="36" t="s">
        <v>485</v>
      </c>
      <c r="G32" s="37" t="s">
        <v>14</v>
      </c>
      <c r="H32" s="37" t="s">
        <v>15</v>
      </c>
      <c r="I32" s="38">
        <v>1</v>
      </c>
      <c r="J32" s="39">
        <v>24</v>
      </c>
      <c r="K32" s="39"/>
      <c r="L32" s="40">
        <v>2.5000000000000001E-2</v>
      </c>
      <c r="M32" s="41">
        <v>2.5000000000000001E-2</v>
      </c>
      <c r="N32" s="59">
        <f t="shared" si="0"/>
        <v>23.4</v>
      </c>
      <c r="O32" s="59"/>
      <c r="P32" s="41"/>
      <c r="Q32" s="42" t="s">
        <v>29</v>
      </c>
    </row>
    <row r="33" spans="2:18" ht="22.8" x14ac:dyDescent="0.2">
      <c r="B33" s="35">
        <v>28</v>
      </c>
      <c r="C33" s="36" t="s">
        <v>486</v>
      </c>
      <c r="D33" s="36" t="s">
        <v>486</v>
      </c>
      <c r="E33" s="36" t="s">
        <v>33</v>
      </c>
      <c r="F33" s="36" t="s">
        <v>487</v>
      </c>
      <c r="G33" s="37" t="s">
        <v>14</v>
      </c>
      <c r="H33" s="37" t="s">
        <v>15</v>
      </c>
      <c r="I33" s="38">
        <v>1</v>
      </c>
      <c r="J33" s="39">
        <v>22</v>
      </c>
      <c r="K33" s="39"/>
      <c r="L33" s="40">
        <v>2.5000000000000001E-2</v>
      </c>
      <c r="M33" s="41">
        <v>2.5000000000000001E-2</v>
      </c>
      <c r="N33" s="59">
        <f t="shared" si="0"/>
        <v>21.45</v>
      </c>
      <c r="O33" s="59"/>
      <c r="P33" s="41"/>
      <c r="Q33" s="42" t="s">
        <v>29</v>
      </c>
    </row>
    <row r="34" spans="2:18" ht="22.8" x14ac:dyDescent="0.2">
      <c r="B34" s="35">
        <v>29</v>
      </c>
      <c r="C34" s="36" t="s">
        <v>488</v>
      </c>
      <c r="D34" s="36" t="s">
        <v>488</v>
      </c>
      <c r="E34" s="36" t="s">
        <v>33</v>
      </c>
      <c r="F34" s="36" t="s">
        <v>489</v>
      </c>
      <c r="G34" s="37" t="s">
        <v>14</v>
      </c>
      <c r="H34" s="37" t="s">
        <v>15</v>
      </c>
      <c r="I34" s="38">
        <v>1</v>
      </c>
      <c r="J34" s="39">
        <v>19</v>
      </c>
      <c r="K34" s="39"/>
      <c r="L34" s="40">
        <v>2.5000000000000001E-2</v>
      </c>
      <c r="M34" s="41">
        <v>2.5000000000000001E-2</v>
      </c>
      <c r="N34" s="59">
        <f t="shared" si="0"/>
        <v>18.524999999999999</v>
      </c>
      <c r="O34" s="59"/>
      <c r="P34" s="41"/>
      <c r="Q34" s="42" t="s">
        <v>29</v>
      </c>
    </row>
    <row r="35" spans="2:18" ht="22.8" x14ac:dyDescent="0.2">
      <c r="B35" s="35">
        <v>30</v>
      </c>
      <c r="C35" s="36" t="s">
        <v>490</v>
      </c>
      <c r="D35" s="36" t="s">
        <v>490</v>
      </c>
      <c r="E35" s="36" t="s">
        <v>33</v>
      </c>
      <c r="F35" s="36" t="s">
        <v>491</v>
      </c>
      <c r="G35" s="37" t="s">
        <v>14</v>
      </c>
      <c r="H35" s="37" t="s">
        <v>15</v>
      </c>
      <c r="I35" s="38">
        <v>1</v>
      </c>
      <c r="J35" s="39">
        <v>14.619525000000001</v>
      </c>
      <c r="K35" s="39"/>
      <c r="L35" s="40">
        <v>2.5000000000000001E-2</v>
      </c>
      <c r="M35" s="41">
        <v>2.5000000000000001E-2</v>
      </c>
      <c r="N35" s="59">
        <f t="shared" si="0"/>
        <v>14.254036875000001</v>
      </c>
      <c r="O35" s="59"/>
      <c r="P35" s="41"/>
      <c r="Q35" s="42" t="s">
        <v>29</v>
      </c>
    </row>
    <row r="36" spans="2:18" ht="22.8" x14ac:dyDescent="0.2">
      <c r="B36" s="35">
        <v>31</v>
      </c>
      <c r="C36" s="36" t="s">
        <v>492</v>
      </c>
      <c r="D36" s="36" t="s">
        <v>492</v>
      </c>
      <c r="E36" s="36" t="s">
        <v>33</v>
      </c>
      <c r="F36" s="36" t="s">
        <v>493</v>
      </c>
      <c r="G36" s="37" t="s">
        <v>14</v>
      </c>
      <c r="H36" s="37" t="s">
        <v>15</v>
      </c>
      <c r="I36" s="38">
        <v>1</v>
      </c>
      <c r="J36" s="39">
        <v>10</v>
      </c>
      <c r="K36" s="39"/>
      <c r="L36" s="40">
        <v>2.5000000000000001E-2</v>
      </c>
      <c r="M36" s="41">
        <v>2.5000000000000001E-2</v>
      </c>
      <c r="N36" s="59">
        <f t="shared" si="0"/>
        <v>9.75</v>
      </c>
      <c r="O36" s="59"/>
      <c r="P36" s="41"/>
      <c r="Q36" s="42" t="s">
        <v>29</v>
      </c>
    </row>
    <row r="37" spans="2:18" ht="22.8" x14ac:dyDescent="0.2">
      <c r="B37" s="35">
        <v>32</v>
      </c>
      <c r="C37" s="36" t="s">
        <v>494</v>
      </c>
      <c r="D37" s="36" t="s">
        <v>494</v>
      </c>
      <c r="E37" s="36" t="s">
        <v>33</v>
      </c>
      <c r="F37" s="36" t="s">
        <v>495</v>
      </c>
      <c r="G37" s="37" t="s">
        <v>14</v>
      </c>
      <c r="H37" s="37" t="s">
        <v>15</v>
      </c>
      <c r="I37" s="38">
        <v>1</v>
      </c>
      <c r="J37" s="39">
        <v>2500</v>
      </c>
      <c r="K37" s="39"/>
      <c r="L37" s="40">
        <v>2.5000000000000001E-2</v>
      </c>
      <c r="M37" s="41">
        <v>2.5000000000000001E-2</v>
      </c>
      <c r="N37" s="59">
        <f t="shared" si="0"/>
        <v>2437.5</v>
      </c>
      <c r="O37" s="59"/>
      <c r="P37" s="41"/>
      <c r="Q37" s="42" t="s">
        <v>29</v>
      </c>
    </row>
    <row r="38" spans="2:18" ht="22.8" x14ac:dyDescent="0.2">
      <c r="B38" s="35">
        <v>33</v>
      </c>
      <c r="C38" s="36" t="s">
        <v>496</v>
      </c>
      <c r="D38" s="36" t="s">
        <v>496</v>
      </c>
      <c r="E38" s="36" t="s">
        <v>33</v>
      </c>
      <c r="F38" s="36" t="s">
        <v>497</v>
      </c>
      <c r="G38" s="37" t="s">
        <v>14</v>
      </c>
      <c r="H38" s="37" t="s">
        <v>15</v>
      </c>
      <c r="I38" s="38">
        <v>1</v>
      </c>
      <c r="J38" s="39">
        <v>500</v>
      </c>
      <c r="K38" s="39"/>
      <c r="L38" s="40">
        <v>2.5000000000000001E-2</v>
      </c>
      <c r="M38" s="41">
        <v>2.5000000000000001E-2</v>
      </c>
      <c r="N38" s="59">
        <f t="shared" si="0"/>
        <v>487.5</v>
      </c>
      <c r="O38" s="59"/>
      <c r="P38" s="41"/>
      <c r="Q38" s="42" t="s">
        <v>29</v>
      </c>
    </row>
    <row r="39" spans="2:18" ht="22.8" x14ac:dyDescent="0.2">
      <c r="B39" s="35">
        <v>34</v>
      </c>
      <c r="C39" s="36" t="s">
        <v>498</v>
      </c>
      <c r="D39" s="36" t="s">
        <v>498</v>
      </c>
      <c r="E39" s="36" t="s">
        <v>33</v>
      </c>
      <c r="F39" s="36" t="s">
        <v>499</v>
      </c>
      <c r="G39" s="37" t="s">
        <v>27</v>
      </c>
      <c r="H39" s="37" t="s">
        <v>15</v>
      </c>
      <c r="I39" s="38">
        <v>1</v>
      </c>
      <c r="J39" s="39">
        <v>10</v>
      </c>
      <c r="K39" s="39"/>
      <c r="L39" s="40">
        <v>2.5000000000000001E-2</v>
      </c>
      <c r="M39" s="41">
        <v>2.5000000000000001E-2</v>
      </c>
      <c r="N39" s="59">
        <f t="shared" si="0"/>
        <v>9.75</v>
      </c>
      <c r="O39" s="59"/>
      <c r="P39" s="41"/>
      <c r="Q39" s="42" t="s">
        <v>29</v>
      </c>
    </row>
    <row r="40" spans="2:18" ht="57" x14ac:dyDescent="0.2">
      <c r="B40" s="35">
        <v>35</v>
      </c>
      <c r="C40" s="60" t="s">
        <v>731</v>
      </c>
      <c r="D40" s="36" t="s">
        <v>744</v>
      </c>
      <c r="E40" s="36" t="s">
        <v>33</v>
      </c>
      <c r="F40" s="44" t="s">
        <v>732</v>
      </c>
      <c r="G40" s="37" t="s">
        <v>14</v>
      </c>
      <c r="H40" s="37" t="s">
        <v>15</v>
      </c>
      <c r="I40" s="38">
        <v>1</v>
      </c>
      <c r="J40" s="61">
        <v>8350</v>
      </c>
      <c r="K40" s="61"/>
      <c r="L40" s="62">
        <v>2.5000000000000001E-2</v>
      </c>
      <c r="M40" s="62">
        <v>2.5000000000000001E-2</v>
      </c>
      <c r="N40" s="59">
        <f t="shared" si="0"/>
        <v>8141.25</v>
      </c>
      <c r="O40" s="59"/>
      <c r="P40" s="41"/>
      <c r="Q40" s="41"/>
    </row>
    <row r="41" spans="2:18" ht="45.6" x14ac:dyDescent="0.2">
      <c r="B41" s="35">
        <v>36</v>
      </c>
      <c r="C41" s="60" t="s">
        <v>733</v>
      </c>
      <c r="D41" s="60" t="s">
        <v>743</v>
      </c>
      <c r="E41" s="36" t="s">
        <v>33</v>
      </c>
      <c r="F41" s="44" t="s">
        <v>734</v>
      </c>
      <c r="G41" s="37" t="s">
        <v>14</v>
      </c>
      <c r="H41" s="37" t="s">
        <v>15</v>
      </c>
      <c r="I41" s="38">
        <v>1</v>
      </c>
      <c r="J41" s="61">
        <v>150</v>
      </c>
      <c r="K41" s="61"/>
      <c r="L41" s="62">
        <v>2.5000000000000001E-2</v>
      </c>
      <c r="M41" s="62">
        <v>2.5000000000000001E-2</v>
      </c>
      <c r="N41" s="59">
        <f t="shared" si="0"/>
        <v>146.25</v>
      </c>
      <c r="O41" s="59"/>
      <c r="P41" s="41"/>
      <c r="Q41" s="41"/>
    </row>
    <row r="42" spans="2:18" ht="45.6" x14ac:dyDescent="0.2">
      <c r="B42" s="35">
        <v>37</v>
      </c>
      <c r="C42" s="60" t="s">
        <v>735</v>
      </c>
      <c r="D42" s="60" t="s">
        <v>743</v>
      </c>
      <c r="E42" s="36" t="s">
        <v>33</v>
      </c>
      <c r="F42" s="44" t="s">
        <v>736</v>
      </c>
      <c r="G42" s="37" t="s">
        <v>14</v>
      </c>
      <c r="H42" s="37" t="s">
        <v>15</v>
      </c>
      <c r="I42" s="38">
        <v>1</v>
      </c>
      <c r="J42" s="61">
        <v>140</v>
      </c>
      <c r="K42" s="61"/>
      <c r="L42" s="62">
        <v>2.5000000000000001E-2</v>
      </c>
      <c r="M42" s="62">
        <v>2.5000000000000001E-2</v>
      </c>
      <c r="N42" s="59">
        <f t="shared" si="0"/>
        <v>136.5</v>
      </c>
      <c r="O42" s="59"/>
      <c r="P42" s="41"/>
      <c r="Q42" s="178"/>
    </row>
    <row r="43" spans="2:18" ht="45.6" x14ac:dyDescent="0.2">
      <c r="B43" s="35">
        <v>38</v>
      </c>
      <c r="C43" s="60" t="s">
        <v>737</v>
      </c>
      <c r="D43" s="60" t="s">
        <v>743</v>
      </c>
      <c r="E43" s="36" t="s">
        <v>33</v>
      </c>
      <c r="F43" s="44" t="s">
        <v>738</v>
      </c>
      <c r="G43" s="37" t="s">
        <v>14</v>
      </c>
      <c r="H43" s="37" t="s">
        <v>15</v>
      </c>
      <c r="I43" s="38">
        <v>1</v>
      </c>
      <c r="J43" s="61">
        <v>130</v>
      </c>
      <c r="K43" s="61"/>
      <c r="L43" s="62">
        <v>2.5000000000000001E-2</v>
      </c>
      <c r="M43" s="62">
        <v>2.5000000000000001E-2</v>
      </c>
      <c r="N43" s="59">
        <f t="shared" si="0"/>
        <v>126.75</v>
      </c>
      <c r="O43" s="59"/>
      <c r="P43" s="174"/>
      <c r="Q43" s="41"/>
    </row>
    <row r="44" spans="2:18" ht="45.6" x14ac:dyDescent="0.2">
      <c r="B44" s="35">
        <v>39</v>
      </c>
      <c r="C44" s="60" t="s">
        <v>739</v>
      </c>
      <c r="D44" s="60" t="s">
        <v>743</v>
      </c>
      <c r="E44" s="36" t="s">
        <v>33</v>
      </c>
      <c r="F44" s="44" t="s">
        <v>740</v>
      </c>
      <c r="G44" s="37" t="s">
        <v>14</v>
      </c>
      <c r="H44" s="37" t="s">
        <v>15</v>
      </c>
      <c r="I44" s="38">
        <v>1</v>
      </c>
      <c r="J44" s="61">
        <v>120</v>
      </c>
      <c r="K44" s="61"/>
      <c r="L44" s="62">
        <v>2.5000000000000001E-2</v>
      </c>
      <c r="M44" s="62">
        <v>2.5000000000000001E-2</v>
      </c>
      <c r="N44" s="59">
        <f t="shared" si="0"/>
        <v>117</v>
      </c>
      <c r="O44" s="59"/>
      <c r="P44" s="174"/>
      <c r="Q44" s="41"/>
    </row>
    <row r="45" spans="2:18" ht="45.6" x14ac:dyDescent="0.2">
      <c r="B45" s="35">
        <v>40</v>
      </c>
      <c r="C45" s="60" t="s">
        <v>741</v>
      </c>
      <c r="D45" s="60" t="s">
        <v>743</v>
      </c>
      <c r="E45" s="36" t="s">
        <v>33</v>
      </c>
      <c r="F45" s="44" t="s">
        <v>742</v>
      </c>
      <c r="G45" s="37" t="s">
        <v>14</v>
      </c>
      <c r="H45" s="37" t="s">
        <v>15</v>
      </c>
      <c r="I45" s="38">
        <v>1</v>
      </c>
      <c r="J45" s="61">
        <v>115</v>
      </c>
      <c r="K45" s="61"/>
      <c r="L45" s="62">
        <v>2.5000000000000001E-2</v>
      </c>
      <c r="M45" s="62">
        <v>2.5000000000000001E-2</v>
      </c>
      <c r="N45" s="59">
        <f t="shared" si="0"/>
        <v>112.125</v>
      </c>
      <c r="O45" s="59"/>
      <c r="P45" s="174"/>
      <c r="Q45" s="41"/>
      <c r="R45" s="175"/>
    </row>
    <row r="46" spans="2:18" s="1" customFormat="1" ht="22.8" x14ac:dyDescent="0.2">
      <c r="B46" s="35">
        <v>41</v>
      </c>
      <c r="C46" s="95" t="s">
        <v>1531</v>
      </c>
      <c r="D46" s="95" t="s">
        <v>1532</v>
      </c>
      <c r="E46" s="95" t="s">
        <v>33</v>
      </c>
      <c r="F46" s="95" t="s">
        <v>1533</v>
      </c>
      <c r="G46" s="115" t="s">
        <v>1534</v>
      </c>
      <c r="H46" s="115" t="s">
        <v>1535</v>
      </c>
      <c r="I46" s="116">
        <v>1</v>
      </c>
      <c r="J46" s="97">
        <v>1590</v>
      </c>
      <c r="K46" s="97"/>
      <c r="L46" s="117">
        <v>2.5000000000000001E-2</v>
      </c>
      <c r="M46" s="118">
        <v>0.1</v>
      </c>
      <c r="N46" s="59">
        <f t="shared" si="0"/>
        <v>1431</v>
      </c>
      <c r="O46" s="119"/>
      <c r="P46" s="177"/>
      <c r="Q46" s="119" t="str">
        <f t="shared" ref="Q46:Q49" si="1">IF(N46="Discount Error","Error",IF($P46="","",IF(J46*(1-P46)&gt;N46,"Discount Error",($J46*(1-$P46)))))</f>
        <v/>
      </c>
      <c r="R46" s="176"/>
    </row>
    <row r="47" spans="2:18" s="1" customFormat="1" ht="45.6" x14ac:dyDescent="0.2">
      <c r="B47" s="35">
        <v>42</v>
      </c>
      <c r="C47" s="95" t="s">
        <v>1536</v>
      </c>
      <c r="D47" s="95" t="s">
        <v>1537</v>
      </c>
      <c r="E47" s="95" t="s">
        <v>33</v>
      </c>
      <c r="F47" s="95" t="s">
        <v>1538</v>
      </c>
      <c r="G47" s="115" t="s">
        <v>1539</v>
      </c>
      <c r="H47" s="115" t="s">
        <v>15</v>
      </c>
      <c r="I47" s="116">
        <v>1</v>
      </c>
      <c r="J47" s="97">
        <v>11700</v>
      </c>
      <c r="K47" s="97"/>
      <c r="L47" s="117">
        <v>2.5000000000000001E-2</v>
      </c>
      <c r="M47" s="118">
        <v>0.1</v>
      </c>
      <c r="N47" s="59">
        <f t="shared" si="0"/>
        <v>10530</v>
      </c>
      <c r="O47" s="119"/>
      <c r="P47" s="177"/>
      <c r="Q47" s="119" t="str">
        <f t="shared" si="1"/>
        <v/>
      </c>
      <c r="R47" s="176"/>
    </row>
    <row r="48" spans="2:18" s="1" customFormat="1" ht="45.6" x14ac:dyDescent="0.2">
      <c r="B48" s="35">
        <v>43</v>
      </c>
      <c r="C48" s="95" t="s">
        <v>1540</v>
      </c>
      <c r="D48" s="95" t="s">
        <v>1541</v>
      </c>
      <c r="E48" s="95" t="s">
        <v>33</v>
      </c>
      <c r="F48" s="95" t="s">
        <v>1542</v>
      </c>
      <c r="G48" s="115" t="s">
        <v>1539</v>
      </c>
      <c r="H48" s="115" t="s">
        <v>15</v>
      </c>
      <c r="I48" s="116">
        <v>1</v>
      </c>
      <c r="J48" s="97">
        <v>16600</v>
      </c>
      <c r="K48" s="97"/>
      <c r="L48" s="117">
        <v>2.5000000000000001E-2</v>
      </c>
      <c r="M48" s="118">
        <v>0.1</v>
      </c>
      <c r="N48" s="59">
        <f t="shared" si="0"/>
        <v>14940</v>
      </c>
      <c r="O48" s="119"/>
      <c r="P48" s="177"/>
      <c r="Q48" s="119" t="str">
        <f t="shared" si="1"/>
        <v/>
      </c>
      <c r="R48" s="176"/>
    </row>
    <row r="49" spans="2:18" s="1" customFormat="1" ht="45.6" x14ac:dyDescent="0.2">
      <c r="B49" s="35">
        <v>44</v>
      </c>
      <c r="C49" s="95" t="s">
        <v>1543</v>
      </c>
      <c r="D49" s="95" t="s">
        <v>1544</v>
      </c>
      <c r="E49" s="95" t="s">
        <v>33</v>
      </c>
      <c r="F49" s="95" t="s">
        <v>1545</v>
      </c>
      <c r="G49" s="115" t="s">
        <v>1539</v>
      </c>
      <c r="H49" s="115" t="s">
        <v>15</v>
      </c>
      <c r="I49" s="116">
        <v>1</v>
      </c>
      <c r="J49" s="97">
        <v>22290</v>
      </c>
      <c r="K49" s="97"/>
      <c r="L49" s="117">
        <v>2.5000000000000001E-2</v>
      </c>
      <c r="M49" s="118">
        <v>0.1</v>
      </c>
      <c r="N49" s="59">
        <f t="shared" si="0"/>
        <v>20061</v>
      </c>
      <c r="O49" s="119"/>
      <c r="P49" s="177"/>
      <c r="Q49" s="119" t="str">
        <f t="shared" si="1"/>
        <v/>
      </c>
      <c r="R49" s="176"/>
    </row>
    <row r="50" spans="2:18" ht="22.8" x14ac:dyDescent="0.2">
      <c r="B50" s="35">
        <v>44</v>
      </c>
      <c r="C50" s="95" t="s">
        <v>1871</v>
      </c>
      <c r="D50" s="95" t="s">
        <v>1872</v>
      </c>
      <c r="E50" s="95" t="s">
        <v>33</v>
      </c>
      <c r="F50" s="95" t="s">
        <v>1873</v>
      </c>
      <c r="G50" s="115" t="s">
        <v>1874</v>
      </c>
      <c r="H50" s="115" t="s">
        <v>1535</v>
      </c>
      <c r="I50" s="116">
        <v>1</v>
      </c>
      <c r="J50" s="97">
        <v>2349.5</v>
      </c>
      <c r="K50" s="97"/>
      <c r="L50" s="117">
        <v>2.5000000000000001E-2</v>
      </c>
      <c r="M50" s="118">
        <v>2.5000000000000001E-2</v>
      </c>
      <c r="N50" s="59">
        <f t="shared" si="0"/>
        <v>2290.7624999999998</v>
      </c>
      <c r="O50" s="119"/>
      <c r="P50" s="177"/>
      <c r="Q50" s="119"/>
      <c r="R50" s="176"/>
    </row>
    <row r="51" spans="2:18" x14ac:dyDescent="0.2">
      <c r="R51" s="175"/>
    </row>
    <row r="52" spans="2:18" x14ac:dyDescent="0.2">
      <c r="R52" s="175"/>
    </row>
    <row r="53" spans="2:18" x14ac:dyDescent="0.2">
      <c r="R53" s="175"/>
    </row>
    <row r="54" spans="2:18" x14ac:dyDescent="0.2">
      <c r="R54" s="175"/>
    </row>
    <row r="55" spans="2:18" x14ac:dyDescent="0.2">
      <c r="R55" s="175"/>
    </row>
    <row r="56" spans="2:18" x14ac:dyDescent="0.2">
      <c r="R56" s="175"/>
    </row>
    <row r="57" spans="2:18" x14ac:dyDescent="0.2">
      <c r="R57" s="175"/>
    </row>
  </sheetData>
  <protectedRanges>
    <protectedRange sqref="E1:E45 E51:E1048576" name="Range1"/>
    <protectedRange sqref="E46:E49" name="Range1_2"/>
    <protectedRange sqref="E50" name="Range1_1"/>
  </protectedRanges>
  <autoFilter ref="B5:Q5" xr:uid="{48CB024B-1B40-490A-9357-99E5BE38A4D4}"/>
  <mergeCells count="3">
    <mergeCell ref="B1:C1"/>
    <mergeCell ref="B2:C2"/>
    <mergeCell ref="B3:C3"/>
  </mergeCells>
  <conditionalFormatting sqref="R46:R50">
    <cfRule type="cellIs" dxfId="0" priority="1" operator="equal">
      <formula>"No"</formula>
    </cfRule>
  </conditionalFormatting>
  <printOptions horizontalCentered="1"/>
  <pageMargins left="0.25" right="0.25" top="0.75" bottom="0.75" header="0.3" footer="0.3"/>
  <pageSetup paperSize="5" scale="71" fitToHeight="0" orientation="landscape" r:id="rId1"/>
  <headerFooter>
    <oddHeader>&amp;L&amp;"Arial,Regular"&amp;9Office of General Services
NYS Procurement&amp;C&amp;"Arial,Regular"&amp;9Group 73600 Solicitation 22802
Information Technology Umbrella Contract - Manufacturer Based (Statewide)&amp;R&amp;"Arial,Regular"&amp;9Contract Price List
&amp;A</oddHeader>
    <oddFooter>&amp;L&amp;"Arial,Regular"&amp;10&amp;F&amp;R&amp;"Arial,Regular"&amp;10Page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pageSetUpPr autoPageBreaks="0"/>
  </sheetPr>
  <dimension ref="A1:Q25"/>
  <sheetViews>
    <sheetView showGridLines="0" zoomScaleNormal="100" zoomScaleSheetLayoutView="25" workbookViewId="0">
      <pane xSplit="1" ySplit="5" topLeftCell="B6" activePane="bottomRight" state="frozen"/>
      <selection activeCell="E8" sqref="E8"/>
      <selection pane="topRight" activeCell="E8" sqref="E8"/>
      <selection pane="bottomLeft" activeCell="E8" sqref="E8"/>
      <selection pane="bottomRight" activeCell="K6" sqref="K6"/>
    </sheetView>
  </sheetViews>
  <sheetFormatPr defaultColWidth="9.109375" defaultRowHeight="11.4" x14ac:dyDescent="0.2"/>
  <cols>
    <col min="1" max="1" width="1.5546875" style="1" customWidth="1"/>
    <col min="2" max="2" width="8.5546875" style="2" customWidth="1"/>
    <col min="3" max="3" width="24.109375" style="2" customWidth="1"/>
    <col min="4" max="4" width="47.88671875" style="2" customWidth="1"/>
    <col min="5" max="5" width="25" style="2" customWidth="1"/>
    <col min="6" max="6" width="15.44140625" style="2" customWidth="1"/>
    <col min="7" max="7" width="9.5546875" style="2" customWidth="1"/>
    <col min="8" max="8" width="11.5546875" style="2" customWidth="1"/>
    <col min="9" max="9" width="9.5546875" style="9" customWidth="1"/>
    <col min="10" max="11" width="11.88671875" style="3" customWidth="1"/>
    <col min="12" max="12" width="10.44140625" style="10" customWidth="1"/>
    <col min="13" max="13" width="10.44140625" style="7" customWidth="1"/>
    <col min="14" max="14" width="12.5546875" style="3" bestFit="1" customWidth="1"/>
    <col min="15" max="15" width="12.5546875" style="3" customWidth="1"/>
    <col min="16" max="16" width="10.44140625" style="7" customWidth="1"/>
    <col min="17" max="17" width="14" style="3" customWidth="1"/>
    <col min="18" max="16384" width="9.109375" style="51"/>
  </cols>
  <sheetData>
    <row r="1" spans="1:17" s="46" customFormat="1" ht="12.75" customHeight="1" x14ac:dyDescent="0.2">
      <c r="A1" s="16"/>
      <c r="B1" s="168" t="s">
        <v>8</v>
      </c>
      <c r="C1" s="169"/>
      <c r="D1" s="33" t="s">
        <v>30</v>
      </c>
      <c r="E1" s="17"/>
      <c r="F1" s="18"/>
      <c r="G1" s="18"/>
      <c r="H1" s="18"/>
      <c r="I1" s="18"/>
      <c r="J1" s="18"/>
      <c r="K1" s="18"/>
      <c r="L1" s="18"/>
      <c r="M1" s="18"/>
      <c r="N1" s="18"/>
      <c r="O1" s="18"/>
      <c r="P1" s="18"/>
      <c r="Q1" s="18"/>
    </row>
    <row r="2" spans="1:17" s="46" customFormat="1" ht="13.2" x14ac:dyDescent="0.2">
      <c r="A2" s="18"/>
      <c r="B2" s="170" t="s">
        <v>25</v>
      </c>
      <c r="C2" s="171"/>
      <c r="D2" s="34" t="s">
        <v>31</v>
      </c>
      <c r="E2" s="17"/>
      <c r="F2" s="18"/>
      <c r="G2" s="18"/>
      <c r="H2" s="18"/>
      <c r="I2" s="18"/>
      <c r="J2" s="18"/>
      <c r="K2" s="18"/>
      <c r="L2" s="18"/>
      <c r="M2" s="18"/>
      <c r="N2" s="18"/>
      <c r="O2" s="18"/>
      <c r="P2" s="18"/>
      <c r="Q2" s="18"/>
    </row>
    <row r="3" spans="1:17" s="46" customFormat="1" ht="13.5" customHeight="1" thickBot="1" x14ac:dyDescent="0.25">
      <c r="A3" s="18"/>
      <c r="B3" s="172" t="s">
        <v>26</v>
      </c>
      <c r="C3" s="173"/>
      <c r="D3" s="32">
        <v>44237</v>
      </c>
      <c r="E3" s="17"/>
      <c r="F3" s="18"/>
      <c r="G3" s="18"/>
      <c r="H3" s="18"/>
      <c r="I3" s="18"/>
      <c r="J3" s="18"/>
      <c r="K3" s="18"/>
      <c r="L3" s="18"/>
      <c r="M3" s="18"/>
      <c r="N3" s="18"/>
      <c r="O3" s="18"/>
      <c r="P3" s="18"/>
      <c r="Q3" s="18"/>
    </row>
    <row r="4" spans="1:17" s="46" customFormat="1" ht="15.6" x14ac:dyDescent="0.3">
      <c r="A4" s="18"/>
      <c r="B4" s="19"/>
      <c r="C4" s="19"/>
      <c r="D4" s="19"/>
      <c r="E4" s="19"/>
      <c r="F4" s="8">
        <v>0</v>
      </c>
      <c r="G4" s="4"/>
      <c r="H4" s="18"/>
      <c r="I4" s="20"/>
      <c r="J4" s="18"/>
      <c r="K4" s="18"/>
      <c r="L4" s="21"/>
      <c r="M4" s="6"/>
      <c r="N4" s="5"/>
      <c r="O4" s="5"/>
      <c r="P4" s="6"/>
      <c r="Q4" s="5"/>
    </row>
    <row r="5" spans="1:17" s="46" customFormat="1" ht="41.4" x14ac:dyDescent="0.25">
      <c r="A5" s="16"/>
      <c r="B5" s="47" t="s">
        <v>2</v>
      </c>
      <c r="C5" s="47" t="s">
        <v>4</v>
      </c>
      <c r="D5" s="47" t="s">
        <v>5</v>
      </c>
      <c r="E5" s="47" t="s">
        <v>18</v>
      </c>
      <c r="F5" s="47" t="s">
        <v>9</v>
      </c>
      <c r="G5" s="48" t="s">
        <v>7</v>
      </c>
      <c r="H5" s="47" t="s">
        <v>0</v>
      </c>
      <c r="I5" s="47" t="s">
        <v>6</v>
      </c>
      <c r="J5" s="49" t="s">
        <v>1</v>
      </c>
      <c r="K5" s="24" t="s">
        <v>1869</v>
      </c>
      <c r="L5" s="50" t="s">
        <v>16</v>
      </c>
      <c r="M5" s="50" t="s">
        <v>1858</v>
      </c>
      <c r="N5" s="49" t="s">
        <v>3</v>
      </c>
      <c r="O5" s="27" t="s">
        <v>1870</v>
      </c>
      <c r="P5" s="50" t="s">
        <v>1857</v>
      </c>
      <c r="Q5" s="49" t="s">
        <v>1856</v>
      </c>
    </row>
    <row r="6" spans="1:17" ht="148.19999999999999" x14ac:dyDescent="0.2">
      <c r="B6" s="35">
        <v>1</v>
      </c>
      <c r="C6" s="36" t="s">
        <v>1401</v>
      </c>
      <c r="D6" s="36" t="s">
        <v>1402</v>
      </c>
      <c r="E6" s="36" t="s">
        <v>34</v>
      </c>
      <c r="F6" s="36" t="s">
        <v>1403</v>
      </c>
      <c r="G6" s="37" t="s">
        <v>14</v>
      </c>
      <c r="H6" s="37" t="s">
        <v>1404</v>
      </c>
      <c r="I6" s="38">
        <v>1</v>
      </c>
      <c r="J6" s="39">
        <v>225</v>
      </c>
      <c r="K6" s="39"/>
      <c r="L6" s="40">
        <v>1.4999999999999999E-2</v>
      </c>
      <c r="M6" s="41">
        <v>3.0044444444444429E-2</v>
      </c>
      <c r="N6" s="42">
        <f>IF($J6="","",IF($M6="",$J6*(1-$L6),IF(M6&lt;L6,"Discount Error",J6*(1-$M6))))</f>
        <v>218.24</v>
      </c>
      <c r="O6" s="42"/>
      <c r="P6" s="41"/>
      <c r="Q6" s="42" t="s">
        <v>29</v>
      </c>
    </row>
    <row r="7" spans="1:17" ht="136.80000000000001" x14ac:dyDescent="0.2">
      <c r="B7" s="35">
        <v>2</v>
      </c>
      <c r="C7" s="36" t="s">
        <v>1405</v>
      </c>
      <c r="D7" s="36" t="s">
        <v>1406</v>
      </c>
      <c r="E7" s="36" t="s">
        <v>34</v>
      </c>
      <c r="F7" s="36" t="s">
        <v>1407</v>
      </c>
      <c r="G7" s="37" t="s">
        <v>14</v>
      </c>
      <c r="H7" s="37" t="s">
        <v>1404</v>
      </c>
      <c r="I7" s="38">
        <v>1</v>
      </c>
      <c r="J7" s="39">
        <v>205</v>
      </c>
      <c r="K7" s="39"/>
      <c r="L7" s="40">
        <v>1.4999999999999999E-2</v>
      </c>
      <c r="M7" s="41">
        <v>3.756097560975602E-2</v>
      </c>
      <c r="N7" s="42">
        <f t="shared" ref="N7:N25" si="0">IF($J7="","",IF($M7="",$J7*(1-$L7),IF(M7&lt;L7,"Discount Error",J7*(1-$M7))))</f>
        <v>197.3</v>
      </c>
      <c r="O7" s="42"/>
      <c r="P7" s="41"/>
      <c r="Q7" s="42" t="s">
        <v>29</v>
      </c>
    </row>
    <row r="8" spans="1:17" ht="136.80000000000001" x14ac:dyDescent="0.2">
      <c r="B8" s="35">
        <v>3</v>
      </c>
      <c r="C8" s="36" t="s">
        <v>1408</v>
      </c>
      <c r="D8" s="36" t="s">
        <v>1406</v>
      </c>
      <c r="E8" s="36" t="s">
        <v>34</v>
      </c>
      <c r="F8" s="36" t="s">
        <v>1409</v>
      </c>
      <c r="G8" s="37" t="s">
        <v>14</v>
      </c>
      <c r="H8" s="37" t="s">
        <v>1404</v>
      </c>
      <c r="I8" s="38">
        <v>1</v>
      </c>
      <c r="J8" s="39">
        <v>190</v>
      </c>
      <c r="K8" s="39"/>
      <c r="L8" s="40">
        <v>1.4999999999999999E-2</v>
      </c>
      <c r="M8" s="41">
        <v>3.9473684210526327E-2</v>
      </c>
      <c r="N8" s="42">
        <f t="shared" si="0"/>
        <v>182.5</v>
      </c>
      <c r="O8" s="42"/>
      <c r="P8" s="41"/>
      <c r="Q8" s="42" t="s">
        <v>29</v>
      </c>
    </row>
    <row r="9" spans="1:17" ht="148.19999999999999" x14ac:dyDescent="0.2">
      <c r="B9" s="35">
        <v>4</v>
      </c>
      <c r="C9" s="36" t="s">
        <v>1410</v>
      </c>
      <c r="D9" s="36" t="s">
        <v>1411</v>
      </c>
      <c r="E9" s="36" t="s">
        <v>34</v>
      </c>
      <c r="F9" s="36" t="s">
        <v>1412</v>
      </c>
      <c r="G9" s="37" t="s">
        <v>14</v>
      </c>
      <c r="H9" s="37" t="s">
        <v>1404</v>
      </c>
      <c r="I9" s="38">
        <v>1</v>
      </c>
      <c r="J9" s="39">
        <v>225</v>
      </c>
      <c r="K9" s="39"/>
      <c r="L9" s="40">
        <v>1.4999999999999999E-2</v>
      </c>
      <c r="M9" s="41">
        <v>3.0044444444444429E-2</v>
      </c>
      <c r="N9" s="42">
        <f t="shared" si="0"/>
        <v>218.24</v>
      </c>
      <c r="O9" s="42"/>
      <c r="P9" s="41"/>
      <c r="Q9" s="42" t="s">
        <v>29</v>
      </c>
    </row>
    <row r="10" spans="1:17" ht="114" x14ac:dyDescent="0.2">
      <c r="B10" s="35">
        <v>5</v>
      </c>
      <c r="C10" s="36" t="s">
        <v>1413</v>
      </c>
      <c r="D10" s="36" t="s">
        <v>1414</v>
      </c>
      <c r="E10" s="36" t="s">
        <v>34</v>
      </c>
      <c r="F10" s="36" t="s">
        <v>1415</v>
      </c>
      <c r="G10" s="37" t="s">
        <v>14</v>
      </c>
      <c r="H10" s="37" t="s">
        <v>1404</v>
      </c>
      <c r="I10" s="38">
        <v>1</v>
      </c>
      <c r="J10" s="39">
        <v>190</v>
      </c>
      <c r="K10" s="39"/>
      <c r="L10" s="40">
        <v>1.4999999999999999E-2</v>
      </c>
      <c r="M10" s="41">
        <v>3.9473684210526327E-2</v>
      </c>
      <c r="N10" s="42">
        <f t="shared" si="0"/>
        <v>182.5</v>
      </c>
      <c r="O10" s="42"/>
      <c r="P10" s="41"/>
      <c r="Q10" s="42" t="s">
        <v>29</v>
      </c>
    </row>
    <row r="11" spans="1:17" ht="114" x14ac:dyDescent="0.2">
      <c r="B11" s="35">
        <v>6</v>
      </c>
      <c r="C11" s="36" t="s">
        <v>1416</v>
      </c>
      <c r="D11" s="36" t="s">
        <v>1414</v>
      </c>
      <c r="E11" s="36" t="s">
        <v>34</v>
      </c>
      <c r="F11" s="36" t="s">
        <v>1417</v>
      </c>
      <c r="G11" s="37" t="s">
        <v>14</v>
      </c>
      <c r="H11" s="37" t="s">
        <v>1404</v>
      </c>
      <c r="I11" s="38">
        <v>1</v>
      </c>
      <c r="J11" s="39">
        <v>175</v>
      </c>
      <c r="K11" s="39"/>
      <c r="L11" s="40">
        <v>1.4999999999999999E-2</v>
      </c>
      <c r="M11" s="41">
        <v>6.9885714285714218E-2</v>
      </c>
      <c r="N11" s="42">
        <f t="shared" si="0"/>
        <v>162.77000000000001</v>
      </c>
      <c r="O11" s="42"/>
      <c r="P11" s="41"/>
      <c r="Q11" s="42" t="s">
        <v>29</v>
      </c>
    </row>
    <row r="12" spans="1:17" ht="91.2" x14ac:dyDescent="0.2">
      <c r="B12" s="35">
        <v>7</v>
      </c>
      <c r="C12" s="36" t="s">
        <v>1418</v>
      </c>
      <c r="D12" s="36" t="s">
        <v>1419</v>
      </c>
      <c r="E12" s="36" t="s">
        <v>34</v>
      </c>
      <c r="F12" s="36" t="s">
        <v>1420</v>
      </c>
      <c r="G12" s="37" t="s">
        <v>14</v>
      </c>
      <c r="H12" s="37" t="s">
        <v>1404</v>
      </c>
      <c r="I12" s="38">
        <v>1</v>
      </c>
      <c r="J12" s="39">
        <v>225</v>
      </c>
      <c r="K12" s="39"/>
      <c r="L12" s="40">
        <v>1.4999999999999999E-2</v>
      </c>
      <c r="M12" s="41">
        <v>3.0044444444444429E-2</v>
      </c>
      <c r="N12" s="42">
        <f t="shared" si="0"/>
        <v>218.24</v>
      </c>
      <c r="O12" s="42"/>
      <c r="P12" s="41"/>
      <c r="Q12" s="42" t="s">
        <v>29</v>
      </c>
    </row>
    <row r="13" spans="1:17" ht="91.2" x14ac:dyDescent="0.2">
      <c r="B13" s="35">
        <v>8</v>
      </c>
      <c r="C13" s="36" t="s">
        <v>1421</v>
      </c>
      <c r="D13" s="36" t="s">
        <v>1419</v>
      </c>
      <c r="E13" s="36" t="s">
        <v>34</v>
      </c>
      <c r="F13" s="36" t="s">
        <v>1422</v>
      </c>
      <c r="G13" s="37" t="s">
        <v>14</v>
      </c>
      <c r="H13" s="37" t="s">
        <v>1404</v>
      </c>
      <c r="I13" s="38">
        <v>1</v>
      </c>
      <c r="J13" s="39">
        <v>195</v>
      </c>
      <c r="K13" s="39"/>
      <c r="L13" s="40">
        <v>1.4999999999999999E-2</v>
      </c>
      <c r="M13" s="41">
        <v>6.4102564102564097E-2</v>
      </c>
      <c r="N13" s="42">
        <f t="shared" si="0"/>
        <v>182.5</v>
      </c>
      <c r="O13" s="42"/>
      <c r="P13" s="41"/>
      <c r="Q13" s="42" t="s">
        <v>29</v>
      </c>
    </row>
    <row r="14" spans="1:17" ht="57" x14ac:dyDescent="0.2">
      <c r="B14" s="35">
        <v>9</v>
      </c>
      <c r="C14" s="36" t="s">
        <v>1423</v>
      </c>
      <c r="D14" s="36" t="s">
        <v>1424</v>
      </c>
      <c r="E14" s="36" t="s">
        <v>34</v>
      </c>
      <c r="F14" s="36" t="s">
        <v>1425</v>
      </c>
      <c r="G14" s="37" t="s">
        <v>14</v>
      </c>
      <c r="H14" s="37" t="s">
        <v>1404</v>
      </c>
      <c r="I14" s="38">
        <v>1</v>
      </c>
      <c r="J14" s="39">
        <v>195</v>
      </c>
      <c r="K14" s="39"/>
      <c r="L14" s="40">
        <v>1.4999999999999999E-2</v>
      </c>
      <c r="M14" s="41">
        <v>6.4102564102564097E-2</v>
      </c>
      <c r="N14" s="42">
        <f t="shared" si="0"/>
        <v>182.5</v>
      </c>
      <c r="O14" s="42"/>
      <c r="P14" s="41"/>
      <c r="Q14" s="42" t="s">
        <v>29</v>
      </c>
    </row>
    <row r="15" spans="1:17" ht="34.200000000000003" x14ac:dyDescent="0.2">
      <c r="B15" s="35">
        <v>10</v>
      </c>
      <c r="C15" s="36" t="s">
        <v>1426</v>
      </c>
      <c r="D15" s="36" t="s">
        <v>1427</v>
      </c>
      <c r="E15" s="36" t="s">
        <v>34</v>
      </c>
      <c r="F15" s="36" t="s">
        <v>1428</v>
      </c>
      <c r="G15" s="37" t="s">
        <v>14</v>
      </c>
      <c r="H15" s="37" t="s">
        <v>1404</v>
      </c>
      <c r="I15" s="38">
        <v>1</v>
      </c>
      <c r="J15" s="39">
        <v>135</v>
      </c>
      <c r="K15" s="39"/>
      <c r="L15" s="40">
        <v>1.4999999999999999E-2</v>
      </c>
      <c r="M15" s="41">
        <v>8.6592592592592554E-2</v>
      </c>
      <c r="N15" s="42">
        <f t="shared" si="0"/>
        <v>123.31</v>
      </c>
      <c r="O15" s="42"/>
      <c r="P15" s="41"/>
      <c r="Q15" s="42" t="s">
        <v>29</v>
      </c>
    </row>
    <row r="16" spans="1:17" ht="114" x14ac:dyDescent="0.2">
      <c r="B16" s="35">
        <v>11</v>
      </c>
      <c r="C16" s="36" t="s">
        <v>1429</v>
      </c>
      <c r="D16" s="36" t="s">
        <v>1430</v>
      </c>
      <c r="E16" s="36" t="s">
        <v>34</v>
      </c>
      <c r="F16" s="36" t="s">
        <v>1431</v>
      </c>
      <c r="G16" s="37" t="s">
        <v>14</v>
      </c>
      <c r="H16" s="37" t="s">
        <v>1404</v>
      </c>
      <c r="I16" s="38">
        <v>1</v>
      </c>
      <c r="J16" s="39">
        <v>200</v>
      </c>
      <c r="K16" s="39"/>
      <c r="L16" s="40">
        <v>1.4999999999999999E-2</v>
      </c>
      <c r="M16" s="41">
        <v>2.5049999999999906E-2</v>
      </c>
      <c r="N16" s="42">
        <f t="shared" si="0"/>
        <v>194.99</v>
      </c>
      <c r="O16" s="42"/>
      <c r="P16" s="41"/>
      <c r="Q16" s="42" t="s">
        <v>29</v>
      </c>
    </row>
    <row r="17" spans="2:17" ht="68.400000000000006" x14ac:dyDescent="0.2">
      <c r="B17" s="35">
        <v>12</v>
      </c>
      <c r="C17" s="36" t="s">
        <v>1432</v>
      </c>
      <c r="D17" s="36" t="s">
        <v>1433</v>
      </c>
      <c r="E17" s="36" t="s">
        <v>34</v>
      </c>
      <c r="F17" s="36" t="s">
        <v>1434</v>
      </c>
      <c r="G17" s="37" t="s">
        <v>14</v>
      </c>
      <c r="H17" s="37" t="s">
        <v>1404</v>
      </c>
      <c r="I17" s="38">
        <v>1</v>
      </c>
      <c r="J17" s="39">
        <v>200</v>
      </c>
      <c r="K17" s="39"/>
      <c r="L17" s="40">
        <v>1.4999999999999999E-2</v>
      </c>
      <c r="M17" s="41">
        <v>2.5049999999999906E-2</v>
      </c>
      <c r="N17" s="42">
        <f t="shared" si="0"/>
        <v>194.99</v>
      </c>
      <c r="O17" s="42"/>
      <c r="P17" s="41"/>
      <c r="Q17" s="42" t="s">
        <v>29</v>
      </c>
    </row>
    <row r="18" spans="2:17" ht="79.8" x14ac:dyDescent="0.2">
      <c r="B18" s="35">
        <v>13</v>
      </c>
      <c r="C18" s="36" t="s">
        <v>1435</v>
      </c>
      <c r="D18" s="36" t="s">
        <v>1436</v>
      </c>
      <c r="E18" s="36" t="s">
        <v>34</v>
      </c>
      <c r="F18" s="36" t="s">
        <v>1437</v>
      </c>
      <c r="G18" s="37" t="s">
        <v>14</v>
      </c>
      <c r="H18" s="37" t="s">
        <v>1404</v>
      </c>
      <c r="I18" s="38">
        <v>1</v>
      </c>
      <c r="J18" s="39">
        <v>185</v>
      </c>
      <c r="K18" s="39"/>
      <c r="L18" s="40">
        <v>1.4999999999999999E-2</v>
      </c>
      <c r="M18" s="41">
        <v>2.5027027027026971E-2</v>
      </c>
      <c r="N18" s="42">
        <f t="shared" si="0"/>
        <v>180.37</v>
      </c>
      <c r="O18" s="42"/>
      <c r="P18" s="41"/>
      <c r="Q18" s="42" t="s">
        <v>29</v>
      </c>
    </row>
    <row r="19" spans="2:17" ht="34.200000000000003" x14ac:dyDescent="0.2">
      <c r="B19" s="35">
        <v>14</v>
      </c>
      <c r="C19" s="94" t="s">
        <v>1546</v>
      </c>
      <c r="D19" s="94" t="s">
        <v>1547</v>
      </c>
      <c r="E19" s="95" t="s">
        <v>34</v>
      </c>
      <c r="F19" s="94" t="s">
        <v>1548</v>
      </c>
      <c r="G19" s="111" t="s">
        <v>14</v>
      </c>
      <c r="H19" s="111" t="s">
        <v>15</v>
      </c>
      <c r="I19" s="96">
        <v>1</v>
      </c>
      <c r="J19" s="110">
        <v>4386</v>
      </c>
      <c r="K19" s="110"/>
      <c r="L19" s="117">
        <v>1.4999999999999999E-2</v>
      </c>
      <c r="M19" s="109">
        <v>0.05</v>
      </c>
      <c r="N19" s="110">
        <f t="shared" si="0"/>
        <v>4166.7</v>
      </c>
      <c r="O19" s="110"/>
      <c r="P19" s="109"/>
      <c r="Q19" s="110"/>
    </row>
    <row r="20" spans="2:17" ht="34.200000000000003" x14ac:dyDescent="0.2">
      <c r="B20" s="35">
        <v>15</v>
      </c>
      <c r="C20" s="94" t="s">
        <v>1549</v>
      </c>
      <c r="D20" s="94" t="s">
        <v>1547</v>
      </c>
      <c r="E20" s="95" t="s">
        <v>34</v>
      </c>
      <c r="F20" s="94" t="s">
        <v>1550</v>
      </c>
      <c r="G20" s="111" t="s">
        <v>14</v>
      </c>
      <c r="H20" s="111" t="s">
        <v>15</v>
      </c>
      <c r="I20" s="96">
        <v>1</v>
      </c>
      <c r="J20" s="110">
        <v>4386</v>
      </c>
      <c r="K20" s="110"/>
      <c r="L20" s="117">
        <v>1.4999999999999999E-2</v>
      </c>
      <c r="M20" s="109">
        <v>0.05</v>
      </c>
      <c r="N20" s="110">
        <f t="shared" si="0"/>
        <v>4166.7</v>
      </c>
      <c r="O20" s="110"/>
      <c r="P20" s="109"/>
      <c r="Q20" s="110"/>
    </row>
    <row r="21" spans="2:17" ht="34.200000000000003" x14ac:dyDescent="0.2">
      <c r="B21" s="35">
        <v>16</v>
      </c>
      <c r="C21" s="94" t="s">
        <v>1551</v>
      </c>
      <c r="D21" s="94" t="s">
        <v>1547</v>
      </c>
      <c r="E21" s="95" t="s">
        <v>34</v>
      </c>
      <c r="F21" s="94" t="s">
        <v>1552</v>
      </c>
      <c r="G21" s="111" t="s">
        <v>14</v>
      </c>
      <c r="H21" s="111" t="s">
        <v>15</v>
      </c>
      <c r="I21" s="96">
        <v>1</v>
      </c>
      <c r="J21" s="110">
        <v>7308</v>
      </c>
      <c r="K21" s="110"/>
      <c r="L21" s="117">
        <v>1.4999999999999999E-2</v>
      </c>
      <c r="M21" s="109">
        <v>0.05</v>
      </c>
      <c r="N21" s="110">
        <f t="shared" si="0"/>
        <v>6942.5999999999995</v>
      </c>
      <c r="O21" s="110"/>
      <c r="P21" s="109"/>
      <c r="Q21" s="110"/>
    </row>
    <row r="22" spans="2:17" ht="34.200000000000003" x14ac:dyDescent="0.2">
      <c r="B22" s="35">
        <v>17</v>
      </c>
      <c r="C22" s="94" t="s">
        <v>1553</v>
      </c>
      <c r="D22" s="94" t="s">
        <v>1547</v>
      </c>
      <c r="E22" s="95" t="s">
        <v>34</v>
      </c>
      <c r="F22" s="94" t="s">
        <v>1554</v>
      </c>
      <c r="G22" s="111" t="s">
        <v>14</v>
      </c>
      <c r="H22" s="111" t="s">
        <v>15</v>
      </c>
      <c r="I22" s="96">
        <v>1</v>
      </c>
      <c r="J22" s="110">
        <v>10951</v>
      </c>
      <c r="K22" s="110"/>
      <c r="L22" s="117">
        <v>1.4999999999999999E-2</v>
      </c>
      <c r="M22" s="109">
        <v>0.05</v>
      </c>
      <c r="N22" s="110">
        <f t="shared" si="0"/>
        <v>10403.449999999999</v>
      </c>
      <c r="O22" s="110"/>
      <c r="P22" s="109"/>
      <c r="Q22" s="110"/>
    </row>
    <row r="23" spans="2:17" ht="79.8" x14ac:dyDescent="0.2">
      <c r="B23" s="35">
        <v>18</v>
      </c>
      <c r="C23" s="95" t="s">
        <v>1859</v>
      </c>
      <c r="D23" s="139" t="s">
        <v>1860</v>
      </c>
      <c r="E23" s="95" t="s">
        <v>1861</v>
      </c>
      <c r="F23" s="95" t="s">
        <v>1862</v>
      </c>
      <c r="G23" s="115" t="s">
        <v>14</v>
      </c>
      <c r="H23" s="115" t="s">
        <v>1404</v>
      </c>
      <c r="I23" s="116">
        <v>1</v>
      </c>
      <c r="J23" s="140">
        <v>241.5</v>
      </c>
      <c r="K23" s="140"/>
      <c r="L23" s="117">
        <v>0.24429999999999999</v>
      </c>
      <c r="M23" s="117">
        <v>0.24429999999999999</v>
      </c>
      <c r="N23" s="119">
        <f t="shared" si="0"/>
        <v>182.50155000000001</v>
      </c>
      <c r="O23" s="119"/>
      <c r="P23" s="118"/>
      <c r="Q23" s="119" t="str">
        <f t="shared" ref="Q23:Q25" si="1">IF(N23="Discount Error","Error",IF($P23="","",IF(J23*(1-P23)&gt;N23,"Discount Error",($J23*(1-$P23)))))</f>
        <v/>
      </c>
    </row>
    <row r="24" spans="2:17" ht="79.8" x14ac:dyDescent="0.2">
      <c r="B24" s="35">
        <v>19</v>
      </c>
      <c r="C24" s="95" t="s">
        <v>1863</v>
      </c>
      <c r="D24" s="139" t="s">
        <v>1864</v>
      </c>
      <c r="E24" s="95" t="s">
        <v>1861</v>
      </c>
      <c r="F24" s="95" t="s">
        <v>1865</v>
      </c>
      <c r="G24" s="115" t="s">
        <v>14</v>
      </c>
      <c r="H24" s="115" t="s">
        <v>1866</v>
      </c>
      <c r="I24" s="116">
        <v>1</v>
      </c>
      <c r="J24" s="140">
        <v>2100</v>
      </c>
      <c r="K24" s="140"/>
      <c r="L24" s="117">
        <v>0.24429999999999999</v>
      </c>
      <c r="M24" s="117">
        <v>0.24429999999999999</v>
      </c>
      <c r="N24" s="119">
        <f t="shared" si="0"/>
        <v>1586.97</v>
      </c>
      <c r="O24" s="119"/>
      <c r="P24" s="118"/>
      <c r="Q24" s="119" t="str">
        <f t="shared" si="1"/>
        <v/>
      </c>
    </row>
    <row r="25" spans="2:17" ht="34.200000000000003" x14ac:dyDescent="0.2">
      <c r="B25" s="35">
        <v>20</v>
      </c>
      <c r="C25" s="95" t="s">
        <v>1863</v>
      </c>
      <c r="D25" s="139" t="s">
        <v>1867</v>
      </c>
      <c r="E25" s="95" t="s">
        <v>1861</v>
      </c>
      <c r="F25" s="95" t="s">
        <v>1868</v>
      </c>
      <c r="G25" s="115" t="s">
        <v>14</v>
      </c>
      <c r="H25" s="115" t="s">
        <v>1404</v>
      </c>
      <c r="I25" s="116">
        <v>1</v>
      </c>
      <c r="J25" s="140">
        <v>199.5</v>
      </c>
      <c r="K25" s="140"/>
      <c r="L25" s="117">
        <v>0.24429999999999999</v>
      </c>
      <c r="M25" s="117">
        <v>0.24429999999999999</v>
      </c>
      <c r="N25" s="119">
        <f t="shared" si="0"/>
        <v>150.76215000000002</v>
      </c>
      <c r="O25" s="119"/>
      <c r="P25" s="118"/>
      <c r="Q25" s="119" t="str">
        <f t="shared" si="1"/>
        <v/>
      </c>
    </row>
  </sheetData>
  <protectedRanges>
    <protectedRange sqref="E1:E18 E26:E1048576" name="Range1"/>
    <protectedRange sqref="E19:E22" name="Range1_1_1"/>
    <protectedRange sqref="E23:E25" name="Range1_1_2"/>
  </protectedRanges>
  <autoFilter ref="B5:Q5" xr:uid="{B22CFC9A-560B-4E7E-BCF0-16905643CDE4}"/>
  <mergeCells count="3">
    <mergeCell ref="B1:C1"/>
    <mergeCell ref="B2:C2"/>
    <mergeCell ref="B3:C3"/>
  </mergeCells>
  <printOptions horizontalCentered="1"/>
  <pageMargins left="0.25" right="0.25" top="0.75" bottom="0.75" header="0.3" footer="0.3"/>
  <pageSetup scale="60" fitToHeight="0" orientation="landscape" r:id="rId1"/>
  <headerFooter>
    <oddHeader>&amp;L&amp;"Arial,Regular"&amp;9Office of General Services
NYS Procurement&amp;C&amp;"Arial,Regular"&amp;9Group 73600 Solicitation 22802
Information Technology Umbrella Contract - Manufacturer Based (Statewide)&amp;R&amp;"Arial,Regular"&amp;9Contract Price List
&amp;A</oddHeader>
    <oddFooter>&amp;L&amp;"Arial,Regular"&amp;10&amp;F&amp;R&amp;"Arial,Regular"&amp;10Page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A6"/>
  <sheetViews>
    <sheetView workbookViewId="0">
      <selection sqref="A1:A6"/>
    </sheetView>
  </sheetViews>
  <sheetFormatPr defaultColWidth="8.88671875" defaultRowHeight="14.4" x14ac:dyDescent="0.3"/>
  <cols>
    <col min="1" max="1" width="19.44140625" bestFit="1" customWidth="1"/>
  </cols>
  <sheetData>
    <row r="1" spans="1:1" x14ac:dyDescent="0.3">
      <c r="A1" s="16" t="s">
        <v>22</v>
      </c>
    </row>
    <row r="2" spans="1:1" x14ac:dyDescent="0.3">
      <c r="A2" s="16" t="s">
        <v>24</v>
      </c>
    </row>
    <row r="3" spans="1:1" x14ac:dyDescent="0.3">
      <c r="A3" s="18" t="s">
        <v>23</v>
      </c>
    </row>
    <row r="4" spans="1:1" x14ac:dyDescent="0.3">
      <c r="A4" s="18" t="s">
        <v>20</v>
      </c>
    </row>
    <row r="5" spans="1:1" x14ac:dyDescent="0.3">
      <c r="A5" s="16" t="s">
        <v>19</v>
      </c>
    </row>
    <row r="6" spans="1:1" x14ac:dyDescent="0.3">
      <c r="A6" s="16" t="s">
        <v>21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dlc_DocId xmlns="678ff5ba-7e10-4e2b-ab41-c6b2b3c0abbf">QVJDQTP4TD7R-320-4383</_dlc_DocId>
    <_dlc_DocIdUrl xmlns="678ff5ba-7e10-4e2b-ab41-c6b2b3c0abbf">
      <Url>http://ogssp/sites/psg/it/ITTelcomFinance/_layouts/DocIdRedir.aspx?ID=QVJDQTP4TD7R-320-4383</Url>
      <Description>QVJDQTP4TD7R-320-4383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C9ADF09F5FB6E46AB9D399EBEC17702" ma:contentTypeVersion="0" ma:contentTypeDescription="Create a new document." ma:contentTypeScope="" ma:versionID="ad6268212a694854ce3f4879f59f8ce5">
  <xsd:schema xmlns:xsd="http://www.w3.org/2001/XMLSchema" xmlns:xs="http://www.w3.org/2001/XMLSchema" xmlns:p="http://schemas.microsoft.com/office/2006/metadata/properties" xmlns:ns2="678ff5ba-7e10-4e2b-ab41-c6b2b3c0abbf" targetNamespace="http://schemas.microsoft.com/office/2006/metadata/properties" ma:root="true" ma:fieldsID="74ffe6fde04e472b126d70c7be0654c4" ns2:_="">
    <xsd:import namespace="678ff5ba-7e10-4e2b-ab41-c6b2b3c0abbf"/>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8ff5ba-7e10-4e2b-ab41-c6b2b3c0abb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E5E41A7-0C04-4853-8B46-153056B3A1B0}">
  <ds:schemaRefs>
    <ds:schemaRef ds:uri="http://schemas.openxmlformats.org/package/2006/metadata/core-properties"/>
    <ds:schemaRef ds:uri="http://purl.org/dc/terms/"/>
    <ds:schemaRef ds:uri="http://schemas.microsoft.com/office/infopath/2007/PartnerControls"/>
    <ds:schemaRef ds:uri="678ff5ba-7e10-4e2b-ab41-c6b2b3c0abbf"/>
    <ds:schemaRef ds:uri="http://schemas.microsoft.com/office/2006/documentManagement/types"/>
    <ds:schemaRef ds:uri="http://schemas.microsoft.com/office/2006/metadata/propertie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4A2A5245-DC2D-447F-8E39-EC602A9945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8ff5ba-7e10-4e2b-ab41-c6b2b3c0abb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953958-274C-4496-9743-044D3E774B56}">
  <ds:schemaRefs>
    <ds:schemaRef ds:uri="http://schemas.microsoft.com/sharepoint/v3/contenttype/forms"/>
  </ds:schemaRefs>
</ds:datastoreItem>
</file>

<file path=customXml/itemProps4.xml><?xml version="1.0" encoding="utf-8"?>
<ds:datastoreItem xmlns:ds="http://schemas.openxmlformats.org/officeDocument/2006/customXml" ds:itemID="{00656B85-5F80-4764-8086-415A65A6B558}">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Category Discount</vt:lpstr>
      <vt:lpstr>Lot 1 Software</vt:lpstr>
      <vt:lpstr>Lot 2 Hardware</vt:lpstr>
      <vt:lpstr>Lot 3 Cloud</vt:lpstr>
      <vt:lpstr>Lot 4 Implementation</vt:lpstr>
      <vt:lpstr>Categories</vt:lpstr>
      <vt:lpstr>'Lot 1 Software'!Print_Titles</vt:lpstr>
      <vt:lpstr>'Lot 3 Cloud'!Print_Titles</vt:lpstr>
      <vt:lpstr>'Lot 4 Implementation'!Print_Titles</vt:lpstr>
    </vt:vector>
  </TitlesOfParts>
  <Company>Accenture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michael.falstich</dc:creator>
  <cp:lastModifiedBy>Sack, Josh (OGS)</cp:lastModifiedBy>
  <cp:lastPrinted>2017-07-05T15:56:53Z</cp:lastPrinted>
  <dcterms:created xsi:type="dcterms:W3CDTF">2011-04-27T14:49:10Z</dcterms:created>
  <dcterms:modified xsi:type="dcterms:W3CDTF">2021-10-01T20:10:27Z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0x0101009C9ADF09F5FB6E46AB9D399EBEC17702</vt:lpwstr>
  </property>
  <property fmtid="{D5CDD505-2E9C-101B-9397-08002B2CF9AE}" pid="3" name="_dlc_DocIdItemGuid">
    <vt:lpwstr>14edd5db-26e7-4d77-8eb2-3e1bf494d206</vt:lpwstr>
  </property>
</Properties>
</file>