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V:\ProcurementServices\PSTm05(Kleinhenz)\Umbrella\73600-22802 Umbrella,Mfr\ContractUpdates(PMs)\Postings\PMs\314 10-XX-21\Contractor Files\"/>
    </mc:Choice>
  </mc:AlternateContent>
  <xr:revisionPtr revIDLastSave="0" documentId="13_ncr:1_{F4DE2BB6-67C5-4E0B-B659-5EBF9A688FDA}" xr6:coauthVersionLast="46" xr6:coauthVersionMax="46" xr10:uidLastSave="{00000000-0000-0000-0000-000000000000}"/>
  <bookViews>
    <workbookView xWindow="-108" yWindow="-108" windowWidth="23256" windowHeight="12576" tabRatio="868" firstSheet="1" activeTab="1" xr2:uid="{00000000-000D-0000-FFFF-FFFF00000000}"/>
  </bookViews>
  <sheets>
    <sheet name="Instructions (2)" sheetId="27" state="hidden" r:id="rId1"/>
    <sheet name="Category Discount" sheetId="28" r:id="rId2"/>
    <sheet name="Lot 1 Software" sheetId="45" r:id="rId3"/>
    <sheet name="Lot 3 Cloud" sheetId="35" r:id="rId4"/>
    <sheet name="Categories" sheetId="32" state="hidden" r:id="rId5"/>
  </sheets>
  <externalReferences>
    <externalReference r:id="rId6"/>
  </externalReferences>
  <definedNames>
    <definedName name="_xlnm._FilterDatabase" localSheetId="3" hidden="1">'Lot 3 Cloud'!$B$5:$O$26</definedName>
  </definedNames>
  <calcPr calcId="191029"/>
  <customWorkbookViews>
    <customWorkbookView name="Accenture - Personal View" guid="{8A8F7088-C6A3-4AFB-9EB1-C188635FEB3C}" mergeInterval="0" personalView="1" maximized="1" xWindow="1" yWindow="1" windowWidth="1280" windowHeight="580" activeSheetId="3"/>
    <customWorkbookView name="michael.falstich - Personal View" guid="{03CC777F-CB35-4204-9FA4-98641554F379}" mergeInterval="0" personalView="1" maximized="1" xWindow="1" yWindow="1" windowWidth="1276" windowHeight="5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35" l="1"/>
  <c r="M24" i="35"/>
  <c r="M26" i="35"/>
  <c r="M28" i="35"/>
  <c r="M30" i="35"/>
  <c r="M32" i="35"/>
  <c r="M34" i="35"/>
  <c r="M36" i="35"/>
  <c r="M38" i="35"/>
  <c r="O38" i="35" s="1"/>
  <c r="M40" i="35"/>
  <c r="M42" i="35"/>
  <c r="M44" i="35"/>
  <c r="M46" i="35"/>
  <c r="M48" i="35"/>
  <c r="M50" i="35"/>
  <c r="M52" i="35"/>
  <c r="M54" i="35"/>
  <c r="M56" i="35"/>
  <c r="M58" i="35"/>
  <c r="M60" i="35"/>
  <c r="M62" i="35"/>
  <c r="M64" i="35"/>
  <c r="M66" i="35"/>
  <c r="M68" i="35"/>
  <c r="M70" i="35"/>
  <c r="M72" i="35"/>
  <c r="M74" i="35"/>
  <c r="M76" i="35"/>
  <c r="M78" i="35"/>
  <c r="M80" i="35"/>
  <c r="M82" i="35"/>
  <c r="M84" i="35"/>
  <c r="M86" i="35"/>
  <c r="M88" i="35"/>
  <c r="M90" i="35"/>
  <c r="M92" i="35"/>
  <c r="M94" i="35"/>
  <c r="M96" i="35"/>
  <c r="M98" i="35"/>
  <c r="M100" i="35"/>
  <c r="M102" i="35"/>
  <c r="O27" i="35"/>
  <c r="O28" i="35"/>
  <c r="O29" i="35"/>
  <c r="O30" i="35"/>
  <c r="O31" i="35"/>
  <c r="O32" i="35"/>
  <c r="O33" i="35"/>
  <c r="O34" i="35"/>
  <c r="O35" i="35"/>
  <c r="O36" i="35"/>
  <c r="O37" i="35"/>
  <c r="O39" i="35"/>
  <c r="O40" i="35"/>
  <c r="O41" i="35"/>
  <c r="O42"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M18" i="35" l="1"/>
  <c r="M21" i="35"/>
  <c r="M22" i="35"/>
  <c r="M9" i="45" l="1"/>
  <c r="M8" i="45"/>
  <c r="M7" i="45"/>
  <c r="M6" i="45"/>
  <c r="F4" i="45"/>
  <c r="F1" i="45"/>
  <c r="M17" i="35" l="1"/>
  <c r="M16" i="35"/>
  <c r="M13" i="35"/>
  <c r="M9" i="35" l="1"/>
  <c r="M10" i="35"/>
  <c r="M11" i="35"/>
  <c r="M12" i="35"/>
  <c r="M7" i="35"/>
  <c r="M8" i="35"/>
  <c r="M6" i="35"/>
  <c r="F4" i="35" l="1"/>
  <c r="O14" i="35" l="1"/>
  <c r="O20" i="35"/>
  <c r="O21" i="35"/>
  <c r="O25" i="35"/>
  <c r="O15" i="35"/>
  <c r="O18" i="35"/>
  <c r="O22" i="35"/>
  <c r="O26" i="35"/>
  <c r="O13" i="35"/>
  <c r="O16" i="35"/>
  <c r="O19" i="35"/>
  <c r="O23" i="35"/>
  <c r="O24" i="35"/>
  <c r="O17" i="35"/>
  <c r="A1" i="27" l="1"/>
</calcChain>
</file>

<file path=xl/sharedStrings.xml><?xml version="1.0" encoding="utf-8"?>
<sst xmlns="http://schemas.openxmlformats.org/spreadsheetml/2006/main" count="692" uniqueCount="289">
  <si>
    <t>Unit of Measure</t>
  </si>
  <si>
    <t>List Price</t>
  </si>
  <si>
    <t>Item Number</t>
  </si>
  <si>
    <t>Percent Educational Discount</t>
  </si>
  <si>
    <t>Net NYS Contract Price</t>
  </si>
  <si>
    <t>Net NYS Educational Price</t>
  </si>
  <si>
    <t>Product Name</t>
  </si>
  <si>
    <t>Product Description</t>
  </si>
  <si>
    <t>Units Per Unit of Measure</t>
  </si>
  <si>
    <t>Bundled Part Number? 
Yes / No</t>
  </si>
  <si>
    <t>Manufacturer Part Number (SKU)</t>
  </si>
  <si>
    <t>Lot 1 - Software</t>
  </si>
  <si>
    <t>Lot 2 - Hardware</t>
  </si>
  <si>
    <t>Lot 3 - Cloud</t>
  </si>
  <si>
    <t>Lot 4 - Implementation</t>
  </si>
  <si>
    <t>No</t>
  </si>
  <si>
    <t>Each</t>
  </si>
  <si>
    <t>Minimum  NYS Discount</t>
  </si>
  <si>
    <t>Actual NYS Discount</t>
  </si>
  <si>
    <t>Product Category</t>
  </si>
  <si>
    <t>Annual Price Increase</t>
  </si>
  <si>
    <t>Product Deletion</t>
  </si>
  <si>
    <t>Contract Number</t>
  </si>
  <si>
    <t>Date</t>
  </si>
  <si>
    <t/>
  </si>
  <si>
    <t>Number of Items</t>
  </si>
  <si>
    <t xml:space="preserve">Product Addition </t>
  </si>
  <si>
    <t>Lowering of Price</t>
  </si>
  <si>
    <t>Minimum NYS Discount / Category Discount</t>
  </si>
  <si>
    <t>Other Complex Update</t>
  </si>
  <si>
    <t>Type of Cloud Service
(Ex. XaaS 
- Anything as a Service)</t>
  </si>
  <si>
    <t>Contractor Name</t>
  </si>
  <si>
    <t>PM68450</t>
  </si>
  <si>
    <t>PureEngage Premise - Business Optimization - Analytics</t>
  </si>
  <si>
    <t>PureEngage Premise - Business Optimization - Platform</t>
  </si>
  <si>
    <t>PureEngage Premise - Customer Engagement - Inbound</t>
  </si>
  <si>
    <t>PureEngage Premise - Employee Engagement - Omnichannel Desktop</t>
  </si>
  <si>
    <t>PureConnect CaaS - Miscellaneous Monthly Fees</t>
  </si>
  <si>
    <t>PureConnect CaaS - Cloud Core</t>
  </si>
  <si>
    <t xml:space="preserve">No Bid </t>
  </si>
  <si>
    <t>Multi-channel ACD Add-on</t>
  </si>
  <si>
    <t>Required to ACD route multichannel objects.</t>
  </si>
  <si>
    <t>CS-012-NV-AD01</t>
  </si>
  <si>
    <t>Software as a Service</t>
  </si>
  <si>
    <t>Month</t>
  </si>
  <si>
    <t>Interaction Supervisor Add-on</t>
  </si>
  <si>
    <t>Advanced supervision for Workgroup, Historical Reports, Workgroup Queue, Survey and Dialer Plug-in modules.</t>
  </si>
  <si>
    <t>CS-012-NV-AD05</t>
  </si>
  <si>
    <t>Interaction Optimizer Add-on</t>
  </si>
  <si>
    <t>Available as named agent only. Cannot be quoted for concurrent use. Includes ability for; an Interaction Client
.NET Edition user to access the Optimizer plug-in, an agent to be scheduled by Optimizer, and the ability for agent RTA data to be captured. This license is required for all scheduled agents and supervisors using Interaction Optimizer.</t>
  </si>
  <si>
    <t>CS-012-NV-AD07</t>
  </si>
  <si>
    <t>Per Agent/ Per Month</t>
  </si>
  <si>
    <t>Interaction Feedback Add-on</t>
  </si>
  <si>
    <t>Required to enable a user to have a survey applied to an interaction in which they were a participant, or to launch the Interaction Feedback Survey Client.</t>
  </si>
  <si>
    <t>CS-012-NV-AD09</t>
  </si>
  <si>
    <t>CaaS Development Sandbox Server</t>
  </si>
  <si>
    <t>Monthly fixed fee for CaaS development server located in the CaaS data center. There is also a one-time provisioning fee required.</t>
  </si>
  <si>
    <t>CS-012-NV-AR36</t>
  </si>
  <si>
    <t>Sandbox Server</t>
  </si>
  <si>
    <t>Standard CaaS Contact Center Agent Fee</t>
  </si>
  <si>
    <t>CaaS Contact Center base agent fee. Basic Station, Interaction Client, and ACD with complete skills-based routing for one media type. Includes Interaction Message Store based voicemail and desktop faxing.</t>
  </si>
  <si>
    <t>CS-012-NV-CBAF</t>
  </si>
  <si>
    <t>Interaction Recorder Add-On</t>
  </si>
  <si>
    <t>Required to record named agent interactions or anyone playing back interaction recordings via the Interaction Recorder Client. Screen recording included for Preferred and Premium tier. Screen Recording is not available in the Standard tier.</t>
  </si>
  <si>
    <t>CS-012-NV-IR03</t>
  </si>
  <si>
    <t>PureCloud 3 User</t>
  </si>
  <si>
    <t>PureCloud 3 User - 12 month minimum subscription</t>
  </si>
  <si>
    <t>PureCloud CaaS - Cloud Core</t>
  </si>
  <si>
    <t>SaaS</t>
  </si>
  <si>
    <t>Agent / Month</t>
  </si>
  <si>
    <t>PureCloud 3 User - month-to-month (overage)</t>
  </si>
  <si>
    <t>PC-170-NV-USR3-M2M</t>
  </si>
  <si>
    <t>PureCloud CaaS - Miscellaneous Recurring</t>
  </si>
  <si>
    <t>Professional Services &amp; Implementation</t>
  </si>
  <si>
    <t>One Project</t>
  </si>
  <si>
    <t>Power Supply for Edge Mini/Micro</t>
  </si>
  <si>
    <t>TH-601-ARKPSUM-01</t>
  </si>
  <si>
    <t>PureCloud Edge Appliance</t>
  </si>
  <si>
    <t>PureCloud Edge Appliance – Mini</t>
  </si>
  <si>
    <t>TH-900-PCEDGE-2120200</t>
  </si>
  <si>
    <t>Mediant 1000 B 2 Spans</t>
  </si>
  <si>
    <t>Channels:  Voice / Video / SMS / Unified Communication</t>
  </si>
  <si>
    <t>PureCloud CaaS - Miscellaneous Non-recurring</t>
  </si>
  <si>
    <t>TH-705-GWM102T1B</t>
  </si>
  <si>
    <t>Xaas</t>
  </si>
  <si>
    <t>PC-170-NV-USR3-A</t>
  </si>
  <si>
    <t>Prepackaged Cloud Installation</t>
  </si>
  <si>
    <t>PureCloud Success Implementation Services 01</t>
  </si>
  <si>
    <t>1-19031336158</t>
  </si>
  <si>
    <t>v8.1 - Genesys Info Mart</t>
  </si>
  <si>
    <t>Genesys Interactive Insights and Info Mart deliver a complete solution which serves as the Genesys reporting and analytic platform. Interactive
Insights is the reporting and analytic tool. Info Mart is the data repository.</t>
  </si>
  <si>
    <t>3GP08843ACAA</t>
  </si>
  <si>
    <t>Seat</t>
  </si>
  <si>
    <t>v8.1 - Genesys CIM Platform</t>
  </si>
  <si>
    <t>Base Platform (required for all Enabled Seats) which captures, processes, routes, manages and reports the life cycle of customer interaction or activity type across any contact center environment.</t>
  </si>
  <si>
    <t>3GP21278ACAA</t>
  </si>
  <si>
    <t>v8.1 - Genesys SIP Interaction</t>
  </si>
  <si>
    <t>This item is for agents/users who handle routed inbound voice or video interactions.
Other included capabilities: manually dialed outgoing voice or video interactions, Instant Messaging (IM), direct (non-routed) incoming voice or video interactions Supports deployment of Genesys SIP in “standalone”, IMS, or outsourced deployments. Note that this item can support "blended" agents who handle inbound and outbound voice or video interactions - this requires Genesys
Outbound Voice or Outbound Preview as an additional pre-requisite This item also includes Genesys SIP to manage agents on a supported 3rd party switch: Unify OpenScape Voice, or Cisco UCM Included capabilities: routing of inbound or manually dialed outbound voice, video &amp; IM for contact center agents on a supported 3rd party switch.</t>
  </si>
  <si>
    <t>3GP09017ACAA</t>
  </si>
  <si>
    <t>v8.5 - Workspace</t>
  </si>
  <si>
    <t>Workspace is an application intended for users both within and outside the contact center. Users use Workspace to manage (control) a conversation with contact, that can occur over any media (i.e. voice, chat, email, social…etc). Supervisors can also use Workspace to monitor their agent's interactions. This can include activities such as silent monitoring of a voice conversation, coach users on what to do, approve or reject outgoing email, and manually manage user’s interaction queues.</t>
  </si>
  <si>
    <t>3GP20364ACAA</t>
  </si>
  <si>
    <t>PureCloud 2 User</t>
  </si>
  <si>
    <t>PC-170-NV-USR2 - M2M</t>
  </si>
  <si>
    <t>Agent/Month</t>
  </si>
  <si>
    <t>PC-170-NV-USR2 -A</t>
  </si>
  <si>
    <t>PureCloud 2 Concurrent User</t>
  </si>
  <si>
    <t>PC-170-NV-USR2C - M2M</t>
  </si>
  <si>
    <t>PC-170-NV-USR2C - A</t>
  </si>
  <si>
    <t>PureCloud 3 Concurrent User</t>
  </si>
  <si>
    <t>PC-170-NV-USR3C -M2M</t>
  </si>
  <si>
    <t>PC-170-NV-USR3C -A</t>
  </si>
  <si>
    <t>One Time</t>
  </si>
  <si>
    <t>Value Realization Service</t>
  </si>
  <si>
    <t>PureSuccess - PureCloud - A la Carte Service Element - Professional Services - Quantity-based</t>
  </si>
  <si>
    <t>PCL-P-A_PX_PCL_032</t>
  </si>
  <si>
    <t>PS-012-NV-MP01</t>
  </si>
  <si>
    <t>Concurrent user version of PureCloud 2 User License. Includes PureCloud 1 User Features and functionality. Adds additional ACD queuing and routing options. Omni-channel routing for web chat, email and call-backs and customer journey. Predictive/priority/agentless outbound dialing, inbound/outbound blending, script designer, dual channel call recording, web chat and email recording, quality evaluations, workforce management manual scheduling, supervisory reporting and analytics. *Annual PrePay*</t>
  </si>
  <si>
    <t>Concurrent user version of PureCloud 3 User License. Includes PureCloud 2 User Features and functionality. Adds additional ACD queuing and routing options. SMS/Messaging Services, Screenshare, Cobrowse, Screen Recording, and advanced Workforce Management.*Annual M2M*</t>
  </si>
  <si>
    <t>Concurrent user version of PureCloud 3 User License. Includes PureCloud 2 User Features and functionality. Adds additional ACD queuing and routing options. SMS/Messaging Services, Screenshare, Cobrowse, Screen Recording, and advanced Workforce Management.*Annual PrePay*</t>
  </si>
  <si>
    <r>
      <t xml:space="preserve">Named User. Includes PureCloud 1 User Features and functionality. Adds additional ACD queuing and routing options. Omni-channel routing for web chat, email and call-backs and customer journey. Predictive/priority/agentless outbound dialing, inbound/outbound blending, script designer, dual channel call recording, web chat and email recording, quality evaluations, workforce management manual scheduling, supervisory reporting and analytics.  </t>
    </r>
    <r>
      <rPr>
        <b/>
        <sz val="9"/>
        <rFont val="Arial"/>
        <family val="2"/>
      </rPr>
      <t>*Annual M2M*</t>
    </r>
  </si>
  <si>
    <r>
      <t>Named User. Includes PureCloud 1 User Features and functionality. Adds additional ACD queuing and routing options. Omni-channel routing for web chat, email and call-backs and customer journey. Predictive/priority/agentless outbound dialing, inbound/outbound blending, script designer, dual channel call recording, web chat and email recording, quality evaluations, workforce management manual scheduling, supervisory reporting and analytics.</t>
    </r>
    <r>
      <rPr>
        <b/>
        <sz val="9"/>
        <rFont val="Arial"/>
        <family val="2"/>
      </rPr>
      <t xml:space="preserve"> *Annual PrePay*</t>
    </r>
  </si>
  <si>
    <r>
      <t xml:space="preserve">Concurrent user version of PureCloud 2 User License. Includes PureCloud 1 User Features and functionality. Adds additional ACD queuing and routing options. Omni-channel routing for web chat, email and call-backs and customer journey. Predictive/priority/agentless outbound dialing, inbound/outbound blending, script designer, dual channel call recording, web chat and email recording, quality evaluations, workforce management manual scheduling, supervisory reporting and analytics. </t>
    </r>
    <r>
      <rPr>
        <b/>
        <sz val="9"/>
        <rFont val="Arial"/>
        <family val="2"/>
      </rPr>
      <t>*Annual M2M*</t>
    </r>
  </si>
  <si>
    <t>PureCloud Enhanced Professional Support Request</t>
  </si>
  <si>
    <t xml:space="preserve">Genesys Telecommunications Laboratories, Inc. </t>
  </si>
  <si>
    <t>PureCloud Communicate User</t>
  </si>
  <si>
    <t>PC-170-NV-USCOM</t>
  </si>
  <si>
    <t>CaaS</t>
  </si>
  <si>
    <t>PureCloud Communicate Stand-alone Phone</t>
  </si>
  <si>
    <t>PC-170-NV-USCOMSAP</t>
  </si>
  <si>
    <t>PureCloud 1 User</t>
  </si>
  <si>
    <t>PC-170-NV-USR1</t>
  </si>
  <si>
    <t>PureCloud 1 Concurrent User</t>
  </si>
  <si>
    <t>PC-170-NV-USR1C</t>
  </si>
  <si>
    <t>PC-170-NV-USR2</t>
  </si>
  <si>
    <t>PC-170-NV-USR3</t>
  </si>
  <si>
    <t>PC-170-NV-USR2C</t>
  </si>
  <si>
    <t>PC-170-NV-USR3C</t>
  </si>
  <si>
    <t>PureCloud for Salesforce Add-on</t>
  </si>
  <si>
    <t>PC-170-NV-PCSFAN</t>
  </si>
  <si>
    <t>PureCloud for Salesforce Concurrent Add-on</t>
  </si>
  <si>
    <t>PC-170-NV-PCSFANC</t>
  </si>
  <si>
    <t>PureCloud for Salesforce Communicate Add-on</t>
  </si>
  <si>
    <t>PC-170-NV-PCSFCAN</t>
  </si>
  <si>
    <t>PureCloud Co-Browse for CIC</t>
  </si>
  <si>
    <t>PC-170-NV-COBROCIC</t>
  </si>
  <si>
    <t>PureCloud for eMite Add-on Dashboard</t>
  </si>
  <si>
    <t>PC-170-NV-PCEMITEDB</t>
  </si>
  <si>
    <t>User</t>
  </si>
  <si>
    <t>PureCloud Penetration Testing</t>
  </si>
  <si>
    <t>PureCloud CaaS - Misc recurring</t>
  </si>
  <si>
    <t>PC-170-NV-PCPENTST</t>
  </si>
  <si>
    <t>PureCloud for eMite Add-on Dashboard Concurrent</t>
  </si>
  <si>
    <t>PC-170-NV-PCEMITEDBC</t>
  </si>
  <si>
    <t>PureCloud for Voci V-Spark Add-on Quickstart Enablement</t>
  </si>
  <si>
    <t>PC-170-NV-PCVOCIQE</t>
  </si>
  <si>
    <t>PureCloud for Voci V-Spark Add-On</t>
  </si>
  <si>
    <t>PC-170-NV-PCVOCI</t>
  </si>
  <si>
    <t>PureCloud for Survey Dynamix Add-on Concurrent</t>
  </si>
  <si>
    <t>PC-170-NV-PCSUDXC</t>
  </si>
  <si>
    <t>PureCloud for AdvaTel Omni Intell Wallbrd View Only Add-on</t>
  </si>
  <si>
    <t>PC-170-NV-PCATOIWAVIEW</t>
  </si>
  <si>
    <t>PureCloud for Livepro Full User Add-on</t>
  </si>
  <si>
    <t>PC-170-NV-LIVEPROUSR</t>
  </si>
  <si>
    <t>PureCloud for Livepro Full User Add-on Concurrent</t>
  </si>
  <si>
    <t>PC-170-NV-LIVEPROUSRC</t>
  </si>
  <si>
    <t>PureCloud for Livepro Add-on Quickstart Enablement</t>
  </si>
  <si>
    <t>PC-170-NV-LIVEPROQE</t>
  </si>
  <si>
    <t>PureCloud for Occam Networks ETS User Add-on Concurrent</t>
  </si>
  <si>
    <t>PC-170-NV-OCCAMUSRC</t>
  </si>
  <si>
    <t>Genesys Cloud for Call Journey VoiceAI Advanced Add-on ANZ</t>
  </si>
  <si>
    <t>Advanced speech-to-text analytics: 12 month/24,000 hours package</t>
  </si>
  <si>
    <t>PC-170-NV-PCCJEVSANZ</t>
  </si>
  <si>
    <t>Genesys Cloud for Call Journey VoiceAI Advanced Add-on US</t>
  </si>
  <si>
    <t>PC-170-NV-PCCJEVSUS</t>
  </si>
  <si>
    <t>Genesys Cloud for Call Journey VoiceAI Advanced Add-on 1x Block of Hours US</t>
  </si>
  <si>
    <t>Advanced speech-to-text analytics: 2,000 hours top up package</t>
  </si>
  <si>
    <t>PC-170-NV-PCCJEVSUS1X</t>
  </si>
  <si>
    <t>Hour</t>
  </si>
  <si>
    <t>Genesys Cloud for Call Journey VoiceAI Add-on Quickstart</t>
  </si>
  <si>
    <t>Advanced speech-to-text analytics: Quickstart</t>
  </si>
  <si>
    <t>PC-170-NV-PCCJEVSQE</t>
  </si>
  <si>
    <t>Aria WFM Adapter for Genesys Cloud QuickStart implementation package</t>
  </si>
  <si>
    <t>Aria WFM Adapter for GenesysCloud QuickStart implementation package</t>
  </si>
  <si>
    <t>PC-170-NV-PCWFMQE</t>
  </si>
  <si>
    <t>One-time</t>
  </si>
  <si>
    <t>PureClolud for VIRTUATell Synaptum Add-On Quickstart Enable</t>
  </si>
  <si>
    <t>PureCloud CaaS - Misc Non-recurring</t>
  </si>
  <si>
    <t>PC-170-NV-VIRTUAQE</t>
  </si>
  <si>
    <t>PureCloud for 3rd Party WFM Add-on</t>
  </si>
  <si>
    <t>PC-170-NV-PCWFMAO</t>
  </si>
  <si>
    <t>PureCloud for AdvaTel OI Add-on Addl Enable Hours</t>
  </si>
  <si>
    <t>PC-170-NV-PCATOIENHO</t>
  </si>
  <si>
    <t>PureCloud for AdvaTel Omni Intelligence External Data Add-On</t>
  </si>
  <si>
    <t>PC-170-NV-PCATOIEDI</t>
  </si>
  <si>
    <t>PureCloud for Avtex InteractionSync Add'l Enable Hours</t>
  </si>
  <si>
    <t>PC-170-NV-AVTEXINSYENHO</t>
  </si>
  <si>
    <t>PureCloud for Avtex InteractionSync Add-on</t>
  </si>
  <si>
    <t>PC-170-NV-AVTEXINSY</t>
  </si>
  <si>
    <t>PureCloud for Avtex InteractionSync Add-on Concurrent</t>
  </si>
  <si>
    <t>PC-170-NV-AVTEXINSYC</t>
  </si>
  <si>
    <t>PureCloud for Avtex InteractionSync Quickstart Enablement</t>
  </si>
  <si>
    <t>PC-170-NV-AVTEXINSYQE</t>
  </si>
  <si>
    <t>PureCloud for CustomerView Foundation 100% Transcribe Add-On</t>
  </si>
  <si>
    <t>PC-170-NV-CRXCVF100</t>
  </si>
  <si>
    <t>PureCloud for CustomerView Foundation 25% Transcribed Add-On</t>
  </si>
  <si>
    <t>PC-170-NV-CRXCVF25</t>
  </si>
  <si>
    <t>PureCloud for CustomerView Foundation 50% Transcribed Add-On</t>
  </si>
  <si>
    <t>PC-170-NV-CRXCVF50</t>
  </si>
  <si>
    <t>PureCloud for CustomerView Foundation Add'l Enable Hours</t>
  </si>
  <si>
    <t>PC-170-NV-CRXCVFENHO</t>
  </si>
  <si>
    <t>PureCloud for CustomerView Foundation Quickstart Enablement</t>
  </si>
  <si>
    <t>PC-170-NV-CRXCVFQE</t>
  </si>
  <si>
    <t>PureCloud for CustomerView Foundation View Only Add-On</t>
  </si>
  <si>
    <t>PC-170-NV-CRXCVFVO</t>
  </si>
  <si>
    <t>PureCloud for Dynamics 365 Connector Add-On</t>
  </si>
  <si>
    <t>PC-170-NV-SFTMSDYNPEF</t>
  </si>
  <si>
    <t>PureCloud for Dynamics 365 Connector Add-On Concurrent</t>
  </si>
  <si>
    <t>PC-170-NV-SFTMSDYNPEFC</t>
  </si>
  <si>
    <t>PureCloud for eMite Add-on Quickstart Enablement Add'l Hours</t>
  </si>
  <si>
    <t>PC-170-NV-PCEMITEQEAH</t>
  </si>
  <si>
    <t>PureCloud for HelpSocial Add-on</t>
  </si>
  <si>
    <t>PC-170-NV-HELPSO</t>
  </si>
  <si>
    <t>PureCloud for Mobile Office Add-On</t>
  </si>
  <si>
    <t>PC-170-NV-PCMOBOFF</t>
  </si>
  <si>
    <t>PureCloud for nGUVU Add-on</t>
  </si>
  <si>
    <t>PC-170-NV-PCNGUVU</t>
  </si>
  <si>
    <t>PureCloud for nGUVU Add-on Quickstart Enablement</t>
  </si>
  <si>
    <t>PC-170-NV-PCNGUVUQE</t>
  </si>
  <si>
    <t>PureCloud for Oracle Service Cloud Connector Add-On</t>
  </si>
  <si>
    <t>PC-170-NV-SFTOSCCRMPEF</t>
  </si>
  <si>
    <t>PureCloud for PowerBI Connector Add'l Enable Hours</t>
  </si>
  <si>
    <t>PC-170-NV-AVTEXPBIENHO</t>
  </si>
  <si>
    <t>Genesys Cloud for Avtex Insights Base Add-On</t>
  </si>
  <si>
    <t>PureCloud for PowerBI Connector Base Add-On</t>
  </si>
  <si>
    <t>PC-170-NV-AVTEXPBIB</t>
  </si>
  <si>
    <t>PureCloud for PowerBI Connector Quickstart Enablement</t>
  </si>
  <si>
    <t>PC-170-NV-AVTEXPBIQE</t>
  </si>
  <si>
    <t>Genesys Cloud for Avtex Insights User Add-On</t>
  </si>
  <si>
    <t>PureCloud for PowerBI Connector User Add-On</t>
  </si>
  <si>
    <t>PC-170-NV-AVTEXPBIU</t>
  </si>
  <si>
    <t>PureInsights Configurable Dashboard for PureCloud</t>
  </si>
  <si>
    <t>PureCloud for PureInsights Configurable Dashboard</t>
  </si>
  <si>
    <t>PC-170-NV-PCPUREINSI</t>
  </si>
  <si>
    <t>PureInsights Configurable Dashboard for PureCloud Concurrent</t>
  </si>
  <si>
    <t>PureCloud for PureInsights Configurable Dashboard Concurrent</t>
  </si>
  <si>
    <t>PC-170-NV-PCPUREINSIC</t>
  </si>
  <si>
    <t>PureCloud for SAP CRM Connector Add-On</t>
  </si>
  <si>
    <t>PC-170-NV-SFTSAPCRMPEF</t>
  </si>
  <si>
    <t>PureCloud for SAP CRM Connector Add-On Concurrent</t>
  </si>
  <si>
    <t>PC-170-NV-SFTSAPCRMPEFC</t>
  </si>
  <si>
    <t>PureCloud for Service Cloud Connector Add-On Concurrent</t>
  </si>
  <si>
    <t>PC-170-NV-SFTOSCCRMPEFC</t>
  </si>
  <si>
    <t>PureCloud for ServiceNow Connector Add-On</t>
  </si>
  <si>
    <t>PC-170-NV-SFTSERNOWPEF</t>
  </si>
  <si>
    <t>PureCloud for ServiceNow Connector Add-On Concurrent</t>
  </si>
  <si>
    <t>PC-170-NV-SFTSERNOWPEFC</t>
  </si>
  <si>
    <t>PureCloud for Shelf Add-On</t>
  </si>
  <si>
    <t>PC-170-NV-SHELFIOKM</t>
  </si>
  <si>
    <t>PureCloud for Shelf Quickstart Enablement</t>
  </si>
  <si>
    <t>PC-170-NV-SHELFIOKMQE</t>
  </si>
  <si>
    <t>PureCloud for Siebel CRM Connector Add-On</t>
  </si>
  <si>
    <t>PC-170-NV-SFTSICRMPEF</t>
  </si>
  <si>
    <t>PureCloud for Siebel CRM Connector Add-On Concurrent</t>
  </si>
  <si>
    <t>PC-170-NV-SFTSICRMPEFC</t>
  </si>
  <si>
    <t>PureCloud for SmartVideo Add-On</t>
  </si>
  <si>
    <t>PC-170-NV-VESMAVID</t>
  </si>
  <si>
    <t>PureCloud for SmartVideo Add-On Concurrent</t>
  </si>
  <si>
    <t>PC-170-NV-VESMAVIDC</t>
  </si>
  <si>
    <t>PureCloud for SmartVideo Quickstart Enablement</t>
  </si>
  <si>
    <t>PC-170-NV-VESMAVIDQE</t>
  </si>
  <si>
    <t>PureCloud for Softphone CRM Connector Add'l Services Hours</t>
  </si>
  <si>
    <t>PC-170-NV-SFTCRMENHO</t>
  </si>
  <si>
    <t>PureCloud for Softphone CRM Connector Quickstart Enablement</t>
  </si>
  <si>
    <t>PC-170-NV-SFTCRMQE</t>
  </si>
  <si>
    <t>PureCloud for Sugar CRM Connector Add-On</t>
  </si>
  <si>
    <t>PC-170-NV-SFTSUCRMPEF</t>
  </si>
  <si>
    <t>PureCloud for Sugar CRM Connector Add-On Concurrent</t>
  </si>
  <si>
    <t>PC-170-NV-SFTSUCRMPEFC</t>
  </si>
  <si>
    <t>PureCloud for Survey Dynamix Add-on</t>
  </si>
  <si>
    <t>PC-170-NV-PCSUDX</t>
  </si>
  <si>
    <t>PureCloud for Survey Dynamix Add-on Quickstart Enablement</t>
  </si>
  <si>
    <t>PC-170-NV-PCSUDXQE</t>
  </si>
  <si>
    <t>PureCloud HelpSocial Add-On Quickstart Enable</t>
  </si>
  <si>
    <t>PC-170-NV-HELPSOQE</t>
  </si>
  <si>
    <t>PureCloud for PureInsights Add-on Hosted SQL Database</t>
  </si>
  <si>
    <t>PureInsights Add-on Hosted SQL Database -GC-PS-AF</t>
  </si>
  <si>
    <t>PC-170-NV-PCPUREINSISQL</t>
  </si>
  <si>
    <t>Per Rate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</si>
</sst>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6"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b/>
      <sz val="9"/>
      <color theme="0"/>
      <name val="Arial"/>
      <family val="2"/>
    </font>
    <font>
      <b/>
      <sz val="12"/>
      <color theme="1"/>
      <name val="Arial"/>
      <family val="2"/>
    </font>
    <font>
      <sz val="12"/>
      <name val="Arial"/>
      <family val="2"/>
    </font>
    <font>
      <b/>
      <sz val="12"/>
      <name val="Arial"/>
      <family val="2"/>
    </font>
    <font>
      <sz val="10"/>
      <color theme="1"/>
      <name val="Arial"/>
      <family val="2"/>
    </font>
    <font>
      <b/>
      <sz val="10"/>
      <color theme="1"/>
      <name val="Arial"/>
      <family val="2"/>
    </font>
    <font>
      <sz val="12"/>
      <color theme="0"/>
      <name val="Arial"/>
      <family val="2"/>
    </font>
    <font>
      <b/>
      <sz val="10"/>
      <name val="Arial"/>
      <family val="2"/>
    </font>
    <font>
      <b/>
      <sz val="14"/>
      <color theme="0"/>
      <name val="Arial"/>
      <family val="2"/>
    </font>
    <font>
      <sz val="11"/>
      <color theme="1"/>
      <name val="Arial"/>
      <family val="2"/>
    </font>
    <font>
      <b/>
      <sz val="14"/>
      <name val="Arial"/>
      <family val="2"/>
    </font>
    <font>
      <sz val="11"/>
      <name val="Calibri"/>
      <family val="2"/>
      <scheme val="minor"/>
    </font>
    <font>
      <sz val="9"/>
      <name val="Arial"/>
      <family val="2"/>
    </font>
    <font>
      <sz val="9"/>
      <color rgb="FFFF0000"/>
      <name val="Arial"/>
      <family val="2"/>
    </font>
    <font>
      <sz val="11"/>
      <color indexed="8"/>
      <name val="Calibri"/>
      <family val="2"/>
    </font>
    <font>
      <sz val="10"/>
      <name val="Helv"/>
      <family val="2"/>
    </font>
    <font>
      <sz val="12"/>
      <color theme="1"/>
      <name val="Calibri"/>
      <family val="2"/>
      <scheme val="minor"/>
    </font>
    <font>
      <b/>
      <sz val="9"/>
      <name val="Arial"/>
      <family val="2"/>
    </font>
    <font>
      <sz val="12"/>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CC"/>
        <bgColor indexed="64"/>
      </patternFill>
    </fill>
    <fill>
      <patternFill patternType="solid">
        <fgColor rgb="FFFFFFFF"/>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8">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6" fillId="0" borderId="0"/>
    <xf numFmtId="44" fontId="21" fillId="0" borderId="0" applyFont="0" applyFill="0" applyBorder="0" applyAlignment="0" applyProtection="0"/>
    <xf numFmtId="9" fontId="21" fillId="0" borderId="0" applyFont="0" applyFill="0" applyBorder="0" applyAlignment="0" applyProtection="0"/>
    <xf numFmtId="0" fontId="22"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23" fillId="0" borderId="0" applyFont="0" applyFill="0" applyBorder="0" applyAlignment="0" applyProtection="0"/>
    <xf numFmtId="44" fontId="21"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cellStyleXfs>
  <cellXfs count="152">
    <xf numFmtId="0" fontId="0" fillId="0" borderId="0" xfId="0"/>
    <xf numFmtId="0" fontId="5" fillId="0" borderId="0" xfId="0" applyFont="1" applyProtection="1"/>
    <xf numFmtId="0" fontId="5" fillId="0" borderId="0" xfId="0" applyFont="1" applyFill="1" applyProtection="1">
      <protection locked="0"/>
    </xf>
    <xf numFmtId="43" fontId="5" fillId="0" borderId="0" xfId="9" applyFont="1" applyFill="1" applyProtection="1">
      <protection locked="0"/>
    </xf>
    <xf numFmtId="0" fontId="9" fillId="0" borderId="0" xfId="0" applyFont="1" applyFill="1" applyBorder="1" applyAlignment="1" applyProtection="1">
      <alignment vertical="center" wrapText="1"/>
      <protection hidden="1"/>
    </xf>
    <xf numFmtId="0" fontId="10" fillId="2" borderId="0" xfId="0" applyFont="1" applyFill="1" applyBorder="1" applyAlignment="1" applyProtection="1">
      <alignment horizontal="center" vertical="center" wrapText="1"/>
      <protection hidden="1"/>
    </xf>
    <xf numFmtId="10" fontId="10" fillId="2" borderId="0" xfId="0" applyNumberFormat="1" applyFont="1" applyFill="1" applyBorder="1" applyAlignment="1" applyProtection="1">
      <alignment horizontal="center" vertical="center" wrapText="1"/>
      <protection hidden="1"/>
    </xf>
    <xf numFmtId="10" fontId="5" fillId="0" borderId="0" xfId="4" applyNumberFormat="1" applyFont="1" applyFill="1" applyProtection="1">
      <protection locked="0"/>
    </xf>
    <xf numFmtId="0" fontId="13" fillId="0" borderId="0" xfId="0" applyFont="1" applyFill="1" applyBorder="1" applyAlignment="1" applyProtection="1">
      <alignment vertical="center" wrapText="1"/>
      <protection hidden="1"/>
    </xf>
    <xf numFmtId="0" fontId="16" fillId="0" borderId="0" xfId="0" applyFont="1" applyProtection="1"/>
    <xf numFmtId="0" fontId="5" fillId="0" borderId="0" xfId="0" applyFont="1" applyFill="1" applyAlignment="1" applyProtection="1">
      <alignment horizontal="center"/>
      <protection locked="0"/>
    </xf>
    <xf numFmtId="10" fontId="5" fillId="0" borderId="0" xfId="4" applyNumberFormat="1" applyFont="1" applyFill="1" applyAlignment="1" applyProtection="1">
      <alignment horizontal="center"/>
      <protection locked="0"/>
    </xf>
    <xf numFmtId="0" fontId="0" fillId="0" borderId="0" xfId="0" applyBorder="1"/>
    <xf numFmtId="0" fontId="0" fillId="0" borderId="15" xfId="0" applyBorder="1"/>
    <xf numFmtId="0" fontId="0" fillId="0" borderId="6" xfId="0" applyBorder="1"/>
    <xf numFmtId="0" fontId="11" fillId="0" borderId="0" xfId="0" applyFont="1" applyProtection="1">
      <protection hidden="1"/>
    </xf>
    <xf numFmtId="0" fontId="0" fillId="0" borderId="0" xfId="0" applyProtection="1">
      <protection hidden="1"/>
    </xf>
    <xf numFmtId="0" fontId="15" fillId="0" borderId="0" xfId="0" applyFont="1" applyFill="1" applyBorder="1" applyAlignment="1" applyProtection="1">
      <alignment horizontal="center"/>
      <protection hidden="1"/>
    </xf>
    <xf numFmtId="0" fontId="0" fillId="0" borderId="0" xfId="0" applyFill="1" applyBorder="1" applyProtection="1">
      <protection hidden="1"/>
    </xf>
    <xf numFmtId="0" fontId="0" fillId="0" borderId="0" xfId="0" applyFill="1" applyProtection="1">
      <protection hidden="1"/>
    </xf>
    <xf numFmtId="0" fontId="17" fillId="0" borderId="0" xfId="0" applyFont="1" applyFill="1" applyBorder="1" applyAlignment="1" applyProtection="1">
      <alignment horizontal="center"/>
      <protection hidden="1"/>
    </xf>
    <xf numFmtId="0" fontId="18" fillId="0" borderId="0" xfId="0" applyFont="1" applyFill="1" applyBorder="1" applyProtection="1">
      <protection hidden="1"/>
    </xf>
    <xf numFmtId="0" fontId="18" fillId="0" borderId="0" xfId="0" applyFont="1" applyFill="1" applyProtection="1">
      <protection hidden="1"/>
    </xf>
    <xf numFmtId="0" fontId="7" fillId="3" borderId="12" xfId="0" applyFont="1" applyFill="1" applyBorder="1" applyAlignment="1" applyProtection="1">
      <alignment horizontal="center" wrapText="1"/>
      <protection hidden="1"/>
    </xf>
    <xf numFmtId="0" fontId="7" fillId="0" borderId="0" xfId="0" applyFont="1" applyFill="1" applyBorder="1" applyAlignment="1" applyProtection="1">
      <alignment horizontal="center" wrapText="1"/>
      <protection hidden="1"/>
    </xf>
    <xf numFmtId="49" fontId="5" fillId="0" borderId="0" xfId="0" applyNumberFormat="1" applyFont="1" applyFill="1" applyBorder="1" applyProtection="1">
      <protection hidden="1"/>
    </xf>
    <xf numFmtId="0" fontId="0" fillId="0" borderId="0" xfId="0" applyAlignment="1" applyProtection="1">
      <alignment horizontal="center"/>
      <protection hidden="1"/>
    </xf>
    <xf numFmtId="10" fontId="0" fillId="0" borderId="0" xfId="4" applyNumberFormat="1" applyFont="1" applyProtection="1">
      <protection hidden="1"/>
    </xf>
    <xf numFmtId="0" fontId="5" fillId="0" borderId="0" xfId="0" applyFont="1" applyProtection="1">
      <protection hidden="1"/>
    </xf>
    <xf numFmtId="0" fontId="12" fillId="0" borderId="0" xfId="0" applyFont="1" applyFill="1" applyBorder="1" applyAlignment="1" applyProtection="1">
      <alignment horizontal="center" vertical="center"/>
      <protection hidden="1"/>
    </xf>
    <xf numFmtId="0" fontId="5" fillId="0" borderId="0" xfId="0" applyFont="1" applyFill="1" applyProtection="1">
      <protection hidden="1"/>
    </xf>
    <xf numFmtId="14" fontId="8" fillId="0" borderId="0" xfId="0" applyNumberFormat="1" applyFont="1" applyFill="1" applyBorder="1" applyAlignment="1" applyProtection="1">
      <alignment horizontal="center"/>
      <protection hidden="1"/>
    </xf>
    <xf numFmtId="0" fontId="5" fillId="0" borderId="0" xfId="0" applyFont="1" applyFill="1" applyAlignment="1" applyProtection="1">
      <alignment horizontal="center"/>
      <protection hidden="1"/>
    </xf>
    <xf numFmtId="10" fontId="5" fillId="0" borderId="0" xfId="4" applyNumberFormat="1" applyFont="1" applyFill="1" applyAlignment="1" applyProtection="1">
      <alignment horizontal="center"/>
      <protection hidden="1"/>
    </xf>
    <xf numFmtId="0" fontId="7" fillId="3" borderId="7" xfId="0" applyFont="1" applyFill="1" applyBorder="1" applyAlignment="1" applyProtection="1">
      <alignment horizontal="center" wrapText="1"/>
      <protection hidden="1"/>
    </xf>
    <xf numFmtId="43" fontId="7" fillId="3" borderId="12" xfId="9" applyFont="1" applyFill="1" applyBorder="1" applyAlignment="1" applyProtection="1">
      <alignment horizontal="center" wrapText="1"/>
      <protection hidden="1"/>
    </xf>
    <xf numFmtId="43" fontId="7" fillId="3" borderId="7" xfId="9" applyFont="1" applyFill="1" applyBorder="1" applyAlignment="1" applyProtection="1">
      <alignment horizontal="center" wrapText="1"/>
      <protection hidden="1"/>
    </xf>
    <xf numFmtId="0" fontId="7" fillId="3" borderId="24" xfId="0" applyFont="1" applyFill="1" applyBorder="1" applyAlignment="1" applyProtection="1">
      <alignment horizontal="center" wrapText="1"/>
      <protection hidden="1"/>
    </xf>
    <xf numFmtId="0" fontId="5" fillId="4" borderId="25" xfId="0" applyFont="1" applyFill="1" applyBorder="1" applyAlignment="1" applyProtection="1">
      <alignment horizontal="center"/>
      <protection hidden="1"/>
    </xf>
    <xf numFmtId="0" fontId="7" fillId="3" borderId="26" xfId="0" applyFont="1" applyFill="1" applyBorder="1" applyAlignment="1" applyProtection="1">
      <alignment horizontal="center" wrapText="1"/>
      <protection hidden="1"/>
    </xf>
    <xf numFmtId="10" fontId="7" fillId="3" borderId="27" xfId="4" applyNumberFormat="1" applyFont="1" applyFill="1" applyBorder="1" applyAlignment="1" applyProtection="1">
      <alignment horizontal="center" wrapText="1"/>
      <protection hidden="1"/>
    </xf>
    <xf numFmtId="49" fontId="5" fillId="0" borderId="1" xfId="0" applyNumberFormat="1" applyFont="1" applyFill="1" applyBorder="1" applyAlignment="1" applyProtection="1">
      <alignment wrapText="1"/>
      <protection locked="0"/>
    </xf>
    <xf numFmtId="10" fontId="5" fillId="0" borderId="11" xfId="4" applyNumberFormat="1" applyFont="1" applyFill="1" applyBorder="1" applyProtection="1">
      <protection locked="0"/>
    </xf>
    <xf numFmtId="49" fontId="5" fillId="0" borderId="8" xfId="0" applyNumberFormat="1" applyFont="1" applyFill="1" applyBorder="1" applyAlignment="1" applyProtection="1">
      <alignment wrapText="1"/>
      <protection locked="0"/>
    </xf>
    <xf numFmtId="10" fontId="5" fillId="0" borderId="5" xfId="4" applyNumberFormat="1" applyFont="1" applyFill="1" applyBorder="1" applyProtection="1">
      <protection locked="0"/>
    </xf>
    <xf numFmtId="14" fontId="14" fillId="6" borderId="5" xfId="0" applyNumberFormat="1" applyFont="1" applyFill="1" applyBorder="1" applyAlignment="1" applyProtection="1">
      <alignment horizontal="center" vertical="center" wrapText="1"/>
      <protection hidden="1"/>
    </xf>
    <xf numFmtId="14" fontId="14" fillId="6" borderId="4" xfId="0" applyNumberFormat="1" applyFont="1" applyFill="1" applyBorder="1" applyAlignment="1" applyProtection="1">
      <alignment horizontal="center" vertical="center" wrapText="1"/>
      <protection hidden="1"/>
    </xf>
    <xf numFmtId="14" fontId="14" fillId="6" borderId="11" xfId="0" applyNumberFormat="1"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top"/>
      <protection locked="0"/>
    </xf>
    <xf numFmtId="49" fontId="5" fillId="0" borderId="3"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horizontal="center" vertical="top"/>
      <protection locked="0"/>
    </xf>
    <xf numFmtId="1" fontId="5" fillId="0" borderId="3" xfId="0" applyNumberFormat="1" applyFont="1" applyFill="1" applyBorder="1" applyAlignment="1" applyProtection="1">
      <alignment horizontal="center" vertical="top"/>
      <protection locked="0"/>
    </xf>
    <xf numFmtId="43" fontId="5" fillId="0" borderId="3" xfId="9" applyFont="1" applyFill="1" applyBorder="1" applyAlignment="1" applyProtection="1">
      <alignment vertical="top"/>
      <protection locked="0"/>
    </xf>
    <xf numFmtId="10" fontId="5" fillId="0" borderId="3" xfId="4" applyNumberFormat="1" applyFont="1" applyFill="1" applyBorder="1" applyAlignment="1" applyProtection="1">
      <alignment horizontal="center" vertical="top"/>
      <protection hidden="1"/>
    </xf>
    <xf numFmtId="10" fontId="19" fillId="0" borderId="3" xfId="4" applyNumberFormat="1" applyFont="1" applyFill="1" applyBorder="1" applyAlignment="1" applyProtection="1">
      <alignment horizontal="center" vertical="top"/>
      <protection locked="0"/>
    </xf>
    <xf numFmtId="0" fontId="5" fillId="0" borderId="0" xfId="0" applyFont="1" applyAlignment="1" applyProtection="1">
      <alignment horizontal="right" vertical="center"/>
      <protection hidden="1"/>
    </xf>
    <xf numFmtId="0" fontId="12" fillId="6" borderId="3" xfId="0" applyFont="1" applyFill="1" applyBorder="1" applyAlignment="1" applyProtection="1">
      <alignment horizontal="center" vertical="center"/>
      <protection hidden="1"/>
    </xf>
    <xf numFmtId="0" fontId="20" fillId="0" borderId="0" xfId="0" applyFont="1" applyFill="1" applyProtection="1">
      <protection hidden="1"/>
    </xf>
    <xf numFmtId="0" fontId="20" fillId="0" borderId="0" xfId="0" applyFont="1" applyProtection="1">
      <protection hidden="1"/>
    </xf>
    <xf numFmtId="43" fontId="19" fillId="0" borderId="3" xfId="9" applyFont="1" applyFill="1" applyBorder="1" applyAlignment="1" applyProtection="1">
      <alignment vertical="top"/>
    </xf>
    <xf numFmtId="0" fontId="5" fillId="0" borderId="0" xfId="0" applyFont="1" applyFill="1" applyProtection="1"/>
    <xf numFmtId="39" fontId="19" fillId="0" borderId="3" xfId="9" applyNumberFormat="1" applyFont="1" applyFill="1" applyBorder="1" applyAlignment="1" applyProtection="1">
      <alignment vertical="top"/>
    </xf>
    <xf numFmtId="0" fontId="5" fillId="0" borderId="0" xfId="0" applyFont="1" applyBorder="1" applyProtection="1"/>
    <xf numFmtId="0" fontId="5" fillId="0" borderId="0" xfId="0" applyFont="1" applyFill="1" applyBorder="1" applyProtection="1">
      <protection locked="0"/>
    </xf>
    <xf numFmtId="43" fontId="5" fillId="0" borderId="0" xfId="9" applyFont="1" applyFill="1" applyBorder="1" applyProtection="1">
      <protection locked="0"/>
    </xf>
    <xf numFmtId="10" fontId="5" fillId="0" borderId="0" xfId="4" applyNumberFormat="1" applyFont="1" applyFill="1" applyBorder="1" applyAlignment="1" applyProtection="1">
      <alignment horizontal="center"/>
      <protection locked="0"/>
    </xf>
    <xf numFmtId="10" fontId="5" fillId="0" borderId="0" xfId="4" applyNumberFormat="1" applyFont="1" applyFill="1" applyBorder="1" applyProtection="1">
      <protection locked="0"/>
    </xf>
    <xf numFmtId="0" fontId="19" fillId="0" borderId="0" xfId="0" applyFont="1" applyFill="1" applyProtection="1"/>
    <xf numFmtId="0" fontId="19" fillId="0" borderId="3" xfId="0" applyFont="1" applyFill="1" applyBorder="1" applyAlignment="1">
      <alignment horizontal="left" vertical="center"/>
    </xf>
    <xf numFmtId="0" fontId="19" fillId="0" borderId="3" xfId="0" applyFont="1" applyFill="1" applyBorder="1" applyAlignment="1">
      <alignment horizontal="left" vertical="center" wrapText="1"/>
    </xf>
    <xf numFmtId="44" fontId="19" fillId="0" borderId="3" xfId="10" applyFont="1" applyFill="1" applyBorder="1" applyAlignment="1">
      <alignment horizontal="left" vertical="center"/>
    </xf>
    <xf numFmtId="10" fontId="19" fillId="0" borderId="3" xfId="4" applyNumberFormat="1" applyFont="1" applyFill="1" applyBorder="1" applyAlignment="1" applyProtection="1">
      <alignment horizontal="left" vertical="top"/>
      <protection hidden="1"/>
    </xf>
    <xf numFmtId="10" fontId="19" fillId="0" borderId="3" xfId="4" applyNumberFormat="1" applyFont="1" applyFill="1" applyBorder="1" applyAlignment="1" applyProtection="1">
      <alignment horizontal="left" vertical="top"/>
      <protection locked="0"/>
    </xf>
    <xf numFmtId="43" fontId="19" fillId="0" borderId="3" xfId="9" applyFont="1" applyFill="1" applyBorder="1" applyAlignment="1" applyProtection="1">
      <alignment horizontal="left" vertical="top"/>
    </xf>
    <xf numFmtId="0" fontId="19" fillId="0" borderId="7" xfId="0" applyFont="1" applyFill="1" applyBorder="1" applyAlignment="1">
      <alignment horizontal="left" vertical="center"/>
    </xf>
    <xf numFmtId="44" fontId="19" fillId="0" borderId="7" xfId="10" applyFont="1" applyFill="1" applyBorder="1" applyAlignment="1">
      <alignment horizontal="left" vertical="center"/>
    </xf>
    <xf numFmtId="10" fontId="19" fillId="0" borderId="7" xfId="4" applyNumberFormat="1" applyFont="1" applyFill="1" applyBorder="1" applyAlignment="1" applyProtection="1">
      <alignment horizontal="left" vertical="top"/>
      <protection hidden="1"/>
    </xf>
    <xf numFmtId="10" fontId="19" fillId="0" borderId="7" xfId="4" applyNumberFormat="1" applyFont="1" applyFill="1" applyBorder="1" applyAlignment="1" applyProtection="1">
      <alignment horizontal="left" vertical="top"/>
      <protection locked="0"/>
    </xf>
    <xf numFmtId="43" fontId="19" fillId="0" borderId="7" xfId="9" applyFont="1" applyFill="1" applyBorder="1" applyAlignment="1" applyProtection="1">
      <alignment horizontal="left" vertical="top"/>
    </xf>
    <xf numFmtId="10" fontId="5" fillId="0" borderId="3" xfId="4" applyNumberFormat="1" applyFont="1" applyFill="1" applyBorder="1" applyAlignment="1" applyProtection="1">
      <alignment horizontal="center"/>
      <protection locked="0"/>
    </xf>
    <xf numFmtId="10" fontId="5" fillId="0" borderId="3" xfId="4" applyNumberFormat="1" applyFont="1" applyFill="1" applyBorder="1" applyProtection="1">
      <protection locked="0"/>
    </xf>
    <xf numFmtId="44" fontId="5" fillId="0" borderId="0" xfId="10" applyFont="1" applyFill="1" applyProtection="1">
      <protection hidden="1"/>
    </xf>
    <xf numFmtId="44" fontId="5" fillId="0" borderId="3" xfId="10" applyFont="1" applyFill="1" applyBorder="1" applyAlignment="1" applyProtection="1">
      <alignment vertical="top"/>
      <protection locked="0"/>
    </xf>
    <xf numFmtId="44" fontId="25" fillId="7" borderId="3" xfId="10" applyFont="1" applyFill="1" applyBorder="1" applyAlignment="1">
      <alignment horizontal="right"/>
    </xf>
    <xf numFmtId="44" fontId="5" fillId="0" borderId="0" xfId="10" applyFont="1" applyFill="1" applyBorder="1" applyProtection="1">
      <protection locked="0"/>
    </xf>
    <xf numFmtId="0" fontId="5" fillId="0" borderId="0" xfId="0" applyFont="1" applyFill="1" applyAlignment="1" applyProtection="1">
      <alignment horizontal="left"/>
      <protection hidden="1"/>
    </xf>
    <xf numFmtId="1" fontId="5" fillId="0" borderId="3" xfId="0" applyNumberFormat="1" applyFont="1" applyFill="1" applyBorder="1" applyAlignment="1" applyProtection="1">
      <alignment horizontal="left" vertical="top"/>
      <protection locked="0"/>
    </xf>
    <xf numFmtId="1" fontId="5" fillId="0" borderId="3" xfId="0" applyNumberFormat="1" applyFont="1" applyBorder="1" applyAlignment="1" applyProtection="1">
      <alignment horizontal="left" vertical="top"/>
      <protection locked="0"/>
    </xf>
    <xf numFmtId="0" fontId="5" fillId="0" borderId="0" xfId="0" applyFont="1" applyFill="1" applyBorder="1" applyAlignment="1" applyProtection="1">
      <alignment horizontal="left"/>
      <protection locked="0"/>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5" fillId="5" borderId="14" xfId="0" applyFont="1" applyFill="1" applyBorder="1" applyAlignment="1" applyProtection="1">
      <alignment horizontal="center"/>
    </xf>
    <xf numFmtId="0" fontId="15" fillId="5" borderId="16" xfId="0" applyFont="1" applyFill="1" applyBorder="1" applyAlignment="1" applyProtection="1">
      <alignment horizontal="center"/>
    </xf>
    <xf numFmtId="0" fontId="17" fillId="4" borderId="13" xfId="0" applyFont="1" applyFill="1" applyBorder="1" applyAlignment="1" applyProtection="1">
      <alignment horizontal="center" vertical="center"/>
      <protection hidden="1"/>
    </xf>
    <xf numFmtId="0" fontId="17" fillId="4" borderId="18" xfId="0" applyFont="1" applyFill="1" applyBorder="1" applyAlignment="1" applyProtection="1">
      <alignment horizontal="center" vertical="center"/>
      <protection hidden="1"/>
    </xf>
    <xf numFmtId="0" fontId="12" fillId="6" borderId="28" xfId="0" applyFont="1" applyFill="1" applyBorder="1" applyAlignment="1" applyProtection="1">
      <alignment horizontal="center" vertical="center"/>
      <protection hidden="1"/>
    </xf>
    <xf numFmtId="0" fontId="12" fillId="6" borderId="29" xfId="0" applyFont="1" applyFill="1" applyBorder="1" applyAlignment="1" applyProtection="1">
      <alignment horizontal="center" vertical="center"/>
      <protection hidden="1"/>
    </xf>
    <xf numFmtId="0" fontId="12" fillId="6" borderId="30" xfId="0" applyFont="1" applyFill="1" applyBorder="1" applyAlignment="1" applyProtection="1">
      <alignment horizontal="center" vertical="center"/>
      <protection hidden="1"/>
    </xf>
    <xf numFmtId="0" fontId="12" fillId="6" borderId="25" xfId="0" applyFont="1" applyFill="1" applyBorder="1" applyAlignment="1" applyProtection="1">
      <alignment horizontal="center" vertical="center"/>
      <protection hidden="1"/>
    </xf>
    <xf numFmtId="0" fontId="12" fillId="6" borderId="19" xfId="0" applyFont="1" applyFill="1" applyBorder="1" applyAlignment="1" applyProtection="1">
      <alignment horizontal="center" vertical="center"/>
      <protection hidden="1"/>
    </xf>
    <xf numFmtId="0" fontId="12" fillId="6" borderId="20" xfId="0" applyFont="1" applyFill="1" applyBorder="1" applyAlignment="1" applyProtection="1">
      <alignment horizontal="center" vertical="center"/>
      <protection hidden="1"/>
    </xf>
    <xf numFmtId="0" fontId="1" fillId="2" borderId="10" xfId="0" applyFont="1" applyFill="1" applyBorder="1" applyAlignment="1" applyProtection="1">
      <alignment horizontal="right" vertical="center" wrapText="1"/>
      <protection hidden="1"/>
    </xf>
    <xf numFmtId="0" fontId="1" fillId="2" borderId="2"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right" vertical="center"/>
      <protection hidden="1"/>
    </xf>
    <xf numFmtId="0" fontId="11" fillId="2" borderId="3" xfId="0" applyFont="1" applyFill="1" applyBorder="1" applyAlignment="1" applyProtection="1">
      <alignment horizontal="right" vertical="center"/>
      <protection hidden="1"/>
    </xf>
    <xf numFmtId="0" fontId="11" fillId="2" borderId="8" xfId="0" applyFont="1" applyFill="1" applyBorder="1" applyAlignment="1" applyProtection="1">
      <alignment horizontal="right" vertical="center"/>
      <protection hidden="1"/>
    </xf>
    <xf numFmtId="0" fontId="11" fillId="2" borderId="9" xfId="0" applyFont="1" applyFill="1" applyBorder="1" applyAlignment="1" applyProtection="1">
      <alignment horizontal="right" vertical="center"/>
      <protection hidden="1"/>
    </xf>
    <xf numFmtId="14" fontId="12" fillId="6" borderId="21" xfId="0" applyNumberFormat="1" applyFont="1" applyFill="1" applyBorder="1" applyAlignment="1" applyProtection="1">
      <alignment horizontal="center" vertical="center"/>
      <protection hidden="1"/>
    </xf>
    <xf numFmtId="14" fontId="12" fillId="6" borderId="22" xfId="0" applyNumberFormat="1" applyFont="1" applyFill="1" applyBorder="1" applyAlignment="1" applyProtection="1">
      <alignment horizontal="center" vertical="center"/>
      <protection hidden="1"/>
    </xf>
    <xf numFmtId="14" fontId="12" fillId="6" borderId="23" xfId="0" applyNumberFormat="1" applyFont="1" applyFill="1" applyBorder="1" applyAlignment="1" applyProtection="1">
      <alignment horizontal="center" vertical="center"/>
      <protection hidden="1"/>
    </xf>
    <xf numFmtId="0" fontId="1" fillId="0" borderId="10" xfId="0" applyFont="1" applyFill="1" applyBorder="1" applyAlignment="1" applyProtection="1">
      <alignment horizontal="right" vertical="center" wrapText="1"/>
      <protection hidden="1"/>
    </xf>
    <xf numFmtId="0" fontId="1" fillId="0" borderId="2" xfId="0" applyFont="1" applyFill="1" applyBorder="1" applyAlignment="1" applyProtection="1">
      <alignment horizontal="right" vertical="center" wrapText="1"/>
      <protection hidden="1"/>
    </xf>
    <xf numFmtId="0" fontId="1" fillId="0" borderId="1" xfId="0" applyFont="1" applyFill="1" applyBorder="1" applyAlignment="1" applyProtection="1">
      <alignment horizontal="right" vertical="center"/>
      <protection hidden="1"/>
    </xf>
    <xf numFmtId="0" fontId="1" fillId="0" borderId="3" xfId="0" applyFont="1" applyFill="1" applyBorder="1" applyAlignment="1" applyProtection="1">
      <alignment horizontal="right" vertical="center"/>
      <protection hidden="1"/>
    </xf>
    <xf numFmtId="0" fontId="1" fillId="0" borderId="8" xfId="0" applyFont="1" applyFill="1" applyBorder="1" applyAlignment="1" applyProtection="1">
      <alignment horizontal="right" vertical="center"/>
      <protection hidden="1"/>
    </xf>
    <xf numFmtId="0" fontId="1" fillId="0" borderId="9" xfId="0" applyFont="1" applyFill="1" applyBorder="1" applyAlignment="1" applyProtection="1">
      <alignment horizontal="right" vertical="center"/>
      <protection hidden="1"/>
    </xf>
    <xf numFmtId="0" fontId="19" fillId="0" borderId="31" xfId="0" applyFont="1" applyFill="1" applyBorder="1" applyAlignment="1">
      <alignment horizontal="left" vertical="top" wrapText="1"/>
    </xf>
    <xf numFmtId="0" fontId="19" fillId="0" borderId="7" xfId="0" applyFont="1" applyFill="1" applyBorder="1" applyAlignment="1">
      <alignment horizontal="left" vertical="top" wrapText="1"/>
    </xf>
    <xf numFmtId="0" fontId="5" fillId="0" borderId="0" xfId="0" applyFont="1" applyAlignment="1" applyProtection="1">
      <alignment vertical="center"/>
      <protection hidden="1"/>
    </xf>
    <xf numFmtId="0" fontId="7" fillId="3" borderId="7"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left" vertical="center" wrapText="1"/>
      <protection hidden="1"/>
    </xf>
    <xf numFmtId="44" fontId="7" fillId="3" borderId="12" xfId="10" applyFont="1" applyFill="1" applyBorder="1" applyAlignment="1" applyProtection="1">
      <alignment horizontal="center" vertical="center" wrapText="1"/>
      <protection hidden="1"/>
    </xf>
    <xf numFmtId="43" fontId="7" fillId="3" borderId="12" xfId="9" applyFont="1" applyFill="1" applyBorder="1" applyAlignment="1" applyProtection="1">
      <alignment horizontal="center" vertical="center" wrapText="1"/>
      <protection hidden="1"/>
    </xf>
    <xf numFmtId="43" fontId="7" fillId="3" borderId="7" xfId="9" applyFont="1" applyFill="1" applyBorder="1" applyAlignment="1" applyProtection="1">
      <alignment horizontal="center" vertical="center" wrapText="1"/>
      <protection hidden="1"/>
    </xf>
    <xf numFmtId="0" fontId="25" fillId="7" borderId="3" xfId="0" applyFont="1" applyFill="1" applyBorder="1" applyAlignment="1">
      <alignment horizontal="left" vertical="top" wrapText="1"/>
    </xf>
    <xf numFmtId="0" fontId="5" fillId="0" borderId="0" xfId="0" applyFont="1" applyFill="1" applyAlignment="1" applyProtection="1">
      <alignment wrapText="1"/>
      <protection hidden="1"/>
    </xf>
    <xf numFmtId="0" fontId="5" fillId="0" borderId="0" xfId="0" applyFont="1" applyFill="1" applyBorder="1" applyAlignment="1" applyProtection="1">
      <alignment wrapText="1"/>
      <protection locked="0"/>
    </xf>
    <xf numFmtId="14" fontId="8"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protection locked="0"/>
    </xf>
    <xf numFmtId="0" fontId="12" fillId="6" borderId="3" xfId="0" applyFont="1" applyFill="1" applyBorder="1" applyAlignment="1" applyProtection="1">
      <alignment horizontal="center" wrapText="1"/>
      <protection hidden="1"/>
    </xf>
    <xf numFmtId="0" fontId="13" fillId="0" borderId="0" xfId="0" applyFont="1" applyFill="1" applyBorder="1" applyAlignment="1" applyProtection="1">
      <alignment wrapText="1"/>
      <protection hidden="1"/>
    </xf>
    <xf numFmtId="49" fontId="5" fillId="0" borderId="3" xfId="0" applyNumberFormat="1" applyFont="1" applyFill="1" applyBorder="1" applyAlignment="1" applyProtection="1">
      <alignment wrapText="1"/>
      <protection locked="0"/>
    </xf>
    <xf numFmtId="0" fontId="19" fillId="0" borderId="3" xfId="0" applyFont="1" applyFill="1" applyBorder="1" applyAlignment="1">
      <alignment horizontal="left" wrapText="1"/>
    </xf>
    <xf numFmtId="0" fontId="19" fillId="0" borderId="32" xfId="0" applyFont="1" applyFill="1" applyBorder="1" applyAlignment="1">
      <alignment horizontal="left" wrapText="1"/>
    </xf>
    <xf numFmtId="0" fontId="25" fillId="0" borderId="3" xfId="0" applyFont="1" applyBorder="1" applyAlignment="1">
      <alignment horizontal="left" wrapText="1"/>
    </xf>
    <xf numFmtId="0" fontId="5" fillId="0" borderId="0" xfId="0" applyFont="1" applyAlignment="1" applyProtection="1">
      <alignment horizontal="right"/>
      <protection hidden="1"/>
    </xf>
    <xf numFmtId="0" fontId="12" fillId="0" borderId="0" xfId="0" applyFont="1" applyFill="1" applyBorder="1" applyAlignment="1" applyProtection="1">
      <alignment horizontal="center"/>
      <protection hidden="1"/>
    </xf>
    <xf numFmtId="49" fontId="19" fillId="0" borderId="3" xfId="0" applyNumberFormat="1" applyFont="1" applyFill="1" applyBorder="1" applyAlignment="1" applyProtection="1">
      <alignment horizontal="left" wrapText="1"/>
      <protection locked="0"/>
    </xf>
    <xf numFmtId="49" fontId="19" fillId="0" borderId="7" xfId="0" applyNumberFormat="1" applyFont="1" applyFill="1" applyBorder="1" applyAlignment="1" applyProtection="1">
      <alignment horizontal="left" wrapText="1"/>
      <protection locked="0"/>
    </xf>
    <xf numFmtId="49" fontId="5" fillId="0" borderId="3" xfId="0" applyNumberFormat="1" applyFont="1" applyBorder="1" applyAlignment="1" applyProtection="1">
      <alignment wrapText="1"/>
      <protection locked="0"/>
    </xf>
    <xf numFmtId="49" fontId="5" fillId="0" borderId="3" xfId="0" applyNumberFormat="1" applyFont="1" applyFill="1" applyBorder="1" applyAlignment="1" applyProtection="1">
      <alignment horizontal="center" vertical="top" wrapText="1"/>
      <protection locked="0"/>
    </xf>
    <xf numFmtId="0" fontId="5" fillId="0" borderId="0" xfId="0" applyFont="1" applyFill="1" applyAlignment="1" applyProtection="1">
      <alignment horizontal="center" wrapText="1"/>
      <protection hidden="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5" fillId="7" borderId="3" xfId="0" applyFont="1" applyFill="1" applyBorder="1" applyAlignment="1">
      <alignment horizontal="center" wrapText="1"/>
    </xf>
    <xf numFmtId="0" fontId="5" fillId="0" borderId="0" xfId="0" applyFont="1" applyFill="1" applyBorder="1" applyAlignment="1" applyProtection="1">
      <alignment horizontal="center" wrapText="1"/>
      <protection locked="0"/>
    </xf>
    <xf numFmtId="0" fontId="9" fillId="0" borderId="0" xfId="0" applyFont="1" applyFill="1" applyBorder="1" applyAlignment="1" applyProtection="1">
      <alignment horizontal="center" vertical="center" wrapText="1"/>
      <protection hidden="1"/>
    </xf>
  </cellXfs>
  <cellStyles count="28">
    <cellStyle name="Comma" xfId="9" builtinId="3"/>
    <cellStyle name="Currency" xfId="10" builtinId="4"/>
    <cellStyle name="Currency 10" xfId="16" xr:uid="{00000000-0005-0000-0000-000002000000}"/>
    <cellStyle name="Currency 10 2" xfId="24" xr:uid="{00000000-0005-0000-0000-000003000000}"/>
    <cellStyle name="Currency 10 2 2" xfId="26" xr:uid="{00000000-0005-0000-0000-000004000000}"/>
    <cellStyle name="Currency 11 2" xfId="27" xr:uid="{00000000-0005-0000-0000-000005000000}"/>
    <cellStyle name="Currency 11 2 2" xfId="21" xr:uid="{00000000-0005-0000-0000-000006000000}"/>
    <cellStyle name="Currency 13" xfId="18" xr:uid="{00000000-0005-0000-0000-000007000000}"/>
    <cellStyle name="Currency 16" xfId="19" xr:uid="{00000000-0005-0000-0000-000008000000}"/>
    <cellStyle name="Currency 5 7" xfId="22" xr:uid="{00000000-0005-0000-0000-000009000000}"/>
    <cellStyle name="Currency 7 6" xfId="12" xr:uid="{00000000-0005-0000-0000-00000A000000}"/>
    <cellStyle name="Normal" xfId="0" builtinId="0"/>
    <cellStyle name="Normal 10" xfId="7" xr:uid="{00000000-0005-0000-0000-00000C000000}"/>
    <cellStyle name="Normal 10 10" xfId="20" xr:uid="{00000000-0005-0000-0000-00000D000000}"/>
    <cellStyle name="Normal 10 7_Product template" xfId="11" xr:uid="{00000000-0005-0000-0000-00000E000000}"/>
    <cellStyle name="Normal 12" xfId="17" xr:uid="{00000000-0005-0000-0000-00000F000000}"/>
    <cellStyle name="Normal 13 3" xfId="15" xr:uid="{00000000-0005-0000-0000-000010000000}"/>
    <cellStyle name="Normal 13 3 3" xfId="25" xr:uid="{00000000-0005-0000-0000-000011000000}"/>
    <cellStyle name="Normal 2" xfId="1" xr:uid="{00000000-0005-0000-0000-000012000000}"/>
    <cellStyle name="Normal 2 2" xfId="2" xr:uid="{00000000-0005-0000-0000-000013000000}"/>
    <cellStyle name="Normal 2 3" xfId="5" xr:uid="{00000000-0005-0000-0000-000014000000}"/>
    <cellStyle name="Normal 2 4" xfId="6" xr:uid="{00000000-0005-0000-0000-000015000000}"/>
    <cellStyle name="Normal 3" xfId="3" xr:uid="{00000000-0005-0000-0000-000016000000}"/>
    <cellStyle name="Normal 37" xfId="23" xr:uid="{00000000-0005-0000-0000-000017000000}"/>
    <cellStyle name="Normal 4 2" xfId="8" xr:uid="{00000000-0005-0000-0000-000018000000}"/>
    <cellStyle name="Percent" xfId="4" builtinId="5"/>
    <cellStyle name="Percent 6 3" xfId="13" xr:uid="{00000000-0005-0000-0000-00001A000000}"/>
    <cellStyle name="Style 1" xfId="14" xr:uid="{00000000-0005-0000-0000-00001B000000}"/>
  </cellStyles>
  <dxfs count="0"/>
  <tableStyles count="0" defaultTableStyle="TableStyleMedium9" defaultPivotStyle="PivotStyleLight16"/>
  <colors>
    <mruColors>
      <color rgb="FFFFCCFF"/>
      <color rgb="FFFFFFCC"/>
      <color rgb="FFFFFF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175260</xdr:rowOff>
    </xdr:from>
    <xdr:to>
      <xdr:col>10</xdr:col>
      <xdr:colOff>598439</xdr:colOff>
      <xdr:row>51</xdr:row>
      <xdr:rowOff>22860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75260"/>
          <a:ext cx="6663959"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Services/PSTm05(Kleinhenz)/Umbrella/73600-22802%20Umbrella,Mfr/00_Mfrs/Genesys/2_PL/22802_Genesys_Appendix%20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2)"/>
      <sheetName val="Instructions "/>
      <sheetName val="Example Price Sheet"/>
      <sheetName val="Fields"/>
      <sheetName val="Contractor Information"/>
      <sheetName val="Category Discount"/>
      <sheetName val="Lot 1 Software"/>
      <sheetName val="Lot 1 Bundle Worksheet"/>
      <sheetName val="Lot 2 Hardware"/>
      <sheetName val="Lot 2 Bundle Worksheet"/>
      <sheetName val="Lot 3 Cloud"/>
      <sheetName val="Lot 4 Implementation"/>
      <sheetName val="Categories"/>
    </sheetNames>
    <sheetDataSet>
      <sheetData sheetId="0"/>
      <sheetData sheetId="1"/>
      <sheetData sheetId="2"/>
      <sheetData sheetId="3"/>
      <sheetData sheetId="4">
        <row r="3">
          <cell r="D3" t="str">
            <v>Genesys Telecommunications Laboratories, Inc.</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52"/>
  <sheetViews>
    <sheetView showGridLines="0" workbookViewId="0">
      <selection sqref="A1:XFD1"/>
    </sheetView>
  </sheetViews>
  <sheetFormatPr defaultRowHeight="14.4" x14ac:dyDescent="0.3"/>
  <cols>
    <col min="11" max="11" width="32.5546875" customWidth="1"/>
  </cols>
  <sheetData>
    <row r="1" spans="1:11" s="9" customFormat="1" ht="18" customHeight="1" thickBot="1" x14ac:dyDescent="0.35">
      <c r="A1" s="95" t="str">
        <f ca="1">MID(CELL("filename",A1),FIND("]",CELL("filename",A1))+1,30)</f>
        <v>Instructions (2)</v>
      </c>
      <c r="B1" s="96"/>
      <c r="C1" s="96"/>
      <c r="D1" s="96"/>
      <c r="E1" s="96"/>
      <c r="F1" s="96"/>
      <c r="G1" s="96"/>
      <c r="H1" s="96"/>
      <c r="I1" s="96"/>
      <c r="J1" s="96"/>
      <c r="K1" s="96"/>
    </row>
    <row r="2" spans="1:11" x14ac:dyDescent="0.3">
      <c r="A2" s="89"/>
      <c r="B2" s="90"/>
      <c r="C2" s="90"/>
      <c r="D2" s="90"/>
      <c r="E2" s="90"/>
      <c r="F2" s="90"/>
      <c r="G2" s="90"/>
      <c r="H2" s="90"/>
      <c r="I2" s="90"/>
      <c r="J2" s="90"/>
      <c r="K2" s="91"/>
    </row>
    <row r="3" spans="1:11" x14ac:dyDescent="0.3">
      <c r="A3" s="92"/>
      <c r="B3" s="93"/>
      <c r="C3" s="93"/>
      <c r="D3" s="93"/>
      <c r="E3" s="93"/>
      <c r="F3" s="93"/>
      <c r="G3" s="93"/>
      <c r="H3" s="93"/>
      <c r="I3" s="93"/>
      <c r="J3" s="93"/>
      <c r="K3" s="94"/>
    </row>
    <row r="4" spans="1:11" x14ac:dyDescent="0.3">
      <c r="A4" s="92"/>
      <c r="B4" s="93"/>
      <c r="C4" s="93"/>
      <c r="D4" s="93"/>
      <c r="E4" s="93"/>
      <c r="F4" s="93"/>
      <c r="G4" s="93"/>
      <c r="H4" s="93"/>
      <c r="I4" s="93"/>
      <c r="J4" s="93"/>
      <c r="K4" s="94"/>
    </row>
    <row r="5" spans="1:11" x14ac:dyDescent="0.3">
      <c r="A5" s="92"/>
      <c r="B5" s="93"/>
      <c r="C5" s="93"/>
      <c r="D5" s="93"/>
      <c r="E5" s="93"/>
      <c r="F5" s="93"/>
      <c r="G5" s="93"/>
      <c r="H5" s="93"/>
      <c r="I5" s="93"/>
      <c r="J5" s="93"/>
      <c r="K5" s="94"/>
    </row>
    <row r="6" spans="1:11" x14ac:dyDescent="0.3">
      <c r="A6" s="92"/>
      <c r="B6" s="93"/>
      <c r="C6" s="93"/>
      <c r="D6" s="93"/>
      <c r="E6" s="93"/>
      <c r="F6" s="93"/>
      <c r="G6" s="93"/>
      <c r="H6" s="93"/>
      <c r="I6" s="93"/>
      <c r="J6" s="93"/>
      <c r="K6" s="94"/>
    </row>
    <row r="7" spans="1:11" x14ac:dyDescent="0.3">
      <c r="A7" s="92"/>
      <c r="B7" s="93"/>
      <c r="C7" s="93"/>
      <c r="D7" s="93"/>
      <c r="E7" s="93"/>
      <c r="F7" s="93"/>
      <c r="G7" s="93"/>
      <c r="H7" s="93"/>
      <c r="I7" s="93"/>
      <c r="J7" s="93"/>
      <c r="K7" s="94"/>
    </row>
    <row r="8" spans="1:11" x14ac:dyDescent="0.3">
      <c r="A8" s="92"/>
      <c r="B8" s="93"/>
      <c r="C8" s="93"/>
      <c r="D8" s="93"/>
      <c r="E8" s="93"/>
      <c r="F8" s="93"/>
      <c r="G8" s="93"/>
      <c r="H8" s="93"/>
      <c r="I8" s="93"/>
      <c r="J8" s="93"/>
      <c r="K8" s="94"/>
    </row>
    <row r="9" spans="1:11" x14ac:dyDescent="0.3">
      <c r="A9" s="92"/>
      <c r="B9" s="93"/>
      <c r="C9" s="93"/>
      <c r="D9" s="93"/>
      <c r="E9" s="93"/>
      <c r="F9" s="93"/>
      <c r="G9" s="93"/>
      <c r="H9" s="93"/>
      <c r="I9" s="93"/>
      <c r="J9" s="93"/>
      <c r="K9" s="94"/>
    </row>
    <row r="10" spans="1:11" x14ac:dyDescent="0.3">
      <c r="A10" s="92"/>
      <c r="B10" s="93"/>
      <c r="C10" s="93"/>
      <c r="D10" s="93"/>
      <c r="E10" s="93"/>
      <c r="F10" s="93"/>
      <c r="G10" s="93"/>
      <c r="H10" s="93"/>
      <c r="I10" s="93"/>
      <c r="J10" s="93"/>
      <c r="K10" s="94"/>
    </row>
    <row r="11" spans="1:11" x14ac:dyDescent="0.3">
      <c r="A11" s="92"/>
      <c r="B11" s="93"/>
      <c r="C11" s="93"/>
      <c r="D11" s="93"/>
      <c r="E11" s="93"/>
      <c r="F11" s="93"/>
      <c r="G11" s="93"/>
      <c r="H11" s="93"/>
      <c r="I11" s="93"/>
      <c r="J11" s="93"/>
      <c r="K11" s="94"/>
    </row>
    <row r="12" spans="1:11" x14ac:dyDescent="0.3">
      <c r="A12" s="92"/>
      <c r="B12" s="93"/>
      <c r="C12" s="93"/>
      <c r="D12" s="93"/>
      <c r="E12" s="93"/>
      <c r="F12" s="93"/>
      <c r="G12" s="93"/>
      <c r="H12" s="93"/>
      <c r="I12" s="93"/>
      <c r="J12" s="93"/>
      <c r="K12" s="94"/>
    </row>
    <row r="13" spans="1:11" x14ac:dyDescent="0.3">
      <c r="A13" s="92"/>
      <c r="B13" s="93"/>
      <c r="C13" s="93"/>
      <c r="D13" s="93"/>
      <c r="E13" s="93"/>
      <c r="F13" s="93"/>
      <c r="G13" s="93"/>
      <c r="H13" s="93"/>
      <c r="I13" s="93"/>
      <c r="J13" s="93"/>
      <c r="K13" s="94"/>
    </row>
    <row r="14" spans="1:11" x14ac:dyDescent="0.3">
      <c r="A14" s="92"/>
      <c r="B14" s="93"/>
      <c r="C14" s="93"/>
      <c r="D14" s="93"/>
      <c r="E14" s="93"/>
      <c r="F14" s="93"/>
      <c r="G14" s="93"/>
      <c r="H14" s="93"/>
      <c r="I14" s="93"/>
      <c r="J14" s="93"/>
      <c r="K14" s="94"/>
    </row>
    <row r="15" spans="1:11" x14ac:dyDescent="0.3">
      <c r="A15" s="92"/>
      <c r="B15" s="93"/>
      <c r="C15" s="93"/>
      <c r="D15" s="93"/>
      <c r="E15" s="93"/>
      <c r="F15" s="93"/>
      <c r="G15" s="93"/>
      <c r="H15" s="93"/>
      <c r="I15" s="93"/>
      <c r="J15" s="93"/>
      <c r="K15" s="94"/>
    </row>
    <row r="16" spans="1:11" x14ac:dyDescent="0.3">
      <c r="A16" s="92"/>
      <c r="B16" s="93"/>
      <c r="C16" s="93"/>
      <c r="D16" s="93"/>
      <c r="E16" s="93"/>
      <c r="F16" s="93"/>
      <c r="G16" s="93"/>
      <c r="H16" s="93"/>
      <c r="I16" s="93"/>
      <c r="J16" s="93"/>
      <c r="K16" s="94"/>
    </row>
    <row r="17" spans="1:11" x14ac:dyDescent="0.3">
      <c r="A17" s="92"/>
      <c r="B17" s="93"/>
      <c r="C17" s="93"/>
      <c r="D17" s="93"/>
      <c r="E17" s="93"/>
      <c r="F17" s="93"/>
      <c r="G17" s="93"/>
      <c r="H17" s="93"/>
      <c r="I17" s="93"/>
      <c r="J17" s="93"/>
      <c r="K17" s="94"/>
    </row>
    <row r="18" spans="1:11" x14ac:dyDescent="0.3">
      <c r="A18" s="92"/>
      <c r="B18" s="93"/>
      <c r="C18" s="93"/>
      <c r="D18" s="93"/>
      <c r="E18" s="93"/>
      <c r="F18" s="93"/>
      <c r="G18" s="93"/>
      <c r="H18" s="93"/>
      <c r="I18" s="93"/>
      <c r="J18" s="93"/>
      <c r="K18" s="94"/>
    </row>
    <row r="19" spans="1:11" x14ac:dyDescent="0.3">
      <c r="A19" s="92"/>
      <c r="B19" s="93"/>
      <c r="C19" s="93"/>
      <c r="D19" s="93"/>
      <c r="E19" s="93"/>
      <c r="F19" s="93"/>
      <c r="G19" s="93"/>
      <c r="H19" s="93"/>
      <c r="I19" s="93"/>
      <c r="J19" s="93"/>
      <c r="K19" s="94"/>
    </row>
    <row r="20" spans="1:11" x14ac:dyDescent="0.3">
      <c r="A20" s="92"/>
      <c r="B20" s="93"/>
      <c r="C20" s="93"/>
      <c r="D20" s="93"/>
      <c r="E20" s="93"/>
      <c r="F20" s="93"/>
      <c r="G20" s="93"/>
      <c r="H20" s="93"/>
      <c r="I20" s="93"/>
      <c r="J20" s="93"/>
      <c r="K20" s="94"/>
    </row>
    <row r="21" spans="1:11" x14ac:dyDescent="0.3">
      <c r="A21" s="92"/>
      <c r="B21" s="93"/>
      <c r="C21" s="93"/>
      <c r="D21" s="93"/>
      <c r="E21" s="93"/>
      <c r="F21" s="93"/>
      <c r="G21" s="93"/>
      <c r="H21" s="93"/>
      <c r="I21" s="93"/>
      <c r="J21" s="93"/>
      <c r="K21" s="94"/>
    </row>
    <row r="22" spans="1:11" x14ac:dyDescent="0.3">
      <c r="A22" s="92"/>
      <c r="B22" s="93"/>
      <c r="C22" s="93"/>
      <c r="D22" s="93"/>
      <c r="E22" s="93"/>
      <c r="F22" s="93"/>
      <c r="G22" s="93"/>
      <c r="H22" s="93"/>
      <c r="I22" s="93"/>
      <c r="J22" s="93"/>
      <c r="K22" s="94"/>
    </row>
    <row r="23" spans="1:11" x14ac:dyDescent="0.3">
      <c r="A23" s="92"/>
      <c r="B23" s="93"/>
      <c r="C23" s="93"/>
      <c r="D23" s="93"/>
      <c r="E23" s="93"/>
      <c r="F23" s="93"/>
      <c r="G23" s="93"/>
      <c r="H23" s="93"/>
      <c r="I23" s="93"/>
      <c r="J23" s="93"/>
      <c r="K23" s="94"/>
    </row>
    <row r="24" spans="1:11" x14ac:dyDescent="0.3">
      <c r="A24" s="92"/>
      <c r="B24" s="93"/>
      <c r="C24" s="93"/>
      <c r="D24" s="93"/>
      <c r="E24" s="93"/>
      <c r="F24" s="93"/>
      <c r="G24" s="93"/>
      <c r="H24" s="93"/>
      <c r="I24" s="93"/>
      <c r="J24" s="93"/>
      <c r="K24" s="94"/>
    </row>
    <row r="25" spans="1:11" x14ac:dyDescent="0.3">
      <c r="A25" s="92"/>
      <c r="B25" s="93"/>
      <c r="C25" s="93"/>
      <c r="D25" s="93"/>
      <c r="E25" s="93"/>
      <c r="F25" s="93"/>
      <c r="G25" s="93"/>
      <c r="H25" s="93"/>
      <c r="I25" s="93"/>
      <c r="J25" s="93"/>
      <c r="K25" s="94"/>
    </row>
    <row r="26" spans="1:11" x14ac:dyDescent="0.3">
      <c r="A26" s="92"/>
      <c r="B26" s="93"/>
      <c r="C26" s="93"/>
      <c r="D26" s="93"/>
      <c r="E26" s="93"/>
      <c r="F26" s="93"/>
      <c r="G26" s="93"/>
      <c r="H26" s="93"/>
      <c r="I26" s="93"/>
      <c r="J26" s="93"/>
      <c r="K26" s="94"/>
    </row>
    <row r="27" spans="1:11" x14ac:dyDescent="0.3">
      <c r="A27" s="92"/>
      <c r="B27" s="93"/>
      <c r="C27" s="93"/>
      <c r="D27" s="93"/>
      <c r="E27" s="93"/>
      <c r="F27" s="93"/>
      <c r="G27" s="93"/>
      <c r="H27" s="93"/>
      <c r="I27" s="93"/>
      <c r="J27" s="93"/>
      <c r="K27" s="94"/>
    </row>
    <row r="28" spans="1:11" x14ac:dyDescent="0.3">
      <c r="A28" s="92"/>
      <c r="B28" s="93"/>
      <c r="C28" s="93"/>
      <c r="D28" s="93"/>
      <c r="E28" s="93"/>
      <c r="F28" s="93"/>
      <c r="G28" s="93"/>
      <c r="H28" s="93"/>
      <c r="I28" s="93"/>
      <c r="J28" s="93"/>
      <c r="K28" s="94"/>
    </row>
    <row r="29" spans="1:11" x14ac:dyDescent="0.3">
      <c r="A29" s="92"/>
      <c r="B29" s="93"/>
      <c r="C29" s="93"/>
      <c r="D29" s="93"/>
      <c r="E29" s="93"/>
      <c r="F29" s="93"/>
      <c r="G29" s="93"/>
      <c r="H29" s="93"/>
      <c r="I29" s="93"/>
      <c r="J29" s="93"/>
      <c r="K29" s="94"/>
    </row>
    <row r="30" spans="1:11" x14ac:dyDescent="0.3">
      <c r="A30" s="92"/>
      <c r="B30" s="93"/>
      <c r="C30" s="93"/>
      <c r="D30" s="93"/>
      <c r="E30" s="93"/>
      <c r="F30" s="93"/>
      <c r="G30" s="93"/>
      <c r="H30" s="93"/>
      <c r="I30" s="93"/>
      <c r="J30" s="93"/>
      <c r="K30" s="94"/>
    </row>
    <row r="31" spans="1:11" x14ac:dyDescent="0.3">
      <c r="A31" s="92"/>
      <c r="B31" s="93"/>
      <c r="C31" s="93"/>
      <c r="D31" s="93"/>
      <c r="E31" s="93"/>
      <c r="F31" s="93"/>
      <c r="G31" s="93"/>
      <c r="H31" s="93"/>
      <c r="I31" s="93"/>
      <c r="J31" s="93"/>
      <c r="K31" s="94"/>
    </row>
    <row r="32" spans="1:11" x14ac:dyDescent="0.3">
      <c r="A32" s="92"/>
      <c r="B32" s="93"/>
      <c r="C32" s="93"/>
      <c r="D32" s="93"/>
      <c r="E32" s="93"/>
      <c r="F32" s="93"/>
      <c r="G32" s="93"/>
      <c r="H32" s="93"/>
      <c r="I32" s="93"/>
      <c r="J32" s="93"/>
      <c r="K32" s="94"/>
    </row>
    <row r="33" spans="1:11" x14ac:dyDescent="0.3">
      <c r="A33" s="92"/>
      <c r="B33" s="93"/>
      <c r="C33" s="93"/>
      <c r="D33" s="93"/>
      <c r="E33" s="93"/>
      <c r="F33" s="93"/>
      <c r="G33" s="93"/>
      <c r="H33" s="93"/>
      <c r="I33" s="93"/>
      <c r="J33" s="93"/>
      <c r="K33" s="94"/>
    </row>
    <row r="34" spans="1:11" x14ac:dyDescent="0.3">
      <c r="A34" s="92"/>
      <c r="B34" s="93"/>
      <c r="C34" s="93"/>
      <c r="D34" s="93"/>
      <c r="E34" s="93"/>
      <c r="F34" s="93"/>
      <c r="G34" s="93"/>
      <c r="H34" s="93"/>
      <c r="I34" s="93"/>
      <c r="J34" s="93"/>
      <c r="K34" s="94"/>
    </row>
    <row r="35" spans="1:11" x14ac:dyDescent="0.3">
      <c r="A35" s="92"/>
      <c r="B35" s="93"/>
      <c r="C35" s="93"/>
      <c r="D35" s="93"/>
      <c r="E35" s="93"/>
      <c r="F35" s="93"/>
      <c r="G35" s="93"/>
      <c r="H35" s="93"/>
      <c r="I35" s="93"/>
      <c r="J35" s="93"/>
      <c r="K35" s="94"/>
    </row>
    <row r="36" spans="1:11" x14ac:dyDescent="0.3">
      <c r="A36" s="92"/>
      <c r="B36" s="93"/>
      <c r="C36" s="93"/>
      <c r="D36" s="93"/>
      <c r="E36" s="93"/>
      <c r="F36" s="93"/>
      <c r="G36" s="93"/>
      <c r="H36" s="93"/>
      <c r="I36" s="93"/>
      <c r="J36" s="93"/>
      <c r="K36" s="94"/>
    </row>
    <row r="37" spans="1:11" x14ac:dyDescent="0.3">
      <c r="A37" s="92"/>
      <c r="B37" s="93"/>
      <c r="C37" s="93"/>
      <c r="D37" s="93"/>
      <c r="E37" s="93"/>
      <c r="F37" s="93"/>
      <c r="G37" s="93"/>
      <c r="H37" s="93"/>
      <c r="I37" s="93"/>
      <c r="J37" s="93"/>
      <c r="K37" s="94"/>
    </row>
    <row r="38" spans="1:11" x14ac:dyDescent="0.3">
      <c r="A38" s="92"/>
      <c r="B38" s="93"/>
      <c r="C38" s="93"/>
      <c r="D38" s="93"/>
      <c r="E38" s="93"/>
      <c r="F38" s="93"/>
      <c r="G38" s="93"/>
      <c r="H38" s="93"/>
      <c r="I38" s="93"/>
      <c r="J38" s="93"/>
      <c r="K38" s="94"/>
    </row>
    <row r="39" spans="1:11" x14ac:dyDescent="0.3">
      <c r="A39" s="92"/>
      <c r="B39" s="93"/>
      <c r="C39" s="93"/>
      <c r="D39" s="93"/>
      <c r="E39" s="93"/>
      <c r="F39" s="93"/>
      <c r="G39" s="93"/>
      <c r="H39" s="93"/>
      <c r="I39" s="93"/>
      <c r="J39" s="93"/>
      <c r="K39" s="94"/>
    </row>
    <row r="40" spans="1:11" x14ac:dyDescent="0.3">
      <c r="A40" s="92"/>
      <c r="B40" s="93"/>
      <c r="C40" s="93"/>
      <c r="D40" s="93"/>
      <c r="E40" s="93"/>
      <c r="F40" s="93"/>
      <c r="G40" s="93"/>
      <c r="H40" s="93"/>
      <c r="I40" s="93"/>
      <c r="J40" s="93"/>
      <c r="K40" s="94"/>
    </row>
    <row r="41" spans="1:11" x14ac:dyDescent="0.3">
      <c r="A41" s="14"/>
      <c r="B41" s="12"/>
      <c r="C41" s="12"/>
      <c r="D41" s="12"/>
      <c r="E41" s="12"/>
      <c r="F41" s="12"/>
      <c r="G41" s="12"/>
      <c r="H41" s="12"/>
      <c r="I41" s="12"/>
      <c r="J41" s="12"/>
      <c r="K41" s="13"/>
    </row>
    <row r="42" spans="1:11" x14ac:dyDescent="0.3">
      <c r="A42" s="14"/>
      <c r="B42" s="12"/>
      <c r="C42" s="12"/>
      <c r="D42" s="12"/>
      <c r="E42" s="12"/>
      <c r="F42" s="12"/>
      <c r="G42" s="12"/>
      <c r="H42" s="12"/>
      <c r="I42" s="12"/>
      <c r="J42" s="12"/>
      <c r="K42" s="13"/>
    </row>
    <row r="43" spans="1:11" x14ac:dyDescent="0.3">
      <c r="A43" s="14"/>
      <c r="B43" s="12"/>
      <c r="C43" s="12"/>
      <c r="D43" s="12"/>
      <c r="E43" s="12"/>
      <c r="F43" s="12"/>
      <c r="G43" s="12"/>
      <c r="H43" s="12"/>
      <c r="I43" s="12"/>
      <c r="J43" s="12"/>
      <c r="K43" s="13"/>
    </row>
    <row r="44" spans="1:11" x14ac:dyDescent="0.3">
      <c r="A44" s="14"/>
      <c r="B44" s="12"/>
      <c r="C44" s="12"/>
      <c r="D44" s="12"/>
      <c r="E44" s="12"/>
      <c r="F44" s="12"/>
      <c r="G44" s="12"/>
      <c r="H44" s="12"/>
      <c r="I44" s="12"/>
      <c r="J44" s="12"/>
      <c r="K44" s="13"/>
    </row>
    <row r="45" spans="1:11" x14ac:dyDescent="0.3">
      <c r="A45" s="14"/>
      <c r="B45" s="12"/>
      <c r="C45" s="12"/>
      <c r="D45" s="12"/>
      <c r="E45" s="12"/>
      <c r="F45" s="12"/>
      <c r="G45" s="12"/>
      <c r="H45" s="12"/>
      <c r="I45" s="12"/>
      <c r="J45" s="12"/>
      <c r="K45" s="13"/>
    </row>
    <row r="46" spans="1:11" x14ac:dyDescent="0.3">
      <c r="A46" s="14"/>
      <c r="B46" s="12"/>
      <c r="C46" s="12"/>
      <c r="D46" s="12"/>
      <c r="E46" s="12"/>
      <c r="F46" s="12"/>
      <c r="G46" s="12"/>
      <c r="H46" s="12"/>
      <c r="I46" s="12"/>
      <c r="J46" s="12"/>
      <c r="K46" s="13"/>
    </row>
    <row r="47" spans="1:11" x14ac:dyDescent="0.3">
      <c r="A47" s="14"/>
      <c r="B47" s="12"/>
      <c r="C47" s="12"/>
      <c r="D47" s="12"/>
      <c r="E47" s="12"/>
      <c r="F47" s="12"/>
      <c r="G47" s="12"/>
      <c r="H47" s="12"/>
      <c r="I47" s="12"/>
      <c r="J47" s="12"/>
      <c r="K47" s="13"/>
    </row>
    <row r="48" spans="1:11" x14ac:dyDescent="0.3">
      <c r="A48" s="14"/>
      <c r="B48" s="12"/>
      <c r="C48" s="12"/>
      <c r="D48" s="12"/>
      <c r="E48" s="12"/>
      <c r="F48" s="12"/>
      <c r="G48" s="12"/>
      <c r="H48" s="12"/>
      <c r="I48" s="12"/>
      <c r="J48" s="12"/>
      <c r="K48" s="13"/>
    </row>
    <row r="49" spans="1:12" x14ac:dyDescent="0.3">
      <c r="A49" s="14"/>
      <c r="B49" s="12"/>
      <c r="C49" s="12"/>
      <c r="D49" s="12"/>
      <c r="E49" s="12"/>
      <c r="F49" s="12"/>
      <c r="G49" s="12"/>
      <c r="H49" s="12"/>
      <c r="I49" s="12"/>
      <c r="J49" s="12"/>
      <c r="K49" s="13"/>
    </row>
    <row r="50" spans="1:12" s="12" customFormat="1" x14ac:dyDescent="0.3">
      <c r="A50" s="14"/>
      <c r="L50" s="14"/>
    </row>
    <row r="51" spans="1:12" x14ac:dyDescent="0.3">
      <c r="A51" s="12"/>
      <c r="B51" s="12"/>
      <c r="C51" s="12"/>
      <c r="D51" s="12"/>
      <c r="E51" s="12"/>
      <c r="F51" s="12"/>
      <c r="G51" s="12"/>
      <c r="H51" s="12"/>
      <c r="I51" s="12"/>
      <c r="J51" s="12"/>
      <c r="K51" s="12"/>
      <c r="L51" s="14"/>
    </row>
    <row r="52" spans="1:12" x14ac:dyDescent="0.3">
      <c r="A52" s="12"/>
      <c r="B52" s="12"/>
      <c r="C52" s="12"/>
      <c r="D52" s="12"/>
      <c r="E52" s="12"/>
      <c r="F52" s="12"/>
      <c r="G52" s="12"/>
      <c r="H52" s="12"/>
      <c r="I52" s="12"/>
      <c r="J52" s="12"/>
      <c r="K52" s="12"/>
    </row>
  </sheetData>
  <mergeCells count="2">
    <mergeCell ref="A2:K40"/>
    <mergeCell ref="A1:K1"/>
  </mergeCells>
  <printOptions horizontalCentered="1"/>
  <pageMargins left="0.25" right="0.25" top="0.75" bottom="0.75" header="0.3" footer="0.3"/>
  <pageSetup scale="76" orientation="portrait" r:id="rId1"/>
  <headerFooter>
    <oddHeader>&amp;L&amp;"Arial,Regular"&amp;9Office of General Services
NYS Procurement&amp;C&amp;"Arial,Regular"&amp;9Group 73600 Solicitation 22802
Information Technology Umbrella Contract - Manufacturer Based (Statewide)&amp;R&amp;"Arial,Regular"&amp;9Attachment 1 - Price Pages
&amp;A</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16"/>
  <sheetViews>
    <sheetView showGridLines="0" tabSelected="1" workbookViewId="0">
      <pane ySplit="6" topLeftCell="A7" activePane="bottomLeft" state="frozen"/>
      <selection activeCell="D3" sqref="D3:F3"/>
      <selection pane="bottomLeft" activeCell="B7" sqref="B7"/>
    </sheetView>
  </sheetViews>
  <sheetFormatPr defaultColWidth="9.109375" defaultRowHeight="14.4" x14ac:dyDescent="0.3"/>
  <cols>
    <col min="1" max="1" width="9" style="26" customWidth="1"/>
    <col min="2" max="2" width="36.33203125" style="16" customWidth="1"/>
    <col min="3" max="3" width="12.5546875" style="27" customWidth="1"/>
    <col min="4" max="4" width="2.88671875" style="18" customWidth="1"/>
    <col min="5" max="5" width="35.77734375" style="16" customWidth="1"/>
    <col min="6" max="6" width="12.5546875" style="27" customWidth="1"/>
    <col min="7" max="7" width="2.88671875" style="18" customWidth="1"/>
    <col min="8" max="8" width="37.6640625" style="16" customWidth="1"/>
    <col min="9" max="9" width="12.5546875" style="27" customWidth="1"/>
    <col min="10" max="10" width="2.88671875" style="18" customWidth="1"/>
    <col min="11" max="11" width="31.77734375" style="16" customWidth="1"/>
    <col min="12" max="12" width="12.5546875" style="27" customWidth="1"/>
    <col min="13" max="16384" width="9.109375" style="16"/>
  </cols>
  <sheetData>
    <row r="1" spans="1:12" s="15" customFormat="1" ht="13.2" x14ac:dyDescent="0.25">
      <c r="A1" s="105" t="s">
        <v>31</v>
      </c>
      <c r="B1" s="106"/>
      <c r="C1" s="106"/>
      <c r="D1" s="99" t="s">
        <v>124</v>
      </c>
      <c r="E1" s="100"/>
      <c r="F1" s="101"/>
    </row>
    <row r="2" spans="1:12" s="15" customFormat="1" ht="13.2" x14ac:dyDescent="0.25">
      <c r="A2" s="107" t="s">
        <v>22</v>
      </c>
      <c r="B2" s="108"/>
      <c r="C2" s="108"/>
      <c r="D2" s="102" t="s">
        <v>32</v>
      </c>
      <c r="E2" s="103"/>
      <c r="F2" s="104"/>
    </row>
    <row r="3" spans="1:12" s="15" customFormat="1" ht="13.8" thickBot="1" x14ac:dyDescent="0.3">
      <c r="A3" s="109" t="s">
        <v>23</v>
      </c>
      <c r="B3" s="110"/>
      <c r="C3" s="110"/>
      <c r="D3" s="111">
        <v>43633</v>
      </c>
      <c r="E3" s="112"/>
      <c r="F3" s="113"/>
    </row>
    <row r="4" spans="1:12" s="22" customFormat="1" ht="18" customHeight="1" thickBot="1" x14ac:dyDescent="0.35">
      <c r="A4" s="20"/>
      <c r="B4" s="20"/>
      <c r="C4" s="20"/>
      <c r="D4" s="20"/>
      <c r="E4" s="20"/>
      <c r="F4" s="20"/>
      <c r="G4" s="21"/>
      <c r="I4" s="20"/>
      <c r="J4" s="21"/>
      <c r="L4" s="20"/>
    </row>
    <row r="5" spans="1:12" s="19" customFormat="1" ht="29.25" customHeight="1" x14ac:dyDescent="0.3">
      <c r="A5" s="17"/>
      <c r="B5" s="97" t="s">
        <v>11</v>
      </c>
      <c r="C5" s="98"/>
      <c r="D5" s="17"/>
      <c r="E5" s="97" t="s">
        <v>12</v>
      </c>
      <c r="F5" s="98"/>
      <c r="G5" s="18"/>
      <c r="H5" s="97" t="s">
        <v>13</v>
      </c>
      <c r="I5" s="98"/>
      <c r="J5" s="18"/>
      <c r="K5" s="97" t="s">
        <v>14</v>
      </c>
      <c r="L5" s="98"/>
    </row>
    <row r="6" spans="1:12" ht="24.6" x14ac:dyDescent="0.3">
      <c r="A6" s="37" t="s">
        <v>2</v>
      </c>
      <c r="B6" s="39" t="s">
        <v>19</v>
      </c>
      <c r="C6" s="40" t="s">
        <v>17</v>
      </c>
      <c r="D6" s="24"/>
      <c r="E6" s="39" t="s">
        <v>19</v>
      </c>
      <c r="F6" s="40" t="s">
        <v>17</v>
      </c>
      <c r="G6" s="24"/>
      <c r="H6" s="39" t="s">
        <v>19</v>
      </c>
      <c r="I6" s="40" t="s">
        <v>17</v>
      </c>
      <c r="J6" s="24"/>
      <c r="K6" s="39" t="s">
        <v>19</v>
      </c>
      <c r="L6" s="40" t="s">
        <v>17</v>
      </c>
    </row>
    <row r="7" spans="1:12" ht="24" x14ac:dyDescent="0.3">
      <c r="A7" s="38">
        <v>1</v>
      </c>
      <c r="B7" s="41" t="s">
        <v>33</v>
      </c>
      <c r="C7" s="42">
        <v>0.29499999999999998</v>
      </c>
      <c r="D7" s="25"/>
      <c r="E7" s="41" t="s">
        <v>39</v>
      </c>
      <c r="F7" s="42"/>
      <c r="G7" s="25"/>
      <c r="H7" s="41" t="s">
        <v>38</v>
      </c>
      <c r="I7" s="42">
        <v>0.05</v>
      </c>
      <c r="J7" s="25"/>
      <c r="K7" s="41" t="s">
        <v>39</v>
      </c>
      <c r="L7" s="42"/>
    </row>
    <row r="8" spans="1:12" ht="24" x14ac:dyDescent="0.3">
      <c r="A8" s="38">
        <v>2</v>
      </c>
      <c r="B8" s="41" t="s">
        <v>34</v>
      </c>
      <c r="C8" s="42">
        <v>0.29499999999999998</v>
      </c>
      <c r="D8" s="25"/>
      <c r="E8" s="41"/>
      <c r="F8" s="42"/>
      <c r="G8" s="25"/>
      <c r="H8" s="41" t="s">
        <v>37</v>
      </c>
      <c r="I8" s="42">
        <v>0</v>
      </c>
      <c r="J8" s="25"/>
      <c r="K8" s="41"/>
      <c r="L8" s="42"/>
    </row>
    <row r="9" spans="1:12" ht="24" x14ac:dyDescent="0.3">
      <c r="A9" s="38">
        <v>3</v>
      </c>
      <c r="B9" s="41" t="s">
        <v>35</v>
      </c>
      <c r="C9" s="42">
        <v>0.29499999999999998</v>
      </c>
      <c r="D9" s="25"/>
      <c r="E9" s="41"/>
      <c r="F9" s="42"/>
      <c r="G9" s="25"/>
      <c r="H9" s="49" t="s">
        <v>67</v>
      </c>
      <c r="I9" s="42">
        <v>7.6300000000000007E-2</v>
      </c>
      <c r="J9" s="25"/>
      <c r="K9" s="41"/>
      <c r="L9" s="42"/>
    </row>
    <row r="10" spans="1:12" ht="24" x14ac:dyDescent="0.3">
      <c r="A10" s="38">
        <v>4</v>
      </c>
      <c r="B10" s="41" t="s">
        <v>36</v>
      </c>
      <c r="C10" s="42">
        <v>0.29499999999999998</v>
      </c>
      <c r="D10" s="25"/>
      <c r="E10" s="41"/>
      <c r="F10" s="42"/>
      <c r="G10" s="25"/>
      <c r="H10" s="49" t="s">
        <v>72</v>
      </c>
      <c r="I10" s="42">
        <v>0</v>
      </c>
      <c r="J10" s="25"/>
      <c r="K10" s="41"/>
      <c r="L10" s="42"/>
    </row>
    <row r="11" spans="1:12" x14ac:dyDescent="0.3">
      <c r="A11" s="38">
        <v>5</v>
      </c>
      <c r="B11" s="41"/>
      <c r="C11" s="42"/>
      <c r="D11" s="25"/>
      <c r="E11" s="41"/>
      <c r="F11" s="42"/>
      <c r="G11" s="25"/>
      <c r="H11" s="49" t="s">
        <v>86</v>
      </c>
      <c r="I11" s="42">
        <v>0.05</v>
      </c>
      <c r="J11" s="25"/>
      <c r="K11" s="41"/>
      <c r="L11" s="42"/>
    </row>
    <row r="12" spans="1:12" x14ac:dyDescent="0.3">
      <c r="A12" s="38">
        <v>6</v>
      </c>
      <c r="B12" s="41"/>
      <c r="C12" s="42"/>
      <c r="D12" s="25"/>
      <c r="E12" s="41"/>
      <c r="F12" s="42"/>
      <c r="G12" s="25"/>
      <c r="H12" s="49" t="s">
        <v>82</v>
      </c>
      <c r="I12" s="42">
        <v>4.7000000000000002E-3</v>
      </c>
      <c r="J12" s="25"/>
      <c r="K12" s="41"/>
      <c r="L12" s="42"/>
    </row>
    <row r="13" spans="1:12" x14ac:dyDescent="0.3">
      <c r="A13" s="38">
        <v>7</v>
      </c>
      <c r="B13" s="41"/>
      <c r="C13" s="42"/>
      <c r="D13" s="25"/>
      <c r="E13" s="41"/>
      <c r="F13" s="42"/>
      <c r="G13" s="25"/>
      <c r="H13" s="41"/>
      <c r="I13" s="42"/>
      <c r="J13" s="25"/>
      <c r="K13" s="41"/>
      <c r="L13" s="42"/>
    </row>
    <row r="14" spans="1:12" x14ac:dyDescent="0.3">
      <c r="A14" s="38">
        <v>8</v>
      </c>
      <c r="B14" s="41"/>
      <c r="C14" s="42"/>
      <c r="D14" s="25"/>
      <c r="E14" s="41"/>
      <c r="F14" s="42"/>
      <c r="G14" s="25"/>
      <c r="H14" s="41"/>
      <c r="I14" s="42"/>
      <c r="J14" s="25"/>
      <c r="K14" s="41"/>
      <c r="L14" s="42"/>
    </row>
    <row r="15" spans="1:12" x14ac:dyDescent="0.3">
      <c r="A15" s="38">
        <v>9</v>
      </c>
      <c r="B15" s="41"/>
      <c r="C15" s="42"/>
      <c r="D15" s="25"/>
      <c r="E15" s="41"/>
      <c r="F15" s="42"/>
      <c r="G15" s="25"/>
      <c r="H15" s="41"/>
      <c r="I15" s="42"/>
      <c r="J15" s="25"/>
      <c r="K15" s="41"/>
      <c r="L15" s="42"/>
    </row>
    <row r="16" spans="1:12" ht="15" thickBot="1" x14ac:dyDescent="0.35">
      <c r="A16" s="38">
        <v>10</v>
      </c>
      <c r="B16" s="43"/>
      <c r="C16" s="44"/>
      <c r="D16" s="25"/>
      <c r="E16" s="43"/>
      <c r="F16" s="44"/>
      <c r="G16" s="25"/>
      <c r="H16" s="43"/>
      <c r="I16" s="44"/>
      <c r="J16" s="25"/>
      <c r="K16" s="43"/>
      <c r="L16" s="44"/>
    </row>
  </sheetData>
  <sheetProtection formatCells="0"/>
  <protectedRanges>
    <protectedRange sqref="H9:H11" name="Range1_1"/>
    <protectedRange sqref="H12" name="Range1_1_3"/>
  </protectedRanges>
  <mergeCells count="10">
    <mergeCell ref="K5:L5"/>
    <mergeCell ref="D1:F1"/>
    <mergeCell ref="D2:F2"/>
    <mergeCell ref="B5:C5"/>
    <mergeCell ref="E5:F5"/>
    <mergeCell ref="H5:I5"/>
    <mergeCell ref="A1:C1"/>
    <mergeCell ref="A2:C2"/>
    <mergeCell ref="A3:C3"/>
    <mergeCell ref="D3:F3"/>
  </mergeCells>
  <printOptions horizontalCentered="1"/>
  <pageMargins left="0.25" right="0.25" top="0.75" bottom="0.75" header="0.3" footer="0.3"/>
  <pageSetup scale="60" fitToHeight="0" orientation="landscape" r:id="rId1"/>
  <headerFooter>
    <oddHeader>&amp;L&amp;"Arial,Regular"&amp;9Office of General Services
NYS Procurement&amp;C&amp;"Arial,Regular"&amp;9Group 73600 Solicitation 22802
Information Technology Umbrella Contract - Manufacturer Based (Statewide)&amp;R&amp;"Arial,Regular"&amp;9Appendix C.1 Contract Pricing Modification
&amp;A</oddHeader>
    <oddFooter>&amp;L&amp;"Arial,Regular"&amp;10Contract Number&amp;C&amp;"Arial,Regular"&amp;10Contractor&amp;R&amp;"Arial,Regular"&amp;10Page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E6516-B4AE-4C4D-9A10-0A133F270C2A}">
  <sheetPr>
    <tabColor rgb="FFFF0000"/>
    <pageSetUpPr autoPageBreaks="0" fitToPage="1"/>
  </sheetPr>
  <dimension ref="A1:O9"/>
  <sheetViews>
    <sheetView showGridLines="0" zoomScaleNormal="100" zoomScaleSheetLayoutView="100" workbookViewId="0">
      <pane xSplit="2" ySplit="5" topLeftCell="C6" activePane="bottomRight" state="frozen"/>
      <selection activeCell="D3" sqref="D3:F3"/>
      <selection pane="topRight" activeCell="D3" sqref="D3:F3"/>
      <selection pane="bottomLeft" activeCell="D3" sqref="D3:F3"/>
      <selection pane="bottomRight" activeCell="C6" sqref="C6"/>
    </sheetView>
  </sheetViews>
  <sheetFormatPr defaultColWidth="9.109375" defaultRowHeight="11.4" x14ac:dyDescent="0.2"/>
  <cols>
    <col min="1" max="1" width="1.6640625" style="1" customWidth="1"/>
    <col min="2" max="2" width="8.6640625" style="2" customWidth="1"/>
    <col min="3" max="3" width="24.109375" style="2" customWidth="1"/>
    <col min="4" max="4" width="47.88671875" style="2" customWidth="1"/>
    <col min="5" max="5" width="25" style="2" customWidth="1"/>
    <col min="6" max="6" width="15.5546875" style="2" customWidth="1"/>
    <col min="7" max="8" width="11.6640625" style="2" customWidth="1"/>
    <col min="9" max="9" width="9.6640625" style="10" customWidth="1"/>
    <col min="10" max="10" width="11.88671875" style="3" customWidth="1"/>
    <col min="11" max="11" width="10.33203125" style="11" customWidth="1"/>
    <col min="12" max="12" width="10.33203125" style="7" customWidth="1"/>
    <col min="13" max="13" width="12.6640625" style="3" bestFit="1" customWidth="1"/>
    <col min="14" max="14" width="10.33203125" style="7" customWidth="1"/>
    <col min="15" max="15" width="14" style="3" customWidth="1"/>
    <col min="16" max="19" width="9.109375" style="1"/>
    <col min="20" max="20" width="18.88671875" style="1" customWidth="1"/>
    <col min="21" max="16384" width="9.109375" style="1"/>
  </cols>
  <sheetData>
    <row r="1" spans="1:15" s="28" customFormat="1" ht="12.75" customHeight="1" x14ac:dyDescent="0.2">
      <c r="B1" s="114" t="s">
        <v>31</v>
      </c>
      <c r="C1" s="115"/>
      <c r="D1" s="46" t="s">
        <v>124</v>
      </c>
      <c r="E1" s="55" t="s">
        <v>25</v>
      </c>
      <c r="F1" s="56">
        <f>COUNTA(E6:E9)</f>
        <v>4</v>
      </c>
      <c r="G1" s="30"/>
      <c r="H1" s="30"/>
      <c r="I1" s="30"/>
      <c r="J1" s="30"/>
      <c r="K1" s="30"/>
      <c r="L1" s="30"/>
      <c r="M1" s="30"/>
      <c r="N1" s="30"/>
      <c r="O1" s="30"/>
    </row>
    <row r="2" spans="1:15" s="28" customFormat="1" ht="13.2" x14ac:dyDescent="0.2">
      <c r="A2" s="30"/>
      <c r="B2" s="116" t="s">
        <v>22</v>
      </c>
      <c r="C2" s="117"/>
      <c r="D2" s="47" t="s">
        <v>32</v>
      </c>
      <c r="E2" s="29"/>
      <c r="F2" s="30"/>
      <c r="G2" s="30"/>
      <c r="H2" s="30"/>
      <c r="I2" s="30"/>
      <c r="J2" s="30"/>
      <c r="K2" s="30"/>
      <c r="L2" s="30"/>
      <c r="M2" s="30"/>
      <c r="N2" s="30"/>
      <c r="O2" s="30"/>
    </row>
    <row r="3" spans="1:15" s="30" customFormat="1" ht="13.5" customHeight="1" thickBot="1" x14ac:dyDescent="0.25">
      <c r="B3" s="118" t="s">
        <v>23</v>
      </c>
      <c r="C3" s="119"/>
      <c r="D3" s="45">
        <v>43430</v>
      </c>
      <c r="E3" s="29"/>
    </row>
    <row r="4" spans="1:15" s="30" customFormat="1" ht="15.6" x14ac:dyDescent="0.3">
      <c r="B4" s="31"/>
      <c r="C4" s="31"/>
      <c r="D4" s="31"/>
      <c r="E4" s="31"/>
      <c r="F4" s="8">
        <f>'[1]Contractor Information'!D9</f>
        <v>0</v>
      </c>
      <c r="G4" s="4"/>
      <c r="I4" s="32"/>
      <c r="K4" s="33"/>
      <c r="L4" s="6"/>
      <c r="M4" s="5"/>
      <c r="N4" s="6"/>
      <c r="O4" s="5"/>
    </row>
    <row r="5" spans="1:15" s="28" customFormat="1" ht="60" x14ac:dyDescent="0.25">
      <c r="B5" s="34" t="s">
        <v>2</v>
      </c>
      <c r="C5" s="34" t="s">
        <v>6</v>
      </c>
      <c r="D5" s="34" t="s">
        <v>7</v>
      </c>
      <c r="E5" s="23" t="s">
        <v>19</v>
      </c>
      <c r="F5" s="23" t="s">
        <v>10</v>
      </c>
      <c r="G5" s="23" t="s">
        <v>9</v>
      </c>
      <c r="H5" s="23" t="s">
        <v>0</v>
      </c>
      <c r="I5" s="23" t="s">
        <v>8</v>
      </c>
      <c r="J5" s="35" t="s">
        <v>1</v>
      </c>
      <c r="K5" s="23" t="s">
        <v>28</v>
      </c>
      <c r="L5" s="23" t="s">
        <v>18</v>
      </c>
      <c r="M5" s="36" t="s">
        <v>4</v>
      </c>
      <c r="N5" s="36" t="s">
        <v>3</v>
      </c>
      <c r="O5" s="36" t="s">
        <v>5</v>
      </c>
    </row>
    <row r="6" spans="1:15" ht="57" x14ac:dyDescent="0.2">
      <c r="B6" s="48">
        <v>1</v>
      </c>
      <c r="C6" s="49" t="s">
        <v>89</v>
      </c>
      <c r="D6" s="49" t="s">
        <v>90</v>
      </c>
      <c r="E6" s="49" t="s">
        <v>33</v>
      </c>
      <c r="F6" s="49" t="s">
        <v>91</v>
      </c>
      <c r="G6" s="50" t="s">
        <v>15</v>
      </c>
      <c r="H6" s="50" t="s">
        <v>92</v>
      </c>
      <c r="I6" s="51">
        <v>1</v>
      </c>
      <c r="J6" s="52">
        <v>450</v>
      </c>
      <c r="K6" s="53">
        <v>0.29499999999999998</v>
      </c>
      <c r="L6" s="54">
        <v>0.45</v>
      </c>
      <c r="M6" s="59">
        <f>IF($J6="","",(IF((ISTEXT(J6))=TRUE,J6,(IF($L6="",TRUNC(ROUND(($J6*(1-$K6)),5),5),IF(L6&lt;K6,"Discount Error",TRUNC(ROUND((J6*(1-$L6)),5),5)))))))</f>
        <v>247.5</v>
      </c>
      <c r="N6" s="54"/>
      <c r="O6" s="59" t="s">
        <v>24</v>
      </c>
    </row>
    <row r="7" spans="1:15" ht="45.6" x14ac:dyDescent="0.2">
      <c r="B7" s="48">
        <v>2</v>
      </c>
      <c r="C7" s="49" t="s">
        <v>93</v>
      </c>
      <c r="D7" s="49" t="s">
        <v>94</v>
      </c>
      <c r="E7" s="49" t="s">
        <v>34</v>
      </c>
      <c r="F7" s="49" t="s">
        <v>95</v>
      </c>
      <c r="G7" s="50" t="s">
        <v>15</v>
      </c>
      <c r="H7" s="50" t="s">
        <v>92</v>
      </c>
      <c r="I7" s="51">
        <v>1</v>
      </c>
      <c r="J7" s="52">
        <v>1100</v>
      </c>
      <c r="K7" s="53">
        <v>0.29499999999999998</v>
      </c>
      <c r="L7" s="54">
        <v>0.45</v>
      </c>
      <c r="M7" s="59">
        <f>IF($J7="","",(IF((ISTEXT(J7))=TRUE,J7,(IF($L7="",TRUNC(ROUND(($J7*(1-$K7)),5),5),IF(L7&lt;K7,"Discount Error",TRUNC(ROUND((J7*(1-$L7)),5),5)))))))</f>
        <v>605</v>
      </c>
      <c r="N7" s="54"/>
      <c r="O7" s="59" t="s">
        <v>24</v>
      </c>
    </row>
    <row r="8" spans="1:15" ht="171" x14ac:dyDescent="0.2">
      <c r="B8" s="48">
        <v>3</v>
      </c>
      <c r="C8" s="49" t="s">
        <v>96</v>
      </c>
      <c r="D8" s="49" t="s">
        <v>97</v>
      </c>
      <c r="E8" s="49" t="s">
        <v>35</v>
      </c>
      <c r="F8" s="49" t="s">
        <v>98</v>
      </c>
      <c r="G8" s="50" t="s">
        <v>15</v>
      </c>
      <c r="H8" s="50" t="s">
        <v>92</v>
      </c>
      <c r="I8" s="51">
        <v>1</v>
      </c>
      <c r="J8" s="52">
        <v>500</v>
      </c>
      <c r="K8" s="53">
        <v>0.29499999999999998</v>
      </c>
      <c r="L8" s="54">
        <v>0.45</v>
      </c>
      <c r="M8" s="59">
        <f>IF($J8="","",(IF((ISTEXT(J8))=TRUE,J8,(IF($L8="",TRUNC(ROUND(($J8*(1-$K8)),5),5),IF(L8&lt;K8,"Discount Error",TRUNC(ROUND((J8*(1-$L8)),5),5)))))))</f>
        <v>275</v>
      </c>
      <c r="N8" s="54"/>
      <c r="O8" s="59" t="s">
        <v>24</v>
      </c>
    </row>
    <row r="9" spans="1:15" ht="102.6" x14ac:dyDescent="0.2">
      <c r="B9" s="48">
        <v>4</v>
      </c>
      <c r="C9" s="49" t="s">
        <v>99</v>
      </c>
      <c r="D9" s="49" t="s">
        <v>100</v>
      </c>
      <c r="E9" s="49" t="s">
        <v>36</v>
      </c>
      <c r="F9" s="49" t="s">
        <v>101</v>
      </c>
      <c r="G9" s="50" t="s">
        <v>15</v>
      </c>
      <c r="H9" s="50" t="s">
        <v>92</v>
      </c>
      <c r="I9" s="51">
        <v>1</v>
      </c>
      <c r="J9" s="52">
        <v>500</v>
      </c>
      <c r="K9" s="53">
        <v>0.29499999999999998</v>
      </c>
      <c r="L9" s="54">
        <v>0.45</v>
      </c>
      <c r="M9" s="59">
        <f>IF($J9="","",(IF((ISTEXT(J9))=TRUE,J9,(IF($L9="",TRUNC(ROUND(($J9*(1-$K9)),5),5),IF(L9&lt;K9,"Discount Error",TRUNC(ROUND((J9*(1-$L9)),5),5)))))))</f>
        <v>275</v>
      </c>
      <c r="N9" s="54"/>
      <c r="O9" s="59" t="s">
        <v>24</v>
      </c>
    </row>
  </sheetData>
  <sheetProtection formatCells="0"/>
  <protectedRanges>
    <protectedRange sqref="E2:E1048575" name="Range1_1"/>
    <protectedRange sqref="F1" name="Range1_1_1"/>
  </protectedRanges>
  <mergeCells count="3">
    <mergeCell ref="B1:C1"/>
    <mergeCell ref="B2:C2"/>
    <mergeCell ref="B3:C3"/>
  </mergeCells>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autoPageBreaks="0" fitToPage="1"/>
  </sheetPr>
  <dimension ref="A1:O102"/>
  <sheetViews>
    <sheetView showGridLines="0" zoomScale="90" zoomScaleNormal="90" zoomScaleSheetLayoutView="100" workbookViewId="0">
      <pane xSplit="2" ySplit="5" topLeftCell="C6" activePane="bottomRight" state="frozen"/>
      <selection activeCell="D3" sqref="D3:F3"/>
      <selection pane="topRight" activeCell="D3" sqref="D3:F3"/>
      <selection pane="bottomLeft" activeCell="D3" sqref="D3:F3"/>
      <selection pane="bottomRight" activeCell="E68" sqref="E68"/>
    </sheetView>
  </sheetViews>
  <sheetFormatPr defaultColWidth="9.109375" defaultRowHeight="11.4" x14ac:dyDescent="0.2"/>
  <cols>
    <col min="1" max="1" width="1.6640625" style="62" customWidth="1"/>
    <col min="2" max="2" width="8.6640625" style="63" customWidth="1"/>
    <col min="3" max="3" width="24.109375" style="131" customWidth="1"/>
    <col min="4" max="4" width="47.88671875" style="131" customWidth="1"/>
    <col min="5" max="5" width="25" style="133" customWidth="1"/>
    <col min="6" max="6" width="19.33203125" style="131" customWidth="1"/>
    <col min="7" max="7" width="17.109375" style="150" customWidth="1"/>
    <col min="8" max="8" width="11.6640625" style="150" customWidth="1"/>
    <col min="9" max="9" width="9.6640625" style="88" customWidth="1"/>
    <col min="10" max="10" width="14.88671875" style="84" customWidth="1"/>
    <col min="11" max="11" width="10.33203125" style="65" customWidth="1"/>
    <col min="12" max="12" width="10.33203125" style="66" customWidth="1"/>
    <col min="13" max="13" width="12.6640625" style="64" bestFit="1" customWidth="1"/>
    <col min="14" max="14" width="10.33203125" style="66" customWidth="1"/>
    <col min="15" max="15" width="14" style="64" customWidth="1"/>
    <col min="16" max="16384" width="9.109375" style="62"/>
  </cols>
  <sheetData>
    <row r="1" spans="1:15" s="28" customFormat="1" ht="12.75" customHeight="1" x14ac:dyDescent="0.25">
      <c r="B1" s="114" t="s">
        <v>31</v>
      </c>
      <c r="C1" s="115"/>
      <c r="D1" s="46" t="s">
        <v>124</v>
      </c>
      <c r="E1" s="140" t="s">
        <v>25</v>
      </c>
      <c r="F1" s="134">
        <f>COUNTA(E6:E102)</f>
        <v>97</v>
      </c>
      <c r="G1" s="146"/>
      <c r="H1" s="146"/>
      <c r="I1" s="85"/>
      <c r="J1" s="81"/>
      <c r="K1" s="30"/>
      <c r="L1" s="30"/>
      <c r="M1" s="30"/>
      <c r="N1" s="30"/>
      <c r="O1" s="30"/>
    </row>
    <row r="2" spans="1:15" s="28" customFormat="1" ht="13.2" x14ac:dyDescent="0.25">
      <c r="A2" s="30"/>
      <c r="B2" s="116" t="s">
        <v>22</v>
      </c>
      <c r="C2" s="117"/>
      <c r="D2" s="47" t="s">
        <v>32</v>
      </c>
      <c r="E2" s="141"/>
      <c r="F2" s="130"/>
      <c r="G2" s="146"/>
      <c r="H2" s="146"/>
      <c r="I2" s="85"/>
      <c r="J2" s="81"/>
      <c r="K2" s="30"/>
      <c r="L2" s="30"/>
      <c r="M2" s="30"/>
      <c r="N2" s="30"/>
      <c r="O2" s="30"/>
    </row>
    <row r="3" spans="1:15" s="30" customFormat="1" ht="13.5" customHeight="1" thickBot="1" x14ac:dyDescent="0.3">
      <c r="B3" s="118" t="s">
        <v>23</v>
      </c>
      <c r="C3" s="119"/>
      <c r="D3" s="45">
        <v>44481</v>
      </c>
      <c r="E3" s="141"/>
      <c r="F3" s="130"/>
      <c r="G3" s="146"/>
      <c r="H3" s="146"/>
      <c r="I3" s="85"/>
      <c r="J3" s="81"/>
    </row>
    <row r="4" spans="1:15" s="30" customFormat="1" ht="15.6" x14ac:dyDescent="0.3">
      <c r="B4" s="31"/>
      <c r="C4" s="132"/>
      <c r="D4" s="132"/>
      <c r="E4" s="31"/>
      <c r="F4" s="135" t="e">
        <f>#REF!</f>
        <v>#REF!</v>
      </c>
      <c r="G4" s="151"/>
      <c r="H4" s="146"/>
      <c r="I4" s="85"/>
      <c r="J4" s="81"/>
      <c r="K4" s="33"/>
      <c r="L4" s="6"/>
      <c r="M4" s="5"/>
      <c r="N4" s="6"/>
      <c r="O4" s="5"/>
    </row>
    <row r="5" spans="1:15" s="122" customFormat="1" ht="60" x14ac:dyDescent="0.3">
      <c r="B5" s="123" t="s">
        <v>2</v>
      </c>
      <c r="C5" s="123" t="s">
        <v>6</v>
      </c>
      <c r="D5" s="123" t="s">
        <v>7</v>
      </c>
      <c r="E5" s="124" t="s">
        <v>19</v>
      </c>
      <c r="F5" s="124" t="s">
        <v>10</v>
      </c>
      <c r="G5" s="124" t="s">
        <v>30</v>
      </c>
      <c r="H5" s="124" t="s">
        <v>0</v>
      </c>
      <c r="I5" s="125" t="s">
        <v>8</v>
      </c>
      <c r="J5" s="126" t="s">
        <v>1</v>
      </c>
      <c r="K5" s="127" t="s">
        <v>28</v>
      </c>
      <c r="L5" s="127" t="s">
        <v>18</v>
      </c>
      <c r="M5" s="128" t="s">
        <v>4</v>
      </c>
      <c r="N5" s="128" t="s">
        <v>3</v>
      </c>
      <c r="O5" s="128" t="s">
        <v>5</v>
      </c>
    </row>
    <row r="6" spans="1:15" s="1" customFormat="1" ht="25.2" customHeight="1" x14ac:dyDescent="0.2">
      <c r="B6" s="48">
        <v>1</v>
      </c>
      <c r="C6" s="49" t="s">
        <v>40</v>
      </c>
      <c r="D6" s="49" t="s">
        <v>41</v>
      </c>
      <c r="E6" s="136" t="s">
        <v>38</v>
      </c>
      <c r="F6" s="136" t="s">
        <v>42</v>
      </c>
      <c r="G6" s="145" t="s">
        <v>43</v>
      </c>
      <c r="H6" s="145" t="s">
        <v>44</v>
      </c>
      <c r="I6" s="86">
        <v>1</v>
      </c>
      <c r="J6" s="82">
        <v>15</v>
      </c>
      <c r="K6" s="53">
        <v>0.05</v>
      </c>
      <c r="L6" s="54">
        <v>0.33350000000000002</v>
      </c>
      <c r="M6" s="59">
        <f>IF($J6="","",IF($L6="",$J6*(1-$K6),IF(L6&lt;K6,"Discount Error",J6*(1-$L6))))</f>
        <v>9.9975000000000005</v>
      </c>
      <c r="N6" s="54"/>
      <c r="O6" s="59" t="s">
        <v>24</v>
      </c>
    </row>
    <row r="7" spans="1:15" s="1" customFormat="1" ht="34.799999999999997" customHeight="1" x14ac:dyDescent="0.2">
      <c r="B7" s="48">
        <v>2</v>
      </c>
      <c r="C7" s="49" t="s">
        <v>45</v>
      </c>
      <c r="D7" s="49" t="s">
        <v>46</v>
      </c>
      <c r="E7" s="136" t="s">
        <v>38</v>
      </c>
      <c r="F7" s="136" t="s">
        <v>47</v>
      </c>
      <c r="G7" s="145" t="s">
        <v>43</v>
      </c>
      <c r="H7" s="145" t="s">
        <v>44</v>
      </c>
      <c r="I7" s="86">
        <v>1</v>
      </c>
      <c r="J7" s="82">
        <v>20</v>
      </c>
      <c r="K7" s="53">
        <v>0.05</v>
      </c>
      <c r="L7" s="54">
        <v>0.15</v>
      </c>
      <c r="M7" s="59">
        <f t="shared" ref="M7:M12" si="0">IF($J7="","",IF($L7="",$J7*(1-$K7),IF(L7&lt;K7,"Discount Error",J7*(1-$L7))))</f>
        <v>17</v>
      </c>
      <c r="N7" s="54"/>
      <c r="O7" s="59" t="s">
        <v>24</v>
      </c>
    </row>
    <row r="8" spans="1:15" s="1" customFormat="1" ht="91.8" customHeight="1" x14ac:dyDescent="0.2">
      <c r="B8" s="48">
        <v>3</v>
      </c>
      <c r="C8" s="49" t="s">
        <v>48</v>
      </c>
      <c r="D8" s="49" t="s">
        <v>49</v>
      </c>
      <c r="E8" s="136" t="s">
        <v>38</v>
      </c>
      <c r="F8" s="136" t="s">
        <v>50</v>
      </c>
      <c r="G8" s="145" t="s">
        <v>43</v>
      </c>
      <c r="H8" s="145" t="s">
        <v>51</v>
      </c>
      <c r="I8" s="86">
        <v>1</v>
      </c>
      <c r="J8" s="82">
        <v>25</v>
      </c>
      <c r="K8" s="53">
        <v>0.05</v>
      </c>
      <c r="L8" s="54">
        <v>0.2</v>
      </c>
      <c r="M8" s="59">
        <f t="shared" si="0"/>
        <v>20</v>
      </c>
      <c r="N8" s="54"/>
      <c r="O8" s="59" t="s">
        <v>24</v>
      </c>
    </row>
    <row r="9" spans="1:15" s="1" customFormat="1" ht="34.200000000000003" x14ac:dyDescent="0.2">
      <c r="B9" s="48">
        <v>4</v>
      </c>
      <c r="C9" s="49" t="s">
        <v>52</v>
      </c>
      <c r="D9" s="49" t="s">
        <v>53</v>
      </c>
      <c r="E9" s="136" t="s">
        <v>38</v>
      </c>
      <c r="F9" s="136" t="s">
        <v>54</v>
      </c>
      <c r="G9" s="145" t="s">
        <v>43</v>
      </c>
      <c r="H9" s="145" t="s">
        <v>51</v>
      </c>
      <c r="I9" s="86">
        <v>1</v>
      </c>
      <c r="J9" s="82">
        <v>15</v>
      </c>
      <c r="K9" s="53">
        <v>0.05</v>
      </c>
      <c r="L9" s="54">
        <v>0.33350000000000002</v>
      </c>
      <c r="M9" s="59">
        <f t="shared" si="0"/>
        <v>9.9975000000000005</v>
      </c>
      <c r="N9" s="54"/>
      <c r="O9" s="59" t="s">
        <v>24</v>
      </c>
    </row>
    <row r="10" spans="1:15" s="1" customFormat="1" ht="43.8" customHeight="1" x14ac:dyDescent="0.2">
      <c r="B10" s="48">
        <v>5</v>
      </c>
      <c r="C10" s="49" t="s">
        <v>55</v>
      </c>
      <c r="D10" s="49" t="s">
        <v>56</v>
      </c>
      <c r="E10" s="136" t="s">
        <v>37</v>
      </c>
      <c r="F10" s="136" t="s">
        <v>57</v>
      </c>
      <c r="G10" s="145" t="s">
        <v>43</v>
      </c>
      <c r="H10" s="145" t="s">
        <v>58</v>
      </c>
      <c r="I10" s="86">
        <v>1</v>
      </c>
      <c r="J10" s="82">
        <v>500</v>
      </c>
      <c r="K10" s="53">
        <v>0</v>
      </c>
      <c r="L10" s="54">
        <v>1</v>
      </c>
      <c r="M10" s="61">
        <f t="shared" si="0"/>
        <v>0</v>
      </c>
      <c r="N10" s="54"/>
      <c r="O10" s="59" t="s">
        <v>24</v>
      </c>
    </row>
    <row r="11" spans="1:15" s="1" customFormat="1" ht="57.6" customHeight="1" x14ac:dyDescent="0.2">
      <c r="B11" s="48">
        <v>6</v>
      </c>
      <c r="C11" s="49" t="s">
        <v>59</v>
      </c>
      <c r="D11" s="49" t="s">
        <v>60</v>
      </c>
      <c r="E11" s="136" t="s">
        <v>37</v>
      </c>
      <c r="F11" s="136" t="s">
        <v>61</v>
      </c>
      <c r="G11" s="145" t="s">
        <v>43</v>
      </c>
      <c r="H11" s="145" t="s">
        <v>51</v>
      </c>
      <c r="I11" s="86">
        <v>1</v>
      </c>
      <c r="J11" s="82">
        <v>93</v>
      </c>
      <c r="K11" s="53">
        <v>0</v>
      </c>
      <c r="L11" s="54">
        <v>0.25</v>
      </c>
      <c r="M11" s="59">
        <f t="shared" si="0"/>
        <v>69.75</v>
      </c>
      <c r="N11" s="54"/>
      <c r="O11" s="59" t="s">
        <v>24</v>
      </c>
    </row>
    <row r="12" spans="1:15" s="1" customFormat="1" ht="61.8" customHeight="1" x14ac:dyDescent="0.2">
      <c r="B12" s="48">
        <v>7</v>
      </c>
      <c r="C12" s="49" t="s">
        <v>62</v>
      </c>
      <c r="D12" s="49" t="s">
        <v>63</v>
      </c>
      <c r="E12" s="136" t="s">
        <v>38</v>
      </c>
      <c r="F12" s="136" t="s">
        <v>64</v>
      </c>
      <c r="G12" s="145" t="s">
        <v>43</v>
      </c>
      <c r="H12" s="145" t="s">
        <v>51</v>
      </c>
      <c r="I12" s="86">
        <v>1</v>
      </c>
      <c r="J12" s="82">
        <v>25</v>
      </c>
      <c r="K12" s="53">
        <v>0.05</v>
      </c>
      <c r="L12" s="54">
        <v>0.25</v>
      </c>
      <c r="M12" s="59">
        <f t="shared" si="0"/>
        <v>18.75</v>
      </c>
      <c r="N12" s="54"/>
      <c r="O12" s="59" t="s">
        <v>24</v>
      </c>
    </row>
    <row r="13" spans="1:15" s="60" customFormat="1" ht="22.8" x14ac:dyDescent="0.2">
      <c r="B13" s="48">
        <v>8</v>
      </c>
      <c r="C13" s="49" t="s">
        <v>65</v>
      </c>
      <c r="D13" s="49" t="s">
        <v>66</v>
      </c>
      <c r="E13" s="136" t="s">
        <v>67</v>
      </c>
      <c r="F13" s="136" t="s">
        <v>85</v>
      </c>
      <c r="G13" s="145" t="s">
        <v>68</v>
      </c>
      <c r="H13" s="145" t="s">
        <v>69</v>
      </c>
      <c r="I13" s="86">
        <v>1</v>
      </c>
      <c r="J13" s="82">
        <v>140</v>
      </c>
      <c r="K13" s="53">
        <v>7.6285710000000007E-2</v>
      </c>
      <c r="L13" s="53">
        <v>7.6285710000000007E-2</v>
      </c>
      <c r="M13" s="59">
        <f>IF($J13="","",IF($L13="",$J13*(1-$K13),IF(L13&lt;K13,"Discount Error",J13*(1-$L13))))</f>
        <v>129.32000059999999</v>
      </c>
      <c r="N13" s="54"/>
      <c r="O13" s="59" t="str">
        <f t="shared" ref="O13:O26" si="1">IF(M13="Discount Error","Error",IF($N13="","",IF(J13*(1-N13)&gt;M13,"Discount Error",($J13*(1-$N13)))))</f>
        <v/>
      </c>
    </row>
    <row r="14" spans="1:15" s="60" customFormat="1" ht="22.8" x14ac:dyDescent="0.2">
      <c r="B14" s="48">
        <v>9</v>
      </c>
      <c r="C14" s="49" t="s">
        <v>65</v>
      </c>
      <c r="D14" s="49" t="s">
        <v>70</v>
      </c>
      <c r="E14" s="136" t="s">
        <v>67</v>
      </c>
      <c r="F14" s="136" t="s">
        <v>71</v>
      </c>
      <c r="G14" s="145" t="s">
        <v>68</v>
      </c>
      <c r="H14" s="145" t="s">
        <v>69</v>
      </c>
      <c r="I14" s="86">
        <v>1</v>
      </c>
      <c r="J14" s="82">
        <v>170</v>
      </c>
      <c r="K14" s="53">
        <v>7.6300000000000007E-2</v>
      </c>
      <c r="L14" s="53">
        <v>8.7099999999999997E-2</v>
      </c>
      <c r="M14" s="59">
        <v>155.19</v>
      </c>
      <c r="N14" s="54"/>
      <c r="O14" s="59" t="str">
        <f t="shared" si="1"/>
        <v/>
      </c>
    </row>
    <row r="15" spans="1:15" s="60" customFormat="1" ht="22.8" x14ac:dyDescent="0.2">
      <c r="B15" s="48">
        <v>10</v>
      </c>
      <c r="C15" s="49" t="s">
        <v>87</v>
      </c>
      <c r="D15" s="49" t="s">
        <v>73</v>
      </c>
      <c r="E15" s="136" t="s">
        <v>86</v>
      </c>
      <c r="F15" s="136" t="s">
        <v>88</v>
      </c>
      <c r="G15" s="145" t="s">
        <v>84</v>
      </c>
      <c r="H15" s="145" t="s">
        <v>74</v>
      </c>
      <c r="I15" s="86">
        <v>1</v>
      </c>
      <c r="J15" s="82">
        <v>34614.480000000003</v>
      </c>
      <c r="K15" s="53">
        <v>0.05</v>
      </c>
      <c r="L15" s="54">
        <v>0.05</v>
      </c>
      <c r="M15" s="59">
        <v>32883.699999999997</v>
      </c>
      <c r="N15" s="54"/>
      <c r="O15" s="59" t="str">
        <f t="shared" si="1"/>
        <v/>
      </c>
    </row>
    <row r="16" spans="1:15" s="60" customFormat="1" ht="22.8" x14ac:dyDescent="0.2">
      <c r="B16" s="48">
        <v>11</v>
      </c>
      <c r="C16" s="49" t="s">
        <v>75</v>
      </c>
      <c r="D16" s="49" t="s">
        <v>75</v>
      </c>
      <c r="E16" s="136" t="s">
        <v>82</v>
      </c>
      <c r="F16" s="136" t="s">
        <v>76</v>
      </c>
      <c r="G16" s="145" t="s">
        <v>84</v>
      </c>
      <c r="H16" s="145" t="s">
        <v>16</v>
      </c>
      <c r="I16" s="86">
        <v>1</v>
      </c>
      <c r="J16" s="82">
        <v>14.85</v>
      </c>
      <c r="K16" s="53">
        <v>4.70588E-3</v>
      </c>
      <c r="L16" s="53">
        <v>5.3872E-3</v>
      </c>
      <c r="M16" s="59">
        <f>IF($J16="","",IF($L16="",$J16*(1-$K16),IF(L16&lt;K16,"Discount Error",J16*(1-$L16))))</f>
        <v>14.770000079999999</v>
      </c>
      <c r="N16" s="54"/>
      <c r="O16" s="59" t="str">
        <f t="shared" si="1"/>
        <v/>
      </c>
    </row>
    <row r="17" spans="2:15" s="60" customFormat="1" ht="22.8" x14ac:dyDescent="0.2">
      <c r="B17" s="48">
        <v>12</v>
      </c>
      <c r="C17" s="49" t="s">
        <v>77</v>
      </c>
      <c r="D17" s="49" t="s">
        <v>78</v>
      </c>
      <c r="E17" s="136" t="s">
        <v>82</v>
      </c>
      <c r="F17" s="136" t="s">
        <v>79</v>
      </c>
      <c r="G17" s="145" t="s">
        <v>84</v>
      </c>
      <c r="H17" s="145" t="s">
        <v>16</v>
      </c>
      <c r="I17" s="86">
        <v>1</v>
      </c>
      <c r="J17" s="82">
        <v>1965</v>
      </c>
      <c r="K17" s="53">
        <v>4.70588E-3</v>
      </c>
      <c r="L17" s="53">
        <v>0.32157249999999998</v>
      </c>
      <c r="M17" s="59">
        <f>IF($J17="","",IF($L17="",$J17*(1-$K17),IF(L17&lt;K17,"Discount Error",J17*(1-$L17))))</f>
        <v>1333.1100374999999</v>
      </c>
      <c r="N17" s="54"/>
      <c r="O17" s="59" t="str">
        <f t="shared" si="1"/>
        <v/>
      </c>
    </row>
    <row r="18" spans="2:15" s="60" customFormat="1" ht="22.8" x14ac:dyDescent="0.2">
      <c r="B18" s="48">
        <v>13</v>
      </c>
      <c r="C18" s="49" t="s">
        <v>80</v>
      </c>
      <c r="D18" s="49" t="s">
        <v>81</v>
      </c>
      <c r="E18" s="136" t="s">
        <v>82</v>
      </c>
      <c r="F18" s="136" t="s">
        <v>83</v>
      </c>
      <c r="G18" s="145" t="s">
        <v>68</v>
      </c>
      <c r="H18" s="145" t="s">
        <v>16</v>
      </c>
      <c r="I18" s="86">
        <v>1</v>
      </c>
      <c r="J18" s="82">
        <v>5160</v>
      </c>
      <c r="K18" s="53">
        <v>4.70588E-3</v>
      </c>
      <c r="L18" s="53">
        <v>5.1375960000000003E-3</v>
      </c>
      <c r="M18" s="59">
        <f>IF($J18="","",IF($L18="",$J18*(1-$K18),IF(L18&lt;K18,"Discount Error",J18*(1-$L18))))</f>
        <v>5133.4900046399998</v>
      </c>
      <c r="N18" s="54"/>
      <c r="O18" s="59" t="str">
        <f t="shared" si="1"/>
        <v/>
      </c>
    </row>
    <row r="19" spans="2:15" s="67" customFormat="1" ht="103.8" customHeight="1" x14ac:dyDescent="0.2">
      <c r="B19" s="48">
        <v>14</v>
      </c>
      <c r="C19" s="69" t="s">
        <v>102</v>
      </c>
      <c r="D19" s="69" t="s">
        <v>120</v>
      </c>
      <c r="E19" s="142" t="s">
        <v>67</v>
      </c>
      <c r="F19" s="137" t="s">
        <v>103</v>
      </c>
      <c r="G19" s="147" t="s">
        <v>68</v>
      </c>
      <c r="H19" s="147" t="s">
        <v>104</v>
      </c>
      <c r="I19" s="68">
        <v>1</v>
      </c>
      <c r="J19" s="70">
        <v>115</v>
      </c>
      <c r="K19" s="71">
        <v>7.6300000000000007E-2</v>
      </c>
      <c r="L19" s="72">
        <v>7.6300000000000007E-2</v>
      </c>
      <c r="M19" s="73">
        <v>104.45</v>
      </c>
      <c r="N19" s="72"/>
      <c r="O19" s="73" t="str">
        <f t="shared" si="1"/>
        <v/>
      </c>
    </row>
    <row r="20" spans="2:15" s="67" customFormat="1" ht="91.8" x14ac:dyDescent="0.2">
      <c r="B20" s="48">
        <v>15</v>
      </c>
      <c r="C20" s="69" t="s">
        <v>102</v>
      </c>
      <c r="D20" s="69" t="s">
        <v>121</v>
      </c>
      <c r="E20" s="142" t="s">
        <v>67</v>
      </c>
      <c r="F20" s="137" t="s">
        <v>105</v>
      </c>
      <c r="G20" s="147" t="s">
        <v>68</v>
      </c>
      <c r="H20" s="147" t="s">
        <v>104</v>
      </c>
      <c r="I20" s="68">
        <v>1</v>
      </c>
      <c r="J20" s="70">
        <v>110</v>
      </c>
      <c r="K20" s="71">
        <v>7.6300000000000007E-2</v>
      </c>
      <c r="L20" s="72">
        <v>7.6300000000000007E-2</v>
      </c>
      <c r="M20" s="73">
        <v>99.48</v>
      </c>
      <c r="N20" s="72"/>
      <c r="O20" s="73" t="str">
        <f t="shared" si="1"/>
        <v/>
      </c>
    </row>
    <row r="21" spans="2:15" s="67" customFormat="1" ht="103.2" x14ac:dyDescent="0.2">
      <c r="B21" s="48">
        <v>16</v>
      </c>
      <c r="C21" s="69" t="s">
        <v>106</v>
      </c>
      <c r="D21" s="69" t="s">
        <v>122</v>
      </c>
      <c r="E21" s="142" t="s">
        <v>67</v>
      </c>
      <c r="F21" s="137" t="s">
        <v>107</v>
      </c>
      <c r="G21" s="147" t="s">
        <v>68</v>
      </c>
      <c r="H21" s="147" t="s">
        <v>104</v>
      </c>
      <c r="I21" s="68">
        <v>1</v>
      </c>
      <c r="J21" s="70">
        <v>155</v>
      </c>
      <c r="K21" s="71">
        <v>7.6300000000000007E-2</v>
      </c>
      <c r="L21" s="72">
        <v>7.6300000000000007E-2</v>
      </c>
      <c r="M21" s="73">
        <f t="shared" ref="M21:M84" si="2">IF($J21="","",IF($L21="",$J21*(1-$K21),IF(L21&lt;K21,"Discount Error",J21*(1-$L21))))</f>
        <v>143.17349999999999</v>
      </c>
      <c r="N21" s="72"/>
      <c r="O21" s="73" t="str">
        <f t="shared" si="1"/>
        <v/>
      </c>
    </row>
    <row r="22" spans="2:15" s="67" customFormat="1" ht="102.6" x14ac:dyDescent="0.2">
      <c r="B22" s="48">
        <v>17</v>
      </c>
      <c r="C22" s="69" t="s">
        <v>106</v>
      </c>
      <c r="D22" s="69" t="s">
        <v>117</v>
      </c>
      <c r="E22" s="142" t="s">
        <v>67</v>
      </c>
      <c r="F22" s="137" t="s">
        <v>108</v>
      </c>
      <c r="G22" s="147" t="s">
        <v>68</v>
      </c>
      <c r="H22" s="147" t="s">
        <v>104</v>
      </c>
      <c r="I22" s="68">
        <v>1</v>
      </c>
      <c r="J22" s="70">
        <v>145</v>
      </c>
      <c r="K22" s="71">
        <v>7.6300000000000007E-2</v>
      </c>
      <c r="L22" s="72">
        <v>7.6300000000000007E-2</v>
      </c>
      <c r="M22" s="73">
        <f t="shared" si="2"/>
        <v>133.9365</v>
      </c>
      <c r="N22" s="72"/>
      <c r="O22" s="73" t="str">
        <f t="shared" si="1"/>
        <v/>
      </c>
    </row>
    <row r="23" spans="2:15" s="67" customFormat="1" ht="57" x14ac:dyDescent="0.2">
      <c r="B23" s="48">
        <v>18</v>
      </c>
      <c r="C23" s="69" t="s">
        <v>109</v>
      </c>
      <c r="D23" s="69" t="s">
        <v>118</v>
      </c>
      <c r="E23" s="142" t="s">
        <v>67</v>
      </c>
      <c r="F23" s="137" t="s">
        <v>110</v>
      </c>
      <c r="G23" s="147" t="s">
        <v>68</v>
      </c>
      <c r="H23" s="147" t="s">
        <v>104</v>
      </c>
      <c r="I23" s="68">
        <v>1</v>
      </c>
      <c r="J23" s="70">
        <v>195</v>
      </c>
      <c r="K23" s="71">
        <v>7.6300000000000007E-2</v>
      </c>
      <c r="L23" s="71">
        <v>7.6300000000000007E-2</v>
      </c>
      <c r="M23" s="73">
        <v>177.08</v>
      </c>
      <c r="N23" s="72"/>
      <c r="O23" s="73" t="str">
        <f t="shared" si="1"/>
        <v/>
      </c>
    </row>
    <row r="24" spans="2:15" s="67" customFormat="1" ht="57" x14ac:dyDescent="0.2">
      <c r="B24" s="48">
        <v>19</v>
      </c>
      <c r="C24" s="69" t="s">
        <v>109</v>
      </c>
      <c r="D24" s="69" t="s">
        <v>119</v>
      </c>
      <c r="E24" s="142" t="s">
        <v>67</v>
      </c>
      <c r="F24" s="137" t="s">
        <v>111</v>
      </c>
      <c r="G24" s="147" t="s">
        <v>68</v>
      </c>
      <c r="H24" s="147" t="s">
        <v>104</v>
      </c>
      <c r="I24" s="68">
        <v>1</v>
      </c>
      <c r="J24" s="70">
        <v>185</v>
      </c>
      <c r="K24" s="71">
        <v>7.6300000000000007E-2</v>
      </c>
      <c r="L24" s="71">
        <v>7.6300000000000007E-2</v>
      </c>
      <c r="M24" s="73">
        <f t="shared" si="2"/>
        <v>170.8845</v>
      </c>
      <c r="N24" s="72"/>
      <c r="O24" s="73" t="str">
        <f t="shared" si="1"/>
        <v/>
      </c>
    </row>
    <row r="25" spans="2:15" s="67" customFormat="1" ht="22.8" x14ac:dyDescent="0.2">
      <c r="B25" s="48">
        <v>20</v>
      </c>
      <c r="C25" s="120" t="s">
        <v>123</v>
      </c>
      <c r="D25" s="120" t="s">
        <v>123</v>
      </c>
      <c r="E25" s="142" t="s">
        <v>86</v>
      </c>
      <c r="F25" s="137" t="s">
        <v>116</v>
      </c>
      <c r="G25" s="147" t="s">
        <v>68</v>
      </c>
      <c r="H25" s="147" t="s">
        <v>112</v>
      </c>
      <c r="I25" s="68">
        <v>1</v>
      </c>
      <c r="J25" s="70">
        <v>99</v>
      </c>
      <c r="K25" s="71">
        <v>0.05</v>
      </c>
      <c r="L25" s="72">
        <v>0.05</v>
      </c>
      <c r="M25" s="73">
        <v>178.08</v>
      </c>
      <c r="N25" s="72"/>
      <c r="O25" s="73" t="str">
        <f t="shared" si="1"/>
        <v/>
      </c>
    </row>
    <row r="26" spans="2:15" s="67" customFormat="1" ht="22.8" x14ac:dyDescent="0.2">
      <c r="B26" s="48">
        <v>21</v>
      </c>
      <c r="C26" s="121" t="s">
        <v>113</v>
      </c>
      <c r="D26" s="121" t="s">
        <v>114</v>
      </c>
      <c r="E26" s="143" t="s">
        <v>86</v>
      </c>
      <c r="F26" s="138" t="s">
        <v>115</v>
      </c>
      <c r="G26" s="148" t="s">
        <v>68</v>
      </c>
      <c r="H26" s="148" t="s">
        <v>112</v>
      </c>
      <c r="I26" s="74">
        <v>1</v>
      </c>
      <c r="J26" s="75">
        <v>15700</v>
      </c>
      <c r="K26" s="76">
        <v>0.05</v>
      </c>
      <c r="L26" s="77">
        <v>0.05</v>
      </c>
      <c r="M26" s="73">
        <f t="shared" si="2"/>
        <v>14915</v>
      </c>
      <c r="N26" s="77"/>
      <c r="O26" s="78" t="str">
        <f t="shared" si="1"/>
        <v/>
      </c>
    </row>
    <row r="27" spans="2:15" ht="27.6" customHeight="1" x14ac:dyDescent="0.3">
      <c r="B27" s="48">
        <v>22</v>
      </c>
      <c r="C27" s="129" t="s">
        <v>125</v>
      </c>
      <c r="D27" s="129" t="s">
        <v>125</v>
      </c>
      <c r="E27" s="144" t="s">
        <v>67</v>
      </c>
      <c r="F27" s="139" t="s">
        <v>126</v>
      </c>
      <c r="G27" s="149" t="s">
        <v>127</v>
      </c>
      <c r="H27" s="149" t="s">
        <v>16</v>
      </c>
      <c r="I27" s="87">
        <v>1</v>
      </c>
      <c r="J27" s="83">
        <v>12</v>
      </c>
      <c r="K27" s="53">
        <v>7.6300000000000007E-2</v>
      </c>
      <c r="L27" s="54">
        <v>7.6300000000000007E-2</v>
      </c>
      <c r="M27" s="73">
        <v>179.08</v>
      </c>
      <c r="N27" s="72"/>
      <c r="O27" s="73" t="str">
        <f t="shared" ref="O27:O90" si="3">IF(M27="Discount Error","Error",IF($N27="","",IF(J27*(1-N27)&gt;M27,"Discount Error",($J27*(1-$N27)))))</f>
        <v/>
      </c>
    </row>
    <row r="28" spans="2:15" ht="46.8" x14ac:dyDescent="0.3">
      <c r="B28" s="48">
        <v>23</v>
      </c>
      <c r="C28" s="129" t="s">
        <v>128</v>
      </c>
      <c r="D28" s="129" t="s">
        <v>128</v>
      </c>
      <c r="E28" s="144" t="s">
        <v>67</v>
      </c>
      <c r="F28" s="139" t="s">
        <v>129</v>
      </c>
      <c r="G28" s="149" t="s">
        <v>127</v>
      </c>
      <c r="H28" s="149" t="s">
        <v>16</v>
      </c>
      <c r="I28" s="87">
        <v>1</v>
      </c>
      <c r="J28" s="83">
        <v>11.99</v>
      </c>
      <c r="K28" s="53">
        <v>7.6300000000000007E-2</v>
      </c>
      <c r="L28" s="54">
        <v>7.6300000000000007E-2</v>
      </c>
      <c r="M28" s="73">
        <f t="shared" si="2"/>
        <v>11.075163</v>
      </c>
      <c r="N28" s="72"/>
      <c r="O28" s="73" t="str">
        <f t="shared" si="3"/>
        <v/>
      </c>
    </row>
    <row r="29" spans="2:15" ht="31.2" x14ac:dyDescent="0.3">
      <c r="B29" s="48">
        <v>24</v>
      </c>
      <c r="C29" s="129" t="s">
        <v>130</v>
      </c>
      <c r="D29" s="129" t="s">
        <v>130</v>
      </c>
      <c r="E29" s="144" t="s">
        <v>67</v>
      </c>
      <c r="F29" s="139" t="s">
        <v>131</v>
      </c>
      <c r="G29" s="149" t="s">
        <v>127</v>
      </c>
      <c r="H29" s="149" t="s">
        <v>16</v>
      </c>
      <c r="I29" s="87">
        <v>1</v>
      </c>
      <c r="J29" s="83">
        <v>90</v>
      </c>
      <c r="K29" s="53">
        <v>7.6300000000000007E-2</v>
      </c>
      <c r="L29" s="54">
        <v>7.6300000000000007E-2</v>
      </c>
      <c r="M29" s="73">
        <v>180.08</v>
      </c>
      <c r="N29" s="77"/>
      <c r="O29" s="78" t="str">
        <f t="shared" si="3"/>
        <v/>
      </c>
    </row>
    <row r="30" spans="2:15" ht="31.2" x14ac:dyDescent="0.3">
      <c r="B30" s="48">
        <v>25</v>
      </c>
      <c r="C30" s="129" t="s">
        <v>132</v>
      </c>
      <c r="D30" s="129" t="s">
        <v>132</v>
      </c>
      <c r="E30" s="144" t="s">
        <v>67</v>
      </c>
      <c r="F30" s="139" t="s">
        <v>133</v>
      </c>
      <c r="G30" s="149" t="s">
        <v>127</v>
      </c>
      <c r="H30" s="149" t="s">
        <v>16</v>
      </c>
      <c r="I30" s="87">
        <v>1</v>
      </c>
      <c r="J30" s="83">
        <v>120</v>
      </c>
      <c r="K30" s="53">
        <v>7.6300000000000007E-2</v>
      </c>
      <c r="L30" s="54">
        <v>7.6300000000000007E-2</v>
      </c>
      <c r="M30" s="73">
        <f t="shared" si="2"/>
        <v>110.84399999999999</v>
      </c>
      <c r="N30" s="72"/>
      <c r="O30" s="73" t="str">
        <f t="shared" si="3"/>
        <v/>
      </c>
    </row>
    <row r="31" spans="2:15" ht="31.2" x14ac:dyDescent="0.3">
      <c r="B31" s="48">
        <v>26</v>
      </c>
      <c r="C31" s="129" t="s">
        <v>102</v>
      </c>
      <c r="D31" s="129" t="s">
        <v>102</v>
      </c>
      <c r="E31" s="144" t="s">
        <v>67</v>
      </c>
      <c r="F31" s="139" t="s">
        <v>134</v>
      </c>
      <c r="G31" s="149" t="s">
        <v>127</v>
      </c>
      <c r="H31" s="149" t="s">
        <v>16</v>
      </c>
      <c r="I31" s="87">
        <v>1</v>
      </c>
      <c r="J31" s="83">
        <v>130</v>
      </c>
      <c r="K31" s="53">
        <v>7.6300000000000007E-2</v>
      </c>
      <c r="L31" s="54">
        <v>7.6300000000000007E-2</v>
      </c>
      <c r="M31" s="73">
        <v>181.08</v>
      </c>
      <c r="N31" s="72"/>
      <c r="O31" s="73" t="str">
        <f t="shared" si="3"/>
        <v/>
      </c>
    </row>
    <row r="32" spans="2:15" ht="31.2" x14ac:dyDescent="0.3">
      <c r="B32" s="48">
        <v>27</v>
      </c>
      <c r="C32" s="129" t="s">
        <v>65</v>
      </c>
      <c r="D32" s="129" t="s">
        <v>65</v>
      </c>
      <c r="E32" s="144" t="s">
        <v>67</v>
      </c>
      <c r="F32" s="139" t="s">
        <v>135</v>
      </c>
      <c r="G32" s="149" t="s">
        <v>127</v>
      </c>
      <c r="H32" s="149" t="s">
        <v>16</v>
      </c>
      <c r="I32" s="87">
        <v>1</v>
      </c>
      <c r="J32" s="83">
        <v>170</v>
      </c>
      <c r="K32" s="53">
        <v>7.6300000000000007E-2</v>
      </c>
      <c r="L32" s="54">
        <v>7.6300000000000007E-2</v>
      </c>
      <c r="M32" s="73">
        <f t="shared" si="2"/>
        <v>157.029</v>
      </c>
      <c r="N32" s="77"/>
      <c r="O32" s="78" t="str">
        <f t="shared" si="3"/>
        <v/>
      </c>
    </row>
    <row r="33" spans="2:15" ht="31.2" x14ac:dyDescent="0.3">
      <c r="B33" s="48">
        <v>28</v>
      </c>
      <c r="C33" s="129" t="s">
        <v>106</v>
      </c>
      <c r="D33" s="129" t="s">
        <v>106</v>
      </c>
      <c r="E33" s="144" t="s">
        <v>67</v>
      </c>
      <c r="F33" s="139" t="s">
        <v>136</v>
      </c>
      <c r="G33" s="149" t="s">
        <v>127</v>
      </c>
      <c r="H33" s="149" t="s">
        <v>16</v>
      </c>
      <c r="I33" s="87">
        <v>1</v>
      </c>
      <c r="J33" s="83">
        <v>175</v>
      </c>
      <c r="K33" s="53">
        <v>7.6300000000000007E-2</v>
      </c>
      <c r="L33" s="54">
        <v>7.6300000000000007E-2</v>
      </c>
      <c r="M33" s="73">
        <v>182.08</v>
      </c>
      <c r="N33" s="72"/>
      <c r="O33" s="73" t="str">
        <f t="shared" si="3"/>
        <v/>
      </c>
    </row>
    <row r="34" spans="2:15" ht="31.2" x14ac:dyDescent="0.3">
      <c r="B34" s="48">
        <v>29</v>
      </c>
      <c r="C34" s="129" t="s">
        <v>109</v>
      </c>
      <c r="D34" s="129" t="s">
        <v>109</v>
      </c>
      <c r="E34" s="144" t="s">
        <v>67</v>
      </c>
      <c r="F34" s="139" t="s">
        <v>137</v>
      </c>
      <c r="G34" s="149" t="s">
        <v>127</v>
      </c>
      <c r="H34" s="149" t="s">
        <v>16</v>
      </c>
      <c r="I34" s="87">
        <v>1</v>
      </c>
      <c r="J34" s="83">
        <v>225</v>
      </c>
      <c r="K34" s="53">
        <v>7.6300000000000007E-2</v>
      </c>
      <c r="L34" s="54">
        <v>7.6300000000000007E-2</v>
      </c>
      <c r="M34" s="73">
        <f t="shared" si="2"/>
        <v>207.83249999999998</v>
      </c>
      <c r="N34" s="72"/>
      <c r="O34" s="73" t="str">
        <f t="shared" si="3"/>
        <v/>
      </c>
    </row>
    <row r="35" spans="2:15" ht="31.2" x14ac:dyDescent="0.3">
      <c r="B35" s="48">
        <v>30</v>
      </c>
      <c r="C35" s="129" t="s">
        <v>138</v>
      </c>
      <c r="D35" s="129" t="s">
        <v>138</v>
      </c>
      <c r="E35" s="144" t="s">
        <v>67</v>
      </c>
      <c r="F35" s="139" t="s">
        <v>139</v>
      </c>
      <c r="G35" s="149" t="s">
        <v>127</v>
      </c>
      <c r="H35" s="149" t="s">
        <v>16</v>
      </c>
      <c r="I35" s="87">
        <v>1</v>
      </c>
      <c r="J35" s="83">
        <v>17.989999999999998</v>
      </c>
      <c r="K35" s="53">
        <v>7.6300000000000007E-2</v>
      </c>
      <c r="L35" s="54">
        <v>7.6300000000000007E-2</v>
      </c>
      <c r="M35" s="73">
        <v>183.08</v>
      </c>
      <c r="N35" s="77"/>
      <c r="O35" s="78" t="str">
        <f t="shared" si="3"/>
        <v/>
      </c>
    </row>
    <row r="36" spans="2:15" ht="46.8" x14ac:dyDescent="0.3">
      <c r="B36" s="48">
        <v>31</v>
      </c>
      <c r="C36" s="129" t="s">
        <v>140</v>
      </c>
      <c r="D36" s="129" t="s">
        <v>140</v>
      </c>
      <c r="E36" s="144" t="s">
        <v>67</v>
      </c>
      <c r="F36" s="139" t="s">
        <v>141</v>
      </c>
      <c r="G36" s="149" t="s">
        <v>127</v>
      </c>
      <c r="H36" s="149" t="s">
        <v>16</v>
      </c>
      <c r="I36" s="87">
        <v>1</v>
      </c>
      <c r="J36" s="83">
        <v>22.99</v>
      </c>
      <c r="K36" s="53">
        <v>7.6300000000000007E-2</v>
      </c>
      <c r="L36" s="54">
        <v>7.6300000000000007E-2</v>
      </c>
      <c r="M36" s="73">
        <f t="shared" si="2"/>
        <v>21.235862999999998</v>
      </c>
      <c r="N36" s="72"/>
      <c r="O36" s="73" t="str">
        <f t="shared" si="3"/>
        <v/>
      </c>
    </row>
    <row r="37" spans="2:15" ht="46.8" x14ac:dyDescent="0.3">
      <c r="B37" s="48">
        <v>32</v>
      </c>
      <c r="C37" s="129" t="s">
        <v>142</v>
      </c>
      <c r="D37" s="129" t="s">
        <v>142</v>
      </c>
      <c r="E37" s="144" t="s">
        <v>67</v>
      </c>
      <c r="F37" s="139" t="s">
        <v>143</v>
      </c>
      <c r="G37" s="149" t="s">
        <v>127</v>
      </c>
      <c r="H37" s="149" t="s">
        <v>16</v>
      </c>
      <c r="I37" s="87">
        <v>1</v>
      </c>
      <c r="J37" s="83">
        <v>17.989999999999998</v>
      </c>
      <c r="K37" s="53">
        <v>7.6300000000000007E-2</v>
      </c>
      <c r="L37" s="54">
        <v>7.6300000000000007E-2</v>
      </c>
      <c r="M37" s="73">
        <v>184.08</v>
      </c>
      <c r="N37" s="72"/>
      <c r="O37" s="73" t="str">
        <f t="shared" si="3"/>
        <v/>
      </c>
    </row>
    <row r="38" spans="2:15" ht="31.2" x14ac:dyDescent="0.3">
      <c r="B38" s="48">
        <v>33</v>
      </c>
      <c r="C38" s="129" t="s">
        <v>144</v>
      </c>
      <c r="D38" s="129" t="s">
        <v>144</v>
      </c>
      <c r="E38" s="144" t="s">
        <v>67</v>
      </c>
      <c r="F38" s="139" t="s">
        <v>145</v>
      </c>
      <c r="G38" s="149" t="s">
        <v>127</v>
      </c>
      <c r="H38" s="149" t="s">
        <v>16</v>
      </c>
      <c r="I38" s="87">
        <v>1</v>
      </c>
      <c r="J38" s="83">
        <v>35.99</v>
      </c>
      <c r="K38" s="53">
        <v>7.6300000000000007E-2</v>
      </c>
      <c r="L38" s="54">
        <v>7.6300000000000007E-2</v>
      </c>
      <c r="M38" s="73">
        <f t="shared" si="2"/>
        <v>33.243963000000001</v>
      </c>
      <c r="N38" s="77"/>
      <c r="O38" s="78" t="str">
        <f t="shared" si="3"/>
        <v/>
      </c>
    </row>
    <row r="39" spans="2:15" ht="31.2" x14ac:dyDescent="0.3">
      <c r="B39" s="48">
        <v>34</v>
      </c>
      <c r="C39" s="129" t="s">
        <v>146</v>
      </c>
      <c r="D39" s="129" t="s">
        <v>146</v>
      </c>
      <c r="E39" s="144" t="s">
        <v>67</v>
      </c>
      <c r="F39" s="139" t="s">
        <v>147</v>
      </c>
      <c r="G39" s="149" t="s">
        <v>127</v>
      </c>
      <c r="H39" s="149" t="s">
        <v>148</v>
      </c>
      <c r="I39" s="87">
        <v>1</v>
      </c>
      <c r="J39" s="83">
        <v>9.99</v>
      </c>
      <c r="K39" s="53">
        <v>7.6300000000000007E-2</v>
      </c>
      <c r="L39" s="54">
        <v>7.6300000000000007E-2</v>
      </c>
      <c r="M39" s="73">
        <v>185.08</v>
      </c>
      <c r="N39" s="72"/>
      <c r="O39" s="73" t="str">
        <f t="shared" si="3"/>
        <v/>
      </c>
    </row>
    <row r="40" spans="2:15" ht="31.2" x14ac:dyDescent="0.3">
      <c r="B40" s="48">
        <v>35</v>
      </c>
      <c r="C40" s="129" t="s">
        <v>149</v>
      </c>
      <c r="D40" s="129" t="s">
        <v>149</v>
      </c>
      <c r="E40" s="144" t="s">
        <v>150</v>
      </c>
      <c r="F40" s="139" t="s">
        <v>151</v>
      </c>
      <c r="G40" s="149" t="s">
        <v>127</v>
      </c>
      <c r="H40" s="149" t="s">
        <v>16</v>
      </c>
      <c r="I40" s="87">
        <v>1</v>
      </c>
      <c r="J40" s="83">
        <v>5000</v>
      </c>
      <c r="K40" s="53">
        <v>0</v>
      </c>
      <c r="L40" s="54">
        <v>0</v>
      </c>
      <c r="M40" s="73">
        <f t="shared" si="2"/>
        <v>5000</v>
      </c>
      <c r="N40" s="72"/>
      <c r="O40" s="73" t="str">
        <f t="shared" si="3"/>
        <v/>
      </c>
    </row>
    <row r="41" spans="2:15" ht="46.8" x14ac:dyDescent="0.3">
      <c r="B41" s="48">
        <v>36</v>
      </c>
      <c r="C41" s="129" t="s">
        <v>152</v>
      </c>
      <c r="D41" s="129" t="s">
        <v>152</v>
      </c>
      <c r="E41" s="144" t="s">
        <v>67</v>
      </c>
      <c r="F41" s="139" t="s">
        <v>153</v>
      </c>
      <c r="G41" s="149" t="s">
        <v>127</v>
      </c>
      <c r="H41" s="149" t="s">
        <v>148</v>
      </c>
      <c r="I41" s="87">
        <v>1</v>
      </c>
      <c r="J41" s="83">
        <v>12.99</v>
      </c>
      <c r="K41" s="53">
        <v>7.6300000000000007E-2</v>
      </c>
      <c r="L41" s="54">
        <v>7.6300000000000007E-2</v>
      </c>
      <c r="M41" s="73">
        <v>186.08</v>
      </c>
      <c r="N41" s="77"/>
      <c r="O41" s="78" t="str">
        <f t="shared" si="3"/>
        <v/>
      </c>
    </row>
    <row r="42" spans="2:15" ht="46.8" x14ac:dyDescent="0.3">
      <c r="B42" s="48">
        <v>37</v>
      </c>
      <c r="C42" s="129" t="s">
        <v>154</v>
      </c>
      <c r="D42" s="129" t="s">
        <v>154</v>
      </c>
      <c r="E42" s="144" t="s">
        <v>150</v>
      </c>
      <c r="F42" s="139" t="s">
        <v>155</v>
      </c>
      <c r="G42" s="149" t="s">
        <v>127</v>
      </c>
      <c r="H42" s="149" t="s">
        <v>16</v>
      </c>
      <c r="I42" s="87">
        <v>1</v>
      </c>
      <c r="J42" s="83">
        <v>500</v>
      </c>
      <c r="K42" s="53">
        <v>0</v>
      </c>
      <c r="L42" s="54">
        <v>0</v>
      </c>
      <c r="M42" s="73">
        <f t="shared" si="2"/>
        <v>500</v>
      </c>
      <c r="N42" s="72"/>
      <c r="O42" s="73" t="str">
        <f t="shared" si="3"/>
        <v/>
      </c>
    </row>
    <row r="43" spans="2:15" ht="31.2" x14ac:dyDescent="0.3">
      <c r="B43" s="48">
        <v>38</v>
      </c>
      <c r="C43" s="129" t="s">
        <v>156</v>
      </c>
      <c r="D43" s="129" t="s">
        <v>156</v>
      </c>
      <c r="E43" s="144" t="s">
        <v>67</v>
      </c>
      <c r="F43" s="139" t="s">
        <v>157</v>
      </c>
      <c r="G43" s="149" t="s">
        <v>127</v>
      </c>
      <c r="H43" s="149" t="s">
        <v>16</v>
      </c>
      <c r="I43" s="87">
        <v>1</v>
      </c>
      <c r="J43" s="83">
        <v>2100</v>
      </c>
      <c r="K43" s="53">
        <v>7.6300000000000007E-2</v>
      </c>
      <c r="L43" s="54">
        <v>7.6300000000000007E-2</v>
      </c>
      <c r="M43" s="73">
        <v>187.08</v>
      </c>
      <c r="N43" s="72"/>
      <c r="O43" s="73" t="str">
        <f t="shared" si="3"/>
        <v/>
      </c>
    </row>
    <row r="44" spans="2:15" ht="46.8" x14ac:dyDescent="0.3">
      <c r="B44" s="48">
        <v>39</v>
      </c>
      <c r="C44" s="129" t="s">
        <v>158</v>
      </c>
      <c r="D44" s="129" t="s">
        <v>158</v>
      </c>
      <c r="E44" s="144" t="s">
        <v>67</v>
      </c>
      <c r="F44" s="139" t="s">
        <v>159</v>
      </c>
      <c r="G44" s="149" t="s">
        <v>127</v>
      </c>
      <c r="H44" s="149" t="s">
        <v>148</v>
      </c>
      <c r="I44" s="87">
        <v>1</v>
      </c>
      <c r="J44" s="83">
        <v>21</v>
      </c>
      <c r="K44" s="53">
        <v>7.6300000000000007E-2</v>
      </c>
      <c r="L44" s="54">
        <v>7.6300000000000007E-2</v>
      </c>
      <c r="M44" s="73">
        <f t="shared" si="2"/>
        <v>19.3977</v>
      </c>
      <c r="N44" s="77"/>
      <c r="O44" s="78" t="str">
        <f t="shared" si="3"/>
        <v/>
      </c>
    </row>
    <row r="45" spans="2:15" ht="46.8" x14ac:dyDescent="0.3">
      <c r="B45" s="48">
        <v>40</v>
      </c>
      <c r="C45" s="129" t="s">
        <v>160</v>
      </c>
      <c r="D45" s="129" t="s">
        <v>160</v>
      </c>
      <c r="E45" s="144" t="s">
        <v>67</v>
      </c>
      <c r="F45" s="139" t="s">
        <v>161</v>
      </c>
      <c r="G45" s="149" t="s">
        <v>127</v>
      </c>
      <c r="H45" s="149" t="s">
        <v>148</v>
      </c>
      <c r="I45" s="87">
        <v>1</v>
      </c>
      <c r="J45" s="83">
        <v>137.5</v>
      </c>
      <c r="K45" s="53">
        <v>7.6300000000000007E-2</v>
      </c>
      <c r="L45" s="54">
        <v>7.6300000000000007E-2</v>
      </c>
      <c r="M45" s="73">
        <v>188.08</v>
      </c>
      <c r="N45" s="72"/>
      <c r="O45" s="73" t="str">
        <f t="shared" si="3"/>
        <v/>
      </c>
    </row>
    <row r="46" spans="2:15" ht="31.2" x14ac:dyDescent="0.3">
      <c r="B46" s="48">
        <v>41</v>
      </c>
      <c r="C46" s="129" t="s">
        <v>162</v>
      </c>
      <c r="D46" s="129" t="s">
        <v>162</v>
      </c>
      <c r="E46" s="144" t="s">
        <v>67</v>
      </c>
      <c r="F46" s="139" t="s">
        <v>163</v>
      </c>
      <c r="G46" s="149" t="s">
        <v>127</v>
      </c>
      <c r="H46" s="149" t="s">
        <v>148</v>
      </c>
      <c r="I46" s="87">
        <v>1</v>
      </c>
      <c r="J46" s="83">
        <v>37.700000000000003</v>
      </c>
      <c r="K46" s="53">
        <v>7.6300000000000007E-2</v>
      </c>
      <c r="L46" s="54">
        <v>7.6300000000000007E-2</v>
      </c>
      <c r="M46" s="73">
        <f t="shared" si="2"/>
        <v>34.82349</v>
      </c>
      <c r="N46" s="72"/>
      <c r="O46" s="73" t="str">
        <f t="shared" si="3"/>
        <v/>
      </c>
    </row>
    <row r="47" spans="2:15" ht="46.8" x14ac:dyDescent="0.3">
      <c r="B47" s="48">
        <v>42</v>
      </c>
      <c r="C47" s="129" t="s">
        <v>164</v>
      </c>
      <c r="D47" s="129" t="s">
        <v>164</v>
      </c>
      <c r="E47" s="144" t="s">
        <v>67</v>
      </c>
      <c r="F47" s="139" t="s">
        <v>165</v>
      </c>
      <c r="G47" s="149" t="s">
        <v>127</v>
      </c>
      <c r="H47" s="149" t="s">
        <v>148</v>
      </c>
      <c r="I47" s="87">
        <v>1</v>
      </c>
      <c r="J47" s="83">
        <v>49</v>
      </c>
      <c r="K47" s="53">
        <v>7.6300000000000007E-2</v>
      </c>
      <c r="L47" s="54">
        <v>7.6300000000000007E-2</v>
      </c>
      <c r="M47" s="73">
        <v>189.08</v>
      </c>
      <c r="N47" s="77"/>
      <c r="O47" s="78" t="str">
        <f t="shared" si="3"/>
        <v/>
      </c>
    </row>
    <row r="48" spans="2:15" ht="46.8" x14ac:dyDescent="0.3">
      <c r="B48" s="48">
        <v>43</v>
      </c>
      <c r="C48" s="129" t="s">
        <v>166</v>
      </c>
      <c r="D48" s="129" t="s">
        <v>166</v>
      </c>
      <c r="E48" s="144" t="s">
        <v>150</v>
      </c>
      <c r="F48" s="139" t="s">
        <v>167</v>
      </c>
      <c r="G48" s="149" t="s">
        <v>127</v>
      </c>
      <c r="H48" s="149" t="s">
        <v>16</v>
      </c>
      <c r="I48" s="87">
        <v>1</v>
      </c>
      <c r="J48" s="83">
        <v>4290</v>
      </c>
      <c r="K48" s="53">
        <v>0</v>
      </c>
      <c r="L48" s="54">
        <v>0</v>
      </c>
      <c r="M48" s="73">
        <f t="shared" si="2"/>
        <v>4290</v>
      </c>
      <c r="N48" s="72"/>
      <c r="O48" s="73" t="str">
        <f t="shared" si="3"/>
        <v/>
      </c>
    </row>
    <row r="49" spans="2:15" ht="46.8" x14ac:dyDescent="0.3">
      <c r="B49" s="48">
        <v>44</v>
      </c>
      <c r="C49" s="129" t="s">
        <v>168</v>
      </c>
      <c r="D49" s="129" t="s">
        <v>168</v>
      </c>
      <c r="E49" s="144" t="s">
        <v>67</v>
      </c>
      <c r="F49" s="139" t="s">
        <v>169</v>
      </c>
      <c r="G49" s="149" t="s">
        <v>127</v>
      </c>
      <c r="H49" s="149" t="s">
        <v>148</v>
      </c>
      <c r="I49" s="87">
        <v>1</v>
      </c>
      <c r="J49" s="83">
        <v>20.5</v>
      </c>
      <c r="K49" s="53">
        <v>7.6300000000000007E-2</v>
      </c>
      <c r="L49" s="54">
        <v>7.6300000000000007E-2</v>
      </c>
      <c r="M49" s="73">
        <v>190.08</v>
      </c>
      <c r="N49" s="72"/>
      <c r="O49" s="73" t="str">
        <f t="shared" si="3"/>
        <v/>
      </c>
    </row>
    <row r="50" spans="2:15" ht="46.8" x14ac:dyDescent="0.3">
      <c r="B50" s="48">
        <v>45</v>
      </c>
      <c r="C50" s="129" t="s">
        <v>170</v>
      </c>
      <c r="D50" s="129" t="s">
        <v>171</v>
      </c>
      <c r="E50" s="144" t="s">
        <v>67</v>
      </c>
      <c r="F50" s="139" t="s">
        <v>172</v>
      </c>
      <c r="G50" s="149" t="s">
        <v>127</v>
      </c>
      <c r="H50" s="149" t="s">
        <v>16</v>
      </c>
      <c r="I50" s="87">
        <v>1</v>
      </c>
      <c r="J50" s="83">
        <v>1770</v>
      </c>
      <c r="K50" s="53">
        <v>7.6300000000000007E-2</v>
      </c>
      <c r="L50" s="54">
        <v>7.6300000000000007E-2</v>
      </c>
      <c r="M50" s="73">
        <f t="shared" si="2"/>
        <v>1634.9489999999998</v>
      </c>
      <c r="N50" s="77"/>
      <c r="O50" s="78" t="str">
        <f t="shared" si="3"/>
        <v/>
      </c>
    </row>
    <row r="51" spans="2:15" ht="46.8" x14ac:dyDescent="0.3">
      <c r="B51" s="48">
        <v>46</v>
      </c>
      <c r="C51" s="129" t="s">
        <v>173</v>
      </c>
      <c r="D51" s="129" t="s">
        <v>171</v>
      </c>
      <c r="E51" s="144" t="s">
        <v>67</v>
      </c>
      <c r="F51" s="139" t="s">
        <v>174</v>
      </c>
      <c r="G51" s="149" t="s">
        <v>127</v>
      </c>
      <c r="H51" s="149" t="s">
        <v>16</v>
      </c>
      <c r="I51" s="87">
        <v>1</v>
      </c>
      <c r="J51" s="83">
        <v>1300</v>
      </c>
      <c r="K51" s="53">
        <v>7.6300000000000007E-2</v>
      </c>
      <c r="L51" s="54">
        <v>7.6300000000000007E-2</v>
      </c>
      <c r="M51" s="73">
        <v>191.08</v>
      </c>
      <c r="N51" s="72"/>
      <c r="O51" s="73" t="str">
        <f t="shared" si="3"/>
        <v/>
      </c>
    </row>
    <row r="52" spans="2:15" ht="62.4" x14ac:dyDescent="0.3">
      <c r="B52" s="48">
        <v>47</v>
      </c>
      <c r="C52" s="129" t="s">
        <v>175</v>
      </c>
      <c r="D52" s="129" t="s">
        <v>176</v>
      </c>
      <c r="E52" s="144" t="s">
        <v>150</v>
      </c>
      <c r="F52" s="139" t="s">
        <v>177</v>
      </c>
      <c r="G52" s="149" t="s">
        <v>127</v>
      </c>
      <c r="H52" s="149" t="s">
        <v>178</v>
      </c>
      <c r="I52" s="87">
        <v>1</v>
      </c>
      <c r="J52" s="83">
        <v>2000</v>
      </c>
      <c r="K52" s="53">
        <v>0</v>
      </c>
      <c r="L52" s="54">
        <v>0</v>
      </c>
      <c r="M52" s="73">
        <f t="shared" si="2"/>
        <v>2000</v>
      </c>
      <c r="N52" s="72"/>
      <c r="O52" s="73" t="str">
        <f t="shared" si="3"/>
        <v/>
      </c>
    </row>
    <row r="53" spans="2:15" ht="46.8" x14ac:dyDescent="0.3">
      <c r="B53" s="48">
        <v>48</v>
      </c>
      <c r="C53" s="129" t="s">
        <v>179</v>
      </c>
      <c r="D53" s="129" t="s">
        <v>180</v>
      </c>
      <c r="E53" s="144" t="s">
        <v>150</v>
      </c>
      <c r="F53" s="139" t="s">
        <v>181</v>
      </c>
      <c r="G53" s="149" t="s">
        <v>127</v>
      </c>
      <c r="H53" s="149" t="s">
        <v>16</v>
      </c>
      <c r="I53" s="87">
        <v>1</v>
      </c>
      <c r="J53" s="83">
        <v>900</v>
      </c>
      <c r="K53" s="53">
        <v>0</v>
      </c>
      <c r="L53" s="54">
        <v>0</v>
      </c>
      <c r="M53" s="73">
        <v>192.08</v>
      </c>
      <c r="N53" s="77"/>
      <c r="O53" s="78" t="str">
        <f t="shared" si="3"/>
        <v/>
      </c>
    </row>
    <row r="54" spans="2:15" ht="78" x14ac:dyDescent="0.3">
      <c r="B54" s="48">
        <v>49</v>
      </c>
      <c r="C54" s="129" t="s">
        <v>182</v>
      </c>
      <c r="D54" s="129" t="s">
        <v>183</v>
      </c>
      <c r="E54" s="144" t="s">
        <v>86</v>
      </c>
      <c r="F54" s="139" t="s">
        <v>184</v>
      </c>
      <c r="G54" s="149" t="s">
        <v>68</v>
      </c>
      <c r="H54" s="149" t="s">
        <v>185</v>
      </c>
      <c r="I54" s="87">
        <v>1</v>
      </c>
      <c r="J54" s="83">
        <v>7650</v>
      </c>
      <c r="K54" s="79">
        <v>0.05</v>
      </c>
      <c r="L54" s="80">
        <v>0.05</v>
      </c>
      <c r="M54" s="73">
        <f t="shared" si="2"/>
        <v>7267.5</v>
      </c>
      <c r="N54" s="72"/>
      <c r="O54" s="73" t="str">
        <f t="shared" si="3"/>
        <v/>
      </c>
    </row>
    <row r="55" spans="2:15" ht="62.4" x14ac:dyDescent="0.3">
      <c r="B55" s="48">
        <v>50</v>
      </c>
      <c r="C55" s="129" t="s">
        <v>186</v>
      </c>
      <c r="D55" s="129" t="s">
        <v>186</v>
      </c>
      <c r="E55" s="144" t="s">
        <v>187</v>
      </c>
      <c r="F55" s="139" t="s">
        <v>188</v>
      </c>
      <c r="G55" s="149" t="s">
        <v>127</v>
      </c>
      <c r="H55" s="149" t="s">
        <v>178</v>
      </c>
      <c r="I55" s="87">
        <v>1</v>
      </c>
      <c r="J55" s="83">
        <v>3450</v>
      </c>
      <c r="K55" s="79">
        <v>4.7000000000000002E-3</v>
      </c>
      <c r="L55" s="80">
        <v>4.7000000000000002E-3</v>
      </c>
      <c r="M55" s="73">
        <v>193.08</v>
      </c>
      <c r="N55" s="72"/>
      <c r="O55" s="73" t="str">
        <f t="shared" si="3"/>
        <v/>
      </c>
    </row>
    <row r="56" spans="2:15" ht="31.2" x14ac:dyDescent="0.3">
      <c r="B56" s="48">
        <v>51</v>
      </c>
      <c r="C56" s="129" t="s">
        <v>189</v>
      </c>
      <c r="D56" s="129" t="s">
        <v>189</v>
      </c>
      <c r="E56" s="144" t="s">
        <v>67</v>
      </c>
      <c r="F56" s="139" t="s">
        <v>190</v>
      </c>
      <c r="G56" s="149" t="s">
        <v>127</v>
      </c>
      <c r="H56" s="149" t="s">
        <v>16</v>
      </c>
      <c r="I56" s="87">
        <v>1</v>
      </c>
      <c r="J56" s="83">
        <v>4.99</v>
      </c>
      <c r="K56" s="79">
        <v>7.6300000000000007E-2</v>
      </c>
      <c r="L56" s="80">
        <v>7.6300000000000007E-2</v>
      </c>
      <c r="M56" s="73">
        <f t="shared" si="2"/>
        <v>4.6092630000000003</v>
      </c>
      <c r="N56" s="77"/>
      <c r="O56" s="78" t="str">
        <f t="shared" si="3"/>
        <v/>
      </c>
    </row>
    <row r="57" spans="2:15" ht="46.8" x14ac:dyDescent="0.3">
      <c r="B57" s="48">
        <v>52</v>
      </c>
      <c r="C57" s="129" t="s">
        <v>191</v>
      </c>
      <c r="D57" s="129" t="s">
        <v>191</v>
      </c>
      <c r="E57" s="144" t="s">
        <v>187</v>
      </c>
      <c r="F57" s="139" t="s">
        <v>192</v>
      </c>
      <c r="G57" s="149" t="s">
        <v>127</v>
      </c>
      <c r="H57" s="149" t="s">
        <v>185</v>
      </c>
      <c r="I57" s="87">
        <v>1</v>
      </c>
      <c r="J57" s="83">
        <v>220</v>
      </c>
      <c r="K57" s="79">
        <v>4.7000000000000002E-3</v>
      </c>
      <c r="L57" s="80">
        <v>4.7000000000000002E-3</v>
      </c>
      <c r="M57" s="73">
        <v>194.08</v>
      </c>
      <c r="N57" s="72"/>
      <c r="O57" s="73" t="str">
        <f t="shared" si="3"/>
        <v/>
      </c>
    </row>
    <row r="58" spans="2:15" ht="46.8" x14ac:dyDescent="0.3">
      <c r="B58" s="48">
        <v>53</v>
      </c>
      <c r="C58" s="129" t="s">
        <v>193</v>
      </c>
      <c r="D58" s="129" t="s">
        <v>193</v>
      </c>
      <c r="E58" s="144" t="s">
        <v>67</v>
      </c>
      <c r="F58" s="139" t="s">
        <v>194</v>
      </c>
      <c r="G58" s="149" t="s">
        <v>127</v>
      </c>
      <c r="H58" s="149" t="s">
        <v>148</v>
      </c>
      <c r="I58" s="87">
        <v>1</v>
      </c>
      <c r="J58" s="83">
        <v>220</v>
      </c>
      <c r="K58" s="79">
        <v>7.6300000000000007E-2</v>
      </c>
      <c r="L58" s="80">
        <v>7.6300000000000007E-2</v>
      </c>
      <c r="M58" s="73">
        <f t="shared" si="2"/>
        <v>203.214</v>
      </c>
      <c r="N58" s="72"/>
      <c r="O58" s="73" t="str">
        <f t="shared" si="3"/>
        <v/>
      </c>
    </row>
    <row r="59" spans="2:15" ht="46.8" x14ac:dyDescent="0.3">
      <c r="B59" s="48">
        <v>54</v>
      </c>
      <c r="C59" s="129" t="s">
        <v>195</v>
      </c>
      <c r="D59" s="129" t="s">
        <v>195</v>
      </c>
      <c r="E59" s="144" t="s">
        <v>187</v>
      </c>
      <c r="F59" s="139" t="s">
        <v>196</v>
      </c>
      <c r="G59" s="149" t="s">
        <v>127</v>
      </c>
      <c r="H59" s="149" t="s">
        <v>16</v>
      </c>
      <c r="I59" s="87">
        <v>1</v>
      </c>
      <c r="J59" s="83">
        <v>231</v>
      </c>
      <c r="K59" s="79">
        <v>4.7000000000000002E-3</v>
      </c>
      <c r="L59" s="80">
        <v>4.7000000000000002E-3</v>
      </c>
      <c r="M59" s="73">
        <v>195.08</v>
      </c>
      <c r="N59" s="77"/>
      <c r="O59" s="78" t="str">
        <f t="shared" si="3"/>
        <v/>
      </c>
    </row>
    <row r="60" spans="2:15" ht="31.2" x14ac:dyDescent="0.3">
      <c r="B60" s="48">
        <v>55</v>
      </c>
      <c r="C60" s="129" t="s">
        <v>197</v>
      </c>
      <c r="D60" s="129" t="s">
        <v>197</v>
      </c>
      <c r="E60" s="144" t="s">
        <v>67</v>
      </c>
      <c r="F60" s="139" t="s">
        <v>198</v>
      </c>
      <c r="G60" s="149" t="s">
        <v>127</v>
      </c>
      <c r="H60" s="149" t="s">
        <v>148</v>
      </c>
      <c r="I60" s="87">
        <v>1</v>
      </c>
      <c r="J60" s="83">
        <v>19</v>
      </c>
      <c r="K60" s="79">
        <v>7.6300000000000007E-2</v>
      </c>
      <c r="L60" s="79">
        <v>7.6300000000000007E-2</v>
      </c>
      <c r="M60" s="73">
        <f t="shared" si="2"/>
        <v>17.5503</v>
      </c>
      <c r="N60" s="72"/>
      <c r="O60" s="73" t="str">
        <f t="shared" si="3"/>
        <v/>
      </c>
    </row>
    <row r="61" spans="2:15" ht="46.8" x14ac:dyDescent="0.3">
      <c r="B61" s="48">
        <v>56</v>
      </c>
      <c r="C61" s="129" t="s">
        <v>199</v>
      </c>
      <c r="D61" s="129" t="s">
        <v>199</v>
      </c>
      <c r="E61" s="144" t="s">
        <v>67</v>
      </c>
      <c r="F61" s="139" t="s">
        <v>200</v>
      </c>
      <c r="G61" s="149" t="s">
        <v>127</v>
      </c>
      <c r="H61" s="149" t="s">
        <v>148</v>
      </c>
      <c r="I61" s="87">
        <v>1</v>
      </c>
      <c r="J61" s="83">
        <v>25</v>
      </c>
      <c r="K61" s="79">
        <v>7.6300000000000007E-2</v>
      </c>
      <c r="L61" s="79">
        <v>7.6300000000000007E-2</v>
      </c>
      <c r="M61" s="73">
        <v>196.08</v>
      </c>
      <c r="N61" s="72"/>
      <c r="O61" s="73" t="str">
        <f t="shared" si="3"/>
        <v/>
      </c>
    </row>
    <row r="62" spans="2:15" ht="46.8" x14ac:dyDescent="0.3">
      <c r="B62" s="48">
        <v>57</v>
      </c>
      <c r="C62" s="129" t="s">
        <v>201</v>
      </c>
      <c r="D62" s="129" t="s">
        <v>201</v>
      </c>
      <c r="E62" s="144" t="s">
        <v>86</v>
      </c>
      <c r="F62" s="139" t="s">
        <v>202</v>
      </c>
      <c r="G62" s="149" t="s">
        <v>68</v>
      </c>
      <c r="H62" s="149" t="s">
        <v>16</v>
      </c>
      <c r="I62" s="87">
        <v>1</v>
      </c>
      <c r="J62" s="83">
        <v>3696</v>
      </c>
      <c r="K62" s="79">
        <v>0.05</v>
      </c>
      <c r="L62" s="79">
        <v>0.05</v>
      </c>
      <c r="M62" s="73">
        <f t="shared" si="2"/>
        <v>3511.2</v>
      </c>
      <c r="N62" s="77"/>
      <c r="O62" s="78" t="str">
        <f t="shared" si="3"/>
        <v/>
      </c>
    </row>
    <row r="63" spans="2:15" ht="62.4" x14ac:dyDescent="0.3">
      <c r="B63" s="48">
        <v>58</v>
      </c>
      <c r="C63" s="129" t="s">
        <v>203</v>
      </c>
      <c r="D63" s="129" t="s">
        <v>203</v>
      </c>
      <c r="E63" s="144" t="s">
        <v>67</v>
      </c>
      <c r="F63" s="139" t="s">
        <v>204</v>
      </c>
      <c r="G63" s="149" t="s">
        <v>127</v>
      </c>
      <c r="H63" s="149" t="s">
        <v>148</v>
      </c>
      <c r="I63" s="87">
        <v>1</v>
      </c>
      <c r="J63" s="83">
        <v>100</v>
      </c>
      <c r="K63" s="79">
        <v>7.6300000000000007E-2</v>
      </c>
      <c r="L63" s="79">
        <v>7.6300000000000007E-2</v>
      </c>
      <c r="M63" s="73">
        <v>197.08</v>
      </c>
      <c r="N63" s="72"/>
      <c r="O63" s="73" t="str">
        <f t="shared" si="3"/>
        <v/>
      </c>
    </row>
    <row r="64" spans="2:15" ht="62.4" x14ac:dyDescent="0.3">
      <c r="B64" s="48">
        <v>59</v>
      </c>
      <c r="C64" s="129" t="s">
        <v>205</v>
      </c>
      <c r="D64" s="129" t="s">
        <v>205</v>
      </c>
      <c r="E64" s="144" t="s">
        <v>67</v>
      </c>
      <c r="F64" s="139" t="s">
        <v>206</v>
      </c>
      <c r="G64" s="149" t="s">
        <v>127</v>
      </c>
      <c r="H64" s="149" t="s">
        <v>148</v>
      </c>
      <c r="I64" s="87">
        <v>1</v>
      </c>
      <c r="J64" s="83">
        <v>25</v>
      </c>
      <c r="K64" s="79">
        <v>7.6300000000000007E-2</v>
      </c>
      <c r="L64" s="79">
        <v>7.6300000000000007E-2</v>
      </c>
      <c r="M64" s="73">
        <f t="shared" si="2"/>
        <v>23.092499999999998</v>
      </c>
      <c r="N64" s="72"/>
      <c r="O64" s="73" t="str">
        <f t="shared" si="3"/>
        <v/>
      </c>
    </row>
    <row r="65" spans="2:15" ht="62.4" x14ac:dyDescent="0.3">
      <c r="B65" s="48">
        <v>60</v>
      </c>
      <c r="C65" s="129" t="s">
        <v>207</v>
      </c>
      <c r="D65" s="129" t="s">
        <v>207</v>
      </c>
      <c r="E65" s="144" t="s">
        <v>67</v>
      </c>
      <c r="F65" s="139" t="s">
        <v>208</v>
      </c>
      <c r="G65" s="149" t="s">
        <v>127</v>
      </c>
      <c r="H65" s="149" t="s">
        <v>148</v>
      </c>
      <c r="I65" s="87">
        <v>1</v>
      </c>
      <c r="J65" s="83">
        <v>50</v>
      </c>
      <c r="K65" s="79">
        <v>7.6300000000000007E-2</v>
      </c>
      <c r="L65" s="79">
        <v>7.6300000000000007E-2</v>
      </c>
      <c r="M65" s="73">
        <v>198.08</v>
      </c>
      <c r="N65" s="77"/>
      <c r="O65" s="78" t="str">
        <f t="shared" si="3"/>
        <v/>
      </c>
    </row>
    <row r="66" spans="2:15" ht="62.4" x14ac:dyDescent="0.3">
      <c r="B66" s="48">
        <v>61</v>
      </c>
      <c r="C66" s="129" t="s">
        <v>209</v>
      </c>
      <c r="D66" s="129" t="s">
        <v>209</v>
      </c>
      <c r="E66" s="144" t="s">
        <v>187</v>
      </c>
      <c r="F66" s="139" t="s">
        <v>210</v>
      </c>
      <c r="G66" s="149" t="s">
        <v>127</v>
      </c>
      <c r="H66" s="149" t="s">
        <v>185</v>
      </c>
      <c r="I66" s="87">
        <v>1</v>
      </c>
      <c r="J66" s="83">
        <v>250</v>
      </c>
      <c r="K66" s="79">
        <v>4.7000000000000002E-3</v>
      </c>
      <c r="L66" s="79">
        <v>4.7000000000000002E-3</v>
      </c>
      <c r="M66" s="73">
        <f t="shared" si="2"/>
        <v>248.82499999999999</v>
      </c>
      <c r="N66" s="72"/>
      <c r="O66" s="73" t="str">
        <f t="shared" si="3"/>
        <v/>
      </c>
    </row>
    <row r="67" spans="2:15" ht="62.4" x14ac:dyDescent="0.3">
      <c r="B67" s="48">
        <v>62</v>
      </c>
      <c r="C67" s="129" t="s">
        <v>211</v>
      </c>
      <c r="D67" s="129" t="s">
        <v>211</v>
      </c>
      <c r="E67" s="144" t="s">
        <v>86</v>
      </c>
      <c r="F67" s="139" t="s">
        <v>212</v>
      </c>
      <c r="G67" s="149" t="s">
        <v>68</v>
      </c>
      <c r="H67" s="149" t="s">
        <v>185</v>
      </c>
      <c r="I67" s="87">
        <v>1</v>
      </c>
      <c r="J67" s="83">
        <v>5000</v>
      </c>
      <c r="K67" s="79">
        <v>0.05</v>
      </c>
      <c r="L67" s="80">
        <v>0.05</v>
      </c>
      <c r="M67" s="73">
        <v>199.08</v>
      </c>
      <c r="N67" s="72"/>
      <c r="O67" s="73" t="str">
        <f t="shared" si="3"/>
        <v/>
      </c>
    </row>
    <row r="68" spans="2:15" ht="62.4" x14ac:dyDescent="0.3">
      <c r="B68" s="48">
        <v>63</v>
      </c>
      <c r="C68" s="129" t="s">
        <v>213</v>
      </c>
      <c r="D68" s="129" t="s">
        <v>213</v>
      </c>
      <c r="E68" s="144" t="s">
        <v>67</v>
      </c>
      <c r="F68" s="139" t="s">
        <v>214</v>
      </c>
      <c r="G68" s="149" t="s">
        <v>127</v>
      </c>
      <c r="H68" s="149" t="s">
        <v>148</v>
      </c>
      <c r="I68" s="87">
        <v>1</v>
      </c>
      <c r="J68" s="83">
        <v>10</v>
      </c>
      <c r="K68" s="79">
        <v>7.6300000000000007E-2</v>
      </c>
      <c r="L68" s="79">
        <v>7.6300000000000007E-2</v>
      </c>
      <c r="M68" s="73">
        <f t="shared" si="2"/>
        <v>9.2370000000000001</v>
      </c>
      <c r="N68" s="77"/>
      <c r="O68" s="78" t="str">
        <f t="shared" si="3"/>
        <v/>
      </c>
    </row>
    <row r="69" spans="2:15" ht="31.2" x14ac:dyDescent="0.3">
      <c r="B69" s="48">
        <v>64</v>
      </c>
      <c r="C69" s="129" t="s">
        <v>215</v>
      </c>
      <c r="D69" s="129" t="s">
        <v>215</v>
      </c>
      <c r="E69" s="144" t="s">
        <v>67</v>
      </c>
      <c r="F69" s="139" t="s">
        <v>216</v>
      </c>
      <c r="G69" s="149" t="s">
        <v>127</v>
      </c>
      <c r="H69" s="149" t="s">
        <v>148</v>
      </c>
      <c r="I69" s="87">
        <v>1</v>
      </c>
      <c r="J69" s="83">
        <v>14.99</v>
      </c>
      <c r="K69" s="79">
        <v>7.6300000000000007E-2</v>
      </c>
      <c r="L69" s="79">
        <v>7.6300000000000007E-2</v>
      </c>
      <c r="M69" s="73">
        <v>200.08</v>
      </c>
      <c r="N69" s="72"/>
      <c r="O69" s="73" t="str">
        <f t="shared" si="3"/>
        <v/>
      </c>
    </row>
    <row r="70" spans="2:15" ht="46.8" x14ac:dyDescent="0.3">
      <c r="B70" s="48">
        <v>65</v>
      </c>
      <c r="C70" s="129" t="s">
        <v>217</v>
      </c>
      <c r="D70" s="129" t="s">
        <v>217</v>
      </c>
      <c r="E70" s="144" t="s">
        <v>67</v>
      </c>
      <c r="F70" s="139" t="s">
        <v>218</v>
      </c>
      <c r="G70" s="149" t="s">
        <v>127</v>
      </c>
      <c r="H70" s="149" t="s">
        <v>148</v>
      </c>
      <c r="I70" s="87">
        <v>1</v>
      </c>
      <c r="J70" s="83">
        <v>19.989999999999998</v>
      </c>
      <c r="K70" s="79">
        <v>7.6300000000000007E-2</v>
      </c>
      <c r="L70" s="79">
        <v>7.6300000000000007E-2</v>
      </c>
      <c r="M70" s="73">
        <f t="shared" si="2"/>
        <v>18.464762999999998</v>
      </c>
      <c r="N70" s="72"/>
      <c r="O70" s="73" t="str">
        <f t="shared" si="3"/>
        <v/>
      </c>
    </row>
    <row r="71" spans="2:15" ht="46.8" x14ac:dyDescent="0.3">
      <c r="B71" s="48">
        <v>66</v>
      </c>
      <c r="C71" s="129" t="s">
        <v>219</v>
      </c>
      <c r="D71" s="129" t="s">
        <v>219</v>
      </c>
      <c r="E71" s="144" t="s">
        <v>187</v>
      </c>
      <c r="F71" s="139" t="s">
        <v>220</v>
      </c>
      <c r="G71" s="149" t="s">
        <v>127</v>
      </c>
      <c r="H71" s="149" t="s">
        <v>16</v>
      </c>
      <c r="I71" s="87">
        <v>1</v>
      </c>
      <c r="J71" s="83">
        <v>1800</v>
      </c>
      <c r="K71" s="79">
        <v>4.7000000000000002E-3</v>
      </c>
      <c r="L71" s="80">
        <v>4.7000000000000002E-3</v>
      </c>
      <c r="M71" s="73">
        <v>201.08</v>
      </c>
      <c r="N71" s="77"/>
      <c r="O71" s="78" t="str">
        <f t="shared" si="3"/>
        <v/>
      </c>
    </row>
    <row r="72" spans="2:15" ht="31.2" x14ac:dyDescent="0.3">
      <c r="B72" s="48">
        <v>67</v>
      </c>
      <c r="C72" s="129" t="s">
        <v>221</v>
      </c>
      <c r="D72" s="129" t="s">
        <v>221</v>
      </c>
      <c r="E72" s="144" t="s">
        <v>67</v>
      </c>
      <c r="F72" s="139" t="s">
        <v>222</v>
      </c>
      <c r="G72" s="149" t="s">
        <v>127</v>
      </c>
      <c r="H72" s="149" t="s">
        <v>16</v>
      </c>
      <c r="I72" s="87">
        <v>1</v>
      </c>
      <c r="J72" s="83">
        <v>200</v>
      </c>
      <c r="K72" s="79">
        <v>7.6300000000000007E-2</v>
      </c>
      <c r="L72" s="79">
        <v>7.6300000000000007E-2</v>
      </c>
      <c r="M72" s="73">
        <f t="shared" si="2"/>
        <v>184.73999999999998</v>
      </c>
      <c r="N72" s="72"/>
      <c r="O72" s="73" t="str">
        <f t="shared" si="3"/>
        <v/>
      </c>
    </row>
    <row r="73" spans="2:15" ht="31.2" x14ac:dyDescent="0.3">
      <c r="B73" s="48">
        <v>68</v>
      </c>
      <c r="C73" s="129" t="s">
        <v>223</v>
      </c>
      <c r="D73" s="129" t="s">
        <v>223</v>
      </c>
      <c r="E73" s="144" t="s">
        <v>67</v>
      </c>
      <c r="F73" s="139" t="s">
        <v>224</v>
      </c>
      <c r="G73" s="149" t="s">
        <v>127</v>
      </c>
      <c r="H73" s="149" t="s">
        <v>148</v>
      </c>
      <c r="I73" s="87">
        <v>1</v>
      </c>
      <c r="J73" s="83">
        <v>13.99</v>
      </c>
      <c r="K73" s="79">
        <v>7.6300000000000007E-2</v>
      </c>
      <c r="L73" s="79">
        <v>7.6300000000000007E-2</v>
      </c>
      <c r="M73" s="73">
        <v>202.08</v>
      </c>
      <c r="N73" s="72"/>
      <c r="O73" s="73" t="str">
        <f t="shared" si="3"/>
        <v/>
      </c>
    </row>
    <row r="74" spans="2:15" ht="31.2" x14ac:dyDescent="0.3">
      <c r="B74" s="48">
        <v>69</v>
      </c>
      <c r="C74" s="129" t="s">
        <v>225</v>
      </c>
      <c r="D74" s="129" t="s">
        <v>225</v>
      </c>
      <c r="E74" s="144" t="s">
        <v>67</v>
      </c>
      <c r="F74" s="139" t="s">
        <v>226</v>
      </c>
      <c r="G74" s="149" t="s">
        <v>127</v>
      </c>
      <c r="H74" s="149" t="s">
        <v>148</v>
      </c>
      <c r="I74" s="87">
        <v>1</v>
      </c>
      <c r="J74" s="83">
        <v>20</v>
      </c>
      <c r="K74" s="79">
        <v>7.6300000000000007E-2</v>
      </c>
      <c r="L74" s="79">
        <v>7.6300000000000007E-2</v>
      </c>
      <c r="M74" s="73">
        <f t="shared" si="2"/>
        <v>18.474</v>
      </c>
      <c r="N74" s="77"/>
      <c r="O74" s="78" t="str">
        <f t="shared" si="3"/>
        <v/>
      </c>
    </row>
    <row r="75" spans="2:15" ht="46.8" x14ac:dyDescent="0.3">
      <c r="B75" s="48">
        <v>70</v>
      </c>
      <c r="C75" s="129" t="s">
        <v>227</v>
      </c>
      <c r="D75" s="129" t="s">
        <v>227</v>
      </c>
      <c r="E75" s="144" t="s">
        <v>86</v>
      </c>
      <c r="F75" s="139" t="s">
        <v>228</v>
      </c>
      <c r="G75" s="149" t="s">
        <v>68</v>
      </c>
      <c r="H75" s="149" t="s">
        <v>16</v>
      </c>
      <c r="I75" s="87">
        <v>1</v>
      </c>
      <c r="J75" s="83">
        <v>2000</v>
      </c>
      <c r="K75" s="79">
        <v>0.05</v>
      </c>
      <c r="L75" s="79">
        <v>0.05</v>
      </c>
      <c r="M75" s="73">
        <v>203.08</v>
      </c>
      <c r="N75" s="72"/>
      <c r="O75" s="73" t="str">
        <f t="shared" si="3"/>
        <v/>
      </c>
    </row>
    <row r="76" spans="2:15" ht="46.8" x14ac:dyDescent="0.3">
      <c r="B76" s="48">
        <v>71</v>
      </c>
      <c r="C76" s="129" t="s">
        <v>229</v>
      </c>
      <c r="D76" s="129" t="s">
        <v>229</v>
      </c>
      <c r="E76" s="144" t="s">
        <v>67</v>
      </c>
      <c r="F76" s="139" t="s">
        <v>230</v>
      </c>
      <c r="G76" s="149" t="s">
        <v>127</v>
      </c>
      <c r="H76" s="149" t="s">
        <v>148</v>
      </c>
      <c r="I76" s="87">
        <v>1</v>
      </c>
      <c r="J76" s="83">
        <v>14.99</v>
      </c>
      <c r="K76" s="79">
        <v>7.6300000000000007E-2</v>
      </c>
      <c r="L76" s="80">
        <v>7.6300000000000007E-2</v>
      </c>
      <c r="M76" s="73">
        <f t="shared" si="2"/>
        <v>13.846263</v>
      </c>
      <c r="N76" s="72"/>
      <c r="O76" s="73" t="str">
        <f t="shared" si="3"/>
        <v/>
      </c>
    </row>
    <row r="77" spans="2:15" ht="46.8" x14ac:dyDescent="0.3">
      <c r="B77" s="48">
        <v>72</v>
      </c>
      <c r="C77" s="129" t="s">
        <v>231</v>
      </c>
      <c r="D77" s="129" t="s">
        <v>231</v>
      </c>
      <c r="E77" s="144" t="s">
        <v>187</v>
      </c>
      <c r="F77" s="139" t="s">
        <v>232</v>
      </c>
      <c r="G77" s="149" t="s">
        <v>127</v>
      </c>
      <c r="H77" s="149" t="s">
        <v>185</v>
      </c>
      <c r="I77" s="87">
        <v>1</v>
      </c>
      <c r="J77" s="83">
        <v>231</v>
      </c>
      <c r="K77" s="79">
        <v>4.7000000000000002E-3</v>
      </c>
      <c r="L77" s="80">
        <v>4.7000000000000002E-3</v>
      </c>
      <c r="M77" s="73">
        <v>204.08</v>
      </c>
      <c r="N77" s="77"/>
      <c r="O77" s="78" t="str">
        <f t="shared" si="3"/>
        <v/>
      </c>
    </row>
    <row r="78" spans="2:15" ht="46.8" x14ac:dyDescent="0.3">
      <c r="B78" s="48">
        <v>73</v>
      </c>
      <c r="C78" s="129" t="s">
        <v>233</v>
      </c>
      <c r="D78" s="129" t="s">
        <v>234</v>
      </c>
      <c r="E78" s="144" t="s">
        <v>67</v>
      </c>
      <c r="F78" s="139" t="s">
        <v>235</v>
      </c>
      <c r="G78" s="149" t="s">
        <v>127</v>
      </c>
      <c r="H78" s="149" t="s">
        <v>148</v>
      </c>
      <c r="I78" s="87">
        <v>1</v>
      </c>
      <c r="J78" s="83">
        <v>50</v>
      </c>
      <c r="K78" s="79">
        <v>7.6300000000000007E-2</v>
      </c>
      <c r="L78" s="80">
        <v>7.6300000000000007E-2</v>
      </c>
      <c r="M78" s="73">
        <f t="shared" si="2"/>
        <v>46.184999999999995</v>
      </c>
      <c r="N78" s="72"/>
      <c r="O78" s="73" t="str">
        <f t="shared" si="3"/>
        <v/>
      </c>
    </row>
    <row r="79" spans="2:15" ht="46.8" x14ac:dyDescent="0.3">
      <c r="B79" s="48">
        <v>74</v>
      </c>
      <c r="C79" s="129" t="s">
        <v>236</v>
      </c>
      <c r="D79" s="129" t="s">
        <v>236</v>
      </c>
      <c r="E79" s="144" t="s">
        <v>86</v>
      </c>
      <c r="F79" s="139" t="s">
        <v>237</v>
      </c>
      <c r="G79" s="149" t="s">
        <v>68</v>
      </c>
      <c r="H79" s="149" t="s">
        <v>185</v>
      </c>
      <c r="I79" s="87">
        <v>1</v>
      </c>
      <c r="J79" s="83">
        <v>3060.75</v>
      </c>
      <c r="K79" s="79">
        <v>0.05</v>
      </c>
      <c r="L79" s="80">
        <v>0.05</v>
      </c>
      <c r="M79" s="73">
        <v>205.08</v>
      </c>
      <c r="N79" s="72"/>
      <c r="O79" s="73" t="str">
        <f t="shared" si="3"/>
        <v/>
      </c>
    </row>
    <row r="80" spans="2:15" ht="46.8" x14ac:dyDescent="0.3">
      <c r="B80" s="48">
        <v>75</v>
      </c>
      <c r="C80" s="129" t="s">
        <v>238</v>
      </c>
      <c r="D80" s="129" t="s">
        <v>239</v>
      </c>
      <c r="E80" s="144" t="s">
        <v>67</v>
      </c>
      <c r="F80" s="139" t="s">
        <v>240</v>
      </c>
      <c r="G80" s="149" t="s">
        <v>127</v>
      </c>
      <c r="H80" s="149" t="s">
        <v>148</v>
      </c>
      <c r="I80" s="87">
        <v>1</v>
      </c>
      <c r="J80" s="83">
        <v>10</v>
      </c>
      <c r="K80" s="79">
        <v>7.6300000000000007E-2</v>
      </c>
      <c r="L80" s="79">
        <v>7.6300000000000007E-2</v>
      </c>
      <c r="M80" s="73">
        <f t="shared" si="2"/>
        <v>9.2370000000000001</v>
      </c>
      <c r="N80" s="77"/>
      <c r="O80" s="78" t="str">
        <f t="shared" si="3"/>
        <v/>
      </c>
    </row>
    <row r="81" spans="2:15" ht="46.8" x14ac:dyDescent="0.3">
      <c r="B81" s="48">
        <v>76</v>
      </c>
      <c r="C81" s="129" t="s">
        <v>241</v>
      </c>
      <c r="D81" s="129" t="s">
        <v>242</v>
      </c>
      <c r="E81" s="144" t="s">
        <v>67</v>
      </c>
      <c r="F81" s="139" t="s">
        <v>243</v>
      </c>
      <c r="G81" s="149" t="s">
        <v>127</v>
      </c>
      <c r="H81" s="149" t="s">
        <v>16</v>
      </c>
      <c r="I81" s="87">
        <v>1</v>
      </c>
      <c r="J81" s="83">
        <v>100</v>
      </c>
      <c r="K81" s="79">
        <v>7.6300000000000007E-2</v>
      </c>
      <c r="L81" s="79">
        <v>7.6300000000000007E-2</v>
      </c>
      <c r="M81" s="73">
        <v>206.08</v>
      </c>
      <c r="N81" s="72"/>
      <c r="O81" s="73" t="str">
        <f t="shared" si="3"/>
        <v/>
      </c>
    </row>
    <row r="82" spans="2:15" ht="62.4" x14ac:dyDescent="0.3">
      <c r="B82" s="48">
        <v>77</v>
      </c>
      <c r="C82" s="129" t="s">
        <v>244</v>
      </c>
      <c r="D82" s="129" t="s">
        <v>245</v>
      </c>
      <c r="E82" s="144" t="s">
        <v>67</v>
      </c>
      <c r="F82" s="139" t="s">
        <v>246</v>
      </c>
      <c r="G82" s="149" t="s">
        <v>127</v>
      </c>
      <c r="H82" s="149" t="s">
        <v>16</v>
      </c>
      <c r="I82" s="87">
        <v>1</v>
      </c>
      <c r="J82" s="83">
        <v>130</v>
      </c>
      <c r="K82" s="79">
        <v>7.6300000000000007E-2</v>
      </c>
      <c r="L82" s="79">
        <v>7.6300000000000007E-2</v>
      </c>
      <c r="M82" s="73">
        <f t="shared" si="2"/>
        <v>120.08099999999999</v>
      </c>
      <c r="N82" s="72"/>
      <c r="O82" s="73" t="str">
        <f t="shared" si="3"/>
        <v/>
      </c>
    </row>
    <row r="83" spans="2:15" ht="31.2" x14ac:dyDescent="0.3">
      <c r="B83" s="48">
        <v>78</v>
      </c>
      <c r="C83" s="129" t="s">
        <v>247</v>
      </c>
      <c r="D83" s="129" t="s">
        <v>247</v>
      </c>
      <c r="E83" s="144" t="s">
        <v>67</v>
      </c>
      <c r="F83" s="139" t="s">
        <v>248</v>
      </c>
      <c r="G83" s="149" t="s">
        <v>127</v>
      </c>
      <c r="H83" s="149" t="s">
        <v>148</v>
      </c>
      <c r="I83" s="87">
        <v>1</v>
      </c>
      <c r="J83" s="83">
        <v>14.99</v>
      </c>
      <c r="K83" s="79">
        <v>7.6300000000000007E-2</v>
      </c>
      <c r="L83" s="79">
        <v>7.6300000000000007E-2</v>
      </c>
      <c r="M83" s="73">
        <v>207.08</v>
      </c>
      <c r="N83" s="77"/>
      <c r="O83" s="78" t="str">
        <f t="shared" si="3"/>
        <v/>
      </c>
    </row>
    <row r="84" spans="2:15" ht="46.8" x14ac:dyDescent="0.3">
      <c r="B84" s="48">
        <v>79</v>
      </c>
      <c r="C84" s="129" t="s">
        <v>249</v>
      </c>
      <c r="D84" s="129" t="s">
        <v>249</v>
      </c>
      <c r="E84" s="144" t="s">
        <v>67</v>
      </c>
      <c r="F84" s="139" t="s">
        <v>250</v>
      </c>
      <c r="G84" s="149" t="s">
        <v>127</v>
      </c>
      <c r="H84" s="149" t="s">
        <v>148</v>
      </c>
      <c r="I84" s="87">
        <v>1</v>
      </c>
      <c r="J84" s="83">
        <v>19.989999999999998</v>
      </c>
      <c r="K84" s="79">
        <v>7.6300000000000007E-2</v>
      </c>
      <c r="L84" s="79">
        <v>7.6300000000000007E-2</v>
      </c>
      <c r="M84" s="73">
        <f t="shared" si="2"/>
        <v>18.464762999999998</v>
      </c>
      <c r="N84" s="72"/>
      <c r="O84" s="73" t="str">
        <f t="shared" si="3"/>
        <v/>
      </c>
    </row>
    <row r="85" spans="2:15" ht="46.8" x14ac:dyDescent="0.3">
      <c r="B85" s="48">
        <v>80</v>
      </c>
      <c r="C85" s="129" t="s">
        <v>251</v>
      </c>
      <c r="D85" s="129" t="s">
        <v>251</v>
      </c>
      <c r="E85" s="144" t="s">
        <v>67</v>
      </c>
      <c r="F85" s="139" t="s">
        <v>252</v>
      </c>
      <c r="G85" s="149" t="s">
        <v>127</v>
      </c>
      <c r="H85" s="149" t="s">
        <v>148</v>
      </c>
      <c r="I85" s="87">
        <v>1</v>
      </c>
      <c r="J85" s="83">
        <v>15.99</v>
      </c>
      <c r="K85" s="79">
        <v>7.6300000000000007E-2</v>
      </c>
      <c r="L85" s="79">
        <v>7.6300000000000007E-2</v>
      </c>
      <c r="M85" s="73">
        <v>208.08</v>
      </c>
      <c r="N85" s="72"/>
      <c r="O85" s="73" t="str">
        <f t="shared" si="3"/>
        <v/>
      </c>
    </row>
    <row r="86" spans="2:15" ht="46.8" x14ac:dyDescent="0.3">
      <c r="B86" s="48">
        <v>81</v>
      </c>
      <c r="C86" s="129" t="s">
        <v>253</v>
      </c>
      <c r="D86" s="129" t="s">
        <v>253</v>
      </c>
      <c r="E86" s="144" t="s">
        <v>67</v>
      </c>
      <c r="F86" s="139" t="s">
        <v>254</v>
      </c>
      <c r="G86" s="149" t="s">
        <v>127</v>
      </c>
      <c r="H86" s="149" t="s">
        <v>148</v>
      </c>
      <c r="I86" s="87">
        <v>1</v>
      </c>
      <c r="J86" s="83">
        <v>14.99</v>
      </c>
      <c r="K86" s="79">
        <v>7.6300000000000007E-2</v>
      </c>
      <c r="L86" s="79">
        <v>7.6300000000000007E-2</v>
      </c>
      <c r="M86" s="73">
        <f t="shared" ref="M86:M102" si="4">IF($J86="","",IF($L86="",$J86*(1-$K86),IF(L86&lt;K86,"Discount Error",J86*(1-$L86))))</f>
        <v>13.846263</v>
      </c>
      <c r="N86" s="77"/>
      <c r="O86" s="78" t="str">
        <f t="shared" si="3"/>
        <v/>
      </c>
    </row>
    <row r="87" spans="2:15" ht="46.8" x14ac:dyDescent="0.3">
      <c r="B87" s="48">
        <v>82</v>
      </c>
      <c r="C87" s="129" t="s">
        <v>255</v>
      </c>
      <c r="D87" s="129" t="s">
        <v>255</v>
      </c>
      <c r="E87" s="144" t="s">
        <v>67</v>
      </c>
      <c r="F87" s="139" t="s">
        <v>256</v>
      </c>
      <c r="G87" s="149" t="s">
        <v>127</v>
      </c>
      <c r="H87" s="149" t="s">
        <v>148</v>
      </c>
      <c r="I87" s="87">
        <v>1</v>
      </c>
      <c r="J87" s="83">
        <v>19.989999999999998</v>
      </c>
      <c r="K87" s="79">
        <v>7.6300000000000007E-2</v>
      </c>
      <c r="L87" s="79">
        <v>7.6300000000000007E-2</v>
      </c>
      <c r="M87" s="73">
        <v>209.08</v>
      </c>
      <c r="N87" s="72"/>
      <c r="O87" s="73" t="str">
        <f t="shared" si="3"/>
        <v/>
      </c>
    </row>
    <row r="88" spans="2:15" ht="31.2" x14ac:dyDescent="0.3">
      <c r="B88" s="48">
        <v>83</v>
      </c>
      <c r="C88" s="129" t="s">
        <v>257</v>
      </c>
      <c r="D88" s="129" t="s">
        <v>257</v>
      </c>
      <c r="E88" s="144" t="s">
        <v>67</v>
      </c>
      <c r="F88" s="139" t="s">
        <v>258</v>
      </c>
      <c r="G88" s="149" t="s">
        <v>127</v>
      </c>
      <c r="H88" s="149" t="s">
        <v>148</v>
      </c>
      <c r="I88" s="87">
        <v>1</v>
      </c>
      <c r="J88" s="83">
        <v>30</v>
      </c>
      <c r="K88" s="79">
        <v>7.6300000000000007E-2</v>
      </c>
      <c r="L88" s="79">
        <v>7.6300000000000007E-2</v>
      </c>
      <c r="M88" s="73">
        <f t="shared" si="4"/>
        <v>27.710999999999999</v>
      </c>
      <c r="N88" s="72"/>
      <c r="O88" s="73" t="str">
        <f t="shared" si="3"/>
        <v/>
      </c>
    </row>
    <row r="89" spans="2:15" ht="31.2" x14ac:dyDescent="0.3">
      <c r="B89" s="48">
        <v>84</v>
      </c>
      <c r="C89" s="129" t="s">
        <v>259</v>
      </c>
      <c r="D89" s="129" t="s">
        <v>259</v>
      </c>
      <c r="E89" s="144" t="s">
        <v>86</v>
      </c>
      <c r="F89" s="139" t="s">
        <v>260</v>
      </c>
      <c r="G89" s="149" t="s">
        <v>68</v>
      </c>
      <c r="H89" s="149" t="s">
        <v>185</v>
      </c>
      <c r="I89" s="87">
        <v>1</v>
      </c>
      <c r="J89" s="83">
        <v>10000</v>
      </c>
      <c r="K89" s="79">
        <v>0.05</v>
      </c>
      <c r="L89" s="80">
        <v>0.05</v>
      </c>
      <c r="M89" s="73">
        <v>210.08</v>
      </c>
      <c r="N89" s="77"/>
      <c r="O89" s="78" t="str">
        <f t="shared" si="3"/>
        <v/>
      </c>
    </row>
    <row r="90" spans="2:15" ht="31.2" x14ac:dyDescent="0.3">
      <c r="B90" s="48">
        <v>85</v>
      </c>
      <c r="C90" s="129" t="s">
        <v>261</v>
      </c>
      <c r="D90" s="129" t="s">
        <v>261</v>
      </c>
      <c r="E90" s="144" t="s">
        <v>67</v>
      </c>
      <c r="F90" s="139" t="s">
        <v>262</v>
      </c>
      <c r="G90" s="149" t="s">
        <v>127</v>
      </c>
      <c r="H90" s="149" t="s">
        <v>148</v>
      </c>
      <c r="I90" s="87">
        <v>1</v>
      </c>
      <c r="J90" s="83">
        <v>14.99</v>
      </c>
      <c r="K90" s="79">
        <v>7.6300000000000007E-2</v>
      </c>
      <c r="L90" s="79">
        <v>7.6300000000000007E-2</v>
      </c>
      <c r="M90" s="73">
        <f t="shared" si="4"/>
        <v>13.846263</v>
      </c>
      <c r="N90" s="72"/>
      <c r="O90" s="73" t="str">
        <f t="shared" si="3"/>
        <v/>
      </c>
    </row>
    <row r="91" spans="2:15" ht="46.8" x14ac:dyDescent="0.3">
      <c r="B91" s="48">
        <v>86</v>
      </c>
      <c r="C91" s="129" t="s">
        <v>263</v>
      </c>
      <c r="D91" s="129" t="s">
        <v>263</v>
      </c>
      <c r="E91" s="144" t="s">
        <v>67</v>
      </c>
      <c r="F91" s="139" t="s">
        <v>264</v>
      </c>
      <c r="G91" s="149" t="s">
        <v>127</v>
      </c>
      <c r="H91" s="149" t="s">
        <v>148</v>
      </c>
      <c r="I91" s="87">
        <v>1</v>
      </c>
      <c r="J91" s="83">
        <v>15.99</v>
      </c>
      <c r="K91" s="79">
        <v>7.6300000000000007E-2</v>
      </c>
      <c r="L91" s="79">
        <v>7.6300000000000007E-2</v>
      </c>
      <c r="M91" s="73">
        <v>211.08</v>
      </c>
      <c r="N91" s="72"/>
      <c r="O91" s="73" t="str">
        <f t="shared" ref="O91:O102" si="5">IF(M91="Discount Error","Error",IF($N91="","",IF(J91*(1-N91)&gt;M91,"Discount Error",($J91*(1-$N91)))))</f>
        <v/>
      </c>
    </row>
    <row r="92" spans="2:15" ht="31.2" x14ac:dyDescent="0.3">
      <c r="B92" s="48">
        <v>87</v>
      </c>
      <c r="C92" s="129" t="s">
        <v>265</v>
      </c>
      <c r="D92" s="129" t="s">
        <v>265</v>
      </c>
      <c r="E92" s="144" t="s">
        <v>67</v>
      </c>
      <c r="F92" s="139" t="s">
        <v>266</v>
      </c>
      <c r="G92" s="149" t="s">
        <v>127</v>
      </c>
      <c r="H92" s="149" t="s">
        <v>148</v>
      </c>
      <c r="I92" s="87">
        <v>1</v>
      </c>
      <c r="J92" s="83">
        <v>39.979999999999997</v>
      </c>
      <c r="K92" s="79">
        <v>7.6300000000000007E-2</v>
      </c>
      <c r="L92" s="79">
        <v>7.6300000000000007E-2</v>
      </c>
      <c r="M92" s="73">
        <f t="shared" si="4"/>
        <v>36.929525999999996</v>
      </c>
      <c r="N92" s="77"/>
      <c r="O92" s="78" t="str">
        <f t="shared" si="5"/>
        <v/>
      </c>
    </row>
    <row r="93" spans="2:15" ht="46.8" x14ac:dyDescent="0.3">
      <c r="B93" s="48">
        <v>88</v>
      </c>
      <c r="C93" s="129" t="s">
        <v>267</v>
      </c>
      <c r="D93" s="129" t="s">
        <v>267</v>
      </c>
      <c r="E93" s="144" t="s">
        <v>67</v>
      </c>
      <c r="F93" s="139" t="s">
        <v>268</v>
      </c>
      <c r="G93" s="149" t="s">
        <v>127</v>
      </c>
      <c r="H93" s="149" t="s">
        <v>148</v>
      </c>
      <c r="I93" s="87">
        <v>1</v>
      </c>
      <c r="J93" s="83">
        <v>51.98</v>
      </c>
      <c r="K93" s="79">
        <v>7.6300000000000007E-2</v>
      </c>
      <c r="L93" s="79">
        <v>7.6300000000000007E-2</v>
      </c>
      <c r="M93" s="73">
        <v>212.08</v>
      </c>
      <c r="N93" s="72"/>
      <c r="O93" s="73" t="str">
        <f t="shared" si="5"/>
        <v/>
      </c>
    </row>
    <row r="94" spans="2:15" ht="46.8" x14ac:dyDescent="0.3">
      <c r="B94" s="48">
        <v>89</v>
      </c>
      <c r="C94" s="129" t="s">
        <v>269</v>
      </c>
      <c r="D94" s="129" t="s">
        <v>269</v>
      </c>
      <c r="E94" s="144" t="s">
        <v>86</v>
      </c>
      <c r="F94" s="139" t="s">
        <v>270</v>
      </c>
      <c r="G94" s="149" t="s">
        <v>68</v>
      </c>
      <c r="H94" s="149" t="s">
        <v>185</v>
      </c>
      <c r="I94" s="87">
        <v>1</v>
      </c>
      <c r="J94" s="83">
        <v>2500</v>
      </c>
      <c r="K94" s="79">
        <v>0.05</v>
      </c>
      <c r="L94" s="80">
        <v>0.05</v>
      </c>
      <c r="M94" s="73">
        <f t="shared" si="4"/>
        <v>2375</v>
      </c>
      <c r="N94" s="72"/>
      <c r="O94" s="73" t="str">
        <f t="shared" si="5"/>
        <v/>
      </c>
    </row>
    <row r="95" spans="2:15" ht="62.4" x14ac:dyDescent="0.3">
      <c r="B95" s="48">
        <v>90</v>
      </c>
      <c r="C95" s="129" t="s">
        <v>271</v>
      </c>
      <c r="D95" s="129" t="s">
        <v>271</v>
      </c>
      <c r="E95" s="144" t="s">
        <v>187</v>
      </c>
      <c r="F95" s="139" t="s">
        <v>272</v>
      </c>
      <c r="G95" s="149" t="s">
        <v>127</v>
      </c>
      <c r="H95" s="149" t="s">
        <v>16</v>
      </c>
      <c r="I95" s="87">
        <v>1</v>
      </c>
      <c r="J95" s="83">
        <v>840</v>
      </c>
      <c r="K95" s="79">
        <v>4.7000000000000002E-3</v>
      </c>
      <c r="L95" s="80">
        <v>4.7000000000000002E-3</v>
      </c>
      <c r="M95" s="73">
        <v>213.08</v>
      </c>
      <c r="N95" s="77"/>
      <c r="O95" s="78" t="str">
        <f t="shared" si="5"/>
        <v/>
      </c>
    </row>
    <row r="96" spans="2:15" ht="62.4" x14ac:dyDescent="0.3">
      <c r="B96" s="48">
        <v>91</v>
      </c>
      <c r="C96" s="129" t="s">
        <v>273</v>
      </c>
      <c r="D96" s="129" t="s">
        <v>273</v>
      </c>
      <c r="E96" s="144" t="s">
        <v>86</v>
      </c>
      <c r="F96" s="139" t="s">
        <v>274</v>
      </c>
      <c r="G96" s="149" t="s">
        <v>68</v>
      </c>
      <c r="H96" s="149" t="s">
        <v>16</v>
      </c>
      <c r="I96" s="87">
        <v>1</v>
      </c>
      <c r="J96" s="83">
        <v>4200</v>
      </c>
      <c r="K96" s="79">
        <v>0.05</v>
      </c>
      <c r="L96" s="80">
        <v>0.05</v>
      </c>
      <c r="M96" s="73">
        <f t="shared" si="4"/>
        <v>3990</v>
      </c>
      <c r="N96" s="72"/>
      <c r="O96" s="73" t="str">
        <f t="shared" si="5"/>
        <v/>
      </c>
    </row>
    <row r="97" spans="2:15" ht="31.2" x14ac:dyDescent="0.3">
      <c r="B97" s="48">
        <v>92</v>
      </c>
      <c r="C97" s="129" t="s">
        <v>275</v>
      </c>
      <c r="D97" s="129" t="s">
        <v>275</v>
      </c>
      <c r="E97" s="144" t="s">
        <v>67</v>
      </c>
      <c r="F97" s="139" t="s">
        <v>276</v>
      </c>
      <c r="G97" s="149" t="s">
        <v>127</v>
      </c>
      <c r="H97" s="149" t="s">
        <v>148</v>
      </c>
      <c r="I97" s="87">
        <v>1</v>
      </c>
      <c r="J97" s="83">
        <v>14.99</v>
      </c>
      <c r="K97" s="79">
        <v>7.6300000000000007E-2</v>
      </c>
      <c r="L97" s="79">
        <v>7.6300000000000007E-2</v>
      </c>
      <c r="M97" s="73">
        <v>214.08</v>
      </c>
      <c r="N97" s="72"/>
      <c r="O97" s="73" t="str">
        <f t="shared" si="5"/>
        <v/>
      </c>
    </row>
    <row r="98" spans="2:15" ht="46.8" x14ac:dyDescent="0.3">
      <c r="B98" s="48">
        <v>93</v>
      </c>
      <c r="C98" s="129" t="s">
        <v>277</v>
      </c>
      <c r="D98" s="129" t="s">
        <v>277</v>
      </c>
      <c r="E98" s="144" t="s">
        <v>67</v>
      </c>
      <c r="F98" s="139" t="s">
        <v>278</v>
      </c>
      <c r="G98" s="149" t="s">
        <v>127</v>
      </c>
      <c r="H98" s="149" t="s">
        <v>148</v>
      </c>
      <c r="I98" s="87">
        <v>1</v>
      </c>
      <c r="J98" s="83">
        <v>15.99</v>
      </c>
      <c r="K98" s="79">
        <v>7.6300000000000007E-2</v>
      </c>
      <c r="L98" s="79">
        <v>7.6300000000000007E-2</v>
      </c>
      <c r="M98" s="73">
        <f t="shared" si="4"/>
        <v>14.769962999999999</v>
      </c>
      <c r="N98" s="77"/>
      <c r="O98" s="78" t="str">
        <f t="shared" si="5"/>
        <v/>
      </c>
    </row>
    <row r="99" spans="2:15" ht="31.2" x14ac:dyDescent="0.3">
      <c r="B99" s="48">
        <v>94</v>
      </c>
      <c r="C99" s="129" t="s">
        <v>279</v>
      </c>
      <c r="D99" s="129" t="s">
        <v>279</v>
      </c>
      <c r="E99" s="144" t="s">
        <v>67</v>
      </c>
      <c r="F99" s="139" t="s">
        <v>280</v>
      </c>
      <c r="G99" s="149" t="s">
        <v>127</v>
      </c>
      <c r="H99" s="149" t="s">
        <v>148</v>
      </c>
      <c r="I99" s="87">
        <v>1</v>
      </c>
      <c r="J99" s="83">
        <v>16</v>
      </c>
      <c r="K99" s="79">
        <v>7.6300000000000007E-2</v>
      </c>
      <c r="L99" s="79">
        <v>7.6300000000000007E-2</v>
      </c>
      <c r="M99" s="73">
        <v>215.08</v>
      </c>
      <c r="N99" s="72"/>
      <c r="O99" s="73" t="str">
        <f t="shared" si="5"/>
        <v/>
      </c>
    </row>
    <row r="100" spans="2:15" ht="46.8" x14ac:dyDescent="0.3">
      <c r="B100" s="48">
        <v>95</v>
      </c>
      <c r="C100" s="129" t="s">
        <v>281</v>
      </c>
      <c r="D100" s="129" t="s">
        <v>281</v>
      </c>
      <c r="E100" s="144" t="s">
        <v>86</v>
      </c>
      <c r="F100" s="139" t="s">
        <v>282</v>
      </c>
      <c r="G100" s="149" t="s">
        <v>68</v>
      </c>
      <c r="H100" s="149" t="s">
        <v>16</v>
      </c>
      <c r="I100" s="87">
        <v>1</v>
      </c>
      <c r="J100" s="83">
        <v>3200</v>
      </c>
      <c r="K100" s="79">
        <v>0.05</v>
      </c>
      <c r="L100" s="80">
        <v>0.05</v>
      </c>
      <c r="M100" s="73">
        <f t="shared" si="4"/>
        <v>3040</v>
      </c>
      <c r="N100" s="72"/>
      <c r="O100" s="73" t="str">
        <f t="shared" si="5"/>
        <v/>
      </c>
    </row>
    <row r="101" spans="2:15" ht="46.8" x14ac:dyDescent="0.3">
      <c r="B101" s="48">
        <v>96</v>
      </c>
      <c r="C101" s="129" t="s">
        <v>283</v>
      </c>
      <c r="D101" s="129" t="s">
        <v>283</v>
      </c>
      <c r="E101" s="144" t="s">
        <v>86</v>
      </c>
      <c r="F101" s="139" t="s">
        <v>284</v>
      </c>
      <c r="G101" s="149" t="s">
        <v>68</v>
      </c>
      <c r="H101" s="149" t="s">
        <v>178</v>
      </c>
      <c r="I101" s="87">
        <v>1</v>
      </c>
      <c r="J101" s="83">
        <v>800</v>
      </c>
      <c r="K101" s="79">
        <v>0.05</v>
      </c>
      <c r="L101" s="80">
        <v>0.05</v>
      </c>
      <c r="M101" s="73">
        <v>216.08</v>
      </c>
      <c r="N101" s="77"/>
      <c r="O101" s="78" t="str">
        <f t="shared" si="5"/>
        <v/>
      </c>
    </row>
    <row r="102" spans="2:15" ht="46.8" x14ac:dyDescent="0.3">
      <c r="B102" s="48">
        <v>97</v>
      </c>
      <c r="C102" s="129" t="s">
        <v>285</v>
      </c>
      <c r="D102" s="129" t="s">
        <v>286</v>
      </c>
      <c r="E102" s="144" t="s">
        <v>67</v>
      </c>
      <c r="F102" s="139" t="s">
        <v>287</v>
      </c>
      <c r="G102" s="149" t="s">
        <v>127</v>
      </c>
      <c r="H102" s="149" t="s">
        <v>288</v>
      </c>
      <c r="I102" s="87">
        <v>1</v>
      </c>
      <c r="J102" s="83">
        <v>13.5</v>
      </c>
      <c r="K102" s="79">
        <v>7.6300000000000007E-2</v>
      </c>
      <c r="L102" s="79">
        <v>7.6300000000000007E-2</v>
      </c>
      <c r="M102" s="73">
        <f t="shared" si="4"/>
        <v>12.469949999999999</v>
      </c>
      <c r="N102" s="72"/>
      <c r="O102" s="73" t="str">
        <f t="shared" si="5"/>
        <v/>
      </c>
    </row>
  </sheetData>
  <sheetProtection formatCells="0"/>
  <protectedRanges>
    <protectedRange sqref="E2:E4 E6:E12 E103:E1048546" name="Range1"/>
    <protectedRange sqref="F1" name="Range1_1_1"/>
    <protectedRange sqref="E5" name="Range1_1_4"/>
    <protectedRange sqref="C15 E13:E14" name="Range1_1"/>
    <protectedRange sqref="E16:E18" name="Range1_1_3"/>
    <protectedRange sqref="E15 E25:E26" name="Range1_1_2"/>
    <protectedRange sqref="E19:E24" name="Range1_1_5"/>
    <protectedRange sqref="E27:E102" name="Range1_2"/>
  </protectedRanges>
  <autoFilter ref="B5:O26" xr:uid="{900E3CF1-60FC-4905-927F-2154FF87432D}"/>
  <mergeCells count="3">
    <mergeCell ref="B1:C1"/>
    <mergeCell ref="B2:C2"/>
    <mergeCell ref="B3:C3"/>
  </mergeCells>
  <printOptions horizontalCentered="1"/>
  <pageMargins left="0.25" right="0.25" top="0.75" bottom="0.75" header="0.3" footer="0.3"/>
  <pageSetup paperSize="5" scale="49" fitToHeight="0" orientation="landscape" horizontalDpi="4294967295" r:id="rId1"/>
  <headerFooter>
    <oddHeader>&amp;L&amp;"Arial,Regular"&amp;9Office of General Services
NYS Procurement&amp;C&amp;"Arial,Regular"&amp;9Group 73600 Solicitation 22802
Information Technology Umbrella Contract - Manufacturer Based (Statewide)&amp;R&amp;"Arial,Regular"&amp;9Appendix C.1 - Contract Price Pages
&amp;A</oddHeader>
    <oddFooter>&amp;L&amp;"Arial,Regular"&amp;10Contract Number&amp;C&amp;"Arial,Regular"&amp;10Contractor&amp;R&amp;"Arial,Regular"&amp;10Page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5"/>
  <sheetViews>
    <sheetView workbookViewId="0">
      <selection activeCell="A6" sqref="A6"/>
    </sheetView>
  </sheetViews>
  <sheetFormatPr defaultRowHeight="14.4" x14ac:dyDescent="0.3"/>
  <cols>
    <col min="1" max="1" width="19.109375" bestFit="1" customWidth="1"/>
  </cols>
  <sheetData>
    <row r="1" spans="1:1" x14ac:dyDescent="0.3">
      <c r="A1" s="57" t="s">
        <v>27</v>
      </c>
    </row>
    <row r="2" spans="1:1" x14ac:dyDescent="0.3">
      <c r="A2" s="58" t="s">
        <v>26</v>
      </c>
    </row>
    <row r="3" spans="1:1" x14ac:dyDescent="0.3">
      <c r="A3" s="58" t="s">
        <v>21</v>
      </c>
    </row>
    <row r="4" spans="1:1" x14ac:dyDescent="0.3">
      <c r="A4" s="58" t="s">
        <v>20</v>
      </c>
    </row>
    <row r="5" spans="1:1" x14ac:dyDescent="0.3">
      <c r="A5" s="58"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QVJDQTP4TD7R-320-4383</_dlc_DocId>
    <_dlc_DocIdUrl xmlns="678ff5ba-7e10-4e2b-ab41-c6b2b3c0abbf">
      <Url>http://ogssp/sites/psg/it/ITTelcomFinance/_layouts/DocIdRedir.aspx?ID=QVJDQTP4TD7R-320-4383</Url>
      <Description>QVJDQTP4TD7R-320-4383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E5E41A7-0C04-4853-8B46-153056B3A1B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8ff5ba-7e10-4e2b-ab41-c6b2b3c0abb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A2A5245-DC2D-447F-8E39-EC602A9945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4.xml><?xml version="1.0" encoding="utf-8"?>
<ds:datastoreItem xmlns:ds="http://schemas.openxmlformats.org/officeDocument/2006/customXml" ds:itemID="{00656B85-5F80-4764-8086-415A65A6B55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(2)</vt:lpstr>
      <vt:lpstr>Category Discount</vt:lpstr>
      <vt:lpstr>Lot 1 Software</vt:lpstr>
      <vt:lpstr>Lot 3 Cloud</vt:lpstr>
      <vt:lpstr>Categories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michael.falstich</dc:creator>
  <cp:lastModifiedBy>Swoboda, Christine F (OGS)</cp:lastModifiedBy>
  <cp:lastPrinted>2015-10-14T14:22:17Z</cp:lastPrinted>
  <dcterms:created xsi:type="dcterms:W3CDTF">2011-04-27T14:49:10Z</dcterms:created>
  <dcterms:modified xsi:type="dcterms:W3CDTF">2021-10-15T17:02:47Z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14edd5db-26e7-4d77-8eb2-3e1bf494d206</vt:lpwstr>
  </property>
</Properties>
</file>