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V:\ProcurementServices\PSTm05(Kleinhenz)\Umbrella\73600-22802 Umbrella,Mfr\ContractUpdates(PMs)\Postings\PMs\315 10-29-21\Contractor Files\"/>
    </mc:Choice>
  </mc:AlternateContent>
  <xr:revisionPtr revIDLastSave="0" documentId="13_ncr:1_{903344D8-2E8C-40E8-B0E4-BCD782205E00}" xr6:coauthVersionLast="46" xr6:coauthVersionMax="46" xr10:uidLastSave="{00000000-0000-0000-0000-000000000000}"/>
  <bookViews>
    <workbookView xWindow="28680" yWindow="-120" windowWidth="29040" windowHeight="15840" tabRatio="779" activeTab="1" xr2:uid="{00000000-000D-0000-FFFF-FFFF00000000}"/>
  </bookViews>
  <sheets>
    <sheet name="Category Discount" sheetId="41" r:id="rId1"/>
    <sheet name="Lot 1 Software" sheetId="50" r:id="rId2"/>
    <sheet name="Lot 3 Cloud" sheetId="48" r:id="rId3"/>
    <sheet name="Lot 4 Implementation" sheetId="44" r:id="rId4"/>
  </sheets>
  <externalReferences>
    <externalReference r:id="rId5"/>
    <externalReference r:id="rId6"/>
  </externalReferences>
  <definedNames>
    <definedName name="_xlnm._FilterDatabase" localSheetId="1" hidden="1">'Lot 1 Software'!$A$5:$O$239</definedName>
    <definedName name="_xlnm._FilterDatabase" localSheetId="2" hidden="1">'Lot 3 Cloud'!$A$5:$O$100</definedName>
    <definedName name="_xlnm._FilterDatabase" localSheetId="3" hidden="1">'Lot 4 Implementation'!$B$5:$O$5</definedName>
  </definedNames>
  <calcPr calcId="191029"/>
  <customWorkbookViews>
    <customWorkbookView name="michael.falstich - Personal View" guid="{03CC777F-CB35-4204-9FA4-98641554F379}" mergeInterval="0" personalView="1" maximized="1" xWindow="1" yWindow="1" windowWidth="1276" windowHeight="580" activeSheetId="1"/>
    <customWorkbookView name="Accenture - Personal View" guid="{8A8F7088-C6A3-4AFB-9EB1-C188635FEB3C}" mergeInterval="0" personalView="1" maximized="1" xWindow="1" yWindow="1" windowWidth="1280" windowHeight="58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6" i="50" l="1"/>
  <c r="M18" i="44"/>
  <c r="M17" i="44"/>
  <c r="O104" i="48"/>
  <c r="O105" i="48"/>
  <c r="O106" i="48"/>
  <c r="O107" i="48"/>
  <c r="O108" i="48"/>
  <c r="O109" i="48"/>
  <c r="O110" i="48"/>
  <c r="O111" i="48"/>
  <c r="O112" i="48"/>
  <c r="O113" i="48"/>
  <c r="O114" i="48"/>
  <c r="M114" i="48"/>
  <c r="M113" i="48"/>
  <c r="M112" i="48"/>
  <c r="M111" i="48"/>
  <c r="M110" i="48"/>
  <c r="M109" i="48"/>
  <c r="M108" i="48"/>
  <c r="M107" i="48"/>
  <c r="M106" i="48"/>
  <c r="M105" i="48"/>
  <c r="M104" i="48"/>
  <c r="L240" i="50"/>
  <c r="O240" i="50"/>
  <c r="O241" i="50"/>
  <c r="O242" i="50"/>
  <c r="O243" i="50"/>
  <c r="O244" i="50"/>
  <c r="O245" i="50"/>
  <c r="O247" i="50"/>
  <c r="O248" i="50"/>
  <c r="O249" i="50"/>
  <c r="O250" i="50"/>
  <c r="O251" i="50"/>
  <c r="O252" i="50"/>
  <c r="O253" i="50"/>
  <c r="O254" i="50"/>
  <c r="L254" i="50"/>
  <c r="L252" i="50"/>
  <c r="L251" i="50"/>
  <c r="L250" i="50"/>
  <c r="L249" i="50"/>
  <c r="L245" i="50"/>
  <c r="L244" i="50"/>
  <c r="L243" i="50"/>
  <c r="L242" i="50"/>
  <c r="L241" i="50"/>
  <c r="M103" i="48" l="1"/>
  <c r="O103" i="48" s="1"/>
  <c r="M102" i="48"/>
  <c r="O102" i="48" s="1"/>
  <c r="M101" i="48"/>
  <c r="O101" i="48" s="1"/>
  <c r="O6" i="44" l="1"/>
  <c r="O93" i="48"/>
  <c r="M7" i="44"/>
  <c r="O7" i="44" s="1"/>
  <c r="M8" i="44"/>
  <c r="O8" i="44" s="1"/>
  <c r="M9" i="44"/>
  <c r="O9" i="44" s="1"/>
  <c r="M10" i="44"/>
  <c r="O10" i="44" s="1"/>
  <c r="M11" i="44"/>
  <c r="O11" i="44" s="1"/>
  <c r="M12" i="44"/>
  <c r="O12" i="44" s="1"/>
  <c r="M13" i="44"/>
  <c r="O13" i="44" s="1"/>
  <c r="M14" i="44"/>
  <c r="O14" i="44" s="1"/>
  <c r="M15" i="44"/>
  <c r="O15" i="44" s="1"/>
  <c r="M16" i="44"/>
  <c r="O16" i="44" s="1"/>
  <c r="M6" i="44"/>
  <c r="F1" i="48"/>
  <c r="M7" i="48"/>
  <c r="O7" i="48" s="1"/>
  <c r="M8" i="48"/>
  <c r="O8" i="48" s="1"/>
  <c r="M9" i="48"/>
  <c r="O9" i="48" s="1"/>
  <c r="M10" i="48"/>
  <c r="O10" i="48" s="1"/>
  <c r="M11" i="48"/>
  <c r="O11" i="48" s="1"/>
  <c r="M12" i="48"/>
  <c r="O12" i="48" s="1"/>
  <c r="M13" i="48"/>
  <c r="O13" i="48" s="1"/>
  <c r="M14" i="48"/>
  <c r="O14" i="48" s="1"/>
  <c r="M15" i="48"/>
  <c r="O15" i="48" s="1"/>
  <c r="M16" i="48"/>
  <c r="O16" i="48" s="1"/>
  <c r="M17" i="48"/>
  <c r="O17" i="48" s="1"/>
  <c r="M18" i="48"/>
  <c r="O18" i="48" s="1"/>
  <c r="M19" i="48"/>
  <c r="O19" i="48" s="1"/>
  <c r="M20" i="48"/>
  <c r="O20" i="48" s="1"/>
  <c r="M21" i="48"/>
  <c r="O21" i="48" s="1"/>
  <c r="M22" i="48"/>
  <c r="O22" i="48" s="1"/>
  <c r="M23" i="48"/>
  <c r="O23" i="48" s="1"/>
  <c r="M24" i="48"/>
  <c r="O24" i="48" s="1"/>
  <c r="M25" i="48"/>
  <c r="O25" i="48" s="1"/>
  <c r="M26" i="48"/>
  <c r="O26" i="48" s="1"/>
  <c r="M27" i="48"/>
  <c r="O27" i="48" s="1"/>
  <c r="M28" i="48"/>
  <c r="O28" i="48" s="1"/>
  <c r="M29" i="48"/>
  <c r="O29" i="48" s="1"/>
  <c r="M30" i="48"/>
  <c r="O30" i="48" s="1"/>
  <c r="M31" i="48"/>
  <c r="O31" i="48" s="1"/>
  <c r="M32" i="48"/>
  <c r="O32" i="48" s="1"/>
  <c r="M33" i="48"/>
  <c r="O33" i="48" s="1"/>
  <c r="M34" i="48"/>
  <c r="O34" i="48" s="1"/>
  <c r="M35" i="48"/>
  <c r="O35" i="48" s="1"/>
  <c r="M36" i="48"/>
  <c r="O36" i="48" s="1"/>
  <c r="M37" i="48"/>
  <c r="O37" i="48" s="1"/>
  <c r="M38" i="48"/>
  <c r="O38" i="48" s="1"/>
  <c r="M39" i="48"/>
  <c r="O39" i="48" s="1"/>
  <c r="M40" i="48"/>
  <c r="O40" i="48" s="1"/>
  <c r="M41" i="48"/>
  <c r="O41" i="48" s="1"/>
  <c r="M42" i="48"/>
  <c r="O42" i="48" s="1"/>
  <c r="M43" i="48"/>
  <c r="O43" i="48" s="1"/>
  <c r="M44" i="48"/>
  <c r="O44" i="48" s="1"/>
  <c r="M45" i="48"/>
  <c r="O45" i="48" s="1"/>
  <c r="M46" i="48"/>
  <c r="O46" i="48" s="1"/>
  <c r="M47" i="48"/>
  <c r="O47" i="48" s="1"/>
  <c r="M48" i="48"/>
  <c r="O48" i="48" s="1"/>
  <c r="M49" i="48"/>
  <c r="O49" i="48" s="1"/>
  <c r="M50" i="48"/>
  <c r="O50" i="48" s="1"/>
  <c r="M51" i="48"/>
  <c r="O51" i="48" s="1"/>
  <c r="M52" i="48"/>
  <c r="O52" i="48" s="1"/>
  <c r="M53" i="48"/>
  <c r="O53" i="48" s="1"/>
  <c r="M54" i="48"/>
  <c r="O54" i="48" s="1"/>
  <c r="M55" i="48"/>
  <c r="O55" i="48" s="1"/>
  <c r="M56" i="48"/>
  <c r="O56" i="48" s="1"/>
  <c r="M57" i="48"/>
  <c r="O57" i="48" s="1"/>
  <c r="M58" i="48"/>
  <c r="O58" i="48" s="1"/>
  <c r="M59" i="48"/>
  <c r="O59" i="48" s="1"/>
  <c r="M60" i="48"/>
  <c r="O60" i="48" s="1"/>
  <c r="M61" i="48"/>
  <c r="O61" i="48" s="1"/>
  <c r="M62" i="48"/>
  <c r="O62" i="48" s="1"/>
  <c r="M63" i="48"/>
  <c r="O63" i="48" s="1"/>
  <c r="M64" i="48"/>
  <c r="O64" i="48" s="1"/>
  <c r="M65" i="48"/>
  <c r="O65" i="48" s="1"/>
  <c r="M66" i="48"/>
  <c r="O66" i="48" s="1"/>
  <c r="M67" i="48"/>
  <c r="O67" i="48" s="1"/>
  <c r="M68" i="48"/>
  <c r="O68" i="48" s="1"/>
  <c r="M69" i="48"/>
  <c r="O69" i="48" s="1"/>
  <c r="M70" i="48"/>
  <c r="O70" i="48" s="1"/>
  <c r="M71" i="48"/>
  <c r="O71" i="48" s="1"/>
  <c r="M72" i="48"/>
  <c r="O72" i="48" s="1"/>
  <c r="M73" i="48"/>
  <c r="O73" i="48" s="1"/>
  <c r="M74" i="48"/>
  <c r="O74" i="48" s="1"/>
  <c r="M75" i="48"/>
  <c r="O75" i="48" s="1"/>
  <c r="M76" i="48"/>
  <c r="O76" i="48" s="1"/>
  <c r="M77" i="48"/>
  <c r="O77" i="48" s="1"/>
  <c r="M78" i="48"/>
  <c r="O78" i="48" s="1"/>
  <c r="M79" i="48"/>
  <c r="O79" i="48" s="1"/>
  <c r="M80" i="48"/>
  <c r="O80" i="48" s="1"/>
  <c r="M81" i="48"/>
  <c r="O81" i="48" s="1"/>
  <c r="M82" i="48"/>
  <c r="O82" i="48" s="1"/>
  <c r="M83" i="48"/>
  <c r="O83" i="48" s="1"/>
  <c r="M84" i="48"/>
  <c r="O84" i="48" s="1"/>
  <c r="M85" i="48"/>
  <c r="O85" i="48" s="1"/>
  <c r="M86" i="48"/>
  <c r="O86" i="48" s="1"/>
  <c r="M87" i="48"/>
  <c r="O87" i="48" s="1"/>
  <c r="M88" i="48"/>
  <c r="O88" i="48" s="1"/>
  <c r="M89" i="48"/>
  <c r="O89" i="48" s="1"/>
  <c r="M90" i="48"/>
  <c r="O90" i="48" s="1"/>
  <c r="M91" i="48"/>
  <c r="O91" i="48" s="1"/>
  <c r="M92" i="48"/>
  <c r="O92" i="48" s="1"/>
  <c r="M93" i="48"/>
  <c r="M94" i="48"/>
  <c r="O94" i="48" s="1"/>
  <c r="M95" i="48"/>
  <c r="O95" i="48" s="1"/>
  <c r="M96" i="48"/>
  <c r="O96" i="48" s="1"/>
  <c r="M97" i="48"/>
  <c r="O97" i="48" s="1"/>
  <c r="M98" i="48"/>
  <c r="O98" i="48" s="1"/>
  <c r="M99" i="48"/>
  <c r="O99" i="48" s="1"/>
  <c r="M100" i="48"/>
  <c r="O100" i="48" s="1"/>
  <c r="O170" i="50" l="1"/>
  <c r="M7" i="50"/>
  <c r="O7" i="50" s="1"/>
  <c r="M8" i="50"/>
  <c r="O8" i="50" s="1"/>
  <c r="M9" i="50"/>
  <c r="O9" i="50" s="1"/>
  <c r="M10" i="50"/>
  <c r="O10" i="50" s="1"/>
  <c r="M11" i="50"/>
  <c r="O11" i="50" s="1"/>
  <c r="M12" i="50"/>
  <c r="O12" i="50" s="1"/>
  <c r="M13" i="50"/>
  <c r="O13" i="50" s="1"/>
  <c r="M14" i="50"/>
  <c r="O14" i="50" s="1"/>
  <c r="M15" i="50"/>
  <c r="O15" i="50" s="1"/>
  <c r="M16" i="50"/>
  <c r="O16" i="50" s="1"/>
  <c r="M17" i="50"/>
  <c r="O17" i="50" s="1"/>
  <c r="M18" i="50"/>
  <c r="O18" i="50" s="1"/>
  <c r="M19" i="50"/>
  <c r="O19" i="50" s="1"/>
  <c r="M20" i="50"/>
  <c r="O20" i="50" s="1"/>
  <c r="M21" i="50"/>
  <c r="O21" i="50" s="1"/>
  <c r="M22" i="50"/>
  <c r="O22" i="50" s="1"/>
  <c r="M23" i="50"/>
  <c r="O23" i="50" s="1"/>
  <c r="M24" i="50"/>
  <c r="O24" i="50" s="1"/>
  <c r="M25" i="50"/>
  <c r="O25" i="50" s="1"/>
  <c r="M26" i="50"/>
  <c r="O26" i="50" s="1"/>
  <c r="M27" i="50"/>
  <c r="O27" i="50" s="1"/>
  <c r="M28" i="50"/>
  <c r="O28" i="50" s="1"/>
  <c r="M29" i="50"/>
  <c r="O29" i="50" s="1"/>
  <c r="M172" i="50"/>
  <c r="O172" i="50" s="1"/>
  <c r="M30" i="50"/>
  <c r="M31" i="50"/>
  <c r="O31" i="50" s="1"/>
  <c r="M32" i="50"/>
  <c r="O32" i="50" s="1"/>
  <c r="M33" i="50"/>
  <c r="O33" i="50" s="1"/>
  <c r="M34" i="50"/>
  <c r="O34" i="50" s="1"/>
  <c r="M35" i="50"/>
  <c r="O35" i="50" s="1"/>
  <c r="M36" i="50"/>
  <c r="O36" i="50" s="1"/>
  <c r="M173" i="50"/>
  <c r="O173" i="50" s="1"/>
  <c r="M37" i="50"/>
  <c r="O37" i="50" s="1"/>
  <c r="M38" i="50"/>
  <c r="O38" i="50" s="1"/>
  <c r="M39" i="50"/>
  <c r="O39" i="50" s="1"/>
  <c r="M40" i="50"/>
  <c r="O40" i="50" s="1"/>
  <c r="M41" i="50"/>
  <c r="O41" i="50" s="1"/>
  <c r="M42" i="50"/>
  <c r="O42" i="50" s="1"/>
  <c r="M43" i="50"/>
  <c r="O43" i="50" s="1"/>
  <c r="M44" i="50"/>
  <c r="O44" i="50" s="1"/>
  <c r="M45" i="50"/>
  <c r="O45" i="50" s="1"/>
  <c r="M46" i="50"/>
  <c r="O46" i="50" s="1"/>
  <c r="M47" i="50"/>
  <c r="O47" i="50" s="1"/>
  <c r="M174" i="50"/>
  <c r="O174" i="50" s="1"/>
  <c r="M175" i="50"/>
  <c r="O175" i="50" s="1"/>
  <c r="M176" i="50"/>
  <c r="O176" i="50" s="1"/>
  <c r="M177" i="50"/>
  <c r="O177" i="50" s="1"/>
  <c r="M178" i="50"/>
  <c r="O178" i="50" s="1"/>
  <c r="M225" i="50"/>
  <c r="O225" i="50" s="1"/>
  <c r="M234" i="50"/>
  <c r="O234" i="50" s="1"/>
  <c r="M235" i="50"/>
  <c r="O235" i="50" s="1"/>
  <c r="M236" i="50"/>
  <c r="O236" i="50" s="1"/>
  <c r="M237" i="50"/>
  <c r="O237" i="50" s="1"/>
  <c r="M238" i="50"/>
  <c r="O238" i="50" s="1"/>
  <c r="M239" i="50"/>
  <c r="O239" i="50" s="1"/>
  <c r="M226" i="50"/>
  <c r="O226" i="50" s="1"/>
  <c r="M227" i="50"/>
  <c r="O227" i="50" s="1"/>
  <c r="M228" i="50"/>
  <c r="O228" i="50" s="1"/>
  <c r="M229" i="50"/>
  <c r="O229" i="50" s="1"/>
  <c r="M230" i="50"/>
  <c r="O230" i="50" s="1"/>
  <c r="M231" i="50"/>
  <c r="O231" i="50" s="1"/>
  <c r="M232" i="50"/>
  <c r="O232" i="50" s="1"/>
  <c r="M233" i="50"/>
  <c r="O233" i="50" s="1"/>
  <c r="M179" i="50"/>
  <c r="O179" i="50" s="1"/>
  <c r="M180" i="50"/>
  <c r="O180" i="50" s="1"/>
  <c r="M181" i="50"/>
  <c r="O181" i="50" s="1"/>
  <c r="M182" i="50"/>
  <c r="O182" i="50" s="1"/>
  <c r="M183" i="50"/>
  <c r="O183" i="50" s="1"/>
  <c r="M184" i="50"/>
  <c r="O184" i="50" s="1"/>
  <c r="M185" i="50"/>
  <c r="O185" i="50" s="1"/>
  <c r="M186" i="50"/>
  <c r="O186" i="50" s="1"/>
  <c r="M187" i="50"/>
  <c r="O187" i="50" s="1"/>
  <c r="M188" i="50"/>
  <c r="O188" i="50" s="1"/>
  <c r="M189" i="50"/>
  <c r="O189" i="50" s="1"/>
  <c r="M190" i="50"/>
  <c r="O190" i="50" s="1"/>
  <c r="M191" i="50"/>
  <c r="O191" i="50" s="1"/>
  <c r="M224" i="50"/>
  <c r="O224" i="50" s="1"/>
  <c r="M192" i="50"/>
  <c r="O192" i="50" s="1"/>
  <c r="M193" i="50"/>
  <c r="O193" i="50" s="1"/>
  <c r="M194" i="50"/>
  <c r="O194" i="50" s="1"/>
  <c r="M48" i="50"/>
  <c r="O48" i="50" s="1"/>
  <c r="M49" i="50"/>
  <c r="O49" i="50" s="1"/>
  <c r="M50" i="50"/>
  <c r="O50" i="50" s="1"/>
  <c r="M51" i="50"/>
  <c r="O51" i="50" s="1"/>
  <c r="M52" i="50"/>
  <c r="O52" i="50" s="1"/>
  <c r="M53" i="50"/>
  <c r="O53" i="50" s="1"/>
  <c r="M54" i="50"/>
  <c r="O54" i="50" s="1"/>
  <c r="M55" i="50"/>
  <c r="O55" i="50" s="1"/>
  <c r="M56" i="50"/>
  <c r="O56" i="50" s="1"/>
  <c r="M57" i="50"/>
  <c r="O57" i="50" s="1"/>
  <c r="M58" i="50"/>
  <c r="O58" i="50" s="1"/>
  <c r="M59" i="50"/>
  <c r="O59" i="50" s="1"/>
  <c r="M60" i="50"/>
  <c r="O60" i="50" s="1"/>
  <c r="M61" i="50"/>
  <c r="O61" i="50" s="1"/>
  <c r="M62" i="50"/>
  <c r="O62" i="50" s="1"/>
  <c r="M63" i="50"/>
  <c r="O63" i="50" s="1"/>
  <c r="M64" i="50"/>
  <c r="O64" i="50" s="1"/>
  <c r="M65" i="50"/>
  <c r="O65" i="50" s="1"/>
  <c r="M66" i="50"/>
  <c r="O66" i="50" s="1"/>
  <c r="M67" i="50"/>
  <c r="O67" i="50" s="1"/>
  <c r="M68" i="50"/>
  <c r="O68" i="50" s="1"/>
  <c r="M69" i="50"/>
  <c r="O69" i="50" s="1"/>
  <c r="M70" i="50"/>
  <c r="O70" i="50" s="1"/>
  <c r="M71" i="50"/>
  <c r="O71" i="50" s="1"/>
  <c r="M72" i="50"/>
  <c r="O72" i="50" s="1"/>
  <c r="M73" i="50"/>
  <c r="O73" i="50" s="1"/>
  <c r="M74" i="50"/>
  <c r="O74" i="50" s="1"/>
  <c r="M75" i="50"/>
  <c r="O75" i="50" s="1"/>
  <c r="M76" i="50"/>
  <c r="O76" i="50" s="1"/>
  <c r="M77" i="50"/>
  <c r="O77" i="50" s="1"/>
  <c r="M78" i="50"/>
  <c r="O78" i="50" s="1"/>
  <c r="M79" i="50"/>
  <c r="O79" i="50" s="1"/>
  <c r="M80" i="50"/>
  <c r="O80" i="50" s="1"/>
  <c r="M81" i="50"/>
  <c r="O81" i="50" s="1"/>
  <c r="M82" i="50"/>
  <c r="O82" i="50" s="1"/>
  <c r="M83" i="50"/>
  <c r="O83" i="50" s="1"/>
  <c r="M84" i="50"/>
  <c r="O84" i="50" s="1"/>
  <c r="M85" i="50"/>
  <c r="O85" i="50" s="1"/>
  <c r="M86" i="50"/>
  <c r="O86" i="50" s="1"/>
  <c r="M87" i="50"/>
  <c r="O87" i="50" s="1"/>
  <c r="M88" i="50"/>
  <c r="O88" i="50" s="1"/>
  <c r="M89" i="50"/>
  <c r="O89" i="50" s="1"/>
  <c r="M90" i="50"/>
  <c r="O90" i="50" s="1"/>
  <c r="M91" i="50"/>
  <c r="O91" i="50" s="1"/>
  <c r="M92" i="50"/>
  <c r="O92" i="50" s="1"/>
  <c r="M93" i="50"/>
  <c r="O93" i="50" s="1"/>
  <c r="M94" i="50"/>
  <c r="O94" i="50" s="1"/>
  <c r="M95" i="50"/>
  <c r="O95" i="50" s="1"/>
  <c r="M96" i="50"/>
  <c r="O96" i="50" s="1"/>
  <c r="M97" i="50"/>
  <c r="O97" i="50" s="1"/>
  <c r="M98" i="50"/>
  <c r="O98" i="50" s="1"/>
  <c r="M99" i="50"/>
  <c r="O99" i="50" s="1"/>
  <c r="M100" i="50"/>
  <c r="O100" i="50" s="1"/>
  <c r="M101" i="50"/>
  <c r="O101" i="50" s="1"/>
  <c r="M102" i="50"/>
  <c r="O102" i="50" s="1"/>
  <c r="M103" i="50"/>
  <c r="O103" i="50" s="1"/>
  <c r="M104" i="50"/>
  <c r="O104" i="50" s="1"/>
  <c r="M105" i="50"/>
  <c r="O105" i="50" s="1"/>
  <c r="M106" i="50"/>
  <c r="O106" i="50" s="1"/>
  <c r="M107" i="50"/>
  <c r="O107" i="50" s="1"/>
  <c r="M108" i="50"/>
  <c r="O108" i="50" s="1"/>
  <c r="M109" i="50"/>
  <c r="O109" i="50" s="1"/>
  <c r="M110" i="50"/>
  <c r="O110" i="50" s="1"/>
  <c r="M111" i="50"/>
  <c r="O111" i="50" s="1"/>
  <c r="M112" i="50"/>
  <c r="O112" i="50" s="1"/>
  <c r="M113" i="50"/>
  <c r="O113" i="50" s="1"/>
  <c r="M114" i="50"/>
  <c r="O114" i="50" s="1"/>
  <c r="M195" i="50"/>
  <c r="O195" i="50" s="1"/>
  <c r="M196" i="50"/>
  <c r="O196" i="50" s="1"/>
  <c r="M197" i="50"/>
  <c r="O197" i="50" s="1"/>
  <c r="M198" i="50"/>
  <c r="O198" i="50" s="1"/>
  <c r="M199" i="50"/>
  <c r="O199" i="50" s="1"/>
  <c r="M200" i="50"/>
  <c r="O200" i="50" s="1"/>
  <c r="M201" i="50"/>
  <c r="O201" i="50" s="1"/>
  <c r="M202" i="50"/>
  <c r="O202" i="50" s="1"/>
  <c r="M203" i="50"/>
  <c r="O203" i="50" s="1"/>
  <c r="M204" i="50"/>
  <c r="O204" i="50" s="1"/>
  <c r="M205" i="50"/>
  <c r="O205" i="50" s="1"/>
  <c r="M206" i="50"/>
  <c r="O206" i="50" s="1"/>
  <c r="M207" i="50"/>
  <c r="O207" i="50" s="1"/>
  <c r="M208" i="50"/>
  <c r="O208" i="50" s="1"/>
  <c r="M209" i="50"/>
  <c r="O209" i="50" s="1"/>
  <c r="M210" i="50"/>
  <c r="O210" i="50" s="1"/>
  <c r="M211" i="50"/>
  <c r="O211" i="50" s="1"/>
  <c r="M212" i="50"/>
  <c r="O212" i="50" s="1"/>
  <c r="M213" i="50"/>
  <c r="O213" i="50" s="1"/>
  <c r="M214" i="50"/>
  <c r="O214" i="50" s="1"/>
  <c r="M215" i="50"/>
  <c r="O215" i="50" s="1"/>
  <c r="M216" i="50"/>
  <c r="O216" i="50" s="1"/>
  <c r="M217" i="50"/>
  <c r="O217" i="50" s="1"/>
  <c r="M218" i="50"/>
  <c r="O218" i="50" s="1"/>
  <c r="M219" i="50"/>
  <c r="O219" i="50" s="1"/>
  <c r="M220" i="50"/>
  <c r="O220" i="50" s="1"/>
  <c r="M221" i="50"/>
  <c r="O221" i="50" s="1"/>
  <c r="M222" i="50"/>
  <c r="O222" i="50" s="1"/>
  <c r="M223" i="50"/>
  <c r="O223" i="50" s="1"/>
  <c r="M115" i="50"/>
  <c r="O115" i="50" s="1"/>
  <c r="M116" i="50"/>
  <c r="O116" i="50" s="1"/>
  <c r="M117" i="50"/>
  <c r="O117" i="50" s="1"/>
  <c r="M118" i="50"/>
  <c r="O118" i="50" s="1"/>
  <c r="M119" i="50"/>
  <c r="O119" i="50" s="1"/>
  <c r="M120" i="50"/>
  <c r="O120" i="50" s="1"/>
  <c r="M121" i="50"/>
  <c r="O121" i="50" s="1"/>
  <c r="M122" i="50"/>
  <c r="O122" i="50" s="1"/>
  <c r="M123" i="50"/>
  <c r="O123" i="50" s="1"/>
  <c r="M124" i="50"/>
  <c r="O124" i="50" s="1"/>
  <c r="M125" i="50"/>
  <c r="O125" i="50" s="1"/>
  <c r="M126" i="50"/>
  <c r="O126" i="50" s="1"/>
  <c r="M127" i="50"/>
  <c r="O127" i="50" s="1"/>
  <c r="M128" i="50"/>
  <c r="O128" i="50" s="1"/>
  <c r="M129" i="50"/>
  <c r="O129" i="50" s="1"/>
  <c r="M130" i="50"/>
  <c r="O130" i="50" s="1"/>
  <c r="M131" i="50"/>
  <c r="O131" i="50" s="1"/>
  <c r="M132" i="50"/>
  <c r="O132" i="50" s="1"/>
  <c r="M133" i="50"/>
  <c r="O133" i="50" s="1"/>
  <c r="M134" i="50"/>
  <c r="O134" i="50" s="1"/>
  <c r="M135" i="50"/>
  <c r="O135" i="50" s="1"/>
  <c r="M136" i="50"/>
  <c r="O136" i="50" s="1"/>
  <c r="M137" i="50"/>
  <c r="O137" i="50" s="1"/>
  <c r="M138" i="50"/>
  <c r="O138" i="50" s="1"/>
  <c r="M139" i="50"/>
  <c r="O139" i="50" s="1"/>
  <c r="M140" i="50"/>
  <c r="O140" i="50" s="1"/>
  <c r="M141" i="50"/>
  <c r="O141" i="50" s="1"/>
  <c r="M142" i="50"/>
  <c r="O142" i="50" s="1"/>
  <c r="M143" i="50"/>
  <c r="O143" i="50" s="1"/>
  <c r="M144" i="50"/>
  <c r="O144" i="50" s="1"/>
  <c r="M145" i="50"/>
  <c r="O145" i="50" s="1"/>
  <c r="M146" i="50"/>
  <c r="O146" i="50" s="1"/>
  <c r="M147" i="50"/>
  <c r="O147" i="50" s="1"/>
  <c r="M148" i="50"/>
  <c r="O148" i="50" s="1"/>
  <c r="M149" i="50"/>
  <c r="O149" i="50" s="1"/>
  <c r="M150" i="50"/>
  <c r="O150" i="50" s="1"/>
  <c r="M151" i="50"/>
  <c r="O151" i="50" s="1"/>
  <c r="M152" i="50"/>
  <c r="O152" i="50" s="1"/>
  <c r="M153" i="50"/>
  <c r="O153" i="50" s="1"/>
  <c r="M154" i="50"/>
  <c r="O154" i="50" s="1"/>
  <c r="M155" i="50"/>
  <c r="O155" i="50" s="1"/>
  <c r="M156" i="50"/>
  <c r="O156" i="50" s="1"/>
  <c r="M157" i="50"/>
  <c r="O157" i="50" s="1"/>
  <c r="M158" i="50"/>
  <c r="O158" i="50" s="1"/>
  <c r="M159" i="50"/>
  <c r="O159" i="50" s="1"/>
  <c r="M160" i="50"/>
  <c r="O160" i="50" s="1"/>
  <c r="M161" i="50"/>
  <c r="O161" i="50" s="1"/>
  <c r="M162" i="50"/>
  <c r="O162" i="50" s="1"/>
  <c r="M163" i="50"/>
  <c r="O163" i="50" s="1"/>
  <c r="M164" i="50"/>
  <c r="O164" i="50" s="1"/>
  <c r="M165" i="50"/>
  <c r="O165" i="50" s="1"/>
  <c r="M166" i="50"/>
  <c r="O166" i="50" s="1"/>
  <c r="M167" i="50"/>
  <c r="O167" i="50" s="1"/>
  <c r="M168" i="50"/>
  <c r="O168" i="50" s="1"/>
  <c r="M169" i="50"/>
  <c r="O169" i="50" s="1"/>
  <c r="M6" i="48" l="1"/>
  <c r="O6" i="48" s="1"/>
  <c r="M6" i="50"/>
  <c r="O6" i="50" s="1"/>
  <c r="F4" i="44" l="1"/>
  <c r="F1" i="44"/>
  <c r="F4" i="48"/>
  <c r="O30" i="50"/>
  <c r="F4" i="50"/>
  <c r="F1" i="50"/>
</calcChain>
</file>

<file path=xl/sharedStrings.xml><?xml version="1.0" encoding="utf-8"?>
<sst xmlns="http://schemas.openxmlformats.org/spreadsheetml/2006/main" count="2364" uniqueCount="891">
  <si>
    <t>Unit of Measure</t>
  </si>
  <si>
    <t>List Price</t>
  </si>
  <si>
    <t>Item Number</t>
  </si>
  <si>
    <t>Percent Educational Discount</t>
  </si>
  <si>
    <t>Net NYS Contract Price</t>
  </si>
  <si>
    <t>Net NYS Educational Price</t>
  </si>
  <si>
    <t>Product Name</t>
  </si>
  <si>
    <t>Product Description</t>
  </si>
  <si>
    <t>Units Per Unit of Measure</t>
  </si>
  <si>
    <t>Bundled Part Number? 
Yes / No</t>
  </si>
  <si>
    <t>Manufacturer Part Number (SKU)</t>
  </si>
  <si>
    <t>Lot 1 - Software</t>
  </si>
  <si>
    <t>Lot 2 - Hardware</t>
  </si>
  <si>
    <t>Lot 3 - Cloud</t>
  </si>
  <si>
    <t>Lot 4 - Implementation</t>
  </si>
  <si>
    <t>No</t>
  </si>
  <si>
    <t>Each</t>
  </si>
  <si>
    <t>Minimum  NYS Discount</t>
  </si>
  <si>
    <t>Actual NYS Discount</t>
  </si>
  <si>
    <t>Product Category</t>
  </si>
  <si>
    <t>Contract Number</t>
  </si>
  <si>
    <t>Date</t>
  </si>
  <si>
    <t>Yes</t>
  </si>
  <si>
    <t>Number of Items</t>
  </si>
  <si>
    <t>Minimum NYS Discount / Category Discount</t>
  </si>
  <si>
    <t>N/A</t>
  </si>
  <si>
    <t>Type of Cloud Service
(Ex. XaaS 
- Anything as a Service)</t>
  </si>
  <si>
    <t>Contractor Name</t>
  </si>
  <si>
    <t>Infor Public Sector, Inc.</t>
  </si>
  <si>
    <t>Infor Public Sector Software (IPS)</t>
  </si>
  <si>
    <t>Enterprise Asset Management Software (EAM)</t>
  </si>
  <si>
    <t>Enterprise Resource Planning (ERP)</t>
  </si>
  <si>
    <t xml:space="preserve">Technology </t>
  </si>
  <si>
    <t>Business Intelligence</t>
  </si>
  <si>
    <t>CloudSuite Financials and Supply Management</t>
  </si>
  <si>
    <t>End-User Deployment</t>
  </si>
  <si>
    <t>PM68132</t>
  </si>
  <si>
    <t>Associate Consultant</t>
  </si>
  <si>
    <t>Utilizes education and basic skills to define and/or address customer needs and implement software products.  
 Primary focus is on developing consulting skills as well as specific products and/or industries.  Assist with application setup and design, system analysis, testing scenarios, customizations, etc.</t>
  </si>
  <si>
    <t>ICS-NYS-ACONS</t>
  </si>
  <si>
    <t>Consultant</t>
  </si>
  <si>
    <t xml:space="preserve"> Utilizes well-developed professional skills and solid client base knowledge to consult with customers for high customer satisfaction. Provide implementation and integration consulting
  Consult on report design, conversion and interface mapping.</t>
  </si>
  <si>
    <t>ICS-NYS-CONS</t>
  </si>
  <si>
    <t xml:space="preserve">Senior Consultant </t>
  </si>
  <si>
    <t xml:space="preserve"> Utilizes technical and business knowledge to evaluate customer needs and create leading edge solutions in a specific technology and/or client industry.  
Perform installation and configuration of all core "add-on" products onsite and remotely.
Lead detailed implementation planning, project planning and coordination.
Provide analysis and recommendations to client on project phases, milestones, and overall progress.</t>
  </si>
  <si>
    <t>ICS-NYS-SRCONS</t>
  </si>
  <si>
    <t>Senior Principal Consultant</t>
  </si>
  <si>
    <t>Recognized as a technical, industry or product specialist.</t>
  </si>
  <si>
    <t>ICS-NYS-SRPRCONS</t>
  </si>
  <si>
    <t>Solution Architect</t>
  </si>
  <si>
    <t>Apply leading technical, applications and functional knowledge to the largest most complex projects.</t>
  </si>
  <si>
    <t>ICS-NYS-SOLARCH</t>
  </si>
  <si>
    <t>Senior Solution Architect</t>
  </si>
  <si>
    <t>Install complex and advanced configurations and technologies.</t>
  </si>
  <si>
    <t>ICS-NYS-SRSOLARCH</t>
  </si>
  <si>
    <t>Senior Principal Solution Architect</t>
  </si>
  <si>
    <t xml:space="preserve"> Internally and externally recognized as a premier technical, industry or product specialist.
 Integrates research and emerging technologies into company product platforms.  
Prepares technical service proposals, estimates, scope, assumptions, customer obligations, preliminary staffing and project plans.
Coordinate with on and offshore teams to ensure availability of resources and adherence to timeline
Qualify, sell, up-sell supported products</t>
  </si>
  <si>
    <t>ICS-NYS-PRSOLARCH</t>
  </si>
  <si>
    <t>Associate Project Manager</t>
  </si>
  <si>
    <t>Apply project management fundamentals. 
Apply in-house methodology, tools, techniques and processes to effectively move track or project forward.    
P&amp;L responsibility for small projects.
Record detailed customer requirements, constraints, and assumptions  to establish project deliverables. 
Measure project performance and monitor progress, identify and quantify variances, take corrective actions, and communicate to stakeholders.
Manage changes to the project scope, project schedule, and project costs facilitate customer acceptance.
Manage project resources including staffing and motivation to achieve project results and develop team member skills.</t>
  </si>
  <si>
    <t>ICS-NYS-APROJMGR</t>
  </si>
  <si>
    <t>Project Manager</t>
  </si>
  <si>
    <t>Experienced practitioner with project management fundamentals. 
Experienced practitioner to apply methodology, tools and processes to effectively move project forward.  
P&amp;L responsibility for the project.
Record detailed customer requirements, constraints, and assumptions  to establish project deliverables. 
Measure project performance and monitor progress, identify and quantify variances, take corrective actions, and communicate to stakeholders.
Manage changes to the project scope, project schedule, and project costs and facilitate customer acceptance.
Manage project resources including staffing and motivation to achieve project results and develop and appraise team member skills.
Participates in or leads bid preparation or approval for projects of size and complexity for this job level</t>
  </si>
  <si>
    <t>ICS-NYS-PROJMGR</t>
  </si>
  <si>
    <t>Project Director</t>
  </si>
  <si>
    <t xml:space="preserve">Promotes project and program management fundamentals.
Promotes and teaches project and program managers applications of  in-house methodology, tools, techniques and processes to effectively move project forward.  
Contributes to the in-house project management community by co-facilitating classes, participating in project management initiatives and contributing to the improvement and development of methodology, processes, tools and techniques. 
P&amp;L responsibility for project or program. 
Accountable for the leadership of multiple project managers of the engagement who record detailed customer requirements, constraints, and assumptions  to establish project/program deliverables. 
Measure project/program performance and monitor progress, identify and quantify variances, take corrective actions, and communicate to stakeholders.
Manage changes to the project scope, project schedule, and project costs and facilitate customer acceptance.
Participates in or lead bid preparation or approval for projects of size and complexity for this job level. </t>
  </si>
  <si>
    <t>ICS-NYS-PROJDIR</t>
  </si>
  <si>
    <t>Senior Program Director</t>
  </si>
  <si>
    <t>Considered the leader for project and program management. Manage changes to the project scope, project schedule, and project costs and facilitate customer acceptance.
Participates or leads bid preparation or approval for projects of size and complexity for this job level.
Champion of project and program managers for applications of  in-house methodology, tools, techniques, and processes to effectively move project forward.  
Significant contributor to the in-house project management  community by co-facilitating classes, participating in project management in - initiatives and contributing to the improvement and development of methodology, processes, tools and techniques. 
Participates in the external project or program management community. 
P&amp;L responsibility for program.
Record detailed customer requirements, constraints, and assumptions  to establish project deliverables. 
Measure project performance and monitor progress, identify and quantify variances, take corrective actions, and communicate to stakeholders. Manage changes to the project scope, project schedule, and project costs and facilitate customer acceptance.
Participates or leads bid preparation or approval for projects of size and complexity for this job level.</t>
  </si>
  <si>
    <t>ICS-NYS-SPROGDIR</t>
  </si>
  <si>
    <t>No bid</t>
  </si>
  <si>
    <t>XA</t>
  </si>
  <si>
    <t>BBI-S-DENT-HCM</t>
  </si>
  <si>
    <t>TAM-S-CSHCMCORE-MT</t>
  </si>
  <si>
    <t>HRS-S-SSLP</t>
  </si>
  <si>
    <t>Birst</t>
  </si>
  <si>
    <t>Cloudsuite HCM</t>
  </si>
  <si>
    <t>Knowledge Base</t>
  </si>
  <si>
    <t>SaaS</t>
  </si>
  <si>
    <t>Employee</t>
  </si>
  <si>
    <t>User</t>
  </si>
  <si>
    <t>Enterprise</t>
  </si>
  <si>
    <t>Infor Analytics Platform for CloudSuite HCM - Per employee/Per Year/Premium Support</t>
  </si>
  <si>
    <t>Infor CloudSuite HCM GHR TM Core - SaaS MT - Per employee/Per Year/Premium Support</t>
  </si>
  <si>
    <t>Knowledgebase/Case Management Language Pack - All GA Language - SaaS - Enterprise/Per Year/Premium Support</t>
  </si>
  <si>
    <t>Knowledgebase BNA Content Library - SaaS - Per User/Per Year/Premium Support</t>
  </si>
  <si>
    <t>Knowledgebase - SaaS -Per User/Per Year/Premium Support</t>
  </si>
  <si>
    <t>Case Management - SaaS Per User/Per Year/Premium Support</t>
  </si>
  <si>
    <t>EXA-XATRANS</t>
  </si>
  <si>
    <t>EXA-AMP7-5733M2Z</t>
  </si>
  <si>
    <t>Support Services</t>
  </si>
  <si>
    <t>`</t>
  </si>
  <si>
    <t>Infor Business Process Platform</t>
  </si>
  <si>
    <t>Landmark Technology Runtime</t>
  </si>
  <si>
    <t>BPP-LMRK-NR</t>
  </si>
  <si>
    <t>CPUCORE</t>
  </si>
  <si>
    <t>Infor Process Automation</t>
  </si>
  <si>
    <t>BPP-PAL</t>
  </si>
  <si>
    <t>Infor Process Automation - Added User</t>
  </si>
  <si>
    <t>BPP-PAL-A</t>
  </si>
  <si>
    <t>Infor Process Integration</t>
  </si>
  <si>
    <t>BPP-PALI</t>
  </si>
  <si>
    <t>Infor Process Integration - Added User</t>
  </si>
  <si>
    <t>BPP-PALI-A</t>
  </si>
  <si>
    <t>Infor Technology</t>
  </si>
  <si>
    <t>Infor ION BI Editions ImportMaster Developer</t>
  </si>
  <si>
    <t>BSA-MAST-DEV</t>
  </si>
  <si>
    <t>Named User</t>
  </si>
  <si>
    <t>Infor ION BI Editions ImportMaster Runtime</t>
  </si>
  <si>
    <t>BSA-MAST-RT</t>
  </si>
  <si>
    <t>Server</t>
  </si>
  <si>
    <t>Infor EAM Add-Ons</t>
  </si>
  <si>
    <t>Infor EAM Enterprise Edition Advanced Reporting Author</t>
  </si>
  <si>
    <t>COG-DS7I-REPAU</t>
  </si>
  <si>
    <t>Infor EAM Enterprise Edition Advanced Reporting Consumer</t>
  </si>
  <si>
    <t>COG-DS7I-REPCS</t>
  </si>
  <si>
    <t>Infor EAM 3P</t>
  </si>
  <si>
    <t>Infor EAM ServiceOptimization - ClickContact</t>
  </si>
  <si>
    <t>EAM3-DS7I-CC</t>
  </si>
  <si>
    <t>Infor EAM ServiceOptimization - ClickLocate</t>
  </si>
  <si>
    <t>EAM3-DS7I-CL</t>
  </si>
  <si>
    <t>Infor EAM ServiceOptimization - ClickMobile Advanced</t>
  </si>
  <si>
    <t>EAM3-DS7I-CMA</t>
  </si>
  <si>
    <t>Infor EAM ServiceOptimization - ClickMobile Professional</t>
  </si>
  <si>
    <t>EAM3-DS7I-CMP</t>
  </si>
  <si>
    <t>Infor EAM ServiceOptimization - ClickSchedule Advanced</t>
  </si>
  <si>
    <t>EAM3-DS7I-CSA</t>
  </si>
  <si>
    <t>Infor EAM ServiceOptimization - ClickSchedule Professional</t>
  </si>
  <si>
    <t>EAM3-DS7I-CSP</t>
  </si>
  <si>
    <t>Infor EAM Energy Performance Management</t>
  </si>
  <si>
    <t>Infor EAM Alert Management</t>
  </si>
  <si>
    <t>EEN-DS7I-ALM</t>
  </si>
  <si>
    <t>Data Center</t>
  </si>
  <si>
    <t>Infor EAM Enterprise Edition Advanced Maintenance Planning</t>
  </si>
  <si>
    <t>EEN-DS7I-AMP</t>
  </si>
  <si>
    <t>Infor EAM Enterprise Edition Barcoding</t>
  </si>
  <si>
    <t>EEN-DS7I-BAR</t>
  </si>
  <si>
    <t>Infor EAM Enterprise Edition Calibration</t>
  </si>
  <si>
    <t>EEN-DS7I-CAL</t>
  </si>
  <si>
    <t>Infor EAM Enterprise Edition Customer Service Request</t>
  </si>
  <si>
    <t>EEN-DS7I-CSR</t>
  </si>
  <si>
    <t>Infor EAM Enterprise Edition Databridge and Remote Agent</t>
  </si>
  <si>
    <t>EEN-DS7I-DATA</t>
  </si>
  <si>
    <t>Infor EAM Business Intelligence</t>
  </si>
  <si>
    <t>Infor EAM Analytics - BI Content</t>
  </si>
  <si>
    <t>EEN-DS7I-EAMBICONT</t>
  </si>
  <si>
    <t>Infor EAM Enterprise Edition Fleet Module (VMRS)</t>
  </si>
  <si>
    <t>EEN-DS7I-FLT</t>
  </si>
  <si>
    <t>Infor EAM Enterprise Edition GIS Module</t>
  </si>
  <si>
    <t>EEN-DS7I-GISMD</t>
  </si>
  <si>
    <t>Infor EAM Enterprise Edition Language Manager</t>
  </si>
  <si>
    <t>EEN-DS7I-LGMN</t>
  </si>
  <si>
    <t>Infor EAM Enterprise Edition Language Toolkit</t>
  </si>
  <si>
    <t>EEN-DS7I-LTK</t>
  </si>
  <si>
    <t>Infor EAM Enterprise Edition Mobile</t>
  </si>
  <si>
    <t>EEN-DS7I-MOB</t>
  </si>
  <si>
    <t>Device</t>
  </si>
  <si>
    <t>EAM Add-Ons</t>
  </si>
  <si>
    <t>Infor EAM OpenCAD</t>
  </si>
  <si>
    <t>EEN-DS7I-OCADM</t>
  </si>
  <si>
    <t>Infor EAM Enterprise Edition</t>
  </si>
  <si>
    <t>Infor EAM Enterprise Edition - Oracle</t>
  </si>
  <si>
    <t>EEN-DS7I-ORC</t>
  </si>
  <si>
    <t>Infor EAM Enterprise Edition Requestor</t>
  </si>
  <si>
    <t>EEN-DS7I-REQ</t>
  </si>
  <si>
    <t>Infor EAM Enterprise Edition Reliability Planning and Analysis</t>
  </si>
  <si>
    <t>EEN-DS7I-RPA</t>
  </si>
  <si>
    <t>Infor EAM Enterprise Edition Electronic Recs &amp; Signatures</t>
  </si>
  <si>
    <t>EEN-DS7I-SIG</t>
  </si>
  <si>
    <t>Infor EAM Enterprise Edition - SQL</t>
  </si>
  <si>
    <t>EEN-DS7I-SQL</t>
  </si>
  <si>
    <t>Infor EAM Asset Sustainability</t>
  </si>
  <si>
    <t>EEN-DS7I-SUST</t>
  </si>
  <si>
    <t>Infor EAM Asset Sustainability Device</t>
  </si>
  <si>
    <t>EEN-DS7I-SUST-DV</t>
  </si>
  <si>
    <t>Infor EAM Enterprise Edition Web Services Connector License</t>
  </si>
  <si>
    <t>EEN-DS7I-WEBCL</t>
  </si>
  <si>
    <t>Connector User</t>
  </si>
  <si>
    <t>Infor EAM Enterprise Edition Web Services Toolkit</t>
  </si>
  <si>
    <t>EEN-DS7I-WEBTK</t>
  </si>
  <si>
    <t>EPAK EAM Content</t>
  </si>
  <si>
    <t>EPAK-EAM-CON</t>
  </si>
  <si>
    <t>Epaket</t>
  </si>
  <si>
    <t>Infor Business Intelligence</t>
  </si>
  <si>
    <t>Infor BI Professional</t>
  </si>
  <si>
    <t>EPM-BI-ADMIN</t>
  </si>
  <si>
    <t>Infor BI Consumer</t>
  </si>
  <si>
    <t>EPM-BI-CONSUMER</t>
  </si>
  <si>
    <t>Infor Technology Platform</t>
  </si>
  <si>
    <t>Business Vault Enterprise Edition (Restricted Use)</t>
  </si>
  <si>
    <t>Technology</t>
  </si>
  <si>
    <t>EPM-BVRU</t>
  </si>
  <si>
    <t>BV Data Warehouse Designer (Restricted Use)</t>
  </si>
  <si>
    <t>EPM-DWDRU</t>
  </si>
  <si>
    <t>Infor Public Sector Suite Advanced Asset Management</t>
  </si>
  <si>
    <t>Infor Public Sector Suite - Asset Analysis</t>
  </si>
  <si>
    <t>H8AA</t>
  </si>
  <si>
    <t>Infor Public Sector Suite Web Services</t>
  </si>
  <si>
    <t>Infor Public Sector Suite Anonymous Access License</t>
  </si>
  <si>
    <t>H8AAL</t>
  </si>
  <si>
    <t>Infor Public Sector Suite Asset Management A La Carte</t>
  </si>
  <si>
    <t>Infor Public Sector Suite - Reservoir</t>
  </si>
  <si>
    <t>H8AD</t>
  </si>
  <si>
    <t>Infor Public Sector Suite - Street</t>
  </si>
  <si>
    <t>H8AE</t>
  </si>
  <si>
    <t>Infor Public Sector Suite - Fleet</t>
  </si>
  <si>
    <t>H8AF</t>
  </si>
  <si>
    <t>Infor Public Sector Suite - Facility</t>
  </si>
  <si>
    <t>H8AFA</t>
  </si>
  <si>
    <t>Infor Public Sector Suite - Industrial Waste</t>
  </si>
  <si>
    <t>H8AI</t>
  </si>
  <si>
    <t>Infor Public Sector Suite Asset Management</t>
  </si>
  <si>
    <t>Infor Public Sector Suite - Asset Management for Facilities</t>
  </si>
  <si>
    <t>H8AMF</t>
  </si>
  <si>
    <t>Infor Public Sector Suite - Asset Management Tools</t>
  </si>
  <si>
    <t>H8AMT</t>
  </si>
  <si>
    <t>Infor Public Sector Suite - Asset Management for Transportation</t>
  </si>
  <si>
    <t>H8AMTR</t>
  </si>
  <si>
    <t>Infor Public Sector Suite - Asset Management for Utilities</t>
  </si>
  <si>
    <t>H8AMU</t>
  </si>
  <si>
    <t>Infor Public Sector Suite - Plant</t>
  </si>
  <si>
    <t>H8AP</t>
  </si>
  <si>
    <t>Infor Public Sector Suite - Parks</t>
  </si>
  <si>
    <t>H8APC</t>
  </si>
  <si>
    <t>Infor Public Sector Suite - Sewer</t>
  </si>
  <si>
    <t>H8AS</t>
  </si>
  <si>
    <t>Infor Public Sector Suite Billing</t>
  </si>
  <si>
    <t>Infor Public Sector Suite - Solid Waste Container Management</t>
  </si>
  <si>
    <t>H8ASWMM-B</t>
  </si>
  <si>
    <t>H8ASWMM-C</t>
  </si>
  <si>
    <t>Infor Public Sector Suite - Storm</t>
  </si>
  <si>
    <t>H8AT</t>
  </si>
  <si>
    <t>Infor Public Sector Suite - Water</t>
  </si>
  <si>
    <t>H8AW</t>
  </si>
  <si>
    <t>Infor Public Sector Suite - Water Meter Management</t>
  </si>
  <si>
    <t>H8AWMM</t>
  </si>
  <si>
    <t>Infor Public Sector Suite - Asset Web Services</t>
  </si>
  <si>
    <t>H8AWS</t>
  </si>
  <si>
    <t>Infor Public Sector Suite - Billing Web Services</t>
  </si>
  <si>
    <t>H8BWS</t>
  </si>
  <si>
    <t>Infor Public Sector Suite - Configured Assets (combined with other Asset Products)</t>
  </si>
  <si>
    <t>H8CAS</t>
  </si>
  <si>
    <t>Infor Public Sector Suite - Configured Assets (Stand-alone)</t>
  </si>
  <si>
    <t>H8CAS-S</t>
  </si>
  <si>
    <t>Infor Public Sector Suite Add-Ons</t>
  </si>
  <si>
    <t>Infor Public Sector Suite - Call Centre (Requires Customer Service)</t>
  </si>
  <si>
    <t>H8CC</t>
  </si>
  <si>
    <t>Infor Public Sector Suite CDR</t>
  </si>
  <si>
    <t>Infor Public Sector Suite - Commuity Development Relationship (CDR)  Bundle</t>
  </si>
  <si>
    <t>H8CDR</t>
  </si>
  <si>
    <t>Infor Public Sector Suite - Commuity Development Relationship (CDR)  Billing</t>
  </si>
  <si>
    <t>H8CDRB</t>
  </si>
  <si>
    <t>Annual Transactions</t>
  </si>
  <si>
    <t>Infor Public Sector Suite - CIS Billing</t>
  </si>
  <si>
    <t>H8CIS</t>
  </si>
  <si>
    <t>Accounts</t>
  </si>
  <si>
    <t>Infor Public Sector Suite - Cashiering</t>
  </si>
  <si>
    <t>H8CM</t>
  </si>
  <si>
    <t>Infor Public Sector Suite - Customer Service</t>
  </si>
  <si>
    <t>H8CS</t>
  </si>
  <si>
    <t>Infor Public Sector Suite - Commuity Development Relationship (CDR) Web Services</t>
  </si>
  <si>
    <t>H8CWS</t>
  </si>
  <si>
    <t>Infor Public Sector Suite - Incident Management</t>
  </si>
  <si>
    <t>H8IM</t>
  </si>
  <si>
    <t>Infor Public Sector Suite - ION Connector</t>
  </si>
  <si>
    <t>H8IONC</t>
  </si>
  <si>
    <t>CPU Cores</t>
  </si>
  <si>
    <t>Infor Public Sector Suite CDR A La Carte</t>
  </si>
  <si>
    <t>Infor Public Sector Suite - Building Permit</t>
  </si>
  <si>
    <t>H8LC</t>
  </si>
  <si>
    <t>Infor Public Sector Suite - Life Cycle Analysis</t>
  </si>
  <si>
    <t>H8LCCA</t>
  </si>
  <si>
    <t>Infor Public Sector Suite - License</t>
  </si>
  <si>
    <t>H8LL</t>
  </si>
  <si>
    <t>Infor Public Sector Suite - Code Enforcement</t>
  </si>
  <si>
    <t>H8LP</t>
  </si>
  <si>
    <t>Infor Public Sector Suite - Risk Management</t>
  </si>
  <si>
    <t>H8RISK</t>
  </si>
  <si>
    <t>Infor Public Sector Suite - Railway</t>
  </si>
  <si>
    <t>H8TL</t>
  </si>
  <si>
    <t>Infor Public Sector Suite - Roadway (Includes Street)</t>
  </si>
  <si>
    <t>H8TR</t>
  </si>
  <si>
    <t>Infor Public Sector Suite - Use Permits</t>
  </si>
  <si>
    <t>H8USE</t>
  </si>
  <si>
    <t>Infor Public Sector Suite - Asset Valuation</t>
  </si>
  <si>
    <t>H8VAL</t>
  </si>
  <si>
    <t xml:space="preserve">Infor Public Sector Suite - Work Management </t>
  </si>
  <si>
    <t>H8WM</t>
  </si>
  <si>
    <t>Infor Public Sector Suite Portals</t>
  </si>
  <si>
    <t>Infor Public Sector Suite Dynamic Portal - Code Enforcement</t>
  </si>
  <si>
    <t>HDYPCE</t>
  </si>
  <si>
    <t>Infor Public Sector Suite Dynamic Portal for Customer Service</t>
  </si>
  <si>
    <t>HDYP-CS</t>
  </si>
  <si>
    <t>Infor Public Sector Suite Dynamic Portal - Customer Service GIS Map</t>
  </si>
  <si>
    <t>HDYPCSM</t>
  </si>
  <si>
    <t>Infor Public Sector Suite Dynamic Portal for Licensing</t>
  </si>
  <si>
    <t>HDYP-L</t>
  </si>
  <si>
    <t>Infor Public Sector Suite Dynamic Portal for Planning</t>
  </si>
  <si>
    <t>HDYP-LPL</t>
  </si>
  <si>
    <t>Infor Public Sector Suite Dynamic Portal for Permits</t>
  </si>
  <si>
    <t>HDYP-P</t>
  </si>
  <si>
    <t>Infor Public Sector Suite Dynamic Portal for Utility Billing</t>
  </si>
  <si>
    <t>HDYP-UB</t>
  </si>
  <si>
    <t>Infor Human Resources Management</t>
  </si>
  <si>
    <t xml:space="preserve">Teacher Contract Admin - 500 Employee Minimum </t>
  </si>
  <si>
    <t>HRM-HRCON</t>
  </si>
  <si>
    <t>Teacher Contract Admin - Added Employee</t>
  </si>
  <si>
    <t>HRM-HRCON-A</t>
  </si>
  <si>
    <t>Human Resources Package - 500 Employee Minimum</t>
  </si>
  <si>
    <t>HRM-HUM</t>
  </si>
  <si>
    <t>Human Resources Package - Added Employee</t>
  </si>
  <si>
    <t>HRM-HUM-A</t>
  </si>
  <si>
    <t>Human Resource Management for Talent Management - 500 Employee Minimum Initial Purchase</t>
  </si>
  <si>
    <t>HRM-LTHRMP</t>
  </si>
  <si>
    <t>Human Resource Management for Talent Management - Added Employee</t>
  </si>
  <si>
    <t>HRM-LTHRMP-A</t>
  </si>
  <si>
    <t>North American Payroll for Talent Management - 500 Employee Minimum</t>
  </si>
  <si>
    <t>HRM-LTMPRP</t>
  </si>
  <si>
    <t>North American Payroll for Talent Management - Added Employee</t>
  </si>
  <si>
    <t>HRM-LTMPRP-A</t>
  </si>
  <si>
    <t>Employee &amp; Manager for Talent Management - 500 Named User Minimum</t>
  </si>
  <si>
    <t>HRM-LTSHRP</t>
  </si>
  <si>
    <t>Employee &amp; Manager for Talent Management - Added User</t>
  </si>
  <si>
    <t>HRM-LTSHRP-A</t>
  </si>
  <si>
    <t>No. American Payroll Package - 500 Employee Minimum</t>
  </si>
  <si>
    <t>HRM-PAYNA</t>
  </si>
  <si>
    <t>No. American Payroll Package - Added Employee</t>
  </si>
  <si>
    <t>HRM-PAYNA-A</t>
  </si>
  <si>
    <t>Employee &amp; Manager Self-Serve  - 500 Employee Minimum</t>
  </si>
  <si>
    <t>HRM-SHRP</t>
  </si>
  <si>
    <t>Employee &amp; Manager Self-Serve  - Added Employee</t>
  </si>
  <si>
    <t>HRM-SHRP-A</t>
  </si>
  <si>
    <t>Infor ION Business Vault Base Data Store (Restricted Use)</t>
  </si>
  <si>
    <t>ION-BVBASERU</t>
  </si>
  <si>
    <t>Infor Public Sector Suite 3P</t>
  </si>
  <si>
    <t>Infor Public Sector Hansen 8 - Neztek Data Utility Exchange</t>
  </si>
  <si>
    <t>NZTK-H8NDEU</t>
  </si>
  <si>
    <t>EPAK Developer - Application Specific</t>
  </si>
  <si>
    <t>ORC-EPAK-DEV</t>
  </si>
  <si>
    <t>Epaknu</t>
  </si>
  <si>
    <t>EPAK User - Application Specific - Named Users</t>
  </si>
  <si>
    <t>ORC-EPAK-USER</t>
  </si>
  <si>
    <t>Infor CloudSuite Financial and Supply Management Add-Ons</t>
  </si>
  <si>
    <t>Supply Management Analytics</t>
  </si>
  <si>
    <t>S3A-SAN</t>
  </si>
  <si>
    <t>Supply Management Analytics - Added User</t>
  </si>
  <si>
    <t>S3A-SAN-A</t>
  </si>
  <si>
    <t>Infor CloudSuite Financials and Supply Management</t>
  </si>
  <si>
    <t>Infor CloudSuite Financials &amp; Supply Management - Added Users</t>
  </si>
  <si>
    <t>S3F-CSF</t>
  </si>
  <si>
    <t>Infor CloudSuite Financials - Added User</t>
  </si>
  <si>
    <t>S3F-CSFC</t>
  </si>
  <si>
    <t>Infor CloudSuite Supply Management - Added User</t>
  </si>
  <si>
    <t>S3F-CSSM</t>
  </si>
  <si>
    <t>Grant Accounting</t>
  </si>
  <si>
    <t>S3F-GRA</t>
  </si>
  <si>
    <t>Grant Accounting - Added User</t>
  </si>
  <si>
    <t>S3F-GRA-A</t>
  </si>
  <si>
    <t xml:space="preserve">Project Accounting </t>
  </si>
  <si>
    <t>S3F-PRA</t>
  </si>
  <si>
    <t>Project Accounting - Added User</t>
  </si>
  <si>
    <t>S3F-PRA-A</t>
  </si>
  <si>
    <t>Student Activity Management</t>
  </si>
  <si>
    <t>S3F-STU</t>
  </si>
  <si>
    <t>Student Activity Management - Added User</t>
  </si>
  <si>
    <t>S3F-STU-A</t>
  </si>
  <si>
    <t>Contract Management</t>
  </si>
  <si>
    <t>S3S-COMGT</t>
  </si>
  <si>
    <t>Distribution Management</t>
  </si>
  <si>
    <t>S3S-DISM</t>
  </si>
  <si>
    <t>Distribution Management - Added User</t>
  </si>
  <si>
    <t>S3S-DISM-A</t>
  </si>
  <si>
    <t>EDI for Supply Chain Management</t>
  </si>
  <si>
    <t>S3S-EDI</t>
  </si>
  <si>
    <t>Electronic Payment Connector</t>
  </si>
  <si>
    <t>S3S-EPAYC</t>
  </si>
  <si>
    <t>Mobile Supply Chain Management</t>
  </si>
  <si>
    <t>S3S-MSC</t>
  </si>
  <si>
    <t>Mobile Supply Chain Management - Added User</t>
  </si>
  <si>
    <t>S3S-MSC-A</t>
  </si>
  <si>
    <t>Point of Use</t>
  </si>
  <si>
    <t>S3S-POI</t>
  </si>
  <si>
    <t>Point of Use - Added User</t>
  </si>
  <si>
    <t>S3S-POI-A</t>
  </si>
  <si>
    <t>Procurement Punchout</t>
  </si>
  <si>
    <t>S3S-PUNCH</t>
  </si>
  <si>
    <t>Procurement Punchout - Added User</t>
  </si>
  <si>
    <t>S3S-PUNCH-A</t>
  </si>
  <si>
    <t>Recall Management</t>
  </si>
  <si>
    <t>S3S-RCLM</t>
  </si>
  <si>
    <t>Recall Management - Added User</t>
  </si>
  <si>
    <t>S3S-RCLM-A</t>
  </si>
  <si>
    <t>Requisition Self Service</t>
  </si>
  <si>
    <t>S3S-RSS</t>
  </si>
  <si>
    <t>Requisition Self Service - Added User</t>
  </si>
  <si>
    <t>S3S-RSS-A</t>
  </si>
  <si>
    <t>Surgical Instrument Management</t>
  </si>
  <si>
    <t>S3S-SUR</t>
  </si>
  <si>
    <t>Surgical Instrument Management - Added User</t>
  </si>
  <si>
    <t>S3S-SUR-A</t>
  </si>
  <si>
    <t>Infor Public Sector Hansen 8 - Mobile Assets Field User License</t>
  </si>
  <si>
    <t>SELC-MS8-AMF</t>
  </si>
  <si>
    <t>Infor Public Sector Hansen 8 - Mobile Assets Server (Notebook Edition)</t>
  </si>
  <si>
    <t>SELC-MS8-AMN</t>
  </si>
  <si>
    <t>Infor Public Sector Hansen 8 - Mobile Commuity Development Relationship (CDR) Field User License</t>
  </si>
  <si>
    <t>SELC-MS8-CDRF</t>
  </si>
  <si>
    <t>Infor Public Sector Hansen 8 - Mobile Commuity Development Relationship (CDR)  Server for Notebook Edition</t>
  </si>
  <si>
    <t>SELC-MS8-CDRN</t>
  </si>
  <si>
    <t>Infor Public Sector Hansen 8 - Mobile Commuity Development Relationship (CDR)  Server for Pocket Edition</t>
  </si>
  <si>
    <t>SELC-MS8-CDRP</t>
  </si>
  <si>
    <t>Infor Public Sector Hansen 8 - Mobile All-Modules Server - Notebook Ed.</t>
  </si>
  <si>
    <t>SELC-MS8-MAS</t>
  </si>
  <si>
    <t>Infor Talent Management</t>
  </si>
  <si>
    <t>Compensation Management</t>
  </si>
  <si>
    <t>TAM-LCOMPP</t>
  </si>
  <si>
    <t>Compensation Management - Added Employee (Single)</t>
  </si>
  <si>
    <t>TAM-LCOMPP-A</t>
  </si>
  <si>
    <t>Comp Planning and Awarding</t>
  </si>
  <si>
    <t>TAM-LCPAP</t>
  </si>
  <si>
    <t>Comp Planning and Awarding - Added Employee (Single)</t>
  </si>
  <si>
    <t>TAM-LCPAP-A</t>
  </si>
  <si>
    <t>Talent Mgmt Lang Pack US Eng (en-US)</t>
  </si>
  <si>
    <t>TAM-LGHPUS</t>
  </si>
  <si>
    <t>ET</t>
  </si>
  <si>
    <t>Global Human Resources</t>
  </si>
  <si>
    <t>TAM-LGHRP</t>
  </si>
  <si>
    <t>Global Human Resources - Added Employee (Single)</t>
  </si>
  <si>
    <t>TAM-LGHRP-A</t>
  </si>
  <si>
    <t>Goal Management</t>
  </si>
  <si>
    <t>TAM-LGOALP</t>
  </si>
  <si>
    <t>Goal Management - Added Employee (Single)</t>
  </si>
  <si>
    <t>TAM-LGOALP-A</t>
  </si>
  <si>
    <t>Incentive Compensation</t>
  </si>
  <si>
    <t>TAM-LINCP</t>
  </si>
  <si>
    <t>Incentive Compensation - Added Employee (Single)</t>
  </si>
  <si>
    <t>TAM-LINCP-A</t>
  </si>
  <si>
    <t>Development Planning</t>
  </si>
  <si>
    <t>TAM-LLADP</t>
  </si>
  <si>
    <t>Development Planning  - Added Employee (Single)</t>
  </si>
  <si>
    <t>TAM-LLADP-A</t>
  </si>
  <si>
    <t>Performance Management</t>
  </si>
  <si>
    <t>TAM-LPERFP</t>
  </si>
  <si>
    <t>Performance Management - Added Employee (Single)</t>
  </si>
  <si>
    <t>TAM-LPERFP-A</t>
  </si>
  <si>
    <t>Succession Management</t>
  </si>
  <si>
    <t>TAM-LSMGTP</t>
  </si>
  <si>
    <t>Succession Management - Added Employee (Single)</t>
  </si>
  <si>
    <t>TAM-LSMGTP-A</t>
  </si>
  <si>
    <t>Talent Acquisition</t>
  </si>
  <si>
    <t>TAM-LTACQP</t>
  </si>
  <si>
    <t>Talent Acquisition - Added Employee (Single)</t>
  </si>
  <si>
    <t>TAM-LTACQP-A</t>
  </si>
  <si>
    <t>Infor Talent Manager</t>
  </si>
  <si>
    <t>TAM-MOBMGR</t>
  </si>
  <si>
    <t>Infor Mobile Recruiter</t>
  </si>
  <si>
    <t>TAM-MOBRCT</t>
  </si>
  <si>
    <t>Xtreme Level Support</t>
  </si>
  <si>
    <t>PERPETUAL SW SUPPORT SERVICES- BASED ON 20% OF SW COST</t>
  </si>
  <si>
    <t>20% of Software's Net NYS Umbrella Contract Price</t>
  </si>
  <si>
    <t>Xtreme Premium Support</t>
  </si>
  <si>
    <t>PERPETUAL SW SUPPORT SERVICES- BASED ON 22% OF SW COST</t>
  </si>
  <si>
    <t>22% of Software's Net NYS Umbrella Contract Price</t>
  </si>
  <si>
    <t>Infor EAM Service Management - IMS Suite</t>
  </si>
  <si>
    <t>EEN-DS7I-IMSE</t>
  </si>
  <si>
    <t>Infor EAM Rapid Request</t>
  </si>
  <si>
    <t>EEN-DS7I-RRQST</t>
  </si>
  <si>
    <t>XA Accounting Management Plus - Rel 6</t>
  </si>
  <si>
    <t>EXA-AMP6-5733M8Z</t>
  </si>
  <si>
    <t>Registered Users</t>
  </si>
  <si>
    <t>XA Accounting Management Plus - Rel 7</t>
  </si>
  <si>
    <t>XA Contract Accounting</t>
  </si>
  <si>
    <t>EXA-CA-5733M7F</t>
  </si>
  <si>
    <t>XA Contract Accounting Plus</t>
  </si>
  <si>
    <t>EXA-CAP-5733M9F</t>
  </si>
  <si>
    <t>XA COM Net</t>
  </si>
  <si>
    <t>EXA-CNET-5733M8J</t>
  </si>
  <si>
    <t>XA Electronic Commerce</t>
  </si>
  <si>
    <t>EXA-EC-5733M7U</t>
  </si>
  <si>
    <t>XA Notes and Drafts Localization for Spain</t>
  </si>
  <si>
    <t>EXA-ESLOC-5733M9M</t>
  </si>
  <si>
    <t>XA Financial Analysis</t>
  </si>
  <si>
    <t>EXA-FA-5733M7H</t>
  </si>
  <si>
    <t>XA Forecasting</t>
  </si>
  <si>
    <t>EXA-FOR-5733M7L</t>
  </si>
  <si>
    <t>XA Notes and Drafts Localization for France</t>
  </si>
  <si>
    <t>EXA-FRLOC-5733M9M</t>
  </si>
  <si>
    <t>XA International Financial Management Suite</t>
  </si>
  <si>
    <t>EXA-IFMS-5733M7N</t>
  </si>
  <si>
    <t>XA Intersite Logistics</t>
  </si>
  <si>
    <t>EXA-ISL-5733M8L</t>
  </si>
  <si>
    <t>XA Information Workplace - Package</t>
  </si>
  <si>
    <t>EXA-IWPP-5733F8C</t>
  </si>
  <si>
    <t>XA Mfg Data Collection &amp; Communication</t>
  </si>
  <si>
    <t>EXA-MDCC-5733M96</t>
  </si>
  <si>
    <t>Concurrent Users</t>
  </si>
  <si>
    <t>XA MES Suite</t>
  </si>
  <si>
    <t>EXA-MES-5733M98A</t>
  </si>
  <si>
    <t>XA MES Suite Server</t>
  </si>
  <si>
    <t>EXA-MES-5733M98A-SV</t>
  </si>
  <si>
    <t>XA MultiEnvironment Intersite Logistics</t>
  </si>
  <si>
    <t>EXA-MISL-5733M8M</t>
  </si>
  <si>
    <t>XA Material Logistics</t>
  </si>
  <si>
    <t>EXA-ML-5733MML</t>
  </si>
  <si>
    <t>XA Market Monitoring &amp; Analysis</t>
  </si>
  <si>
    <t>EXA-MMA-5733M7W</t>
  </si>
  <si>
    <t>XA Service Management</t>
  </si>
  <si>
    <t>EXA-SVM-5733M3H</t>
  </si>
  <si>
    <t>XA Transaction User Suite Bundle</t>
  </si>
  <si>
    <t>IntelliChief - Barcode Reader for MFPM</t>
  </si>
  <si>
    <t>QUAD-BCM-XA</t>
  </si>
  <si>
    <t>Partition</t>
  </si>
  <si>
    <t>Formtastic Check Forms Pack for XA</t>
  </si>
  <si>
    <t>QUAD-CHECKF-XA</t>
  </si>
  <si>
    <t>Formtastic Checks Solution for XA</t>
  </si>
  <si>
    <t>QUAD-CHECK-XA</t>
  </si>
  <si>
    <t>Formtastic ACH Module for XA</t>
  </si>
  <si>
    <t>QUAD-FFACH-XA</t>
  </si>
  <si>
    <t>Formtastic Forms Base Email Gateway</t>
  </si>
  <si>
    <t>QUAD-FFEMAIL-XA</t>
  </si>
  <si>
    <t>Intellichief HTML to TIFF Conversion for XA</t>
  </si>
  <si>
    <t>QUAD-FFHTMLTIFF-XA</t>
  </si>
  <si>
    <t>Intellichief MODCA to TIFF Conversion for XA</t>
  </si>
  <si>
    <t>QUAD-FFMODCATIFF-XA</t>
  </si>
  <si>
    <t>Formtastic Forms Bundle Solution for XA</t>
  </si>
  <si>
    <t>QUAD-FFORMS-XA</t>
  </si>
  <si>
    <t>Intellichief PDF to TIFF Conversion for XA</t>
  </si>
  <si>
    <t>QUAD-FFPDFTIFF-XA</t>
  </si>
  <si>
    <t>Intellichief Webforms Module for XA</t>
  </si>
  <si>
    <t>QUAD-FFWEB-XA</t>
  </si>
  <si>
    <t>Fast Fax Solution for XA - 16 line</t>
  </si>
  <si>
    <t>QUAD-FFX-16LN-XA</t>
  </si>
  <si>
    <t>Fast Fax Solution for XA - 2 line</t>
  </si>
  <si>
    <t>QUAD-FFX-2LN-XA</t>
  </si>
  <si>
    <t>Fast Fax Solution for XA - 4 line</t>
  </si>
  <si>
    <t>QUAD-FFX-4LN-XA</t>
  </si>
  <si>
    <t>Fast Fax Solution for XA - 8 line</t>
  </si>
  <si>
    <t>QUAD-FFX-8LN-XA</t>
  </si>
  <si>
    <t>Fast Fax Integration for XA</t>
  </si>
  <si>
    <t>QUAD-FFX-XA</t>
  </si>
  <si>
    <t>Forms Pack for XA</t>
  </si>
  <si>
    <t>QUAD-FPACK-XA</t>
  </si>
  <si>
    <t>IntelliChief - Paperless Process Mgt for XA (Bundle)</t>
  </si>
  <si>
    <t>QUAD-ICBASE-XA</t>
  </si>
  <si>
    <t>IntelliChief - Client Access for XA</t>
  </si>
  <si>
    <t>QUAD-ICCA-XA</t>
  </si>
  <si>
    <t>Named Users</t>
  </si>
  <si>
    <t>IntelliChief - Document Archive Workflow (Standalone) for XA</t>
  </si>
  <si>
    <t>QUAD-ICDAWF-XA</t>
  </si>
  <si>
    <t>IntelliChief - Document Archive Workflow Partition (Standalone) for XA</t>
  </si>
  <si>
    <t>QUAD-ICDAWF-XA-PA</t>
  </si>
  <si>
    <t>IntelliChief - Document Archive (Standalone) for XA</t>
  </si>
  <si>
    <t>QUAD-ICDA-XA</t>
  </si>
  <si>
    <t>IntelliChief - Document Archive Partition (Standalone) for XA</t>
  </si>
  <si>
    <t>QUAD-ICDA-XA-PA</t>
  </si>
  <si>
    <t>IntelliChief - Document Manager (Standalone) for Starbuilder</t>
  </si>
  <si>
    <t>QUAD-ICDM- AMSI</t>
  </si>
  <si>
    <t>IntelliChief - Document Manager (Standalone) for Starbuilder - Email</t>
  </si>
  <si>
    <t>QUAD-ICDM- AMSI-EMAIL</t>
  </si>
  <si>
    <t>Core Concurrent Users</t>
  </si>
  <si>
    <t>IntelliChief - Document Manager (Standalone) for Starbuilder - User</t>
  </si>
  <si>
    <t>QUAD-ICDM- AMSI-USR</t>
  </si>
  <si>
    <t>IntelliChief - Integration for XA</t>
  </si>
  <si>
    <t>QUAD-ICINT-XA</t>
  </si>
  <si>
    <t>IntelliChief - Scan Client for XA - Named Users</t>
  </si>
  <si>
    <t>QUAD-ICSC-XA</t>
  </si>
  <si>
    <t>IntelliChief - External Source Folder Monitoring</t>
  </si>
  <si>
    <t>QUAD-MFPM-XA</t>
  </si>
  <si>
    <t>Formtastic - Signature Capture for XA</t>
  </si>
  <si>
    <t>QUAD-SIGC-XA</t>
  </si>
  <si>
    <t>XA Material Logistics - Concurrent Users</t>
  </si>
  <si>
    <t>EXA-ML-5733MML-CU</t>
  </si>
  <si>
    <t>XA COM Net 0-55 Concurrent Users</t>
  </si>
  <si>
    <t>EXA-CNET-5733M8J-T1</t>
  </si>
  <si>
    <t>XA COM Net 56-80 Concurrent Users</t>
  </si>
  <si>
    <t>EXA-CNET-5733M8J-T2</t>
  </si>
  <si>
    <t>XA COM Net 81-85 Concurrent Users</t>
  </si>
  <si>
    <t>EXA-CNET-5733M8J-T3</t>
  </si>
  <si>
    <t>XA COM Net 86-90 Concurrent Users</t>
  </si>
  <si>
    <t>EXA-CNET-5733M8J-T4</t>
  </si>
  <si>
    <t>XA COM Net 91-100 Concurrent Users</t>
  </si>
  <si>
    <t>EXA-CNET-5733M8J-T5</t>
  </si>
  <si>
    <t>XA COM Net 101-110 Concurrent Users</t>
  </si>
  <si>
    <t>EXA-CNET-5733M8J-T6</t>
  </si>
  <si>
    <t>XA COM Net 111-120 Concurrent Users</t>
  </si>
  <si>
    <t>EXA-CNET-5733M8J-T7</t>
  </si>
  <si>
    <t>XA COM Net 121-130 Concurrent Users</t>
  </si>
  <si>
    <t>EXA-CNET-5733M8J-T8</t>
  </si>
  <si>
    <t>XA COM Net 131-140 Concurrent Users</t>
  </si>
  <si>
    <t>EXA-CNET-5733M8J-T9</t>
  </si>
  <si>
    <t>XA COM Net 141-150 Concurrent Users</t>
  </si>
  <si>
    <t>EXA-CNET-5733M8J-T10</t>
  </si>
  <si>
    <t>XA COM Net 151-160 Concurrent Users</t>
  </si>
  <si>
    <t>EXA-CNET-5733M8J-T11</t>
  </si>
  <si>
    <t>XA COM Net 161-170 Concurrent Users</t>
  </si>
  <si>
    <t>EXA-CNET-5733M8J-T12</t>
  </si>
  <si>
    <t>XA COM Net 171-180 Concurrent Users</t>
  </si>
  <si>
    <t>EXA-CNET-5733M8J-T13</t>
  </si>
  <si>
    <t>XA COM Net 181-190 Concurrent Users</t>
  </si>
  <si>
    <t>EXA-CNET-5733M8J-T14</t>
  </si>
  <si>
    <t>XA COM Net 191-200 Concurrent Users</t>
  </si>
  <si>
    <t>EXA-CNET-5733M8J-T15</t>
  </si>
  <si>
    <t>Infor EAM Enterprise SaaS</t>
  </si>
  <si>
    <t>Infor EAM Enterprise Edition Subscription - Minimum Requirement - Per user/per month Essential Support</t>
  </si>
  <si>
    <t>EEN-HOST-S-EUSE</t>
  </si>
  <si>
    <t>Software as a Service</t>
  </si>
  <si>
    <t>Infor EAM Enterprise Edition Subscription - Added Named User - Per user/per month Essential Support</t>
  </si>
  <si>
    <t>EEN-HOST-S-EUSE-A</t>
  </si>
  <si>
    <t>Infor EAM Enterprise Edition Requestor Subscription - Per user/per month Essential Support</t>
  </si>
  <si>
    <t>EEN-HOST-S-EREQ</t>
  </si>
  <si>
    <t>Infor EAM Asset Sustainability SaaS</t>
  </si>
  <si>
    <t>Infor EAM Asset Sustainability -- Per data center/per month Essential Support</t>
  </si>
  <si>
    <t>EEN-HOST-S-SUST</t>
  </si>
  <si>
    <t>Infor EAM Asset Sustainability Device - Per device/per month Essential Support</t>
  </si>
  <si>
    <t>EEN-HOST-S-SUST-DV</t>
  </si>
  <si>
    <t>Infor EAM Alert Management Subscription - Per data center/per month Essential Support</t>
  </si>
  <si>
    <t>EEN-HOST-S-ALM</t>
  </si>
  <si>
    <t>Infor EAM Add-Ons SaaS</t>
  </si>
  <si>
    <t>Infor EAM Enterprise Edition GIS Subscription - Per data center/per month Essential Support</t>
  </si>
  <si>
    <t>EEN-HOST-S-EGIS</t>
  </si>
  <si>
    <t>Infor EAM Enterprise Edition Web Services Toolkit Subscription - Per data center/per month Essential Support</t>
  </si>
  <si>
    <t>EEN-HOST-S-EWEBTK</t>
  </si>
  <si>
    <t>Infor EAM Enterprise Edition Web Services Connector Subscription - Per connector user/per month Essential Support</t>
  </si>
  <si>
    <t>EEN-HOST-S-EWEBCL</t>
  </si>
  <si>
    <t>Infor EAM Enterprise Edition Advanced Reporting Consumer Subscription - Minimum Requirement  - Per user/per month Essential Support</t>
  </si>
  <si>
    <t>EEN-HOST-S-ECS</t>
  </si>
  <si>
    <t>Infor EAM Enterprise Edition Advanced Reporting Consumer Subscription - Added Named User  - Per user/per month Essential Support</t>
  </si>
  <si>
    <t>EEN-HOST-S-ECS-A</t>
  </si>
  <si>
    <t>Infor EAM Enterprise Edition Advanced Reporting Author Subscription  - Per user/per year Essential Support</t>
  </si>
  <si>
    <t>EEN-HOST-S-EAU</t>
  </si>
  <si>
    <t>Infor EAM Enterprise Edition Calibration Subscription - Per data center/per month Essential Support</t>
  </si>
  <si>
    <t>EEN-HOST-S-ECAL</t>
  </si>
  <si>
    <t>Infor EAM Enterprise Edition Electronic Record / Signature Subscription - Per data center/per month Essential Support</t>
  </si>
  <si>
    <t>EEN-HOST-S-ESIG</t>
  </si>
  <si>
    <t>Infor EAM Enterprise Edition Fleet Management Subscription - Per data center/per month Essential Support</t>
  </si>
  <si>
    <t>EEN-HOST-S-EFLT</t>
  </si>
  <si>
    <t>Infor EAM Enterprise Edition Databridge Subscription - Per data center/per year Essential Support</t>
  </si>
  <si>
    <t>EEN-HOST-S-EDATA</t>
  </si>
  <si>
    <t>Infor EAM Enterprise Edition Barcoding Subscription - Per user/per year Essential Support</t>
  </si>
  <si>
    <t>EEN-HOST-S-EBAR</t>
  </si>
  <si>
    <t>Infor EAM Enterprise Edition Customer Service Request Subscription - Per user/per year Essential Support</t>
  </si>
  <si>
    <t>EEN-HOST-S-ECSR</t>
  </si>
  <si>
    <t>Infor EAM Enterprise Edition Advanced Maintenance Planning Subscription - Per data center/per year Essential Support</t>
  </si>
  <si>
    <t>EEN-HOST-S-EAMP</t>
  </si>
  <si>
    <t>Infor EAM Enterprise Edition Reliability Planning and Analysis Subscription - Per data center/per year Essential Support</t>
  </si>
  <si>
    <t>EEN-HOST-S-RPA</t>
  </si>
  <si>
    <t xml:space="preserve">Infor XI Technology Platform </t>
  </si>
  <si>
    <t>Infor XI Document Management Subscription Multi-Tenant - Per user/per month Essential Support</t>
  </si>
  <si>
    <t>DMG-S-DASMULTI</t>
  </si>
  <si>
    <t>Infor Xi ION Process iPaaS Platform - Multi-Tenant - Subscription - per Virtual Core/per month</t>
  </si>
  <si>
    <t>ION-S-PROCESSCE</t>
  </si>
  <si>
    <t>Virtual Core</t>
  </si>
  <si>
    <t>Infor Public Sector Suite</t>
  </si>
  <si>
    <t>Infor Public Sector Suite - Asset Management Bundle Subscription - per user/per month - Essential Support</t>
  </si>
  <si>
    <t>HAN-S-H8AMB</t>
  </si>
  <si>
    <t>Infor Public Sector Suite - CDR Enhanced Bundle Subscription - per user/per month - Essential Support</t>
  </si>
  <si>
    <t>HAN-S-H8CDREB</t>
  </si>
  <si>
    <t>Infor Public Sector Suite - Customer Service Bundle Subscription - per user/per year - Essential Support</t>
  </si>
  <si>
    <t>HAN-S-H8CSB</t>
  </si>
  <si>
    <t>Infor Public Sector Suite - Life Cycle Analysis and Risk Bundle Subscription - per user/per year - Essential Support</t>
  </si>
  <si>
    <t>HAN-S-H8LCCARB</t>
  </si>
  <si>
    <t>Infor Public Sector Suite - Advanced Assets Bundle Subscription - per user/per month - Essential Support</t>
  </si>
  <si>
    <t>HAN-S-H8AAMB</t>
  </si>
  <si>
    <t>Infor Hansen Dynamic Portal for CDR Subscription -  per 1,000 population/per month - Essential Support</t>
  </si>
  <si>
    <t>HAN-S-HDYP-CDR</t>
  </si>
  <si>
    <t>Population</t>
  </si>
  <si>
    <t>Infor Public Sector Suite - Utility Billing Bundle Subscription - per 1,000 population/per month - Essential Support</t>
  </si>
  <si>
    <t>HAN-S-H8UBB</t>
  </si>
  <si>
    <t>Dynamic Portal for Customer Service - Responsive Design Subscription -  per 1,000 population/per year - Essential Support</t>
  </si>
  <si>
    <t>HAN-S-HDYP-CS-RESP</t>
  </si>
  <si>
    <t>Infor Dynamic Portal for Utility Billing Responsive Design Subscription  -  per 1,000 population/per year - Essential Support</t>
  </si>
  <si>
    <t>HAN-S-HDYP-UB-RD</t>
  </si>
  <si>
    <t>Infor Hansen - Water Meter Management Subscription  - per user/per month - Essential Support</t>
  </si>
  <si>
    <t>HAN-S-H8AWMM</t>
  </si>
  <si>
    <t>Infor Public Sector Suite - Solid Waste Container Management Subscription   - per user/per month - Essential Support</t>
  </si>
  <si>
    <t>HAN-S-H8ASWMM</t>
  </si>
  <si>
    <t>Infor CloudSuite Public Sector Financials &amp; Supply Management (Multi Tenant)  - per employee/per month - Essential Support</t>
  </si>
  <si>
    <t>S3F-S-CSPSFSM-MT</t>
  </si>
  <si>
    <t>Employee/FTE</t>
  </si>
  <si>
    <t>Grant Accounting - per employee/per month - Essential Support</t>
  </si>
  <si>
    <t>S3F-S-GRA-MT</t>
  </si>
  <si>
    <t>Close Management - per employee/per month - Essential Support</t>
  </si>
  <si>
    <t>S3F-S-CM-MT</t>
  </si>
  <si>
    <t>EDI for Supply Chain Management - per employee/per month - Essential Support</t>
  </si>
  <si>
    <t>S3S-S-EDI-MT</t>
  </si>
  <si>
    <t>S3S-S-POI-MT</t>
  </si>
  <si>
    <t>Recall Management - per employee/per month - Essential Support</t>
  </si>
  <si>
    <t>S3S-S-RCLM-MT</t>
  </si>
  <si>
    <t>Mobile Supply Chain Management - per employee/per month - Essential Support</t>
  </si>
  <si>
    <t>S3S-S-MSC-MT</t>
  </si>
  <si>
    <t>Surgical Instrument Management - per employee/per month - Essential Support</t>
  </si>
  <si>
    <t>S3S-S-SUR-MT</t>
  </si>
  <si>
    <t>Strategic Sourcing/Supplier Portal bundle - per employee/per month - Essential Support</t>
  </si>
  <si>
    <t>S3S-S-SRM-MT</t>
  </si>
  <si>
    <t>Student Activity Management - per employee/per month - Essential Support</t>
  </si>
  <si>
    <t>S3F-S-STU-MT</t>
  </si>
  <si>
    <t>Infor CloudSuite HCM</t>
  </si>
  <si>
    <t>Infor CloudSuite HCM Core Subscription - per employee/per month - Essential Support</t>
  </si>
  <si>
    <t>TAM-S-CSHCMENT</t>
  </si>
  <si>
    <t>Learning Management Content Creation Developer License Subscription - per user/per month - Essential Support</t>
  </si>
  <si>
    <t>LMS-S-CONTDL</t>
  </si>
  <si>
    <t>Talent Science Performance Profiles Subscription</t>
  </si>
  <si>
    <t>PTS-S-PERFPR</t>
  </si>
  <si>
    <t>Unique Profile</t>
  </si>
  <si>
    <t>Talent Science Custom Strategic Leadership Insights Job Template Subscription</t>
  </si>
  <si>
    <t>PTS-S-CSTJT</t>
  </si>
  <si>
    <t>Unique Templates</t>
  </si>
  <si>
    <t>Infor CloudSuite HCM Payroll USA Subscription Single Tenant - per employee/per month - Essential Support</t>
  </si>
  <si>
    <t>HRM-S-CSHCMPYUSA</t>
  </si>
  <si>
    <t>Infor CloudSuite HCM Workforce Management Subscription - per employee/per month - Essential Support</t>
  </si>
  <si>
    <t>WFM-S-CSHCMWFM</t>
  </si>
  <si>
    <t>Infor CloudSuite Facilities Management Casual User  - 10 bundled named users/per year - Essential Support</t>
  </si>
  <si>
    <t>EEN-S-CLDSUITE-FMCAS</t>
  </si>
  <si>
    <t>Infor CloudSuite Facilities Management Professional User - 10 bundled named users/per year - Essential Support</t>
  </si>
  <si>
    <t>EEN-S-CLDSUITE-FMPRO</t>
  </si>
  <si>
    <t>EEN-S-CSFM-FMPRG - Infor CloudSuite Facilities Management Professional User - 5 bundled named users/per year - Essential Support</t>
  </si>
  <si>
    <t>EEN-S-CSFM- FMPRG</t>
  </si>
  <si>
    <t>Infor EAM OpenCAD - SaaS - per data center/per year - Essential Support</t>
  </si>
  <si>
    <t>EEN-S-DS7I-OCADM</t>
  </si>
  <si>
    <t>Infor EAM Rapid Request - SaaS - per data center/per year - Essential Support</t>
  </si>
  <si>
    <t>EEN-S-DS7I-RRQST</t>
  </si>
  <si>
    <t>Infor EAM Enterprise Edition - SaaS - Xi  - 5 bundled named users/per year - Essential Support</t>
  </si>
  <si>
    <t>EEN-S-EUSE-XI</t>
  </si>
  <si>
    <t>Infor Public Sector Software SaaS</t>
  </si>
  <si>
    <t>Enhanced Disaster Recovery - SaaS ST = per each/per year - Essential Support</t>
  </si>
  <si>
    <t>HAN-S-EDR-ST</t>
  </si>
  <si>
    <t>Infor Public Sector Suite - Asset Management Bundle - SaaS MT - 25 bundled users/per year - Essential support</t>
  </si>
  <si>
    <t>HAN-S-H8AMB-MT</t>
  </si>
  <si>
    <t>Infor Public Sector Suite - Solid Waste Container Management - SaaS MT - 25 bundled users/per year - Essential support</t>
  </si>
  <si>
    <t>HAN-S-H8ASWMM-MT</t>
  </si>
  <si>
    <t>Infor Public Sector Suite - Water Meter Management - SaaS MT - 25 bundled users/per year - Essential support</t>
  </si>
  <si>
    <t>HAN-S-H8AWMM-MT</t>
  </si>
  <si>
    <t>Infor Public Sector Suite - CDR Billing - SaaS MT - Annual Subscription - Essential Support</t>
  </si>
  <si>
    <t>HAN-S-H8CDRB-MT</t>
  </si>
  <si>
    <t>Infor Public Sector Suite - CDR Enhanced Bundle - SaaS MT - 25 bundled users/per year - Essential support</t>
  </si>
  <si>
    <t>HAN-S-H8CDREB-MT</t>
  </si>
  <si>
    <t>Infor Public Sector Suite Cashiering - SaaS MT - 10 bundled users/per year - Essential support</t>
  </si>
  <si>
    <t>HAN-S-H8CM-MT</t>
  </si>
  <si>
    <t>Infor Public Sector Suite - Customer Service Bundle - SaaS MT - 100 bundled users/per year - Essential support</t>
  </si>
  <si>
    <t>HAN-S-H8CSB-MT</t>
  </si>
  <si>
    <t>Infor Public Sector Suite - Life Cycle Analysis and Risk Bundle - SaaS MT - 25 bundled users/per year - Essential support</t>
  </si>
  <si>
    <t>HAN-S-H8LCCARB-MT</t>
  </si>
  <si>
    <t>Infor Public Sector Suite - Utility Billing Bundle - SaaS MT - 25,000 Accounts/per year - Essential Support</t>
  </si>
  <si>
    <t>HAN-S-H8UBB-MT</t>
  </si>
  <si>
    <t>Infor Public Sector Suite - Work Management - SaaS MT - 10 bundled users/per year - Essential support</t>
  </si>
  <si>
    <t>HAN-S-H8WM-MT</t>
  </si>
  <si>
    <t>Infor Public Sector Suite Dynamic Portal for CDR - SaaS MT - Annual Subscription - Essential Support</t>
  </si>
  <si>
    <t>HAN-S-HDYP-CDR-MT</t>
  </si>
  <si>
    <t>Infor Public Sector Suite Dynamic Portal for Customer Service - Responsive Design - SaaS MT - Annual Subscription - Essential Support</t>
  </si>
  <si>
    <t>HAN-S-HDYP-CS-RESPMT</t>
  </si>
  <si>
    <t>Infor Public Sector Suite Dynamic Portal for Util. Billing Responsive Design - SaaS MT - Annual Subscription - Essential Support</t>
  </si>
  <si>
    <t>HAN-S-HDYP-UB-RD-MT</t>
  </si>
  <si>
    <t>Infor OS</t>
  </si>
  <si>
    <t>Infor OS Core (ION, Ming.le, IDM) - Premium Support - Data Center - Annual Subscription</t>
  </si>
  <si>
    <t>ION-S-PLTFM-CB-PS</t>
  </si>
  <si>
    <t>Infor EAM Enterprise Edition Advanced Reporting Consumer - SaaS - Premium Support (included with EEN-HOST-S-EUSE-PS)  - Annual Subscription</t>
  </si>
  <si>
    <t>EEN-HOST-S-ECS-PS</t>
  </si>
  <si>
    <t>Infor Data Lake</t>
  </si>
  <si>
    <t>Infor Data Lake Data Scanning - SaaS MT -- Premium Support - Utilization Metered (additional) - Annual Subscription</t>
  </si>
  <si>
    <t>ION-S-PIPELINES-PS-A</t>
  </si>
  <si>
    <t>Utilization Metered</t>
  </si>
  <si>
    <t>Infor EAM Enterprise Edition Mobile - SaaS - - Premium Support - Device - Annual Subscription</t>
  </si>
  <si>
    <t>EEN-HOST-S-EMOB-PS</t>
  </si>
  <si>
    <t>Infor EAM Enterprise Edition Advanced Reporting Author - SaaS - Premium Support - Named Users - Annual Subscription</t>
  </si>
  <si>
    <t>EEN-HOST-S-EAU-PS</t>
  </si>
  <si>
    <t>Infor Coleman</t>
  </si>
  <si>
    <t>Infor Coleman Digital Assistant Consumption - SaaS MT - Premium Support - Annual Transactions (must be purchased in quantities of 10,000) - Annual Subscription</t>
  </si>
  <si>
    <t>COL-S-DAC-MT-PS</t>
  </si>
  <si>
    <t>Infor EAM Enterprise Edition Web Services Connector - SaaS - - Premium Support - Connector User - Annual Subscription</t>
  </si>
  <si>
    <t>EEN-HOST-S-EWEBCL-PS</t>
  </si>
  <si>
    <t>Infor EAM Enterprise Edition - SaaS - - Premium Support - Named Users - Annual Subscription</t>
  </si>
  <si>
    <t>EEN-HOST-S-EUSE-PS</t>
  </si>
  <si>
    <t>ION Messages - SaaS MT  - Premium Support - ION Messages in Millions (additional) - Annual Subscription</t>
  </si>
  <si>
    <t>ION-S-PROCESS-MSG-PS-A</t>
  </si>
  <si>
    <t>Messages in Millions</t>
  </si>
  <si>
    <t>Infor Data Lake Data Scanning - SaaS MT -- Premium Support - Utilization Metered (Initial purchase minimum of 6) - Annual Subscription</t>
  </si>
  <si>
    <t>ION-S-PIPELINES-PS</t>
  </si>
  <si>
    <t>Infor EAM Alert Management - SaaS - Premium Support, Data Center - Annual Subscription</t>
  </si>
  <si>
    <t>EEN-HOST-S-ALM-PS</t>
  </si>
  <si>
    <t>Infor EAM Enterprise Edition Calibration - SaaS - Data Center - Annual Subscription</t>
  </si>
  <si>
    <t>EEN-HOST-S-ECAL-PS</t>
  </si>
  <si>
    <t>Infor EAM Enterprise Edition Fleet Management - SaaS - Premium Support - Data Center - Annual Subscription</t>
  </si>
  <si>
    <t>EEN-HOST-S-EFLT-PS</t>
  </si>
  <si>
    <t>Infor EAM Enterprise Edition GIS - SaaS - Premium Support - Data Center - Annual Subscription</t>
  </si>
  <si>
    <t>EEN-HOST-S-EGIS-PS</t>
  </si>
  <si>
    <t>Infor EAM Enterprise Edition Electronic Record / Signature - SaaS - Premium Support - Data Center - Annual Subscription</t>
  </si>
  <si>
    <t>EEN-HOST-S-ESIG-PS</t>
  </si>
  <si>
    <t>Infor EAM Enterprise Edition Web Services Toolkit - SaaS - Premium Support - Data Center - Annual Subscription</t>
  </si>
  <si>
    <t>EEN-HOST-S-EWEBTK-PS</t>
  </si>
  <si>
    <t>Infor EAM Enterprise Edition Reliability Planning and Analysis - SaaS - Premium Support - Data Center - Annual Subscription</t>
  </si>
  <si>
    <t>EEN-HOST-S-RPA-PS</t>
  </si>
  <si>
    <t>Infor EAM OpenCAD - SaaS - Premium Support - Data Center - Annual Subscription</t>
  </si>
  <si>
    <t>EEN-S-DS7I-OCADM-PS</t>
  </si>
  <si>
    <t>ION Messages - SaaS MT  - Premium Support - ION Messages in Millions (initial purchase minimum of 3) - Annual Subscription</t>
  </si>
  <si>
    <t>ION-S-PROCESS-MSG-PS</t>
  </si>
  <si>
    <t>HRS-S-BDS-A</t>
  </si>
  <si>
    <t>HRS-S-LMBNA-A</t>
  </si>
  <si>
    <t>HRS-S-LEMPR-A</t>
  </si>
  <si>
    <t>HRS-S-LCTR-A</t>
  </si>
  <si>
    <t>Knowledgebase Benefit Decision Support - SaaS Per 500 Users/Per Year/Premium Support</t>
  </si>
  <si>
    <r>
      <t xml:space="preserve">Point of Use </t>
    </r>
    <r>
      <rPr>
        <b/>
        <sz val="9"/>
        <rFont val="Arial"/>
        <family val="2"/>
      </rPr>
      <t xml:space="preserve">- </t>
    </r>
    <r>
      <rPr>
        <sz val="9"/>
        <rFont val="Arial"/>
        <family val="2"/>
      </rPr>
      <t>per employee/per month - Essential Support</t>
    </r>
  </si>
  <si>
    <t>Infor OS Essentials - SaaS MT</t>
  </si>
  <si>
    <t>ION-S-ESSENTLS-CE</t>
  </si>
  <si>
    <t>Tech Platform</t>
  </si>
  <si>
    <t>Infor Storage</t>
  </si>
  <si>
    <t>Infor Storage (up to 2 TB)</t>
  </si>
  <si>
    <t>ION-S-STORAGE</t>
  </si>
  <si>
    <t>1.0TB</t>
  </si>
  <si>
    <t>Infor Cloudsuite HCM</t>
  </si>
  <si>
    <t>Infor CloudSuite FSM Limited Use for GHR - SaaS MT</t>
  </si>
  <si>
    <t>S3F-S-CSF-MT-LTD</t>
  </si>
  <si>
    <t>Analytics</t>
  </si>
  <si>
    <t>Learning Management</t>
  </si>
  <si>
    <t xml:space="preserve">XA Transaction User Suite Bundle (minimum 150) </t>
  </si>
  <si>
    <t>F9</t>
  </si>
  <si>
    <t>F9 Professional V5.0 Administrator (Big Pervasive)</t>
  </si>
  <si>
    <t>General Industries</t>
  </si>
  <si>
    <t>FNI-PRO5-ADBP</t>
  </si>
  <si>
    <t>Workstation</t>
  </si>
  <si>
    <t>F9 Professional V5.0 Report Writer (Big Pervasive)</t>
  </si>
  <si>
    <t>FNI-PRO5-RWBP</t>
  </si>
  <si>
    <t xml:space="preserve">Infor CRM i Edition for ERP XA </t>
  </si>
  <si>
    <t>ICC-EXA-CRMI</t>
  </si>
  <si>
    <t>Infor Power Suite for System i - ERP XA</t>
  </si>
  <si>
    <t>ICC-EXA-POWER</t>
  </si>
  <si>
    <t xml:space="preserve">Infor System i Manager - ERP XA </t>
  </si>
  <si>
    <t>ICC-EXA-SIM</t>
  </si>
  <si>
    <t>Infor System i Workspace - ERP XA</t>
  </si>
  <si>
    <t>ICC-EXA-SIW</t>
  </si>
  <si>
    <t xml:space="preserve">Infor Visual Planner for System i - ERP XA </t>
  </si>
  <si>
    <t>ICC-EXA-VPI</t>
  </si>
  <si>
    <t>Infor OS -  ION PROCESS Grid Edition</t>
  </si>
  <si>
    <t>ION-PROCESSGRID-XI</t>
  </si>
  <si>
    <t>Infor OS - Document Management</t>
  </si>
  <si>
    <t>DMG-DAS-XI</t>
  </si>
  <si>
    <t>Business Vault Enterprise Edition</t>
  </si>
  <si>
    <t>EPM-BV</t>
  </si>
  <si>
    <t>BV Data Warehouse Designer</t>
  </si>
  <si>
    <t>EPM-DWD</t>
  </si>
  <si>
    <t>Infor App Builder</t>
  </si>
  <si>
    <t>ION-APPBLDR</t>
  </si>
  <si>
    <t>Infor OS - Ming.le Enterprise</t>
  </si>
  <si>
    <t>ION-MINGLE-USER-XI</t>
  </si>
  <si>
    <t>Infor EAM Essentials (minimum 10 named users) (annual)</t>
  </si>
  <si>
    <t>EEN-S-ESSENTLS</t>
  </si>
  <si>
    <t>Infor EAM Rapid Request - SaaS, No Minimum, Data Center.</t>
  </si>
  <si>
    <t>Infor EAM Enterprise Edition Mobile - SaaS, No Minimum, Device.</t>
  </si>
  <si>
    <t>EEN-HOST-S-EMOB</t>
  </si>
  <si>
    <t>Birst Cloud Enterprise Edition Platform License (Direct) (minimum 25 named users) (annual)</t>
  </si>
  <si>
    <t>BBI-S-DENT-PLT-PLS</t>
  </si>
  <si>
    <t>Birst Cloud Deployment Site - US West, No Minimum, Data Center.</t>
  </si>
  <si>
    <t>BBI-S-DEPLOY-USW</t>
  </si>
  <si>
    <t>Infor Mongoose Transaction User - PaaS MT (minimum 20 named users) (annual)</t>
  </si>
  <si>
    <t>MGF-S-TRANSACT-UR-MT</t>
  </si>
  <si>
    <t>Mongoose Developer - SaaS MT (annual)</t>
  </si>
  <si>
    <t>MGF-S-DEVELOPER-MT</t>
  </si>
  <si>
    <t>Concurrent User</t>
  </si>
  <si>
    <t>Infor Campus Plus Membership - All Campus Plus Content</t>
  </si>
  <si>
    <t>EDU-S-NOP-CPM</t>
  </si>
  <si>
    <t>Infor User Adoption Platform Bundle - SaaS (Minimum 40)</t>
  </si>
  <si>
    <t>ANC-S-UAPBUN</t>
  </si>
  <si>
    <t>Customer Success Plus</t>
  </si>
  <si>
    <t>SCS-S-PLUS</t>
  </si>
  <si>
    <t>EAM OpenCAD BIM - SaaS  - A minimum of 5 is required for the initial purchase Annual Cost, powered by Infor</t>
  </si>
  <si>
    <t>EEN-S-OCADBIM</t>
  </si>
  <si>
    <t>EDU Private</t>
  </si>
  <si>
    <t>Infor EDU Private course up to 14 participants
(package includes course materials, dedicated training environment (s), and trainer delivered at the client location or via the Infor Virtual Classroom to a client assigned audience)
 Primary focus is on developing consulting skills as well as specific products and/or industries.  Assist with application setup and design, system analysis, testing scenarios, customizations, etc.</t>
  </si>
  <si>
    <t>ICS-NYC-EDUPRV14</t>
  </si>
  <si>
    <t>EDU Public</t>
  </si>
  <si>
    <t>Infor EDU Public Scheduled Course per participant
(package includes course materials, dedicated training environment (s), and trainer delivered via the Infor Virtual Classroom or an Infor Training Center)</t>
  </si>
  <si>
    <t>ICS-NYC-EDUPUB</t>
  </si>
  <si>
    <t>Infor OS LITE - Restricted Use - On Premise</t>
  </si>
  <si>
    <t>Infor OS LITE</t>
  </si>
  <si>
    <t>ION-PLATFORM-LITE</t>
  </si>
  <si>
    <t>NU</t>
  </si>
  <si>
    <t>MF Visual COBOL Compiler - Linux / Redhat</t>
  </si>
  <si>
    <t>Microfocus</t>
  </si>
  <si>
    <t>BPP-MVC-TZ</t>
  </si>
  <si>
    <t>MF COBOL Server Application Runtime - Linux / Redhat</t>
  </si>
  <si>
    <t>BPP-MVX-TZ</t>
  </si>
  <si>
    <t>CU</t>
  </si>
  <si>
    <t>Infor OS - Document Management LITE</t>
  </si>
  <si>
    <t>DMG-DAS-XI-LITE</t>
  </si>
  <si>
    <t>Infor Ming.le Portal LITE</t>
  </si>
  <si>
    <t>ION-MNGLPRTL-XI-LITE</t>
  </si>
  <si>
    <t>Infor OS - Ming.le Enterprise LITE</t>
  </si>
  <si>
    <t>ION-MNGLUSER-XI-LITE</t>
  </si>
  <si>
    <t>Infor OS - ION PROCESS Grid Edition LITE</t>
  </si>
  <si>
    <t>ION-PROCESS-XI-LITE</t>
  </si>
  <si>
    <t xml:space="preserve">Infor Cloudsuite Financial and Supply Management add-ons </t>
  </si>
  <si>
    <t>Requisition Center- Minimum of 100, Named Users- additional user</t>
  </si>
  <si>
    <t>S3S-RQC-A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</si>
</sst>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27"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b/>
      <sz val="9"/>
      <color theme="0"/>
      <name val="Arial"/>
      <family val="2"/>
    </font>
    <font>
      <b/>
      <sz val="12"/>
      <color theme="1"/>
      <name val="Arial"/>
      <family val="2"/>
    </font>
    <font>
      <sz val="12"/>
      <name val="Arial"/>
      <family val="2"/>
    </font>
    <font>
      <b/>
      <sz val="12"/>
      <name val="Arial"/>
      <family val="2"/>
    </font>
    <font>
      <sz val="10"/>
      <color theme="1"/>
      <name val="Arial"/>
      <family val="2"/>
    </font>
    <font>
      <b/>
      <sz val="10"/>
      <color theme="1"/>
      <name val="Arial"/>
      <family val="2"/>
    </font>
    <font>
      <sz val="12"/>
      <color theme="0"/>
      <name val="Arial"/>
      <family val="2"/>
    </font>
    <font>
      <b/>
      <sz val="10"/>
      <name val="Arial"/>
      <family val="2"/>
    </font>
    <font>
      <b/>
      <sz val="14"/>
      <color theme="0"/>
      <name val="Arial"/>
      <family val="2"/>
    </font>
    <font>
      <b/>
      <sz val="14"/>
      <name val="Arial"/>
      <family val="2"/>
    </font>
    <font>
      <sz val="11"/>
      <name val="Calibri"/>
      <family val="2"/>
      <scheme val="minor"/>
    </font>
    <font>
      <sz val="9"/>
      <name val="Arial"/>
      <family val="2"/>
    </font>
    <font>
      <sz val="11"/>
      <color indexed="8"/>
      <name val="Calibri"/>
      <family val="2"/>
    </font>
    <font>
      <sz val="10"/>
      <name val="Helv"/>
      <family val="2"/>
    </font>
    <font>
      <sz val="12"/>
      <color theme="1"/>
      <name val="Calibri"/>
      <family val="2"/>
      <scheme val="minor"/>
    </font>
    <font>
      <sz val="11"/>
      <color rgb="FF9C5700"/>
      <name val="Calibri"/>
      <family val="2"/>
      <scheme val="minor"/>
    </font>
    <font>
      <b/>
      <sz val="9"/>
      <name val="Arial"/>
      <family val="2"/>
    </font>
    <font>
      <sz val="9"/>
      <color rgb="FF000000"/>
      <name val="Arial"/>
      <family val="2"/>
    </font>
    <font>
      <sz val="11"/>
      <color rgb="FF000000"/>
      <name val="Times New Roman"/>
      <family val="1"/>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EB9C"/>
      </patternFill>
    </fill>
    <fill>
      <patternFill patternType="solid">
        <fgColor rgb="FFFFFFFF"/>
        <bgColor rgb="FF000000"/>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auto="1"/>
      </right>
      <top style="medium">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9">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44" fontId="19" fillId="0" borderId="0" applyFont="0" applyFill="0" applyBorder="0" applyAlignment="0" applyProtection="0"/>
    <xf numFmtId="9" fontId="19" fillId="0" borderId="0" applyFont="0" applyFill="0" applyBorder="0" applyAlignment="0" applyProtection="0"/>
    <xf numFmtId="0" fontId="20" fillId="0" borderId="0"/>
    <xf numFmtId="0" fontId="4" fillId="0" borderId="0"/>
    <xf numFmtId="44" fontId="6" fillId="0" borderId="0" applyFont="0" applyFill="0" applyBorder="0" applyAlignment="0" applyProtection="0"/>
    <xf numFmtId="0" fontId="6" fillId="0" borderId="0"/>
    <xf numFmtId="44" fontId="4" fillId="0" borderId="0" applyFont="0" applyFill="0" applyBorder="0" applyAlignment="0" applyProtection="0"/>
    <xf numFmtId="44" fontId="6" fillId="0" borderId="0" applyFont="0" applyFill="0" applyBorder="0" applyAlignment="0" applyProtection="0"/>
    <xf numFmtId="0" fontId="4" fillId="0" borderId="0"/>
    <xf numFmtId="44" fontId="21" fillId="0" borderId="0" applyFont="0" applyFill="0" applyBorder="0" applyAlignment="0" applyProtection="0"/>
    <xf numFmtId="44" fontId="19" fillId="0" borderId="0" applyFont="0" applyFill="0" applyBorder="0" applyAlignment="0" applyProtection="0"/>
    <xf numFmtId="0" fontId="6"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6" fillId="0" borderId="0" applyFont="0" applyFill="0" applyBorder="0" applyAlignment="0" applyProtection="0"/>
    <xf numFmtId="0" fontId="22" fillId="6" borderId="0" applyNumberFormat="0" applyBorder="0" applyAlignment="0" applyProtection="0"/>
  </cellStyleXfs>
  <cellXfs count="170">
    <xf numFmtId="0" fontId="0" fillId="0" borderId="0" xfId="0"/>
    <xf numFmtId="0" fontId="11" fillId="0" borderId="0" xfId="0" applyFont="1" applyProtection="1">
      <protection hidden="1"/>
    </xf>
    <xf numFmtId="0" fontId="0" fillId="0" borderId="0" xfId="0" applyProtection="1">
      <protection hidden="1"/>
    </xf>
    <xf numFmtId="0" fontId="7" fillId="3" borderId="11" xfId="0" applyFont="1" applyFill="1" applyBorder="1" applyAlignment="1" applyProtection="1">
      <alignment horizontal="center" wrapText="1"/>
      <protection hidden="1"/>
    </xf>
    <xf numFmtId="0" fontId="0" fillId="0" borderId="0" xfId="0" applyAlignment="1" applyProtection="1">
      <alignment horizontal="center"/>
      <protection hidden="1"/>
    </xf>
    <xf numFmtId="10" fontId="0" fillId="0" borderId="0" xfId="4" applyNumberFormat="1" applyFont="1" applyProtection="1">
      <protection hidden="1"/>
    </xf>
    <xf numFmtId="0" fontId="5" fillId="0" borderId="0" xfId="0" applyFont="1" applyProtection="1">
      <protection hidden="1"/>
    </xf>
    <xf numFmtId="0" fontId="7" fillId="3" borderId="6" xfId="0" applyFont="1" applyFill="1" applyBorder="1" applyAlignment="1" applyProtection="1">
      <alignment horizontal="center" wrapText="1"/>
      <protection hidden="1"/>
    </xf>
    <xf numFmtId="43" fontId="7" fillId="3" borderId="11" xfId="9" applyFont="1" applyFill="1" applyBorder="1" applyAlignment="1" applyProtection="1">
      <alignment horizontal="center" wrapText="1"/>
      <protection hidden="1"/>
    </xf>
    <xf numFmtId="43" fontId="7" fillId="3" borderId="6" xfId="9" applyFont="1" applyFill="1" applyBorder="1" applyAlignment="1" applyProtection="1">
      <alignment horizontal="center" wrapText="1"/>
      <protection hidden="1"/>
    </xf>
    <xf numFmtId="0" fontId="7" fillId="3" borderId="19" xfId="0" applyFont="1" applyFill="1" applyBorder="1" applyAlignment="1" applyProtection="1">
      <alignment horizontal="center" wrapText="1"/>
      <protection hidden="1"/>
    </xf>
    <xf numFmtId="0" fontId="5" fillId="4" borderId="20" xfId="0" applyFont="1" applyFill="1" applyBorder="1" applyAlignment="1" applyProtection="1">
      <alignment horizontal="center"/>
      <protection hidden="1"/>
    </xf>
    <xf numFmtId="0" fontId="7" fillId="3" borderId="21" xfId="0" applyFont="1" applyFill="1" applyBorder="1" applyAlignment="1" applyProtection="1">
      <alignment horizontal="center" wrapText="1"/>
      <protection hidden="1"/>
    </xf>
    <xf numFmtId="10" fontId="7" fillId="3" borderId="22" xfId="4" applyNumberFormat="1" applyFont="1" applyFill="1" applyBorder="1" applyAlignment="1" applyProtection="1">
      <alignment horizontal="center" wrapText="1"/>
      <protection hidden="1"/>
    </xf>
    <xf numFmtId="0" fontId="5" fillId="4" borderId="3" xfId="0" applyFont="1" applyFill="1" applyBorder="1" applyAlignment="1" applyProtection="1">
      <alignment horizontal="center" vertical="top"/>
      <protection locked="0"/>
    </xf>
    <xf numFmtId="0" fontId="5" fillId="0" borderId="0" xfId="0" applyFont="1" applyAlignment="1" applyProtection="1">
      <alignment horizontal="right" vertical="center"/>
      <protection hidden="1"/>
    </xf>
    <xf numFmtId="0" fontId="12" fillId="5" borderId="3" xfId="0" applyFont="1" applyFill="1" applyBorder="1" applyAlignment="1" applyProtection="1">
      <alignment horizontal="center" vertical="center"/>
      <protection hidden="1"/>
    </xf>
    <xf numFmtId="0" fontId="5" fillId="0" borderId="0" xfId="0" applyFont="1"/>
    <xf numFmtId="49" fontId="5" fillId="0" borderId="3" xfId="0" applyNumberFormat="1" applyFont="1" applyBorder="1" applyAlignment="1" applyProtection="1">
      <alignment vertical="top" wrapText="1"/>
      <protection locked="0"/>
    </xf>
    <xf numFmtId="49" fontId="5" fillId="0" borderId="1" xfId="0" applyNumberFormat="1" applyFont="1" applyBorder="1" applyAlignment="1" applyProtection="1">
      <alignment wrapText="1"/>
      <protection locked="0"/>
    </xf>
    <xf numFmtId="49" fontId="5" fillId="0" borderId="3" xfId="0" applyNumberFormat="1" applyFont="1" applyBorder="1" applyAlignment="1" applyProtection="1">
      <alignment horizontal="center" vertical="top"/>
      <protection locked="0"/>
    </xf>
    <xf numFmtId="1" fontId="5" fillId="0" borderId="3" xfId="0" applyNumberFormat="1" applyFont="1" applyBorder="1" applyAlignment="1" applyProtection="1">
      <alignment horizontal="center" vertical="top"/>
      <protection locked="0"/>
    </xf>
    <xf numFmtId="10" fontId="5" fillId="0" borderId="3" xfId="4" applyNumberFormat="1" applyFont="1" applyBorder="1" applyAlignment="1" applyProtection="1">
      <alignment horizontal="center" vertical="top"/>
      <protection hidden="1"/>
    </xf>
    <xf numFmtId="10" fontId="18" fillId="0" borderId="3" xfId="4" applyNumberFormat="1" applyFont="1" applyBorder="1" applyAlignment="1" applyProtection="1">
      <alignment horizontal="center" vertical="top"/>
      <protection locked="0"/>
    </xf>
    <xf numFmtId="0" fontId="16" fillId="0" borderId="0" xfId="0" applyFont="1" applyAlignment="1" applyProtection="1">
      <alignment horizontal="center"/>
      <protection hidden="1"/>
    </xf>
    <xf numFmtId="0" fontId="17" fillId="0" borderId="0" xfId="0" applyFont="1" applyProtection="1">
      <protection hidden="1"/>
    </xf>
    <xf numFmtId="0" fontId="15" fillId="0" borderId="0" xfId="0" applyFont="1" applyAlignment="1" applyProtection="1">
      <alignment horizontal="center"/>
      <protection hidden="1"/>
    </xf>
    <xf numFmtId="0" fontId="7" fillId="0" borderId="0" xfId="0" applyFont="1" applyAlignment="1" applyProtection="1">
      <alignment horizontal="center" wrapText="1"/>
      <protection hidden="1"/>
    </xf>
    <xf numFmtId="10" fontId="5" fillId="0" borderId="10" xfId="4" applyNumberFormat="1" applyFont="1" applyBorder="1" applyProtection="1">
      <protection locked="0"/>
    </xf>
    <xf numFmtId="49" fontId="5" fillId="0" borderId="0" xfId="0" applyNumberFormat="1" applyFont="1" applyProtection="1">
      <protection hidden="1"/>
    </xf>
    <xf numFmtId="49" fontId="5" fillId="0" borderId="7" xfId="0" applyNumberFormat="1" applyFont="1" applyBorder="1" applyAlignment="1" applyProtection="1">
      <alignment wrapText="1"/>
      <protection locked="0"/>
    </xf>
    <xf numFmtId="10" fontId="5" fillId="0" borderId="5" xfId="4" applyNumberFormat="1" applyFont="1" applyBorder="1" applyProtection="1">
      <protection locked="0"/>
    </xf>
    <xf numFmtId="0" fontId="12" fillId="0" borderId="0" xfId="0" applyFont="1" applyAlignment="1" applyProtection="1">
      <alignment horizontal="center" vertical="center"/>
      <protection hidden="1"/>
    </xf>
    <xf numFmtId="14" fontId="8" fillId="0" borderId="0" xfId="0" applyNumberFormat="1" applyFont="1" applyAlignment="1" applyProtection="1">
      <alignment horizontal="center"/>
      <protection hidden="1"/>
    </xf>
    <xf numFmtId="0" fontId="13"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5" fillId="0" borderId="0" xfId="0" applyFont="1" applyAlignment="1" applyProtection="1">
      <alignment horizontal="center"/>
      <protection hidden="1"/>
    </xf>
    <xf numFmtId="10" fontId="5" fillId="0" borderId="0" xfId="4" applyNumberFormat="1" applyFont="1" applyAlignment="1" applyProtection="1">
      <alignment horizontal="center"/>
      <protection hidden="1"/>
    </xf>
    <xf numFmtId="10" fontId="10" fillId="2" borderId="0" xfId="0" applyNumberFormat="1" applyFont="1" applyFill="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49" fontId="5" fillId="0" borderId="6" xfId="0" applyNumberFormat="1" applyFont="1" applyBorder="1" applyAlignment="1" applyProtection="1">
      <alignment vertical="top" wrapText="1"/>
      <protection locked="0"/>
    </xf>
    <xf numFmtId="49" fontId="5" fillId="0" borderId="6" xfId="0" applyNumberFormat="1" applyFont="1" applyBorder="1" applyAlignment="1" applyProtection="1">
      <alignment horizontal="center" vertical="top"/>
      <protection locked="0"/>
    </xf>
    <xf numFmtId="1" fontId="5" fillId="0" borderId="6" xfId="0" applyNumberFormat="1" applyFont="1" applyBorder="1" applyAlignment="1" applyProtection="1">
      <alignment horizontal="center" vertical="top"/>
      <protection locked="0"/>
    </xf>
    <xf numFmtId="10" fontId="5" fillId="0" borderId="6" xfId="4" applyNumberFormat="1" applyFont="1" applyBorder="1" applyAlignment="1" applyProtection="1">
      <alignment horizontal="center" vertical="top"/>
      <protection hidden="1"/>
    </xf>
    <xf numFmtId="10" fontId="18" fillId="0" borderId="6" xfId="4" applyNumberFormat="1" applyFont="1" applyBorder="1" applyAlignment="1" applyProtection="1">
      <alignment horizontal="center" vertical="top"/>
      <protection locked="0"/>
    </xf>
    <xf numFmtId="44" fontId="5" fillId="0" borderId="3" xfId="10" applyFont="1" applyBorder="1" applyAlignment="1" applyProtection="1">
      <alignment vertical="top"/>
      <protection locked="0"/>
    </xf>
    <xf numFmtId="0" fontId="5" fillId="0" borderId="0" xfId="0" applyFont="1" applyProtection="1">
      <protection locked="0"/>
    </xf>
    <xf numFmtId="0" fontId="5" fillId="0" borderId="0" xfId="0" applyFont="1" applyAlignment="1" applyProtection="1">
      <alignment horizontal="center"/>
      <protection locked="0"/>
    </xf>
    <xf numFmtId="10" fontId="5" fillId="0" borderId="0" xfId="4" applyNumberFormat="1" applyFont="1" applyAlignment="1" applyProtection="1">
      <alignment horizontal="center"/>
      <protection locked="0"/>
    </xf>
    <xf numFmtId="10" fontId="5" fillId="0" borderId="0" xfId="4" applyNumberFormat="1" applyFont="1" applyProtection="1">
      <protection locked="0"/>
    </xf>
    <xf numFmtId="49" fontId="5" fillId="4" borderId="3" xfId="0" applyNumberFormat="1" applyFont="1" applyFill="1" applyBorder="1" applyAlignment="1">
      <alignment horizontal="center" vertical="top"/>
    </xf>
    <xf numFmtId="0" fontId="5" fillId="0" borderId="0" xfId="0" applyFont="1" applyFill="1"/>
    <xf numFmtId="43" fontId="5" fillId="0" borderId="0" xfId="9" applyFont="1" applyBorder="1" applyProtection="1">
      <protection locked="0"/>
    </xf>
    <xf numFmtId="0" fontId="5" fillId="0" borderId="0" xfId="0" applyFont="1" applyBorder="1" applyProtection="1">
      <protection locked="0"/>
    </xf>
    <xf numFmtId="10" fontId="5" fillId="0" borderId="0" xfId="4" applyNumberFormat="1" applyFont="1" applyBorder="1" applyProtection="1">
      <protection locked="0"/>
    </xf>
    <xf numFmtId="0" fontId="5" fillId="0" borderId="0" xfId="0" applyFont="1" applyBorder="1" applyAlignment="1" applyProtection="1">
      <alignment horizontal="center"/>
      <protection locked="0"/>
    </xf>
    <xf numFmtId="0" fontId="5" fillId="0" borderId="0" xfId="0" applyFont="1" applyBorder="1"/>
    <xf numFmtId="10" fontId="5" fillId="0" borderId="0" xfId="4" applyNumberFormat="1" applyFont="1" applyBorder="1" applyAlignment="1" applyProtection="1">
      <alignment horizontal="center"/>
      <protection locked="0"/>
    </xf>
    <xf numFmtId="0" fontId="7" fillId="3" borderId="11" xfId="0" applyFont="1" applyFill="1" applyBorder="1" applyAlignment="1" applyProtection="1">
      <alignment horizontal="center" wrapText="1"/>
      <protection hidden="1"/>
    </xf>
    <xf numFmtId="0" fontId="5" fillId="0" borderId="0" xfId="0" applyFont="1" applyProtection="1">
      <protection hidden="1"/>
    </xf>
    <xf numFmtId="0" fontId="7" fillId="3" borderId="6" xfId="0" applyFont="1" applyFill="1" applyBorder="1" applyAlignment="1" applyProtection="1">
      <alignment horizontal="center" wrapText="1"/>
      <protection hidden="1"/>
    </xf>
    <xf numFmtId="43" fontId="7" fillId="3" borderId="11" xfId="9" applyFont="1" applyFill="1" applyBorder="1" applyAlignment="1" applyProtection="1">
      <alignment horizontal="center" wrapText="1"/>
      <protection hidden="1"/>
    </xf>
    <xf numFmtId="43" fontId="7" fillId="3" borderId="6" xfId="9" applyFont="1" applyFill="1" applyBorder="1" applyAlignment="1" applyProtection="1">
      <alignment horizontal="center" wrapText="1"/>
      <protection hidden="1"/>
    </xf>
    <xf numFmtId="14" fontId="14" fillId="5" borderId="5" xfId="0" applyNumberFormat="1" applyFont="1" applyFill="1" applyBorder="1" applyAlignment="1" applyProtection="1">
      <alignment horizontal="center" vertical="center" wrapText="1"/>
      <protection hidden="1"/>
    </xf>
    <xf numFmtId="14" fontId="14" fillId="5" borderId="10" xfId="0" applyNumberFormat="1" applyFont="1" applyFill="1" applyBorder="1" applyAlignment="1" applyProtection="1">
      <alignment horizontal="center" vertical="center" wrapText="1"/>
      <protection hidden="1"/>
    </xf>
    <xf numFmtId="0" fontId="5" fillId="0" borderId="0" xfId="0" applyFont="1"/>
    <xf numFmtId="49" fontId="5" fillId="0" borderId="0" xfId="0" applyNumberFormat="1" applyFont="1" applyBorder="1" applyAlignment="1" applyProtection="1">
      <alignment vertical="top" wrapText="1"/>
      <protection locked="0"/>
    </xf>
    <xf numFmtId="44" fontId="5" fillId="0" borderId="6" xfId="10" applyFont="1" applyBorder="1" applyAlignment="1" applyProtection="1">
      <alignment vertical="top"/>
      <protection locked="0"/>
    </xf>
    <xf numFmtId="0" fontId="12" fillId="5" borderId="4" xfId="0" applyFont="1" applyFill="1" applyBorder="1" applyAlignment="1" applyProtection="1">
      <alignment horizontal="center" vertical="center" wrapText="1"/>
      <protection hidden="1"/>
    </xf>
    <xf numFmtId="0" fontId="12" fillId="5" borderId="10" xfId="0" applyFont="1" applyFill="1" applyBorder="1" applyAlignment="1" applyProtection="1">
      <alignment horizontal="center" vertical="center" wrapText="1"/>
      <protection hidden="1"/>
    </xf>
    <xf numFmtId="14" fontId="8" fillId="0" borderId="0" xfId="0" applyNumberFormat="1" applyFont="1" applyAlignment="1" applyProtection="1">
      <alignment horizontal="center" wrapText="1"/>
      <protection hidden="1"/>
    </xf>
    <xf numFmtId="0" fontId="5" fillId="0" borderId="0" xfId="0" applyFont="1" applyBorder="1" applyAlignment="1" applyProtection="1">
      <alignment wrapText="1"/>
      <protection locked="0"/>
    </xf>
    <xf numFmtId="0" fontId="5" fillId="4" borderId="3" xfId="0" applyFont="1" applyFill="1" applyBorder="1" applyAlignment="1" applyProtection="1">
      <alignment horizontal="center" vertical="top"/>
      <protection locked="0"/>
    </xf>
    <xf numFmtId="0" fontId="5" fillId="0" borderId="0" xfId="0" applyFont="1"/>
    <xf numFmtId="49" fontId="5" fillId="0" borderId="3" xfId="0" applyNumberFormat="1" applyFont="1" applyBorder="1" applyAlignment="1" applyProtection="1">
      <alignment vertical="top" wrapText="1"/>
      <protection locked="0"/>
    </xf>
    <xf numFmtId="49" fontId="5" fillId="0" borderId="3" xfId="0" applyNumberFormat="1" applyFont="1" applyBorder="1" applyAlignment="1" applyProtection="1">
      <alignment horizontal="center" vertical="top"/>
      <protection locked="0"/>
    </xf>
    <xf numFmtId="1" fontId="5" fillId="0" borderId="3" xfId="0" applyNumberFormat="1" applyFont="1" applyBorder="1" applyAlignment="1" applyProtection="1">
      <alignment horizontal="center" vertical="top"/>
      <protection locked="0"/>
    </xf>
    <xf numFmtId="10" fontId="5" fillId="0" borderId="3" xfId="4" applyNumberFormat="1" applyFont="1" applyBorder="1" applyAlignment="1" applyProtection="1">
      <alignment horizontal="center" vertical="top"/>
      <protection hidden="1"/>
    </xf>
    <xf numFmtId="10" fontId="18" fillId="0" borderId="3" xfId="4" applyNumberFormat="1" applyFont="1" applyBorder="1" applyAlignment="1" applyProtection="1">
      <alignment horizontal="center" vertical="top"/>
      <protection locked="0"/>
    </xf>
    <xf numFmtId="49" fontId="5" fillId="2" borderId="1" xfId="0" applyNumberFormat="1" applyFont="1" applyFill="1" applyBorder="1" applyAlignment="1" applyProtection="1">
      <alignment wrapText="1"/>
      <protection locked="0"/>
    </xf>
    <xf numFmtId="10" fontId="5" fillId="2" borderId="10" xfId="4" applyNumberFormat="1" applyFont="1" applyFill="1" applyBorder="1" applyProtection="1">
      <protection locked="0"/>
    </xf>
    <xf numFmtId="0" fontId="5" fillId="2" borderId="0" xfId="0" applyFont="1" applyFill="1"/>
    <xf numFmtId="0" fontId="5" fillId="2" borderId="3" xfId="0" applyFont="1" applyFill="1" applyBorder="1" applyAlignment="1" applyProtection="1">
      <alignment horizontal="center" vertical="top"/>
      <protection locked="0"/>
    </xf>
    <xf numFmtId="49" fontId="5" fillId="2" borderId="3" xfId="0" applyNumberFormat="1" applyFont="1" applyFill="1" applyBorder="1" applyAlignment="1" applyProtection="1">
      <alignment vertical="top" wrapText="1"/>
      <protection locked="0"/>
    </xf>
    <xf numFmtId="49" fontId="5" fillId="2" borderId="3" xfId="0" applyNumberFormat="1" applyFont="1" applyFill="1" applyBorder="1" applyAlignment="1" applyProtection="1">
      <alignment horizontal="center" vertical="top"/>
      <protection locked="0"/>
    </xf>
    <xf numFmtId="1" fontId="5" fillId="2" borderId="3" xfId="0" applyNumberFormat="1" applyFont="1" applyFill="1" applyBorder="1" applyAlignment="1" applyProtection="1">
      <alignment horizontal="center" vertical="top"/>
      <protection locked="0"/>
    </xf>
    <xf numFmtId="10" fontId="5" fillId="2" borderId="3" xfId="4" applyNumberFormat="1" applyFont="1" applyFill="1" applyBorder="1" applyAlignment="1" applyProtection="1">
      <alignment horizontal="center" vertical="top"/>
      <protection hidden="1"/>
    </xf>
    <xf numFmtId="10" fontId="18" fillId="2" borderId="3" xfId="4" applyNumberFormat="1" applyFont="1" applyFill="1" applyBorder="1" applyAlignment="1" applyProtection="1">
      <alignment horizontal="center" vertical="top"/>
      <protection locked="0"/>
    </xf>
    <xf numFmtId="43" fontId="18" fillId="2" borderId="3" xfId="9" applyFont="1" applyFill="1" applyBorder="1" applyAlignment="1">
      <alignment vertical="top"/>
    </xf>
    <xf numFmtId="44" fontId="5" fillId="0" borderId="0" xfId="10" applyFont="1" applyProtection="1">
      <protection hidden="1"/>
    </xf>
    <xf numFmtId="44" fontId="7" fillId="3" borderId="11" xfId="10" applyFont="1" applyFill="1" applyBorder="1" applyAlignment="1" applyProtection="1">
      <alignment horizontal="center" wrapText="1"/>
      <protection hidden="1"/>
    </xf>
    <xf numFmtId="44" fontId="5" fillId="2" borderId="3" xfId="10" applyFont="1" applyFill="1" applyBorder="1" applyAlignment="1" applyProtection="1">
      <alignment vertical="top"/>
      <protection locked="0"/>
    </xf>
    <xf numFmtId="44" fontId="5" fillId="0" borderId="0" xfId="10" applyFont="1" applyProtection="1">
      <protection locked="0"/>
    </xf>
    <xf numFmtId="44" fontId="10" fillId="2" borderId="0" xfId="10" applyFont="1" applyFill="1" applyAlignment="1" applyProtection="1">
      <alignment horizontal="center" vertical="center" wrapText="1"/>
      <protection hidden="1"/>
    </xf>
    <xf numFmtId="44" fontId="7" fillId="3" borderId="6" xfId="10" applyFont="1" applyFill="1" applyBorder="1" applyAlignment="1" applyProtection="1">
      <alignment horizontal="center" wrapText="1"/>
      <protection hidden="1"/>
    </xf>
    <xf numFmtId="44" fontId="18" fillId="0" borderId="3" xfId="10" applyFont="1" applyBorder="1" applyAlignment="1">
      <alignment vertical="top"/>
    </xf>
    <xf numFmtId="0" fontId="7" fillId="3" borderId="3" xfId="0" applyFont="1" applyFill="1" applyBorder="1" applyAlignment="1" applyProtection="1">
      <alignment horizontal="center" wrapText="1"/>
      <protection hidden="1"/>
    </xf>
    <xf numFmtId="44" fontId="18" fillId="2" borderId="3" xfId="10" applyFont="1" applyFill="1" applyBorder="1" applyAlignment="1">
      <alignment vertical="top"/>
    </xf>
    <xf numFmtId="10" fontId="18" fillId="2" borderId="6" xfId="4" applyNumberFormat="1" applyFont="1" applyFill="1" applyBorder="1" applyAlignment="1" applyProtection="1">
      <alignment horizontal="center" vertical="top"/>
      <protection locked="0"/>
    </xf>
    <xf numFmtId="10" fontId="5" fillId="2" borderId="0" xfId="4" applyNumberFormat="1" applyFont="1" applyFill="1" applyProtection="1">
      <protection locked="0"/>
    </xf>
    <xf numFmtId="43" fontId="5" fillId="2" borderId="0" xfId="9" applyFont="1" applyFill="1" applyProtection="1">
      <protection locked="0"/>
    </xf>
    <xf numFmtId="49" fontId="18" fillId="0" borderId="3" xfId="28" applyNumberFormat="1" applyFont="1" applyFill="1" applyBorder="1" applyAlignment="1" applyProtection="1">
      <alignment vertical="top" wrapText="1"/>
      <protection locked="0"/>
    </xf>
    <xf numFmtId="0" fontId="5" fillId="0" borderId="0" xfId="0" applyFont="1" applyAlignment="1" applyProtection="1">
      <alignment wrapText="1"/>
      <protection locked="0"/>
    </xf>
    <xf numFmtId="49" fontId="5" fillId="2" borderId="0" xfId="0" applyNumberFormat="1" applyFont="1" applyFill="1" applyBorder="1" applyAlignment="1" applyProtection="1">
      <alignment vertical="top" wrapText="1"/>
      <protection locked="0"/>
    </xf>
    <xf numFmtId="0" fontId="5" fillId="0" borderId="3" xfId="0" applyFont="1" applyBorder="1" applyAlignment="1">
      <alignment vertical="top" wrapText="1"/>
    </xf>
    <xf numFmtId="0" fontId="5" fillId="0" borderId="0" xfId="0" applyFont="1" applyAlignment="1" applyProtection="1">
      <alignment horizontal="right" vertical="center" wrapText="1"/>
      <protection hidden="1"/>
    </xf>
    <xf numFmtId="0" fontId="12" fillId="0" borderId="0" xfId="0" applyFont="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5" fillId="2" borderId="0" xfId="0" applyFont="1" applyFill="1" applyAlignment="1">
      <alignment vertical="top"/>
    </xf>
    <xf numFmtId="0" fontId="5" fillId="2" borderId="0" xfId="0" applyFont="1" applyFill="1" applyBorder="1"/>
    <xf numFmtId="44" fontId="5" fillId="0" borderId="0" xfId="10" applyFont="1" applyBorder="1" applyProtection="1">
      <protection locked="0"/>
    </xf>
    <xf numFmtId="44" fontId="18" fillId="2" borderId="3" xfId="10" applyFont="1" applyFill="1" applyBorder="1" applyAlignment="1" applyProtection="1">
      <alignment vertical="top"/>
      <protection locked="0"/>
    </xf>
    <xf numFmtId="10" fontId="18" fillId="2" borderId="3" xfId="4" applyNumberFormat="1" applyFont="1" applyFill="1" applyBorder="1" applyAlignment="1" applyProtection="1">
      <alignment vertical="top"/>
      <protection locked="0"/>
    </xf>
    <xf numFmtId="0" fontId="18" fillId="2" borderId="3" xfId="0" applyFont="1" applyFill="1" applyBorder="1" applyAlignment="1" applyProtection="1">
      <alignment vertical="top"/>
      <protection locked="0"/>
    </xf>
    <xf numFmtId="0" fontId="18" fillId="2" borderId="3" xfId="0" applyFont="1" applyFill="1" applyBorder="1" applyAlignment="1" applyProtection="1">
      <alignment horizontal="center" vertical="top"/>
      <protection locked="0"/>
    </xf>
    <xf numFmtId="49" fontId="18" fillId="2" borderId="3" xfId="0" applyNumberFormat="1" applyFont="1" applyFill="1" applyBorder="1" applyAlignment="1" applyProtection="1">
      <alignment vertical="top" wrapText="1"/>
      <protection locked="0"/>
    </xf>
    <xf numFmtId="49" fontId="18" fillId="2" borderId="3" xfId="0" applyNumberFormat="1" applyFont="1" applyFill="1" applyBorder="1" applyAlignment="1" applyProtection="1">
      <alignment horizontal="center" vertical="top"/>
      <protection locked="0"/>
    </xf>
    <xf numFmtId="1" fontId="18" fillId="2" borderId="3" xfId="0" applyNumberFormat="1" applyFont="1" applyFill="1" applyBorder="1" applyAlignment="1" applyProtection="1">
      <alignment horizontal="center" vertical="top"/>
      <protection locked="0"/>
    </xf>
    <xf numFmtId="10" fontId="18" fillId="2" borderId="3" xfId="4" applyNumberFormat="1" applyFont="1" applyFill="1" applyBorder="1" applyAlignment="1" applyProtection="1">
      <alignment horizontal="center" vertical="top"/>
      <protection hidden="1"/>
    </xf>
    <xf numFmtId="0" fontId="18" fillId="2" borderId="3" xfId="0" applyFont="1" applyFill="1" applyBorder="1" applyAlignment="1" applyProtection="1">
      <alignment vertical="top" wrapText="1"/>
      <protection locked="0"/>
    </xf>
    <xf numFmtId="0" fontId="18" fillId="2" borderId="3" xfId="0" applyFont="1" applyFill="1" applyBorder="1" applyAlignment="1">
      <alignment vertical="top" wrapText="1"/>
    </xf>
    <xf numFmtId="0" fontId="5" fillId="0" borderId="3" xfId="0" applyFont="1" applyBorder="1" applyAlignment="1">
      <alignment horizontal="center" vertical="top"/>
    </xf>
    <xf numFmtId="43" fontId="5" fillId="0" borderId="3" xfId="9" applyFont="1" applyBorder="1" applyAlignment="1" applyProtection="1">
      <alignment horizontal="left" vertical="top" wrapText="1"/>
      <protection locked="0"/>
    </xf>
    <xf numFmtId="10" fontId="5" fillId="0" borderId="10" xfId="4" applyNumberFormat="1" applyFont="1" applyFill="1" applyBorder="1" applyProtection="1">
      <protection locked="0"/>
    </xf>
    <xf numFmtId="10" fontId="5" fillId="0" borderId="3" xfId="4" applyNumberFormat="1" applyFont="1" applyFill="1" applyBorder="1" applyAlignment="1" applyProtection="1">
      <alignment horizontal="center" vertical="top"/>
      <protection hidden="1"/>
    </xf>
    <xf numFmtId="10" fontId="18" fillId="0" borderId="3" xfId="4" applyNumberFormat="1" applyFont="1" applyFill="1" applyBorder="1" applyAlignment="1" applyProtection="1">
      <alignment horizontal="center" vertical="top"/>
      <protection locked="0"/>
    </xf>
    <xf numFmtId="10" fontId="5" fillId="0" borderId="3" xfId="4" applyNumberFormat="1" applyFont="1" applyBorder="1" applyProtection="1">
      <protection locked="0"/>
    </xf>
    <xf numFmtId="44" fontId="5" fillId="0" borderId="3" xfId="10" applyFont="1" applyBorder="1" applyProtection="1">
      <protection locked="0"/>
    </xf>
    <xf numFmtId="0" fontId="25" fillId="0" borderId="26" xfId="0" applyFont="1" applyBorder="1" applyAlignment="1">
      <alignment vertical="center" wrapText="1"/>
    </xf>
    <xf numFmtId="0" fontId="24" fillId="0" borderId="3" xfId="0" applyFont="1" applyBorder="1" applyAlignment="1">
      <alignment vertical="top" wrapText="1"/>
    </xf>
    <xf numFmtId="0" fontId="24" fillId="7" borderId="3" xfId="0" applyFont="1" applyFill="1" applyBorder="1" applyAlignment="1">
      <alignment horizontal="center" vertical="top"/>
    </xf>
    <xf numFmtId="0" fontId="25" fillId="0" borderId="26" xfId="0" applyFont="1" applyBorder="1" applyAlignment="1">
      <alignment horizontal="center" vertical="center" wrapText="1"/>
    </xf>
    <xf numFmtId="0" fontId="24" fillId="0" borderId="3" xfId="0" applyFont="1" applyBorder="1" applyAlignment="1">
      <alignment horizontal="center" vertical="top"/>
    </xf>
    <xf numFmtId="9" fontId="24" fillId="7" borderId="3" xfId="0" applyNumberFormat="1" applyFont="1" applyFill="1" applyBorder="1" applyAlignment="1">
      <alignment horizontal="center" vertical="top"/>
    </xf>
    <xf numFmtId="9" fontId="18" fillId="0" borderId="3" xfId="0" applyNumberFormat="1" applyFont="1" applyBorder="1" applyAlignment="1">
      <alignment horizontal="center" vertical="top"/>
    </xf>
    <xf numFmtId="6" fontId="18" fillId="0" borderId="3" xfId="0" applyNumberFormat="1" applyFont="1" applyBorder="1" applyAlignment="1">
      <alignment vertical="top"/>
    </xf>
    <xf numFmtId="0" fontId="18" fillId="0" borderId="3" xfId="0" applyFont="1" applyBorder="1" applyAlignment="1">
      <alignment horizontal="center" vertical="top"/>
    </xf>
    <xf numFmtId="0" fontId="18" fillId="0" borderId="3" xfId="0" applyFont="1" applyBorder="1" applyAlignment="1">
      <alignment vertical="top"/>
    </xf>
    <xf numFmtId="0" fontId="25" fillId="0" borderId="27" xfId="0" applyFont="1" applyBorder="1" applyAlignment="1">
      <alignment vertical="center" wrapText="1"/>
    </xf>
    <xf numFmtId="0" fontId="25" fillId="0" borderId="27" xfId="0" applyFont="1" applyBorder="1" applyAlignment="1">
      <alignment horizontal="center" vertical="center" wrapText="1"/>
    </xf>
    <xf numFmtId="10" fontId="24" fillId="7" borderId="3" xfId="0" applyNumberFormat="1" applyFont="1" applyFill="1" applyBorder="1" applyAlignment="1">
      <alignment horizontal="center" vertical="top"/>
    </xf>
    <xf numFmtId="10" fontId="18" fillId="0" borderId="3" xfId="0" applyNumberFormat="1" applyFont="1" applyBorder="1" applyAlignment="1">
      <alignment horizontal="center" vertical="top"/>
    </xf>
    <xf numFmtId="4" fontId="18" fillId="0" borderId="3" xfId="0" applyNumberFormat="1" applyFont="1" applyBorder="1" applyAlignment="1">
      <alignment vertical="top"/>
    </xf>
    <xf numFmtId="0" fontId="26" fillId="0" borderId="3" xfId="0" applyFont="1" applyBorder="1"/>
    <xf numFmtId="44" fontId="5" fillId="0" borderId="3" xfId="10" applyFont="1" applyBorder="1" applyAlignment="1" applyProtection="1">
      <alignment horizontal="left" vertical="top" wrapText="1"/>
      <protection locked="0"/>
    </xf>
    <xf numFmtId="44" fontId="24" fillId="0" borderId="3" xfId="10" applyFont="1" applyBorder="1" applyAlignment="1">
      <alignment vertical="top"/>
    </xf>
    <xf numFmtId="0" fontId="16" fillId="4" borderId="12" xfId="0" applyFont="1" applyFill="1" applyBorder="1" applyAlignment="1" applyProtection="1">
      <alignment horizontal="center" vertical="center"/>
      <protection hidden="1"/>
    </xf>
    <xf numFmtId="0" fontId="16" fillId="4" borderId="13" xfId="0" applyFont="1" applyFill="1" applyBorder="1" applyAlignment="1" applyProtection="1">
      <alignment horizontal="center" vertical="center"/>
      <protection hidden="1"/>
    </xf>
    <xf numFmtId="0" fontId="1" fillId="2" borderId="9" xfId="0" applyFont="1" applyFill="1" applyBorder="1" applyAlignment="1" applyProtection="1">
      <alignment horizontal="right" vertical="center" wrapText="1"/>
      <protection hidden="1"/>
    </xf>
    <xf numFmtId="0" fontId="1" fillId="2" borderId="2" xfId="0" applyFont="1" applyFill="1" applyBorder="1" applyAlignment="1" applyProtection="1">
      <alignment horizontal="right" vertical="center" wrapText="1"/>
      <protection hidden="1"/>
    </xf>
    <xf numFmtId="0" fontId="12" fillId="5" borderId="23" xfId="0" applyFont="1" applyFill="1" applyBorder="1" applyAlignment="1" applyProtection="1">
      <alignment horizontal="center" vertical="center"/>
      <protection hidden="1"/>
    </xf>
    <xf numFmtId="0" fontId="12" fillId="5" borderId="24" xfId="0" applyFont="1" applyFill="1" applyBorder="1" applyAlignment="1" applyProtection="1">
      <alignment horizontal="center" vertical="center"/>
      <protection hidden="1"/>
    </xf>
    <xf numFmtId="0" fontId="12" fillId="5" borderId="25" xfId="0" applyFont="1" applyFill="1" applyBorder="1" applyAlignment="1" applyProtection="1">
      <alignment horizontal="center" vertical="center"/>
      <protection hidden="1"/>
    </xf>
    <xf numFmtId="0" fontId="11" fillId="2" borderId="1" xfId="0" applyFont="1" applyFill="1" applyBorder="1" applyAlignment="1" applyProtection="1">
      <alignment horizontal="right" vertical="center"/>
      <protection hidden="1"/>
    </xf>
    <xf numFmtId="0" fontId="11" fillId="2" borderId="3" xfId="0" applyFont="1" applyFill="1" applyBorder="1" applyAlignment="1" applyProtection="1">
      <alignment horizontal="right" vertical="center"/>
      <protection hidden="1"/>
    </xf>
    <xf numFmtId="0" fontId="12" fillId="5" borderId="20" xfId="0" applyFont="1" applyFill="1" applyBorder="1" applyAlignment="1" applyProtection="1">
      <alignment horizontal="center" vertical="center"/>
      <protection hidden="1"/>
    </xf>
    <xf numFmtId="0" fontId="12" fillId="5" borderId="14" xfId="0" applyFont="1" applyFill="1" applyBorder="1" applyAlignment="1" applyProtection="1">
      <alignment horizontal="center" vertical="center"/>
      <protection hidden="1"/>
    </xf>
    <xf numFmtId="0" fontId="12" fillId="5" borderId="15" xfId="0" applyFont="1" applyFill="1" applyBorder="1" applyAlignment="1" applyProtection="1">
      <alignment horizontal="center" vertical="center"/>
      <protection hidden="1"/>
    </xf>
    <xf numFmtId="0" fontId="11" fillId="2" borderId="7" xfId="0" applyFont="1" applyFill="1" applyBorder="1" applyAlignment="1" applyProtection="1">
      <alignment horizontal="right" vertical="center"/>
      <protection hidden="1"/>
    </xf>
    <xf numFmtId="0" fontId="11" fillId="2" borderId="8" xfId="0" applyFont="1" applyFill="1" applyBorder="1" applyAlignment="1" applyProtection="1">
      <alignment horizontal="right" vertical="center"/>
      <protection hidden="1"/>
    </xf>
    <xf numFmtId="14" fontId="12" fillId="5" borderId="16" xfId="0" applyNumberFormat="1" applyFont="1" applyFill="1" applyBorder="1" applyAlignment="1" applyProtection="1">
      <alignment horizontal="center" vertical="center"/>
      <protection hidden="1"/>
    </xf>
    <xf numFmtId="14" fontId="12" fillId="5" borderId="17" xfId="0" applyNumberFormat="1" applyFont="1" applyFill="1" applyBorder="1" applyAlignment="1" applyProtection="1">
      <alignment horizontal="center" vertical="center"/>
      <protection hidden="1"/>
    </xf>
    <xf numFmtId="14" fontId="12" fillId="5" borderId="18" xfId="0" applyNumberFormat="1" applyFont="1" applyFill="1" applyBorder="1" applyAlignment="1" applyProtection="1">
      <alignment horizontal="center" vertical="center"/>
      <protection hidden="1"/>
    </xf>
    <xf numFmtId="0" fontId="1" fillId="0" borderId="9" xfId="0" applyFont="1" applyBorder="1" applyAlignment="1" applyProtection="1">
      <alignment horizontal="right" vertical="center" wrapText="1"/>
      <protection hidden="1"/>
    </xf>
    <xf numFmtId="0" fontId="1" fillId="0" borderId="2" xfId="0" applyFont="1" applyBorder="1" applyAlignment="1" applyProtection="1">
      <alignment horizontal="right" vertical="center" wrapText="1"/>
      <protection hidden="1"/>
    </xf>
    <xf numFmtId="0" fontId="1" fillId="0" borderId="1" xfId="0" applyFont="1" applyBorder="1" applyAlignment="1" applyProtection="1">
      <alignment horizontal="right" vertical="center"/>
      <protection hidden="1"/>
    </xf>
    <xf numFmtId="0" fontId="1" fillId="0" borderId="3" xfId="0" applyFont="1" applyBorder="1" applyAlignment="1" applyProtection="1">
      <alignment horizontal="right" vertical="center"/>
      <protection hidden="1"/>
    </xf>
    <xf numFmtId="0" fontId="1" fillId="0" borderId="7" xfId="0" applyFont="1" applyBorder="1" applyAlignment="1" applyProtection="1">
      <alignment horizontal="right" vertical="center"/>
      <protection hidden="1"/>
    </xf>
    <xf numFmtId="0" fontId="1" fillId="0" borderId="8" xfId="0" applyFont="1" applyBorder="1" applyAlignment="1" applyProtection="1">
      <alignment horizontal="right" vertical="center"/>
      <protection hidden="1"/>
    </xf>
  </cellXfs>
  <cellStyles count="29">
    <cellStyle name="Comma" xfId="9" builtinId="3"/>
    <cellStyle name="Currency" xfId="10" builtinId="4"/>
    <cellStyle name="Currency 10" xfId="16" xr:uid="{00000000-0005-0000-0000-000002000000}"/>
    <cellStyle name="Currency 10 2" xfId="24" xr:uid="{00000000-0005-0000-0000-000003000000}"/>
    <cellStyle name="Currency 10 2 2" xfId="26" xr:uid="{00000000-0005-0000-0000-000004000000}"/>
    <cellStyle name="Currency 11 2" xfId="27" xr:uid="{00000000-0005-0000-0000-000005000000}"/>
    <cellStyle name="Currency 11 2 2" xfId="21" xr:uid="{00000000-0005-0000-0000-000006000000}"/>
    <cellStyle name="Currency 13" xfId="18" xr:uid="{00000000-0005-0000-0000-000007000000}"/>
    <cellStyle name="Currency 16" xfId="19" xr:uid="{00000000-0005-0000-0000-000008000000}"/>
    <cellStyle name="Currency 5 7" xfId="22" xr:uid="{00000000-0005-0000-0000-000009000000}"/>
    <cellStyle name="Currency 7 6" xfId="12" xr:uid="{00000000-0005-0000-0000-00000A000000}"/>
    <cellStyle name="Neutral" xfId="28" builtinId="28"/>
    <cellStyle name="Normal" xfId="0" builtinId="0"/>
    <cellStyle name="Normal 10" xfId="7" xr:uid="{00000000-0005-0000-0000-00000D000000}"/>
    <cellStyle name="Normal 10 10" xfId="20" xr:uid="{00000000-0005-0000-0000-00000E000000}"/>
    <cellStyle name="Normal 10 7_Product template" xfId="11" xr:uid="{00000000-0005-0000-0000-00000F000000}"/>
    <cellStyle name="Normal 12" xfId="17" xr:uid="{00000000-0005-0000-0000-000010000000}"/>
    <cellStyle name="Normal 13 3" xfId="15" xr:uid="{00000000-0005-0000-0000-000011000000}"/>
    <cellStyle name="Normal 13 3 3" xfId="25" xr:uid="{00000000-0005-0000-0000-000012000000}"/>
    <cellStyle name="Normal 2" xfId="1" xr:uid="{00000000-0005-0000-0000-000013000000}"/>
    <cellStyle name="Normal 2 2" xfId="2" xr:uid="{00000000-0005-0000-0000-000014000000}"/>
    <cellStyle name="Normal 2 3" xfId="5" xr:uid="{00000000-0005-0000-0000-000015000000}"/>
    <cellStyle name="Normal 2 4" xfId="6" xr:uid="{00000000-0005-0000-0000-000016000000}"/>
    <cellStyle name="Normal 3" xfId="3" xr:uid="{00000000-0005-0000-0000-000017000000}"/>
    <cellStyle name="Normal 37" xfId="23" xr:uid="{00000000-0005-0000-0000-000018000000}"/>
    <cellStyle name="Normal 4 2" xfId="8" xr:uid="{00000000-0005-0000-0000-000019000000}"/>
    <cellStyle name="Percent" xfId="4" builtinId="5"/>
    <cellStyle name="Percent 6 3" xfId="13" xr:uid="{00000000-0005-0000-0000-00001B000000}"/>
    <cellStyle name="Style 1" xfId="14" xr:uid="{00000000-0005-0000-0000-00001C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FFCC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curementServices/PSTm05(Kleinhenz)/Umbrella/73600-22802%20Umbrella,Mfr/00_Mfrs/Infor/2_PL/22802_PM68132_Infor%20Public%20Sector%20Inc.%20-%20Appendix%20C.1%20-%206-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curementServices/PSTm05(Kleinhenz)/Umbrella/73600-22802%20Umbrella,Mfr/00_Mfrs/Infor/01_Final%20Ct/not%20for%20email/22802_PM68132_Infor%20Public%20Sector,%20Inc._Appendix%20C.1%20-%20Contract%20Pricing%20Modif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Example Price Sheet"/>
      <sheetName val="Fields"/>
      <sheetName val="Contractor Information"/>
      <sheetName val="Category Discount"/>
      <sheetName val="Lot 1 Software"/>
      <sheetName val="Lot 1 Bundle Worksheet"/>
      <sheetName val="Lot 3 Cloud"/>
      <sheetName val="Lot 4 Implementation"/>
      <sheetName val="Categories"/>
    </sheetNames>
    <sheetDataSet>
      <sheetData sheetId="0"/>
      <sheetData sheetId="1"/>
      <sheetData sheetId="2"/>
      <sheetData sheetId="3">
        <row r="3">
          <cell r="D3" t="str">
            <v>Infor Public Sector, Inc.</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Example Price Sheet"/>
      <sheetName val="Instructions (2)"/>
      <sheetName val="Fields"/>
      <sheetName val="Contractor Information"/>
      <sheetName val="Category Discount"/>
      <sheetName val="Lot 1 Software"/>
      <sheetName val="Lot 1 Bundle Worksheet"/>
      <sheetName val="Lot 2 Hardware"/>
      <sheetName val="Lot 2 Bundle Worksheet"/>
      <sheetName val="Lot 3 Cloud"/>
      <sheetName val="Lot 4 Implementation"/>
      <sheetName val="Categories"/>
    </sheetNames>
    <sheetDataSet>
      <sheetData sheetId="0"/>
      <sheetData sheetId="1"/>
      <sheetData sheetId="2"/>
      <sheetData sheetId="3"/>
      <sheetData sheetId="4">
        <row r="9">
          <cell r="D9"/>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4DCB3-2EA8-44A8-98A9-DC53841A9A19}">
  <sheetPr>
    <tabColor rgb="FFFF0000"/>
  </sheetPr>
  <dimension ref="A1:L56"/>
  <sheetViews>
    <sheetView showGridLines="0" zoomScaleNormal="100" workbookViewId="0">
      <selection activeCell="D3" sqref="D3:F3"/>
    </sheetView>
  </sheetViews>
  <sheetFormatPr defaultColWidth="9.140625" defaultRowHeight="15" x14ac:dyDescent="0.25"/>
  <cols>
    <col min="1" max="1" width="9" style="4" customWidth="1"/>
    <col min="2" max="2" width="37.7109375" style="2" customWidth="1"/>
    <col min="3" max="3" width="12.5703125" style="5" customWidth="1"/>
    <col min="4" max="4" width="2.85546875" style="2" customWidth="1"/>
    <col min="5" max="5" width="37.7109375" style="2" customWidth="1"/>
    <col min="6" max="6" width="12.5703125" style="5" customWidth="1"/>
    <col min="7" max="7" width="2.85546875" style="2" customWidth="1"/>
    <col min="8" max="8" width="37.7109375" style="2" customWidth="1"/>
    <col min="9" max="9" width="12.5703125" style="5" customWidth="1"/>
    <col min="10" max="10" width="2.85546875" style="2" customWidth="1"/>
    <col min="11" max="11" width="37.7109375" style="2" customWidth="1"/>
    <col min="12" max="12" width="12.5703125" style="5" customWidth="1"/>
    <col min="13" max="16384" width="9.140625" style="2"/>
  </cols>
  <sheetData>
    <row r="1" spans="1:12" s="1" customFormat="1" ht="12.75" x14ac:dyDescent="0.2">
      <c r="A1" s="149" t="s">
        <v>27</v>
      </c>
      <c r="B1" s="150"/>
      <c r="C1" s="150"/>
      <c r="D1" s="151" t="s">
        <v>28</v>
      </c>
      <c r="E1" s="152"/>
      <c r="F1" s="153"/>
    </row>
    <row r="2" spans="1:12" s="1" customFormat="1" ht="12.75" x14ac:dyDescent="0.2">
      <c r="A2" s="154" t="s">
        <v>20</v>
      </c>
      <c r="B2" s="155"/>
      <c r="C2" s="155"/>
      <c r="D2" s="156" t="s">
        <v>36</v>
      </c>
      <c r="E2" s="157"/>
      <c r="F2" s="158"/>
    </row>
    <row r="3" spans="1:12" s="1" customFormat="1" ht="13.5" thickBot="1" x14ac:dyDescent="0.25">
      <c r="A3" s="159" t="s">
        <v>21</v>
      </c>
      <c r="B3" s="160"/>
      <c r="C3" s="160"/>
      <c r="D3" s="161">
        <v>44403</v>
      </c>
      <c r="E3" s="162"/>
      <c r="F3" s="163"/>
    </row>
    <row r="4" spans="1:12" s="25" customFormat="1" ht="18" customHeight="1" thickBot="1" x14ac:dyDescent="0.3">
      <c r="A4" s="24"/>
      <c r="B4" s="24"/>
      <c r="C4" s="24"/>
      <c r="D4" s="24"/>
      <c r="E4" s="24"/>
      <c r="F4" s="24"/>
      <c r="I4" s="24"/>
      <c r="L4" s="24"/>
    </row>
    <row r="5" spans="1:12" ht="29.25" customHeight="1" x14ac:dyDescent="0.25">
      <c r="A5" s="26"/>
      <c r="B5" s="147" t="s">
        <v>11</v>
      </c>
      <c r="C5" s="148"/>
      <c r="D5" s="26"/>
      <c r="E5" s="147" t="s">
        <v>12</v>
      </c>
      <c r="F5" s="148"/>
      <c r="H5" s="147" t="s">
        <v>13</v>
      </c>
      <c r="I5" s="148"/>
      <c r="K5" s="147" t="s">
        <v>14</v>
      </c>
      <c r="L5" s="148"/>
    </row>
    <row r="6" spans="1:12" ht="24.75" x14ac:dyDescent="0.25">
      <c r="A6" s="10" t="s">
        <v>2</v>
      </c>
      <c r="B6" s="12" t="s">
        <v>19</v>
      </c>
      <c r="C6" s="13" t="s">
        <v>17</v>
      </c>
      <c r="D6" s="27"/>
      <c r="E6" s="12" t="s">
        <v>19</v>
      </c>
      <c r="F6" s="13" t="s">
        <v>17</v>
      </c>
      <c r="G6" s="27"/>
      <c r="H6" s="12" t="s">
        <v>19</v>
      </c>
      <c r="I6" s="13" t="s">
        <v>17</v>
      </c>
      <c r="J6" s="27"/>
      <c r="K6" s="12" t="s">
        <v>19</v>
      </c>
      <c r="L6" s="13" t="s">
        <v>17</v>
      </c>
    </row>
    <row r="7" spans="1:12" x14ac:dyDescent="0.25">
      <c r="A7" s="11">
        <v>1</v>
      </c>
      <c r="B7" s="19" t="s">
        <v>29</v>
      </c>
      <c r="C7" s="28">
        <v>0.1421</v>
      </c>
      <c r="D7" s="29"/>
      <c r="E7" s="19" t="s">
        <v>70</v>
      </c>
      <c r="F7" s="28"/>
      <c r="G7" s="29"/>
      <c r="H7" s="19" t="s">
        <v>29</v>
      </c>
      <c r="I7" s="28">
        <v>9.6500000000000002E-2</v>
      </c>
      <c r="J7" s="29"/>
      <c r="K7" s="19" t="s">
        <v>35</v>
      </c>
      <c r="L7" s="28">
        <v>0</v>
      </c>
    </row>
    <row r="8" spans="1:12" ht="24.75" x14ac:dyDescent="0.25">
      <c r="A8" s="11">
        <v>2</v>
      </c>
      <c r="B8" s="19" t="s">
        <v>30</v>
      </c>
      <c r="C8" s="28">
        <v>0.1421</v>
      </c>
      <c r="D8" s="29"/>
      <c r="E8" s="19"/>
      <c r="F8" s="28"/>
      <c r="G8" s="29"/>
      <c r="H8" s="19" t="s">
        <v>30</v>
      </c>
      <c r="I8" s="28">
        <v>0.11</v>
      </c>
      <c r="J8" s="29"/>
      <c r="K8" s="19"/>
      <c r="L8" s="28"/>
    </row>
    <row r="9" spans="1:12" x14ac:dyDescent="0.25">
      <c r="A9" s="11">
        <v>3</v>
      </c>
      <c r="B9" s="79" t="s">
        <v>31</v>
      </c>
      <c r="C9" s="80">
        <v>0.1421</v>
      </c>
      <c r="D9" s="29"/>
      <c r="E9" s="19"/>
      <c r="F9" s="28"/>
      <c r="G9" s="29"/>
      <c r="H9" s="19" t="s">
        <v>31</v>
      </c>
      <c r="I9" s="28">
        <v>9.6500000000000002E-2</v>
      </c>
      <c r="J9" s="29"/>
      <c r="K9" s="19"/>
      <c r="L9" s="28"/>
    </row>
    <row r="10" spans="1:12" x14ac:dyDescent="0.25">
      <c r="A10" s="11">
        <v>4</v>
      </c>
      <c r="B10" s="19" t="s">
        <v>32</v>
      </c>
      <c r="C10" s="28">
        <v>0.1421</v>
      </c>
      <c r="D10" s="29"/>
      <c r="E10" s="19"/>
      <c r="F10" s="28"/>
      <c r="G10" s="29"/>
      <c r="H10" s="19" t="s">
        <v>32</v>
      </c>
      <c r="I10" s="28">
        <v>9.6500000000000002E-2</v>
      </c>
      <c r="J10" s="29"/>
      <c r="K10" s="19"/>
      <c r="L10" s="28"/>
    </row>
    <row r="11" spans="1:12" x14ac:dyDescent="0.25">
      <c r="A11" s="11">
        <v>5</v>
      </c>
      <c r="B11" s="19" t="s">
        <v>33</v>
      </c>
      <c r="C11" s="28">
        <v>0.17280000000000001</v>
      </c>
      <c r="D11" s="29"/>
      <c r="E11" s="19"/>
      <c r="F11" s="28"/>
      <c r="G11" s="29"/>
      <c r="H11" s="74" t="s">
        <v>810</v>
      </c>
      <c r="I11" s="124">
        <v>1.6400000000000001E-2</v>
      </c>
      <c r="J11" s="29"/>
      <c r="K11" s="19"/>
      <c r="L11" s="28"/>
    </row>
    <row r="12" spans="1:12" ht="24.75" x14ac:dyDescent="0.25">
      <c r="A12" s="11">
        <v>6</v>
      </c>
      <c r="B12" s="19" t="s">
        <v>34</v>
      </c>
      <c r="C12" s="28">
        <v>0.33279999999999998</v>
      </c>
      <c r="D12" s="29"/>
      <c r="E12" s="19"/>
      <c r="F12" s="28"/>
      <c r="G12" s="29"/>
      <c r="H12" s="19" t="s">
        <v>811</v>
      </c>
      <c r="I12" s="124">
        <v>4.24E-2</v>
      </c>
      <c r="J12" s="29"/>
      <c r="K12" s="19"/>
      <c r="L12" s="28"/>
    </row>
    <row r="13" spans="1:12" x14ac:dyDescent="0.25">
      <c r="A13" s="11">
        <v>7</v>
      </c>
      <c r="B13" s="19" t="s">
        <v>90</v>
      </c>
      <c r="C13" s="28">
        <v>0</v>
      </c>
      <c r="D13" s="29"/>
      <c r="E13" s="19"/>
      <c r="F13" s="28"/>
      <c r="G13" s="29"/>
      <c r="H13" s="19"/>
      <c r="I13" s="28"/>
      <c r="J13" s="29"/>
      <c r="K13" s="19"/>
      <c r="L13" s="28"/>
    </row>
    <row r="14" spans="1:12" x14ac:dyDescent="0.25">
      <c r="A14" s="11">
        <v>8</v>
      </c>
      <c r="B14" s="19"/>
      <c r="C14" s="28"/>
      <c r="D14" s="29"/>
      <c r="E14" s="19"/>
      <c r="F14" s="28"/>
      <c r="G14" s="29"/>
      <c r="H14" s="19"/>
      <c r="I14" s="28"/>
      <c r="J14" s="29"/>
      <c r="K14" s="19"/>
      <c r="L14" s="28"/>
    </row>
    <row r="15" spans="1:12" x14ac:dyDescent="0.25">
      <c r="A15" s="11">
        <v>9</v>
      </c>
      <c r="B15" s="19"/>
      <c r="C15" s="28"/>
      <c r="D15" s="29"/>
      <c r="E15" s="19"/>
      <c r="F15" s="28"/>
      <c r="G15" s="29"/>
      <c r="H15" s="19"/>
      <c r="I15" s="28"/>
      <c r="J15" s="29"/>
      <c r="K15" s="19"/>
      <c r="L15" s="28"/>
    </row>
    <row r="16" spans="1:12" x14ac:dyDescent="0.25">
      <c r="A16" s="11">
        <v>10</v>
      </c>
      <c r="B16" s="19"/>
      <c r="C16" s="28"/>
      <c r="D16" s="29"/>
      <c r="E16" s="19"/>
      <c r="F16" s="28"/>
      <c r="G16" s="29"/>
      <c r="H16" s="19"/>
      <c r="I16" s="28"/>
      <c r="J16" s="29"/>
      <c r="K16" s="19"/>
      <c r="L16" s="28"/>
    </row>
    <row r="17" spans="1:12" x14ac:dyDescent="0.25">
      <c r="A17" s="11">
        <v>11</v>
      </c>
      <c r="B17" s="19"/>
      <c r="C17" s="28"/>
      <c r="D17" s="29"/>
      <c r="E17" s="19"/>
      <c r="F17" s="28"/>
      <c r="G17" s="29"/>
      <c r="H17" s="19"/>
      <c r="I17" s="28"/>
      <c r="J17" s="29"/>
      <c r="K17" s="19"/>
      <c r="L17" s="28"/>
    </row>
    <row r="18" spans="1:12" x14ac:dyDescent="0.25">
      <c r="A18" s="11">
        <v>12</v>
      </c>
      <c r="B18" s="19"/>
      <c r="C18" s="28"/>
      <c r="D18" s="29"/>
      <c r="E18" s="19"/>
      <c r="F18" s="28"/>
      <c r="G18" s="29"/>
      <c r="H18" s="19"/>
      <c r="I18" s="28"/>
      <c r="J18" s="29"/>
      <c r="K18" s="19"/>
      <c r="L18" s="28"/>
    </row>
    <row r="19" spans="1:12" x14ac:dyDescent="0.25">
      <c r="A19" s="11">
        <v>13</v>
      </c>
      <c r="B19" s="19"/>
      <c r="C19" s="28"/>
      <c r="D19" s="29"/>
      <c r="E19" s="19"/>
      <c r="F19" s="28"/>
      <c r="G19" s="29"/>
      <c r="H19" s="19"/>
      <c r="I19" s="28"/>
      <c r="J19" s="29"/>
      <c r="K19" s="19"/>
      <c r="L19" s="28"/>
    </row>
    <row r="20" spans="1:12" x14ac:dyDescent="0.25">
      <c r="A20" s="11">
        <v>14</v>
      </c>
      <c r="B20" s="19"/>
      <c r="C20" s="28"/>
      <c r="D20" s="29"/>
      <c r="E20" s="19"/>
      <c r="F20" s="28"/>
      <c r="G20" s="29"/>
      <c r="H20" s="19"/>
      <c r="I20" s="28"/>
      <c r="J20" s="29"/>
      <c r="K20" s="19"/>
      <c r="L20" s="28"/>
    </row>
    <row r="21" spans="1:12" x14ac:dyDescent="0.25">
      <c r="A21" s="11">
        <v>15</v>
      </c>
      <c r="B21" s="19"/>
      <c r="C21" s="28"/>
      <c r="D21" s="29"/>
      <c r="E21" s="19"/>
      <c r="F21" s="28"/>
      <c r="G21" s="29"/>
      <c r="H21" s="19"/>
      <c r="I21" s="28"/>
      <c r="J21" s="29"/>
      <c r="K21" s="19"/>
      <c r="L21" s="28"/>
    </row>
    <row r="22" spans="1:12" x14ac:dyDescent="0.25">
      <c r="A22" s="11">
        <v>16</v>
      </c>
      <c r="B22" s="19"/>
      <c r="C22" s="28"/>
      <c r="D22" s="29"/>
      <c r="E22" s="19"/>
      <c r="F22" s="28"/>
      <c r="G22" s="29"/>
      <c r="H22" s="19"/>
      <c r="I22" s="28"/>
      <c r="J22" s="29"/>
      <c r="K22" s="19"/>
      <c r="L22" s="28"/>
    </row>
    <row r="23" spans="1:12" x14ac:dyDescent="0.25">
      <c r="A23" s="11">
        <v>17</v>
      </c>
      <c r="B23" s="19"/>
      <c r="C23" s="28"/>
      <c r="D23" s="29"/>
      <c r="E23" s="19"/>
      <c r="F23" s="28"/>
      <c r="G23" s="29"/>
      <c r="H23" s="19"/>
      <c r="I23" s="28"/>
      <c r="J23" s="29"/>
      <c r="K23" s="19"/>
      <c r="L23" s="28"/>
    </row>
    <row r="24" spans="1:12" x14ac:dyDescent="0.25">
      <c r="A24" s="11">
        <v>18</v>
      </c>
      <c r="B24" s="19"/>
      <c r="C24" s="28"/>
      <c r="D24" s="29"/>
      <c r="E24" s="19"/>
      <c r="F24" s="28"/>
      <c r="G24" s="29"/>
      <c r="H24" s="19"/>
      <c r="I24" s="28"/>
      <c r="J24" s="29"/>
      <c r="K24" s="19"/>
      <c r="L24" s="28"/>
    </row>
    <row r="25" spans="1:12" x14ac:dyDescent="0.25">
      <c r="A25" s="11">
        <v>19</v>
      </c>
      <c r="B25" s="19"/>
      <c r="C25" s="28"/>
      <c r="D25" s="29"/>
      <c r="E25" s="19"/>
      <c r="F25" s="28"/>
      <c r="G25" s="29"/>
      <c r="H25" s="19"/>
      <c r="I25" s="28"/>
      <c r="J25" s="29"/>
      <c r="K25" s="19"/>
      <c r="L25" s="28"/>
    </row>
    <row r="26" spans="1:12" x14ac:dyDescent="0.25">
      <c r="A26" s="11">
        <v>20</v>
      </c>
      <c r="B26" s="19"/>
      <c r="C26" s="28"/>
      <c r="D26" s="29"/>
      <c r="E26" s="19"/>
      <c r="F26" s="28"/>
      <c r="G26" s="29"/>
      <c r="H26" s="19"/>
      <c r="I26" s="28"/>
      <c r="J26" s="29"/>
      <c r="K26" s="19"/>
      <c r="L26" s="28"/>
    </row>
    <row r="27" spans="1:12" x14ac:dyDescent="0.25">
      <c r="A27" s="11">
        <v>21</v>
      </c>
      <c r="B27" s="19"/>
      <c r="C27" s="28"/>
      <c r="D27" s="29"/>
      <c r="E27" s="19"/>
      <c r="F27" s="28"/>
      <c r="G27" s="29"/>
      <c r="H27" s="19"/>
      <c r="I27" s="28"/>
      <c r="J27" s="29"/>
      <c r="K27" s="19"/>
      <c r="L27" s="28"/>
    </row>
    <row r="28" spans="1:12" x14ac:dyDescent="0.25">
      <c r="A28" s="11">
        <v>22</v>
      </c>
      <c r="B28" s="19"/>
      <c r="C28" s="28"/>
      <c r="D28" s="29"/>
      <c r="E28" s="19"/>
      <c r="F28" s="28"/>
      <c r="G28" s="29"/>
      <c r="H28" s="19"/>
      <c r="I28" s="28"/>
      <c r="J28" s="29"/>
      <c r="K28" s="19"/>
      <c r="L28" s="28"/>
    </row>
    <row r="29" spans="1:12" x14ac:dyDescent="0.25">
      <c r="A29" s="11">
        <v>23</v>
      </c>
      <c r="B29" s="19"/>
      <c r="C29" s="28"/>
      <c r="D29" s="29"/>
      <c r="E29" s="19"/>
      <c r="F29" s="28"/>
      <c r="G29" s="29"/>
      <c r="H29" s="19"/>
      <c r="I29" s="28"/>
      <c r="J29" s="29"/>
      <c r="K29" s="19"/>
      <c r="L29" s="28"/>
    </row>
    <row r="30" spans="1:12" x14ac:dyDescent="0.25">
      <c r="A30" s="11">
        <v>24</v>
      </c>
      <c r="B30" s="19"/>
      <c r="C30" s="28"/>
      <c r="D30" s="29"/>
      <c r="E30" s="19"/>
      <c r="F30" s="28"/>
      <c r="G30" s="29"/>
      <c r="H30" s="19"/>
      <c r="I30" s="28"/>
      <c r="J30" s="29"/>
      <c r="K30" s="19"/>
      <c r="L30" s="28"/>
    </row>
    <row r="31" spans="1:12" x14ac:dyDescent="0.25">
      <c r="A31" s="11">
        <v>25</v>
      </c>
      <c r="B31" s="19"/>
      <c r="C31" s="28"/>
      <c r="D31" s="29"/>
      <c r="E31" s="19"/>
      <c r="F31" s="28"/>
      <c r="G31" s="29"/>
      <c r="H31" s="19"/>
      <c r="I31" s="28"/>
      <c r="J31" s="29"/>
      <c r="K31" s="19"/>
      <c r="L31" s="28"/>
    </row>
    <row r="32" spans="1:12" x14ac:dyDescent="0.25">
      <c r="A32" s="11">
        <v>26</v>
      </c>
      <c r="B32" s="19"/>
      <c r="C32" s="28"/>
      <c r="D32" s="29"/>
      <c r="E32" s="19"/>
      <c r="F32" s="28"/>
      <c r="G32" s="29"/>
      <c r="H32" s="19"/>
      <c r="I32" s="28"/>
      <c r="J32" s="29"/>
      <c r="K32" s="19"/>
      <c r="L32" s="28"/>
    </row>
    <row r="33" spans="1:12" x14ac:dyDescent="0.25">
      <c r="A33" s="11">
        <v>27</v>
      </c>
      <c r="B33" s="19"/>
      <c r="C33" s="28"/>
      <c r="D33" s="29"/>
      <c r="E33" s="19"/>
      <c r="F33" s="28"/>
      <c r="G33" s="29"/>
      <c r="H33" s="19"/>
      <c r="I33" s="28"/>
      <c r="J33" s="29"/>
      <c r="K33" s="19"/>
      <c r="L33" s="28"/>
    </row>
    <row r="34" spans="1:12" x14ac:dyDescent="0.25">
      <c r="A34" s="11">
        <v>28</v>
      </c>
      <c r="B34" s="19"/>
      <c r="C34" s="28"/>
      <c r="D34" s="29"/>
      <c r="E34" s="19"/>
      <c r="F34" s="28"/>
      <c r="G34" s="29"/>
      <c r="H34" s="19"/>
      <c r="I34" s="28"/>
      <c r="J34" s="29"/>
      <c r="K34" s="19"/>
      <c r="L34" s="28"/>
    </row>
    <row r="35" spans="1:12" x14ac:dyDescent="0.25">
      <c r="A35" s="11">
        <v>29</v>
      </c>
      <c r="B35" s="19"/>
      <c r="C35" s="28"/>
      <c r="D35" s="29"/>
      <c r="E35" s="19"/>
      <c r="F35" s="28"/>
      <c r="G35" s="29"/>
      <c r="H35" s="19"/>
      <c r="I35" s="28"/>
      <c r="J35" s="29"/>
      <c r="K35" s="19"/>
      <c r="L35" s="28"/>
    </row>
    <row r="36" spans="1:12" x14ac:dyDescent="0.25">
      <c r="A36" s="11">
        <v>30</v>
      </c>
      <c r="B36" s="19"/>
      <c r="C36" s="28"/>
      <c r="D36" s="29"/>
      <c r="E36" s="19"/>
      <c r="F36" s="28"/>
      <c r="G36" s="29"/>
      <c r="H36" s="19"/>
      <c r="I36" s="28"/>
      <c r="J36" s="29"/>
      <c r="K36" s="19"/>
      <c r="L36" s="28"/>
    </row>
    <row r="37" spans="1:12" x14ac:dyDescent="0.25">
      <c r="A37" s="11">
        <v>31</v>
      </c>
      <c r="B37" s="19"/>
      <c r="C37" s="28"/>
      <c r="D37" s="29"/>
      <c r="E37" s="19"/>
      <c r="F37" s="28"/>
      <c r="G37" s="29"/>
      <c r="H37" s="19"/>
      <c r="I37" s="28"/>
      <c r="J37" s="29"/>
      <c r="K37" s="19"/>
      <c r="L37" s="28"/>
    </row>
    <row r="38" spans="1:12" x14ac:dyDescent="0.25">
      <c r="A38" s="11">
        <v>32</v>
      </c>
      <c r="B38" s="19"/>
      <c r="C38" s="28"/>
      <c r="D38" s="29"/>
      <c r="E38" s="19"/>
      <c r="F38" s="28"/>
      <c r="G38" s="29"/>
      <c r="H38" s="19"/>
      <c r="I38" s="28"/>
      <c r="J38" s="29"/>
      <c r="K38" s="19"/>
      <c r="L38" s="28"/>
    </row>
    <row r="39" spans="1:12" x14ac:dyDescent="0.25">
      <c r="A39" s="11">
        <v>33</v>
      </c>
      <c r="B39" s="19"/>
      <c r="C39" s="28"/>
      <c r="D39" s="29"/>
      <c r="E39" s="19"/>
      <c r="F39" s="28"/>
      <c r="G39" s="29"/>
      <c r="H39" s="19"/>
      <c r="I39" s="28"/>
      <c r="J39" s="29"/>
      <c r="K39" s="19"/>
      <c r="L39" s="28"/>
    </row>
    <row r="40" spans="1:12" x14ac:dyDescent="0.25">
      <c r="A40" s="11">
        <v>34</v>
      </c>
      <c r="B40" s="19"/>
      <c r="C40" s="28"/>
      <c r="D40" s="29"/>
      <c r="E40" s="19"/>
      <c r="F40" s="28"/>
      <c r="G40" s="29"/>
      <c r="H40" s="19"/>
      <c r="I40" s="28"/>
      <c r="J40" s="29"/>
      <c r="K40" s="19"/>
      <c r="L40" s="28"/>
    </row>
    <row r="41" spans="1:12" x14ac:dyDescent="0.25">
      <c r="A41" s="11">
        <v>35</v>
      </c>
      <c r="B41" s="19"/>
      <c r="C41" s="28"/>
      <c r="D41" s="29"/>
      <c r="E41" s="19"/>
      <c r="F41" s="28"/>
      <c r="G41" s="29"/>
      <c r="H41" s="19"/>
      <c r="I41" s="28"/>
      <c r="J41" s="29"/>
      <c r="K41" s="19"/>
      <c r="L41" s="28"/>
    </row>
    <row r="42" spans="1:12" x14ac:dyDescent="0.25">
      <c r="A42" s="11">
        <v>36</v>
      </c>
      <c r="B42" s="19"/>
      <c r="C42" s="28"/>
      <c r="D42" s="29"/>
      <c r="E42" s="19"/>
      <c r="F42" s="28"/>
      <c r="G42" s="29"/>
      <c r="H42" s="19"/>
      <c r="I42" s="28"/>
      <c r="J42" s="29"/>
      <c r="K42" s="19"/>
      <c r="L42" s="28"/>
    </row>
    <row r="43" spans="1:12" x14ac:dyDescent="0.25">
      <c r="A43" s="11">
        <v>37</v>
      </c>
      <c r="B43" s="19"/>
      <c r="C43" s="28"/>
      <c r="D43" s="29"/>
      <c r="E43" s="19"/>
      <c r="F43" s="28"/>
      <c r="G43" s="29"/>
      <c r="H43" s="19"/>
      <c r="I43" s="28"/>
      <c r="J43" s="29"/>
      <c r="K43" s="19"/>
      <c r="L43" s="28"/>
    </row>
    <row r="44" spans="1:12" x14ac:dyDescent="0.25">
      <c r="A44" s="11">
        <v>38</v>
      </c>
      <c r="B44" s="19"/>
      <c r="C44" s="28"/>
      <c r="D44" s="29"/>
      <c r="E44" s="19"/>
      <c r="F44" s="28"/>
      <c r="G44" s="29"/>
      <c r="H44" s="19"/>
      <c r="I44" s="28"/>
      <c r="J44" s="29"/>
      <c r="K44" s="19"/>
      <c r="L44" s="28"/>
    </row>
    <row r="45" spans="1:12" x14ac:dyDescent="0.25">
      <c r="A45" s="11">
        <v>39</v>
      </c>
      <c r="B45" s="19"/>
      <c r="C45" s="28"/>
      <c r="D45" s="29"/>
      <c r="E45" s="19"/>
      <c r="F45" s="28"/>
      <c r="G45" s="29"/>
      <c r="H45" s="19"/>
      <c r="I45" s="28"/>
      <c r="J45" s="29"/>
      <c r="K45" s="19"/>
      <c r="L45" s="28"/>
    </row>
    <row r="46" spans="1:12" x14ac:dyDescent="0.25">
      <c r="A46" s="11">
        <v>40</v>
      </c>
      <c r="B46" s="19"/>
      <c r="C46" s="28"/>
      <c r="D46" s="29"/>
      <c r="E46" s="19"/>
      <c r="F46" s="28"/>
      <c r="G46" s="29"/>
      <c r="H46" s="19"/>
      <c r="I46" s="28"/>
      <c r="J46" s="29"/>
      <c r="K46" s="19"/>
      <c r="L46" s="28"/>
    </row>
    <row r="47" spans="1:12" x14ac:dyDescent="0.25">
      <c r="A47" s="11">
        <v>41</v>
      </c>
      <c r="B47" s="19"/>
      <c r="C47" s="28"/>
      <c r="D47" s="29"/>
      <c r="E47" s="19"/>
      <c r="F47" s="28"/>
      <c r="G47" s="29"/>
      <c r="H47" s="19"/>
      <c r="I47" s="28"/>
      <c r="J47" s="29"/>
      <c r="K47" s="19"/>
      <c r="L47" s="28"/>
    </row>
    <row r="48" spans="1:12" x14ac:dyDescent="0.25">
      <c r="A48" s="11">
        <v>42</v>
      </c>
      <c r="B48" s="19"/>
      <c r="C48" s="28"/>
      <c r="D48" s="29"/>
      <c r="E48" s="19"/>
      <c r="F48" s="28"/>
      <c r="G48" s="29"/>
      <c r="H48" s="19"/>
      <c r="I48" s="28"/>
      <c r="J48" s="29"/>
      <c r="K48" s="19"/>
      <c r="L48" s="28"/>
    </row>
    <row r="49" spans="1:12" x14ac:dyDescent="0.25">
      <c r="A49" s="11">
        <v>43</v>
      </c>
      <c r="B49" s="19"/>
      <c r="C49" s="28"/>
      <c r="D49" s="29"/>
      <c r="E49" s="19"/>
      <c r="F49" s="28"/>
      <c r="G49" s="29"/>
      <c r="H49" s="19"/>
      <c r="I49" s="28"/>
      <c r="J49" s="29"/>
      <c r="K49" s="19"/>
      <c r="L49" s="28"/>
    </row>
    <row r="50" spans="1:12" x14ac:dyDescent="0.25">
      <c r="A50" s="11">
        <v>44</v>
      </c>
      <c r="B50" s="19"/>
      <c r="C50" s="28"/>
      <c r="D50" s="29"/>
      <c r="E50" s="19"/>
      <c r="F50" s="28"/>
      <c r="G50" s="29"/>
      <c r="H50" s="19"/>
      <c r="I50" s="28"/>
      <c r="J50" s="29"/>
      <c r="K50" s="19"/>
      <c r="L50" s="28"/>
    </row>
    <row r="51" spans="1:12" x14ac:dyDescent="0.25">
      <c r="A51" s="11">
        <v>45</v>
      </c>
      <c r="B51" s="19"/>
      <c r="C51" s="28"/>
      <c r="D51" s="29"/>
      <c r="E51" s="19"/>
      <c r="F51" s="28"/>
      <c r="G51" s="29"/>
      <c r="H51" s="19"/>
      <c r="I51" s="28"/>
      <c r="J51" s="29"/>
      <c r="K51" s="19"/>
      <c r="L51" s="28"/>
    </row>
    <row r="52" spans="1:12" x14ac:dyDescent="0.25">
      <c r="A52" s="11">
        <v>46</v>
      </c>
      <c r="B52" s="19"/>
      <c r="C52" s="28"/>
      <c r="D52" s="29"/>
      <c r="E52" s="19"/>
      <c r="F52" s="28"/>
      <c r="G52" s="29"/>
      <c r="H52" s="19"/>
      <c r="I52" s="28"/>
      <c r="J52" s="29"/>
      <c r="K52" s="19"/>
      <c r="L52" s="28"/>
    </row>
    <row r="53" spans="1:12" x14ac:dyDescent="0.25">
      <c r="A53" s="11">
        <v>47</v>
      </c>
      <c r="B53" s="19"/>
      <c r="C53" s="28"/>
      <c r="D53" s="29"/>
      <c r="E53" s="19"/>
      <c r="F53" s="28"/>
      <c r="G53" s="29"/>
      <c r="H53" s="19"/>
      <c r="I53" s="28"/>
      <c r="J53" s="29"/>
      <c r="K53" s="19"/>
      <c r="L53" s="28"/>
    </row>
    <row r="54" spans="1:12" x14ac:dyDescent="0.25">
      <c r="A54" s="11">
        <v>48</v>
      </c>
      <c r="B54" s="19"/>
      <c r="C54" s="28"/>
      <c r="D54" s="29"/>
      <c r="E54" s="19"/>
      <c r="F54" s="28"/>
      <c r="G54" s="29"/>
      <c r="H54" s="19"/>
      <c r="I54" s="28"/>
      <c r="J54" s="29"/>
      <c r="K54" s="19"/>
      <c r="L54" s="28"/>
    </row>
    <row r="55" spans="1:12" x14ac:dyDescent="0.25">
      <c r="A55" s="11">
        <v>49</v>
      </c>
      <c r="B55" s="19"/>
      <c r="C55" s="28"/>
      <c r="D55" s="29"/>
      <c r="E55" s="19"/>
      <c r="F55" s="28"/>
      <c r="G55" s="29"/>
      <c r="H55" s="19"/>
      <c r="I55" s="28"/>
      <c r="J55" s="29"/>
      <c r="K55" s="19"/>
      <c r="L55" s="28"/>
    </row>
    <row r="56" spans="1:12" ht="15.75" thickBot="1" x14ac:dyDescent="0.3">
      <c r="A56" s="11">
        <v>50</v>
      </c>
      <c r="B56" s="30"/>
      <c r="C56" s="31"/>
      <c r="D56" s="29"/>
      <c r="E56" s="30"/>
      <c r="F56" s="31"/>
      <c r="G56" s="29"/>
      <c r="H56" s="30"/>
      <c r="I56" s="31"/>
      <c r="J56" s="29"/>
      <c r="K56" s="30"/>
      <c r="L56" s="31"/>
    </row>
  </sheetData>
  <sheetProtection formatCells="0"/>
  <mergeCells count="10">
    <mergeCell ref="B5:C5"/>
    <mergeCell ref="E5:F5"/>
    <mergeCell ref="H5:I5"/>
    <mergeCell ref="K5:L5"/>
    <mergeCell ref="A1:C1"/>
    <mergeCell ref="D1:F1"/>
    <mergeCell ref="A2:C2"/>
    <mergeCell ref="D2:F2"/>
    <mergeCell ref="A3:C3"/>
    <mergeCell ref="D3:F3"/>
  </mergeCells>
  <printOptions horizontalCentered="1"/>
  <pageMargins left="0.25" right="0.25" top="0.75" bottom="0.75" header="0.3" footer="0.3"/>
  <pageSetup scale="60" fitToHeight="0" orientation="landscape" r:id="rId1"/>
  <headerFooter>
    <oddHeader>&amp;L&amp;"Arial,Regular"&amp;9Office of General Services
NYS Procurement&amp;C&amp;"Arial,Regular"&amp;9Group 73600 Solicitation 22802
Information Technology Umbrella Contract - Manufacturer Based (Statewide)&amp;R&amp;"Arial,Regular"&amp;9Appendix E Contract Pricing Modification
&amp;A</oddHeader>
    <oddFooter>&amp;L&amp;"Arial,Regular"&amp;10Contract Number&amp;C&amp;"Arial,Regular"&amp;10Contractor&amp;R&amp;"Arial,Regular"&amp;10Page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31BF8-4AD6-4DFF-97C0-457BD505182A}">
  <sheetPr>
    <tabColor rgb="FFFF0000"/>
    <pageSetUpPr autoPageBreaks="0"/>
  </sheetPr>
  <dimension ref="A1:O262"/>
  <sheetViews>
    <sheetView showGridLines="0" tabSelected="1" zoomScaleNormal="100" zoomScaleSheetLayoutView="100" workbookViewId="0">
      <pane xSplit="2" ySplit="5" topLeftCell="C6" activePane="bottomRight" state="frozen"/>
      <selection pane="topRight" activeCell="C1" sqref="C1"/>
      <selection pane="bottomLeft" activeCell="A6" sqref="A6"/>
      <selection pane="bottomRight" activeCell="D14" sqref="D14"/>
    </sheetView>
  </sheetViews>
  <sheetFormatPr defaultColWidth="9.140625" defaultRowHeight="12" x14ac:dyDescent="0.2"/>
  <cols>
    <col min="1" max="1" width="1.7109375" style="65" customWidth="1"/>
    <col min="2" max="2" width="8.7109375" style="46" customWidth="1"/>
    <col min="3" max="3" width="27.85546875" style="102" customWidth="1"/>
    <col min="4" max="4" width="47.85546875" style="102" customWidth="1"/>
    <col min="5" max="5" width="33.42578125" style="102" customWidth="1"/>
    <col min="6" max="6" width="20.85546875" style="102" customWidth="1"/>
    <col min="7" max="7" width="11.7109375" style="46" customWidth="1"/>
    <col min="8" max="8" width="16.7109375" style="47" customWidth="1"/>
    <col min="9" max="9" width="11.7109375" style="47" customWidth="1"/>
    <col min="10" max="10" width="15" style="92" customWidth="1"/>
    <col min="11" max="11" width="10.28515625" style="48" customWidth="1"/>
    <col min="12" max="12" width="10.28515625" style="49" customWidth="1"/>
    <col min="13" max="13" width="15.42578125" style="92" customWidth="1"/>
    <col min="14" max="14" width="12.42578125" style="99" customWidth="1"/>
    <col min="15" max="15" width="12.7109375" style="100" customWidth="1"/>
    <col min="16" max="16384" width="9.140625" style="65"/>
  </cols>
  <sheetData>
    <row r="1" spans="1:15" s="59" customFormat="1" ht="12.75" x14ac:dyDescent="0.2">
      <c r="B1" s="164" t="s">
        <v>27</v>
      </c>
      <c r="C1" s="165"/>
      <c r="D1" s="68" t="s">
        <v>28</v>
      </c>
      <c r="E1" s="105" t="s">
        <v>23</v>
      </c>
      <c r="F1" s="107">
        <f>COUNTA(E6:E598)</f>
        <v>257</v>
      </c>
      <c r="H1" s="36"/>
      <c r="J1" s="89"/>
      <c r="M1" s="89"/>
    </row>
    <row r="2" spans="1:15" s="59" customFormat="1" ht="12.75" x14ac:dyDescent="0.2">
      <c r="B2" s="166" t="s">
        <v>20</v>
      </c>
      <c r="C2" s="167"/>
      <c r="D2" s="64" t="s">
        <v>36</v>
      </c>
      <c r="E2" s="106"/>
      <c r="F2" s="108"/>
      <c r="H2" s="36"/>
      <c r="J2" s="89"/>
      <c r="M2" s="89"/>
    </row>
    <row r="3" spans="1:15" s="59" customFormat="1" ht="13.5" thickBot="1" x14ac:dyDescent="0.25">
      <c r="B3" s="168" t="s">
        <v>21</v>
      </c>
      <c r="C3" s="169"/>
      <c r="D3" s="63">
        <v>44481</v>
      </c>
      <c r="E3" s="106"/>
      <c r="F3" s="108"/>
      <c r="H3" s="36"/>
      <c r="J3" s="89"/>
      <c r="M3" s="89"/>
    </row>
    <row r="4" spans="1:15" s="59" customFormat="1" ht="15.75" x14ac:dyDescent="0.25">
      <c r="B4" s="33"/>
      <c r="C4" s="70"/>
      <c r="D4" s="70"/>
      <c r="E4" s="70"/>
      <c r="F4" s="34">
        <f>'[1]Contractor Information'!D9</f>
        <v>0</v>
      </c>
      <c r="G4" s="35"/>
      <c r="H4" s="36"/>
      <c r="I4" s="36"/>
      <c r="J4" s="89"/>
      <c r="K4" s="37"/>
      <c r="L4" s="38"/>
      <c r="M4" s="93"/>
      <c r="N4" s="38"/>
      <c r="O4" s="39"/>
    </row>
    <row r="5" spans="1:15" s="59" customFormat="1" ht="60" x14ac:dyDescent="0.2">
      <c r="A5" s="59" t="s">
        <v>91</v>
      </c>
      <c r="B5" s="60" t="s">
        <v>2</v>
      </c>
      <c r="C5" s="60" t="s">
        <v>6</v>
      </c>
      <c r="D5" s="96" t="s">
        <v>7</v>
      </c>
      <c r="E5" s="96" t="s">
        <v>19</v>
      </c>
      <c r="F5" s="58" t="s">
        <v>10</v>
      </c>
      <c r="G5" s="58" t="s">
        <v>9</v>
      </c>
      <c r="H5" s="58" t="s">
        <v>0</v>
      </c>
      <c r="I5" s="58" t="s">
        <v>8</v>
      </c>
      <c r="J5" s="90" t="s">
        <v>1</v>
      </c>
      <c r="K5" s="58" t="s">
        <v>24</v>
      </c>
      <c r="L5" s="58" t="s">
        <v>18</v>
      </c>
      <c r="M5" s="94" t="s">
        <v>4</v>
      </c>
      <c r="N5" s="62" t="s">
        <v>3</v>
      </c>
      <c r="O5" s="62" t="s">
        <v>5</v>
      </c>
    </row>
    <row r="6" spans="1:15" x14ac:dyDescent="0.2">
      <c r="B6" s="72">
        <v>1</v>
      </c>
      <c r="C6" s="74" t="s">
        <v>92</v>
      </c>
      <c r="D6" s="74" t="s">
        <v>93</v>
      </c>
      <c r="E6" s="74" t="s">
        <v>31</v>
      </c>
      <c r="F6" s="74" t="s">
        <v>94</v>
      </c>
      <c r="G6" s="75" t="s">
        <v>22</v>
      </c>
      <c r="H6" s="75" t="s">
        <v>95</v>
      </c>
      <c r="I6" s="76">
        <v>1</v>
      </c>
      <c r="J6" s="45">
        <v>0</v>
      </c>
      <c r="K6" s="77">
        <v>0.1421</v>
      </c>
      <c r="L6" s="78">
        <v>0.22789999999999999</v>
      </c>
      <c r="M6" s="95">
        <f t="shared" ref="M6:M37" si="0">IF($J6="","",IF($L6="",$J6*(1-$K6),IF(L6&lt;K6,"Discount Error",J6*(1-$L6))))</f>
        <v>0</v>
      </c>
      <c r="N6" s="87"/>
      <c r="O6" s="88" t="str">
        <f t="shared" ref="O6:O37" si="1">IF(M6="Discount Error","Error",IF($N6="","",IF(J6*(1-N6)&gt;M6,"Discount Error",($J6*(1-$N6)))))</f>
        <v/>
      </c>
    </row>
    <row r="7" spans="1:15" x14ac:dyDescent="0.2">
      <c r="B7" s="72">
        <v>2</v>
      </c>
      <c r="C7" s="74" t="s">
        <v>92</v>
      </c>
      <c r="D7" s="74" t="s">
        <v>96</v>
      </c>
      <c r="E7" s="74" t="s">
        <v>31</v>
      </c>
      <c r="F7" s="74" t="s">
        <v>97</v>
      </c>
      <c r="G7" s="75" t="s">
        <v>22</v>
      </c>
      <c r="H7" s="75" t="s">
        <v>95</v>
      </c>
      <c r="I7" s="76">
        <v>12</v>
      </c>
      <c r="J7" s="45">
        <v>40000</v>
      </c>
      <c r="K7" s="77">
        <v>0.1421</v>
      </c>
      <c r="L7" s="78">
        <v>0.22789999999999999</v>
      </c>
      <c r="M7" s="95">
        <f t="shared" si="0"/>
        <v>30884</v>
      </c>
      <c r="N7" s="87"/>
      <c r="O7" s="88" t="str">
        <f t="shared" si="1"/>
        <v/>
      </c>
    </row>
    <row r="8" spans="1:15" x14ac:dyDescent="0.2">
      <c r="B8" s="72">
        <v>3</v>
      </c>
      <c r="C8" s="74" t="s">
        <v>92</v>
      </c>
      <c r="D8" s="74" t="s">
        <v>98</v>
      </c>
      <c r="E8" s="74" t="s">
        <v>31</v>
      </c>
      <c r="F8" s="74" t="s">
        <v>99</v>
      </c>
      <c r="G8" s="75" t="s">
        <v>22</v>
      </c>
      <c r="H8" s="75" t="s">
        <v>95</v>
      </c>
      <c r="I8" s="76">
        <v>1</v>
      </c>
      <c r="J8" s="45">
        <v>2500</v>
      </c>
      <c r="K8" s="77">
        <v>0.1421</v>
      </c>
      <c r="L8" s="78">
        <v>0.22789999999999999</v>
      </c>
      <c r="M8" s="95">
        <f t="shared" si="0"/>
        <v>1930.25</v>
      </c>
      <c r="N8" s="87"/>
      <c r="O8" s="88" t="str">
        <f t="shared" si="1"/>
        <v/>
      </c>
    </row>
    <row r="9" spans="1:15" x14ac:dyDescent="0.2">
      <c r="B9" s="72">
        <v>4</v>
      </c>
      <c r="C9" s="74" t="s">
        <v>92</v>
      </c>
      <c r="D9" s="74" t="s">
        <v>100</v>
      </c>
      <c r="E9" s="74" t="s">
        <v>31</v>
      </c>
      <c r="F9" s="74" t="s">
        <v>101</v>
      </c>
      <c r="G9" s="75" t="s">
        <v>15</v>
      </c>
      <c r="H9" s="75" t="s">
        <v>95</v>
      </c>
      <c r="I9" s="76">
        <v>12</v>
      </c>
      <c r="J9" s="45">
        <v>105000</v>
      </c>
      <c r="K9" s="77">
        <v>0.1421</v>
      </c>
      <c r="L9" s="78">
        <v>0.22789999999999999</v>
      </c>
      <c r="M9" s="95">
        <f t="shared" si="0"/>
        <v>81070.5</v>
      </c>
      <c r="N9" s="87"/>
      <c r="O9" s="88" t="str">
        <f t="shared" si="1"/>
        <v/>
      </c>
    </row>
    <row r="10" spans="1:15" x14ac:dyDescent="0.2">
      <c r="B10" s="72">
        <v>5</v>
      </c>
      <c r="C10" s="40" t="s">
        <v>92</v>
      </c>
      <c r="D10" s="74" t="s">
        <v>102</v>
      </c>
      <c r="E10" s="74" t="s">
        <v>31</v>
      </c>
      <c r="F10" s="40" t="s">
        <v>103</v>
      </c>
      <c r="G10" s="41" t="s">
        <v>15</v>
      </c>
      <c r="H10" s="41" t="s">
        <v>95</v>
      </c>
      <c r="I10" s="42">
        <v>1</v>
      </c>
      <c r="J10" s="67">
        <v>5800</v>
      </c>
      <c r="K10" s="77">
        <v>0.1421</v>
      </c>
      <c r="L10" s="78">
        <v>0.22789999999999999</v>
      </c>
      <c r="M10" s="95">
        <f t="shared" si="0"/>
        <v>4478.18</v>
      </c>
      <c r="N10" s="98"/>
      <c r="O10" s="88" t="str">
        <f t="shared" si="1"/>
        <v/>
      </c>
    </row>
    <row r="11" spans="1:15" x14ac:dyDescent="0.2">
      <c r="B11" s="72">
        <v>6</v>
      </c>
      <c r="C11" s="40" t="s">
        <v>104</v>
      </c>
      <c r="D11" s="74" t="s">
        <v>105</v>
      </c>
      <c r="E11" s="74" t="s">
        <v>33</v>
      </c>
      <c r="F11" s="40" t="s">
        <v>106</v>
      </c>
      <c r="G11" s="41" t="s">
        <v>15</v>
      </c>
      <c r="H11" s="41" t="s">
        <v>107</v>
      </c>
      <c r="I11" s="42">
        <v>1</v>
      </c>
      <c r="J11" s="67">
        <v>5900</v>
      </c>
      <c r="K11" s="43">
        <v>0.17280000000000001</v>
      </c>
      <c r="L11" s="44"/>
      <c r="M11" s="95">
        <f t="shared" si="0"/>
        <v>4880.4799999999996</v>
      </c>
      <c r="N11" s="98"/>
      <c r="O11" s="88" t="str">
        <f t="shared" si="1"/>
        <v/>
      </c>
    </row>
    <row r="12" spans="1:15" x14ac:dyDescent="0.2">
      <c r="B12" s="72">
        <v>7</v>
      </c>
      <c r="C12" s="74" t="s">
        <v>104</v>
      </c>
      <c r="D12" s="74" t="s">
        <v>108</v>
      </c>
      <c r="E12" s="74" t="s">
        <v>33</v>
      </c>
      <c r="F12" s="74" t="s">
        <v>109</v>
      </c>
      <c r="G12" s="75" t="s">
        <v>15</v>
      </c>
      <c r="H12" s="75" t="s">
        <v>110</v>
      </c>
      <c r="I12" s="76">
        <v>1</v>
      </c>
      <c r="J12" s="45">
        <v>1400</v>
      </c>
      <c r="K12" s="77">
        <v>0.17280000000000001</v>
      </c>
      <c r="L12" s="78"/>
      <c r="M12" s="95">
        <f t="shared" si="0"/>
        <v>1158.08</v>
      </c>
      <c r="N12" s="87"/>
      <c r="O12" s="88" t="str">
        <f t="shared" si="1"/>
        <v/>
      </c>
    </row>
    <row r="13" spans="1:15" ht="24" x14ac:dyDescent="0.2">
      <c r="B13" s="72">
        <v>8</v>
      </c>
      <c r="C13" s="74" t="s">
        <v>111</v>
      </c>
      <c r="D13" s="74" t="s">
        <v>112</v>
      </c>
      <c r="E13" s="74" t="s">
        <v>30</v>
      </c>
      <c r="F13" s="74" t="s">
        <v>113</v>
      </c>
      <c r="G13" s="75" t="s">
        <v>15</v>
      </c>
      <c r="H13" s="75" t="s">
        <v>107</v>
      </c>
      <c r="I13" s="76">
        <v>1</v>
      </c>
      <c r="J13" s="45">
        <v>1049</v>
      </c>
      <c r="K13" s="77">
        <v>0.1421</v>
      </c>
      <c r="L13" s="78"/>
      <c r="M13" s="95">
        <f t="shared" si="0"/>
        <v>899.93709999999999</v>
      </c>
      <c r="N13" s="87"/>
      <c r="O13" s="88" t="str">
        <f t="shared" si="1"/>
        <v/>
      </c>
    </row>
    <row r="14" spans="1:15" ht="24" x14ac:dyDescent="0.2">
      <c r="B14" s="72">
        <v>9</v>
      </c>
      <c r="C14" s="74" t="s">
        <v>111</v>
      </c>
      <c r="D14" s="74" t="s">
        <v>114</v>
      </c>
      <c r="E14" s="74" t="s">
        <v>30</v>
      </c>
      <c r="F14" s="74" t="s">
        <v>115</v>
      </c>
      <c r="G14" s="75" t="s">
        <v>15</v>
      </c>
      <c r="H14" s="75" t="s">
        <v>107</v>
      </c>
      <c r="I14" s="76">
        <v>1</v>
      </c>
      <c r="J14" s="45">
        <v>300</v>
      </c>
      <c r="K14" s="77">
        <v>0.1421</v>
      </c>
      <c r="L14" s="78"/>
      <c r="M14" s="95">
        <f t="shared" si="0"/>
        <v>257.37</v>
      </c>
      <c r="N14" s="87"/>
      <c r="O14" s="88" t="str">
        <f t="shared" si="1"/>
        <v/>
      </c>
    </row>
    <row r="15" spans="1:15" ht="24" x14ac:dyDescent="0.2">
      <c r="B15" s="72">
        <v>10</v>
      </c>
      <c r="C15" s="74" t="s">
        <v>116</v>
      </c>
      <c r="D15" s="74" t="s">
        <v>117</v>
      </c>
      <c r="E15" s="74" t="s">
        <v>30</v>
      </c>
      <c r="F15" s="74" t="s">
        <v>118</v>
      </c>
      <c r="G15" s="75" t="s">
        <v>15</v>
      </c>
      <c r="H15" s="75" t="s">
        <v>79</v>
      </c>
      <c r="I15" s="76">
        <v>1</v>
      </c>
      <c r="J15" s="45">
        <v>465</v>
      </c>
      <c r="K15" s="77">
        <v>0.1421</v>
      </c>
      <c r="L15" s="78"/>
      <c r="M15" s="95">
        <f t="shared" si="0"/>
        <v>398.92349999999999</v>
      </c>
      <c r="N15" s="87"/>
      <c r="O15" s="88" t="str">
        <f t="shared" si="1"/>
        <v/>
      </c>
    </row>
    <row r="16" spans="1:15" ht="24" x14ac:dyDescent="0.2">
      <c r="B16" s="72">
        <v>11</v>
      </c>
      <c r="C16" s="74" t="s">
        <v>116</v>
      </c>
      <c r="D16" s="74" t="s">
        <v>119</v>
      </c>
      <c r="E16" s="74" t="s">
        <v>30</v>
      </c>
      <c r="F16" s="74" t="s">
        <v>120</v>
      </c>
      <c r="G16" s="75" t="s">
        <v>15</v>
      </c>
      <c r="H16" s="75" t="s">
        <v>79</v>
      </c>
      <c r="I16" s="76">
        <v>1</v>
      </c>
      <c r="J16" s="45">
        <v>365</v>
      </c>
      <c r="K16" s="77">
        <v>0.1421</v>
      </c>
      <c r="L16" s="78"/>
      <c r="M16" s="95">
        <f t="shared" si="0"/>
        <v>313.13350000000003</v>
      </c>
      <c r="N16" s="87"/>
      <c r="O16" s="88" t="str">
        <f t="shared" si="1"/>
        <v/>
      </c>
    </row>
    <row r="17" spans="2:15" ht="24" x14ac:dyDescent="0.2">
      <c r="B17" s="72">
        <v>12</v>
      </c>
      <c r="C17" s="74" t="s">
        <v>116</v>
      </c>
      <c r="D17" s="74" t="s">
        <v>121</v>
      </c>
      <c r="E17" s="74" t="s">
        <v>30</v>
      </c>
      <c r="F17" s="74" t="s">
        <v>122</v>
      </c>
      <c r="G17" s="75" t="s">
        <v>15</v>
      </c>
      <c r="H17" s="75" t="s">
        <v>79</v>
      </c>
      <c r="I17" s="76">
        <v>1</v>
      </c>
      <c r="J17" s="45">
        <v>1465</v>
      </c>
      <c r="K17" s="77">
        <v>0.1421</v>
      </c>
      <c r="L17" s="78"/>
      <c r="M17" s="95">
        <f t="shared" si="0"/>
        <v>1256.8235</v>
      </c>
      <c r="N17" s="87"/>
      <c r="O17" s="88" t="str">
        <f t="shared" si="1"/>
        <v/>
      </c>
    </row>
    <row r="18" spans="2:15" ht="24" x14ac:dyDescent="0.2">
      <c r="B18" s="72">
        <v>13</v>
      </c>
      <c r="C18" s="74" t="s">
        <v>116</v>
      </c>
      <c r="D18" s="74" t="s">
        <v>123</v>
      </c>
      <c r="E18" s="74" t="s">
        <v>30</v>
      </c>
      <c r="F18" s="74" t="s">
        <v>124</v>
      </c>
      <c r="G18" s="75" t="s">
        <v>15</v>
      </c>
      <c r="H18" s="75" t="s">
        <v>79</v>
      </c>
      <c r="I18" s="76">
        <v>1</v>
      </c>
      <c r="J18" s="45">
        <v>725</v>
      </c>
      <c r="K18" s="77">
        <v>0.1421</v>
      </c>
      <c r="L18" s="78"/>
      <c r="M18" s="95">
        <f t="shared" si="0"/>
        <v>621.97749999999996</v>
      </c>
      <c r="N18" s="87"/>
      <c r="O18" s="88" t="str">
        <f t="shared" si="1"/>
        <v/>
      </c>
    </row>
    <row r="19" spans="2:15" ht="24" x14ac:dyDescent="0.2">
      <c r="B19" s="72">
        <v>14</v>
      </c>
      <c r="C19" s="74" t="s">
        <v>116</v>
      </c>
      <c r="D19" s="74" t="s">
        <v>125</v>
      </c>
      <c r="E19" s="74" t="s">
        <v>30</v>
      </c>
      <c r="F19" s="74" t="s">
        <v>126</v>
      </c>
      <c r="G19" s="75" t="s">
        <v>15</v>
      </c>
      <c r="H19" s="75" t="s">
        <v>79</v>
      </c>
      <c r="I19" s="76">
        <v>1</v>
      </c>
      <c r="J19" s="45">
        <v>2575</v>
      </c>
      <c r="K19" s="77">
        <v>0.1421</v>
      </c>
      <c r="L19" s="78"/>
      <c r="M19" s="95">
        <f t="shared" si="0"/>
        <v>2209.0925000000002</v>
      </c>
      <c r="N19" s="87"/>
      <c r="O19" s="88" t="str">
        <f t="shared" si="1"/>
        <v/>
      </c>
    </row>
    <row r="20" spans="2:15" ht="24" x14ac:dyDescent="0.2">
      <c r="B20" s="72">
        <v>15</v>
      </c>
      <c r="C20" s="74" t="s">
        <v>116</v>
      </c>
      <c r="D20" s="74" t="s">
        <v>127</v>
      </c>
      <c r="E20" s="74" t="s">
        <v>30</v>
      </c>
      <c r="F20" s="74" t="s">
        <v>128</v>
      </c>
      <c r="G20" s="75" t="s">
        <v>15</v>
      </c>
      <c r="H20" s="75" t="s">
        <v>79</v>
      </c>
      <c r="I20" s="76">
        <v>1</v>
      </c>
      <c r="J20" s="45">
        <v>1750</v>
      </c>
      <c r="K20" s="77">
        <v>0.1421</v>
      </c>
      <c r="L20" s="78"/>
      <c r="M20" s="95">
        <f t="shared" si="0"/>
        <v>1501.325</v>
      </c>
      <c r="N20" s="87"/>
      <c r="O20" s="88" t="str">
        <f t="shared" si="1"/>
        <v/>
      </c>
    </row>
    <row r="21" spans="2:15" ht="24" x14ac:dyDescent="0.2">
      <c r="B21" s="72">
        <v>16</v>
      </c>
      <c r="C21" s="74" t="s">
        <v>129</v>
      </c>
      <c r="D21" s="74" t="s">
        <v>130</v>
      </c>
      <c r="E21" s="74" t="s">
        <v>30</v>
      </c>
      <c r="F21" s="74" t="s">
        <v>131</v>
      </c>
      <c r="G21" s="75" t="s">
        <v>15</v>
      </c>
      <c r="H21" s="75" t="s">
        <v>132</v>
      </c>
      <c r="I21" s="76">
        <v>1</v>
      </c>
      <c r="J21" s="45">
        <v>50000</v>
      </c>
      <c r="K21" s="77">
        <v>0.1421</v>
      </c>
      <c r="L21" s="78"/>
      <c r="M21" s="95">
        <f t="shared" si="0"/>
        <v>42895</v>
      </c>
      <c r="N21" s="87"/>
      <c r="O21" s="88" t="str">
        <f t="shared" si="1"/>
        <v/>
      </c>
    </row>
    <row r="22" spans="2:15" ht="24" x14ac:dyDescent="0.2">
      <c r="B22" s="72">
        <v>17</v>
      </c>
      <c r="C22" s="74" t="s">
        <v>111</v>
      </c>
      <c r="D22" s="74" t="s">
        <v>133</v>
      </c>
      <c r="E22" s="74" t="s">
        <v>30</v>
      </c>
      <c r="F22" s="74" t="s">
        <v>134</v>
      </c>
      <c r="G22" s="75" t="s">
        <v>15</v>
      </c>
      <c r="H22" s="75" t="s">
        <v>132</v>
      </c>
      <c r="I22" s="76">
        <v>1</v>
      </c>
      <c r="J22" s="45">
        <v>50000</v>
      </c>
      <c r="K22" s="77">
        <v>0.1421</v>
      </c>
      <c r="L22" s="78"/>
      <c r="M22" s="95">
        <f t="shared" si="0"/>
        <v>42895</v>
      </c>
      <c r="N22" s="87"/>
      <c r="O22" s="88" t="str">
        <f t="shared" si="1"/>
        <v/>
      </c>
    </row>
    <row r="23" spans="2:15" ht="24" x14ac:dyDescent="0.2">
      <c r="B23" s="72">
        <v>18</v>
      </c>
      <c r="C23" s="74" t="s">
        <v>111</v>
      </c>
      <c r="D23" s="74" t="s">
        <v>135</v>
      </c>
      <c r="E23" s="74" t="s">
        <v>30</v>
      </c>
      <c r="F23" s="74" t="s">
        <v>136</v>
      </c>
      <c r="G23" s="75" t="s">
        <v>15</v>
      </c>
      <c r="H23" s="75" t="s">
        <v>107</v>
      </c>
      <c r="I23" s="76">
        <v>1</v>
      </c>
      <c r="J23" s="45">
        <v>995</v>
      </c>
      <c r="K23" s="77">
        <v>0.1421</v>
      </c>
      <c r="L23" s="78"/>
      <c r="M23" s="95">
        <f t="shared" si="0"/>
        <v>853.6105</v>
      </c>
      <c r="N23" s="87"/>
      <c r="O23" s="88" t="str">
        <f t="shared" si="1"/>
        <v/>
      </c>
    </row>
    <row r="24" spans="2:15" ht="24" x14ac:dyDescent="0.2">
      <c r="B24" s="72">
        <v>19</v>
      </c>
      <c r="C24" s="74" t="s">
        <v>111</v>
      </c>
      <c r="D24" s="74" t="s">
        <v>137</v>
      </c>
      <c r="E24" s="74" t="s">
        <v>30</v>
      </c>
      <c r="F24" s="74" t="s">
        <v>138</v>
      </c>
      <c r="G24" s="75" t="s">
        <v>15</v>
      </c>
      <c r="H24" s="75" t="s">
        <v>132</v>
      </c>
      <c r="I24" s="76">
        <v>1</v>
      </c>
      <c r="J24" s="45">
        <v>50000</v>
      </c>
      <c r="K24" s="77">
        <v>0.1421</v>
      </c>
      <c r="L24" s="78"/>
      <c r="M24" s="95">
        <f t="shared" si="0"/>
        <v>42895</v>
      </c>
      <c r="N24" s="87"/>
      <c r="O24" s="88" t="str">
        <f t="shared" si="1"/>
        <v/>
      </c>
    </row>
    <row r="25" spans="2:15" ht="24" x14ac:dyDescent="0.2">
      <c r="B25" s="72">
        <v>20</v>
      </c>
      <c r="C25" s="74" t="s">
        <v>111</v>
      </c>
      <c r="D25" s="74" t="s">
        <v>139</v>
      </c>
      <c r="E25" s="74" t="s">
        <v>30</v>
      </c>
      <c r="F25" s="74" t="s">
        <v>140</v>
      </c>
      <c r="G25" s="75" t="s">
        <v>15</v>
      </c>
      <c r="H25" s="75" t="s">
        <v>107</v>
      </c>
      <c r="I25" s="76">
        <v>1</v>
      </c>
      <c r="J25" s="45">
        <v>1</v>
      </c>
      <c r="K25" s="77">
        <v>0.1421</v>
      </c>
      <c r="L25" s="78"/>
      <c r="M25" s="95">
        <f t="shared" si="0"/>
        <v>0.8579</v>
      </c>
      <c r="N25" s="87"/>
      <c r="O25" s="88" t="str">
        <f t="shared" si="1"/>
        <v/>
      </c>
    </row>
    <row r="26" spans="2:15" ht="24" x14ac:dyDescent="0.2">
      <c r="B26" s="72">
        <v>21</v>
      </c>
      <c r="C26" s="74" t="s">
        <v>111</v>
      </c>
      <c r="D26" s="74" t="s">
        <v>141</v>
      </c>
      <c r="E26" s="74" t="s">
        <v>30</v>
      </c>
      <c r="F26" s="74" t="s">
        <v>142</v>
      </c>
      <c r="G26" s="75" t="s">
        <v>15</v>
      </c>
      <c r="H26" s="75" t="s">
        <v>132</v>
      </c>
      <c r="I26" s="76">
        <v>1</v>
      </c>
      <c r="J26" s="45">
        <v>50000</v>
      </c>
      <c r="K26" s="77">
        <v>0.1421</v>
      </c>
      <c r="L26" s="78"/>
      <c r="M26" s="95">
        <f t="shared" si="0"/>
        <v>42895</v>
      </c>
      <c r="N26" s="87"/>
      <c r="O26" s="88" t="str">
        <f t="shared" si="1"/>
        <v/>
      </c>
    </row>
    <row r="27" spans="2:15" ht="24" x14ac:dyDescent="0.2">
      <c r="B27" s="72">
        <v>22</v>
      </c>
      <c r="C27" s="74" t="s">
        <v>143</v>
      </c>
      <c r="D27" s="74" t="s">
        <v>144</v>
      </c>
      <c r="E27" s="74" t="s">
        <v>30</v>
      </c>
      <c r="F27" s="74" t="s">
        <v>145</v>
      </c>
      <c r="G27" s="75" t="s">
        <v>15</v>
      </c>
      <c r="H27" s="75" t="s">
        <v>132</v>
      </c>
      <c r="I27" s="76">
        <v>1</v>
      </c>
      <c r="J27" s="45">
        <v>10000</v>
      </c>
      <c r="K27" s="77">
        <v>0.1421</v>
      </c>
      <c r="L27" s="78"/>
      <c r="M27" s="95">
        <f t="shared" si="0"/>
        <v>8579</v>
      </c>
      <c r="N27" s="87"/>
      <c r="O27" s="88" t="str">
        <f t="shared" si="1"/>
        <v/>
      </c>
    </row>
    <row r="28" spans="2:15" ht="24" x14ac:dyDescent="0.2">
      <c r="B28" s="72">
        <v>23</v>
      </c>
      <c r="C28" s="74" t="s">
        <v>111</v>
      </c>
      <c r="D28" s="74" t="s">
        <v>146</v>
      </c>
      <c r="E28" s="74" t="s">
        <v>30</v>
      </c>
      <c r="F28" s="74" t="s">
        <v>147</v>
      </c>
      <c r="G28" s="75" t="s">
        <v>15</v>
      </c>
      <c r="H28" s="75" t="s">
        <v>132</v>
      </c>
      <c r="I28" s="76">
        <v>1</v>
      </c>
      <c r="J28" s="45">
        <v>50000</v>
      </c>
      <c r="K28" s="77">
        <v>0.1421</v>
      </c>
      <c r="L28" s="78"/>
      <c r="M28" s="95">
        <f t="shared" si="0"/>
        <v>42895</v>
      </c>
      <c r="N28" s="87"/>
      <c r="O28" s="88" t="str">
        <f t="shared" si="1"/>
        <v/>
      </c>
    </row>
    <row r="29" spans="2:15" ht="24" x14ac:dyDescent="0.2">
      <c r="B29" s="72">
        <v>24</v>
      </c>
      <c r="C29" s="74" t="s">
        <v>111</v>
      </c>
      <c r="D29" s="74" t="s">
        <v>148</v>
      </c>
      <c r="E29" s="74" t="s">
        <v>30</v>
      </c>
      <c r="F29" s="74" t="s">
        <v>149</v>
      </c>
      <c r="G29" s="75" t="s">
        <v>15</v>
      </c>
      <c r="H29" s="75" t="s">
        <v>132</v>
      </c>
      <c r="I29" s="76">
        <v>1</v>
      </c>
      <c r="J29" s="45">
        <v>50000</v>
      </c>
      <c r="K29" s="77">
        <v>0.1421</v>
      </c>
      <c r="L29" s="78"/>
      <c r="M29" s="95">
        <f t="shared" si="0"/>
        <v>42895</v>
      </c>
      <c r="N29" s="87"/>
      <c r="O29" s="88" t="str">
        <f t="shared" si="1"/>
        <v/>
      </c>
    </row>
    <row r="30" spans="2:15" ht="24" x14ac:dyDescent="0.2">
      <c r="B30" s="72">
        <v>25</v>
      </c>
      <c r="C30" s="74" t="s">
        <v>111</v>
      </c>
      <c r="D30" s="74" t="s">
        <v>150</v>
      </c>
      <c r="E30" s="74" t="s">
        <v>30</v>
      </c>
      <c r="F30" s="104" t="s">
        <v>151</v>
      </c>
      <c r="G30" s="75" t="s">
        <v>15</v>
      </c>
      <c r="H30" s="75" t="s">
        <v>132</v>
      </c>
      <c r="I30" s="76">
        <v>1</v>
      </c>
      <c r="J30" s="45">
        <v>0</v>
      </c>
      <c r="K30" s="77">
        <v>0.1421</v>
      </c>
      <c r="L30" s="78"/>
      <c r="M30" s="95">
        <f t="shared" si="0"/>
        <v>0</v>
      </c>
      <c r="N30" s="87"/>
      <c r="O30" s="88" t="str">
        <f t="shared" si="1"/>
        <v/>
      </c>
    </row>
    <row r="31" spans="2:15" ht="24" x14ac:dyDescent="0.2">
      <c r="B31" s="72">
        <v>26</v>
      </c>
      <c r="C31" s="74" t="s">
        <v>111</v>
      </c>
      <c r="D31" s="74" t="s">
        <v>152</v>
      </c>
      <c r="E31" s="74" t="s">
        <v>30</v>
      </c>
      <c r="F31" s="74" t="s">
        <v>153</v>
      </c>
      <c r="G31" s="75" t="s">
        <v>15</v>
      </c>
      <c r="H31" s="75" t="s">
        <v>132</v>
      </c>
      <c r="I31" s="76">
        <v>1</v>
      </c>
      <c r="J31" s="45">
        <v>50000</v>
      </c>
      <c r="K31" s="77">
        <v>0.1421</v>
      </c>
      <c r="L31" s="78"/>
      <c r="M31" s="95">
        <f t="shared" si="0"/>
        <v>42895</v>
      </c>
      <c r="N31" s="87"/>
      <c r="O31" s="88" t="str">
        <f t="shared" si="1"/>
        <v/>
      </c>
    </row>
    <row r="32" spans="2:15" ht="24" x14ac:dyDescent="0.2">
      <c r="B32" s="72">
        <v>27</v>
      </c>
      <c r="C32" s="74" t="s">
        <v>111</v>
      </c>
      <c r="D32" s="74" t="s">
        <v>154</v>
      </c>
      <c r="E32" s="74" t="s">
        <v>30</v>
      </c>
      <c r="F32" s="74" t="s">
        <v>155</v>
      </c>
      <c r="G32" s="75" t="s">
        <v>15</v>
      </c>
      <c r="H32" s="75" t="s">
        <v>156</v>
      </c>
      <c r="I32" s="76">
        <v>1</v>
      </c>
      <c r="J32" s="45">
        <v>2990</v>
      </c>
      <c r="K32" s="77">
        <v>0.1421</v>
      </c>
      <c r="L32" s="78"/>
      <c r="M32" s="95">
        <f t="shared" si="0"/>
        <v>2565.1210000000001</v>
      </c>
      <c r="N32" s="87"/>
      <c r="O32" s="88" t="str">
        <f t="shared" si="1"/>
        <v/>
      </c>
    </row>
    <row r="33" spans="2:15" ht="24" x14ac:dyDescent="0.2">
      <c r="B33" s="72">
        <v>28</v>
      </c>
      <c r="C33" s="74" t="s">
        <v>157</v>
      </c>
      <c r="D33" s="74" t="s">
        <v>158</v>
      </c>
      <c r="E33" s="74" t="s">
        <v>30</v>
      </c>
      <c r="F33" s="74" t="s">
        <v>159</v>
      </c>
      <c r="G33" s="75" t="s">
        <v>15</v>
      </c>
      <c r="H33" s="75" t="s">
        <v>132</v>
      </c>
      <c r="I33" s="76">
        <v>1</v>
      </c>
      <c r="J33" s="45">
        <v>50000</v>
      </c>
      <c r="K33" s="77">
        <v>0.1421</v>
      </c>
      <c r="L33" s="78"/>
      <c r="M33" s="95">
        <f t="shared" si="0"/>
        <v>42895</v>
      </c>
      <c r="N33" s="87"/>
      <c r="O33" s="88" t="str">
        <f t="shared" si="1"/>
        <v/>
      </c>
    </row>
    <row r="34" spans="2:15" ht="24" x14ac:dyDescent="0.2">
      <c r="B34" s="72">
        <v>29</v>
      </c>
      <c r="C34" s="74" t="s">
        <v>160</v>
      </c>
      <c r="D34" s="74" t="s">
        <v>161</v>
      </c>
      <c r="E34" s="74" t="s">
        <v>30</v>
      </c>
      <c r="F34" s="74" t="s">
        <v>162</v>
      </c>
      <c r="G34" s="75" t="s">
        <v>15</v>
      </c>
      <c r="H34" s="75" t="s">
        <v>107</v>
      </c>
      <c r="I34" s="76">
        <v>1</v>
      </c>
      <c r="J34" s="45">
        <v>3840</v>
      </c>
      <c r="K34" s="77">
        <v>0.1421</v>
      </c>
      <c r="L34" s="78"/>
      <c r="M34" s="95">
        <f t="shared" si="0"/>
        <v>3294.3359999999998</v>
      </c>
      <c r="N34" s="87"/>
      <c r="O34" s="88" t="str">
        <f t="shared" si="1"/>
        <v/>
      </c>
    </row>
    <row r="35" spans="2:15" ht="24" x14ac:dyDescent="0.2">
      <c r="B35" s="72">
        <v>30</v>
      </c>
      <c r="C35" s="74" t="s">
        <v>160</v>
      </c>
      <c r="D35" s="74" t="s">
        <v>163</v>
      </c>
      <c r="E35" s="74" t="s">
        <v>30</v>
      </c>
      <c r="F35" s="74" t="s">
        <v>164</v>
      </c>
      <c r="G35" s="75" t="s">
        <v>15</v>
      </c>
      <c r="H35" s="75" t="s">
        <v>107</v>
      </c>
      <c r="I35" s="76">
        <v>1</v>
      </c>
      <c r="J35" s="45">
        <v>150</v>
      </c>
      <c r="K35" s="77">
        <v>0.1421</v>
      </c>
      <c r="L35" s="78"/>
      <c r="M35" s="95">
        <f t="shared" si="0"/>
        <v>128.685</v>
      </c>
      <c r="N35" s="87"/>
      <c r="O35" s="88" t="str">
        <f t="shared" si="1"/>
        <v/>
      </c>
    </row>
    <row r="36" spans="2:15" ht="24" x14ac:dyDescent="0.2">
      <c r="B36" s="72">
        <v>31</v>
      </c>
      <c r="C36" s="74" t="s">
        <v>111</v>
      </c>
      <c r="D36" s="74" t="s">
        <v>165</v>
      </c>
      <c r="E36" s="74" t="s">
        <v>30</v>
      </c>
      <c r="F36" s="74" t="s">
        <v>166</v>
      </c>
      <c r="G36" s="75" t="s">
        <v>15</v>
      </c>
      <c r="H36" s="75" t="s">
        <v>132</v>
      </c>
      <c r="I36" s="76">
        <v>1</v>
      </c>
      <c r="J36" s="45">
        <v>50000</v>
      </c>
      <c r="K36" s="77">
        <v>0.1421</v>
      </c>
      <c r="L36" s="78"/>
      <c r="M36" s="95">
        <f t="shared" si="0"/>
        <v>42895</v>
      </c>
      <c r="N36" s="87"/>
      <c r="O36" s="88" t="str">
        <f t="shared" si="1"/>
        <v/>
      </c>
    </row>
    <row r="37" spans="2:15" ht="24" x14ac:dyDescent="0.2">
      <c r="B37" s="72">
        <v>32</v>
      </c>
      <c r="C37" s="74" t="s">
        <v>111</v>
      </c>
      <c r="D37" s="74" t="s">
        <v>167</v>
      </c>
      <c r="E37" s="74" t="s">
        <v>30</v>
      </c>
      <c r="F37" s="74" t="s">
        <v>168</v>
      </c>
      <c r="G37" s="75" t="s">
        <v>15</v>
      </c>
      <c r="H37" s="75" t="s">
        <v>132</v>
      </c>
      <c r="I37" s="76">
        <v>1</v>
      </c>
      <c r="J37" s="45">
        <v>50000</v>
      </c>
      <c r="K37" s="77">
        <v>0.1421</v>
      </c>
      <c r="L37" s="78"/>
      <c r="M37" s="95">
        <f t="shared" si="0"/>
        <v>42895</v>
      </c>
      <c r="N37" s="87"/>
      <c r="O37" s="88" t="str">
        <f t="shared" si="1"/>
        <v/>
      </c>
    </row>
    <row r="38" spans="2:15" ht="24" x14ac:dyDescent="0.2">
      <c r="B38" s="72">
        <v>33</v>
      </c>
      <c r="C38" s="74" t="s">
        <v>160</v>
      </c>
      <c r="D38" s="74" t="s">
        <v>169</v>
      </c>
      <c r="E38" s="74" t="s">
        <v>30</v>
      </c>
      <c r="F38" s="74" t="s">
        <v>170</v>
      </c>
      <c r="G38" s="75" t="s">
        <v>15</v>
      </c>
      <c r="H38" s="75" t="s">
        <v>107</v>
      </c>
      <c r="I38" s="76">
        <v>1</v>
      </c>
      <c r="J38" s="45">
        <v>3840</v>
      </c>
      <c r="K38" s="77">
        <v>0.1421</v>
      </c>
      <c r="L38" s="78"/>
      <c r="M38" s="95">
        <f t="shared" ref="M38:M69" si="2">IF($J38="","",IF($L38="",$J38*(1-$K38),IF(L38&lt;K38,"Discount Error",J38*(1-$L38))))</f>
        <v>3294.3359999999998</v>
      </c>
      <c r="N38" s="87"/>
      <c r="O38" s="88" t="str">
        <f t="shared" ref="O38:O69" si="3">IF(M38="Discount Error","Error",IF($N38="","",IF(J38*(1-N38)&gt;M38,"Discount Error",($J38*(1-$N38)))))</f>
        <v/>
      </c>
    </row>
    <row r="39" spans="2:15" ht="24" x14ac:dyDescent="0.2">
      <c r="B39" s="72">
        <v>34</v>
      </c>
      <c r="C39" s="74" t="s">
        <v>129</v>
      </c>
      <c r="D39" s="74" t="s">
        <v>171</v>
      </c>
      <c r="E39" s="74" t="s">
        <v>30</v>
      </c>
      <c r="F39" s="74" t="s">
        <v>172</v>
      </c>
      <c r="G39" s="75" t="s">
        <v>15</v>
      </c>
      <c r="H39" s="75" t="s">
        <v>132</v>
      </c>
      <c r="I39" s="76">
        <v>1</v>
      </c>
      <c r="J39" s="45">
        <v>50000</v>
      </c>
      <c r="K39" s="77">
        <v>0.1421</v>
      </c>
      <c r="L39" s="78"/>
      <c r="M39" s="95">
        <f t="shared" si="2"/>
        <v>42895</v>
      </c>
      <c r="N39" s="87"/>
      <c r="O39" s="88" t="str">
        <f t="shared" si="3"/>
        <v/>
      </c>
    </row>
    <row r="40" spans="2:15" ht="24" x14ac:dyDescent="0.2">
      <c r="B40" s="72">
        <v>35</v>
      </c>
      <c r="C40" s="74" t="s">
        <v>129</v>
      </c>
      <c r="D40" s="74" t="s">
        <v>173</v>
      </c>
      <c r="E40" s="74" t="s">
        <v>30</v>
      </c>
      <c r="F40" s="74" t="s">
        <v>174</v>
      </c>
      <c r="G40" s="75" t="s">
        <v>15</v>
      </c>
      <c r="H40" s="75" t="s">
        <v>156</v>
      </c>
      <c r="I40" s="76">
        <v>1</v>
      </c>
      <c r="J40" s="45">
        <v>995</v>
      </c>
      <c r="K40" s="77">
        <v>0.1421</v>
      </c>
      <c r="L40" s="78"/>
      <c r="M40" s="95">
        <f t="shared" si="2"/>
        <v>853.6105</v>
      </c>
      <c r="N40" s="87"/>
      <c r="O40" s="88" t="str">
        <f t="shared" si="3"/>
        <v/>
      </c>
    </row>
    <row r="41" spans="2:15" ht="24" x14ac:dyDescent="0.2">
      <c r="B41" s="72">
        <v>36</v>
      </c>
      <c r="C41" s="74" t="s">
        <v>111</v>
      </c>
      <c r="D41" s="74" t="s">
        <v>175</v>
      </c>
      <c r="E41" s="74" t="s">
        <v>30</v>
      </c>
      <c r="F41" s="74" t="s">
        <v>176</v>
      </c>
      <c r="G41" s="75" t="s">
        <v>15</v>
      </c>
      <c r="H41" s="75" t="s">
        <v>177</v>
      </c>
      <c r="I41" s="76">
        <v>1</v>
      </c>
      <c r="J41" s="45">
        <v>129</v>
      </c>
      <c r="K41" s="77">
        <v>0.1421</v>
      </c>
      <c r="L41" s="78"/>
      <c r="M41" s="95">
        <f t="shared" si="2"/>
        <v>110.6691</v>
      </c>
      <c r="N41" s="87"/>
      <c r="O41" s="88" t="str">
        <f t="shared" si="3"/>
        <v/>
      </c>
    </row>
    <row r="42" spans="2:15" ht="24" x14ac:dyDescent="0.2">
      <c r="B42" s="72">
        <v>37</v>
      </c>
      <c r="C42" s="74" t="s">
        <v>111</v>
      </c>
      <c r="D42" s="74" t="s">
        <v>178</v>
      </c>
      <c r="E42" s="74" t="s">
        <v>30</v>
      </c>
      <c r="F42" s="74" t="s">
        <v>179</v>
      </c>
      <c r="G42" s="75" t="s">
        <v>15</v>
      </c>
      <c r="H42" s="75" t="s">
        <v>132</v>
      </c>
      <c r="I42" s="76">
        <v>1</v>
      </c>
      <c r="J42" s="45">
        <v>50000</v>
      </c>
      <c r="K42" s="77">
        <v>0.1421</v>
      </c>
      <c r="L42" s="78"/>
      <c r="M42" s="95">
        <f t="shared" si="2"/>
        <v>42895</v>
      </c>
      <c r="N42" s="87"/>
      <c r="O42" s="88" t="str">
        <f t="shared" si="3"/>
        <v/>
      </c>
    </row>
    <row r="43" spans="2:15" ht="24" x14ac:dyDescent="0.2">
      <c r="B43" s="72">
        <v>38</v>
      </c>
      <c r="C43" s="74" t="s">
        <v>111</v>
      </c>
      <c r="D43" s="74" t="s">
        <v>180</v>
      </c>
      <c r="E43" s="74" t="s">
        <v>30</v>
      </c>
      <c r="F43" s="74" t="s">
        <v>181</v>
      </c>
      <c r="G43" s="75" t="s">
        <v>15</v>
      </c>
      <c r="H43" s="75" t="s">
        <v>182</v>
      </c>
      <c r="I43" s="76">
        <v>1</v>
      </c>
      <c r="J43" s="45">
        <v>43001.73</v>
      </c>
      <c r="K43" s="77">
        <v>0.1421</v>
      </c>
      <c r="L43" s="78"/>
      <c r="M43" s="95">
        <f t="shared" si="2"/>
        <v>36891.184166999999</v>
      </c>
      <c r="N43" s="87"/>
      <c r="O43" s="88" t="str">
        <f t="shared" si="3"/>
        <v/>
      </c>
    </row>
    <row r="44" spans="2:15" x14ac:dyDescent="0.2">
      <c r="B44" s="72">
        <v>39</v>
      </c>
      <c r="C44" s="74" t="s">
        <v>183</v>
      </c>
      <c r="D44" s="74" t="s">
        <v>184</v>
      </c>
      <c r="E44" s="74" t="s">
        <v>33</v>
      </c>
      <c r="F44" s="74" t="s">
        <v>185</v>
      </c>
      <c r="G44" s="75" t="s">
        <v>22</v>
      </c>
      <c r="H44" s="75" t="s">
        <v>107</v>
      </c>
      <c r="I44" s="76">
        <v>1</v>
      </c>
      <c r="J44" s="45">
        <v>5000</v>
      </c>
      <c r="K44" s="77">
        <v>0.17280000000000001</v>
      </c>
      <c r="L44" s="78"/>
      <c r="M44" s="95">
        <f t="shared" si="2"/>
        <v>4136</v>
      </c>
      <c r="N44" s="87"/>
      <c r="O44" s="88" t="str">
        <f t="shared" si="3"/>
        <v/>
      </c>
    </row>
    <row r="45" spans="2:15" x14ac:dyDescent="0.2">
      <c r="B45" s="72">
        <v>40</v>
      </c>
      <c r="C45" s="74" t="s">
        <v>183</v>
      </c>
      <c r="D45" s="74" t="s">
        <v>186</v>
      </c>
      <c r="E45" s="74" t="s">
        <v>33</v>
      </c>
      <c r="F45" s="74" t="s">
        <v>187</v>
      </c>
      <c r="G45" s="75" t="s">
        <v>22</v>
      </c>
      <c r="H45" s="75" t="s">
        <v>107</v>
      </c>
      <c r="I45" s="76">
        <v>1</v>
      </c>
      <c r="J45" s="45">
        <v>700</v>
      </c>
      <c r="K45" s="77">
        <v>0.17280000000000001</v>
      </c>
      <c r="L45" s="78"/>
      <c r="M45" s="95">
        <f t="shared" si="2"/>
        <v>579.04</v>
      </c>
      <c r="N45" s="87"/>
      <c r="O45" s="88" t="str">
        <f t="shared" si="3"/>
        <v/>
      </c>
    </row>
    <row r="46" spans="2:15" x14ac:dyDescent="0.2">
      <c r="B46" s="72">
        <v>41</v>
      </c>
      <c r="C46" s="74" t="s">
        <v>188</v>
      </c>
      <c r="D46" s="74" t="s">
        <v>189</v>
      </c>
      <c r="E46" s="74" t="s">
        <v>190</v>
      </c>
      <c r="F46" s="74" t="s">
        <v>191</v>
      </c>
      <c r="G46" s="75" t="s">
        <v>15</v>
      </c>
      <c r="H46" s="75" t="s">
        <v>95</v>
      </c>
      <c r="I46" s="76">
        <v>1</v>
      </c>
      <c r="J46" s="45">
        <v>0</v>
      </c>
      <c r="K46" s="77">
        <v>0.1421</v>
      </c>
      <c r="L46" s="78"/>
      <c r="M46" s="95">
        <f t="shared" si="2"/>
        <v>0</v>
      </c>
      <c r="N46" s="87"/>
      <c r="O46" s="88" t="str">
        <f t="shared" si="3"/>
        <v/>
      </c>
    </row>
    <row r="47" spans="2:15" x14ac:dyDescent="0.2">
      <c r="B47" s="72">
        <v>42</v>
      </c>
      <c r="C47" s="74" t="s">
        <v>188</v>
      </c>
      <c r="D47" s="74" t="s">
        <v>192</v>
      </c>
      <c r="E47" s="74" t="s">
        <v>190</v>
      </c>
      <c r="F47" s="74" t="s">
        <v>193</v>
      </c>
      <c r="G47" s="75" t="s">
        <v>15</v>
      </c>
      <c r="H47" s="75" t="s">
        <v>95</v>
      </c>
      <c r="I47" s="76">
        <v>1</v>
      </c>
      <c r="J47" s="45">
        <v>0</v>
      </c>
      <c r="K47" s="77">
        <v>0.1421</v>
      </c>
      <c r="L47" s="78"/>
      <c r="M47" s="95">
        <f t="shared" si="2"/>
        <v>0</v>
      </c>
      <c r="N47" s="87"/>
      <c r="O47" s="88" t="str">
        <f t="shared" si="3"/>
        <v/>
      </c>
    </row>
    <row r="48" spans="2:15" ht="24" x14ac:dyDescent="0.2">
      <c r="B48" s="72">
        <v>43</v>
      </c>
      <c r="C48" s="74" t="s">
        <v>194</v>
      </c>
      <c r="D48" s="74" t="s">
        <v>195</v>
      </c>
      <c r="E48" s="74" t="s">
        <v>29</v>
      </c>
      <c r="F48" s="74" t="s">
        <v>196</v>
      </c>
      <c r="G48" s="75" t="s">
        <v>15</v>
      </c>
      <c r="H48" s="75" t="s">
        <v>81</v>
      </c>
      <c r="I48" s="76">
        <v>1</v>
      </c>
      <c r="J48" s="45">
        <v>20000</v>
      </c>
      <c r="K48" s="77">
        <v>0.1421</v>
      </c>
      <c r="L48" s="78"/>
      <c r="M48" s="95">
        <f t="shared" si="2"/>
        <v>17158</v>
      </c>
      <c r="N48" s="87"/>
      <c r="O48" s="88" t="str">
        <f t="shared" si="3"/>
        <v/>
      </c>
    </row>
    <row r="49" spans="1:15" ht="24" x14ac:dyDescent="0.2">
      <c r="B49" s="72">
        <v>44</v>
      </c>
      <c r="C49" s="74" t="s">
        <v>197</v>
      </c>
      <c r="D49" s="74" t="s">
        <v>198</v>
      </c>
      <c r="E49" s="74" t="s">
        <v>29</v>
      </c>
      <c r="F49" s="74" t="s">
        <v>199</v>
      </c>
      <c r="G49" s="75" t="s">
        <v>15</v>
      </c>
      <c r="H49" s="75" t="s">
        <v>107</v>
      </c>
      <c r="I49" s="76">
        <v>1</v>
      </c>
      <c r="J49" s="45">
        <v>1750</v>
      </c>
      <c r="K49" s="77">
        <v>0.1421</v>
      </c>
      <c r="L49" s="78"/>
      <c r="M49" s="95">
        <f t="shared" si="2"/>
        <v>1501.325</v>
      </c>
      <c r="N49" s="87"/>
      <c r="O49" s="88" t="str">
        <f t="shared" si="3"/>
        <v/>
      </c>
    </row>
    <row r="50" spans="1:15" ht="24" x14ac:dyDescent="0.2">
      <c r="B50" s="72">
        <v>45</v>
      </c>
      <c r="C50" s="74" t="s">
        <v>200</v>
      </c>
      <c r="D50" s="74" t="s">
        <v>201</v>
      </c>
      <c r="E50" s="74" t="s">
        <v>29</v>
      </c>
      <c r="F50" s="74" t="s">
        <v>202</v>
      </c>
      <c r="G50" s="75" t="s">
        <v>22</v>
      </c>
      <c r="H50" s="75" t="s">
        <v>107</v>
      </c>
      <c r="I50" s="76">
        <v>1</v>
      </c>
      <c r="J50" s="45">
        <v>1500</v>
      </c>
      <c r="K50" s="77">
        <v>0.1421</v>
      </c>
      <c r="L50" s="78"/>
      <c r="M50" s="95">
        <f t="shared" si="2"/>
        <v>1286.8499999999999</v>
      </c>
      <c r="N50" s="87"/>
      <c r="O50" s="88" t="str">
        <f t="shared" si="3"/>
        <v/>
      </c>
    </row>
    <row r="51" spans="1:15" ht="24" x14ac:dyDescent="0.2">
      <c r="A51" s="73"/>
      <c r="B51" s="72">
        <v>46</v>
      </c>
      <c r="C51" s="74" t="s">
        <v>200</v>
      </c>
      <c r="D51" s="74" t="s">
        <v>203</v>
      </c>
      <c r="E51" s="74" t="s">
        <v>29</v>
      </c>
      <c r="F51" s="74" t="s">
        <v>204</v>
      </c>
      <c r="G51" s="75" t="s">
        <v>22</v>
      </c>
      <c r="H51" s="75" t="s">
        <v>107</v>
      </c>
      <c r="I51" s="76">
        <v>1</v>
      </c>
      <c r="J51" s="45">
        <v>1250</v>
      </c>
      <c r="K51" s="77">
        <v>0.1421</v>
      </c>
      <c r="L51" s="78"/>
      <c r="M51" s="95">
        <f t="shared" si="2"/>
        <v>1072.375</v>
      </c>
      <c r="N51" s="87"/>
      <c r="O51" s="88" t="str">
        <f t="shared" si="3"/>
        <v/>
      </c>
    </row>
    <row r="52" spans="1:15" ht="24" x14ac:dyDescent="0.2">
      <c r="B52" s="72">
        <v>47</v>
      </c>
      <c r="C52" s="74" t="s">
        <v>200</v>
      </c>
      <c r="D52" s="74" t="s">
        <v>205</v>
      </c>
      <c r="E52" s="74" t="s">
        <v>29</v>
      </c>
      <c r="F52" s="74" t="s">
        <v>206</v>
      </c>
      <c r="G52" s="75" t="s">
        <v>22</v>
      </c>
      <c r="H52" s="75" t="s">
        <v>107</v>
      </c>
      <c r="I52" s="76">
        <v>1</v>
      </c>
      <c r="J52" s="45">
        <v>1500</v>
      </c>
      <c r="K52" s="77">
        <v>0.1421</v>
      </c>
      <c r="L52" s="78"/>
      <c r="M52" s="95">
        <f t="shared" si="2"/>
        <v>1286.8499999999999</v>
      </c>
      <c r="N52" s="87"/>
      <c r="O52" s="88" t="str">
        <f t="shared" si="3"/>
        <v/>
      </c>
    </row>
    <row r="53" spans="1:15" ht="24" x14ac:dyDescent="0.2">
      <c r="B53" s="72">
        <v>48</v>
      </c>
      <c r="C53" s="74" t="s">
        <v>200</v>
      </c>
      <c r="D53" s="74" t="s">
        <v>207</v>
      </c>
      <c r="E53" s="74" t="s">
        <v>29</v>
      </c>
      <c r="F53" s="74" t="s">
        <v>208</v>
      </c>
      <c r="G53" s="75" t="s">
        <v>22</v>
      </c>
      <c r="H53" s="75" t="s">
        <v>107</v>
      </c>
      <c r="I53" s="76">
        <v>1</v>
      </c>
      <c r="J53" s="45">
        <v>1500</v>
      </c>
      <c r="K53" s="77">
        <v>0.1421</v>
      </c>
      <c r="L53" s="78"/>
      <c r="M53" s="95">
        <f t="shared" si="2"/>
        <v>1286.8499999999999</v>
      </c>
      <c r="N53" s="87"/>
      <c r="O53" s="88" t="str">
        <f t="shared" si="3"/>
        <v/>
      </c>
    </row>
    <row r="54" spans="1:15" ht="24" x14ac:dyDescent="0.2">
      <c r="B54" s="72">
        <v>49</v>
      </c>
      <c r="C54" s="74" t="s">
        <v>200</v>
      </c>
      <c r="D54" s="74" t="s">
        <v>209</v>
      </c>
      <c r="E54" s="74" t="s">
        <v>29</v>
      </c>
      <c r="F54" s="74" t="s">
        <v>210</v>
      </c>
      <c r="G54" s="75" t="s">
        <v>22</v>
      </c>
      <c r="H54" s="75" t="s">
        <v>107</v>
      </c>
      <c r="I54" s="76">
        <v>1</v>
      </c>
      <c r="J54" s="45">
        <v>1250</v>
      </c>
      <c r="K54" s="77">
        <v>0.1421</v>
      </c>
      <c r="L54" s="78"/>
      <c r="M54" s="95">
        <f t="shared" si="2"/>
        <v>1072.375</v>
      </c>
      <c r="N54" s="87"/>
      <c r="O54" s="88" t="str">
        <f t="shared" si="3"/>
        <v/>
      </c>
    </row>
    <row r="55" spans="1:15" ht="24" x14ac:dyDescent="0.2">
      <c r="B55" s="72">
        <v>50</v>
      </c>
      <c r="C55" s="74" t="s">
        <v>211</v>
      </c>
      <c r="D55" s="74" t="s">
        <v>212</v>
      </c>
      <c r="E55" s="74" t="s">
        <v>29</v>
      </c>
      <c r="F55" s="74" t="s">
        <v>213</v>
      </c>
      <c r="G55" s="75" t="s">
        <v>22</v>
      </c>
      <c r="H55" s="75" t="s">
        <v>107</v>
      </c>
      <c r="I55" s="76">
        <v>1</v>
      </c>
      <c r="J55" s="45">
        <v>2750</v>
      </c>
      <c r="K55" s="77">
        <v>0.1421</v>
      </c>
      <c r="L55" s="78"/>
      <c r="M55" s="95">
        <f t="shared" si="2"/>
        <v>2359.2249999999999</v>
      </c>
      <c r="N55" s="87"/>
      <c r="O55" s="88" t="str">
        <f t="shared" si="3"/>
        <v/>
      </c>
    </row>
    <row r="56" spans="1:15" ht="24" x14ac:dyDescent="0.2">
      <c r="B56" s="72">
        <v>51</v>
      </c>
      <c r="C56" s="74" t="s">
        <v>211</v>
      </c>
      <c r="D56" s="74" t="s">
        <v>214</v>
      </c>
      <c r="E56" s="74" t="s">
        <v>29</v>
      </c>
      <c r="F56" s="74" t="s">
        <v>215</v>
      </c>
      <c r="G56" s="75" t="s">
        <v>15</v>
      </c>
      <c r="H56" s="75" t="s">
        <v>81</v>
      </c>
      <c r="I56" s="76">
        <v>1</v>
      </c>
      <c r="J56" s="45">
        <v>17500</v>
      </c>
      <c r="K56" s="77">
        <v>0.1421</v>
      </c>
      <c r="L56" s="78"/>
      <c r="M56" s="95">
        <f t="shared" si="2"/>
        <v>15013.25</v>
      </c>
      <c r="N56" s="87"/>
      <c r="O56" s="88" t="str">
        <f t="shared" si="3"/>
        <v/>
      </c>
    </row>
    <row r="57" spans="1:15" ht="24" x14ac:dyDescent="0.2">
      <c r="B57" s="72">
        <v>52</v>
      </c>
      <c r="C57" s="74" t="s">
        <v>211</v>
      </c>
      <c r="D57" s="74" t="s">
        <v>216</v>
      </c>
      <c r="E57" s="74" t="s">
        <v>29</v>
      </c>
      <c r="F57" s="74" t="s">
        <v>217</v>
      </c>
      <c r="G57" s="75" t="s">
        <v>22</v>
      </c>
      <c r="H57" s="75" t="s">
        <v>107</v>
      </c>
      <c r="I57" s="76">
        <v>1</v>
      </c>
      <c r="J57" s="45">
        <v>2750</v>
      </c>
      <c r="K57" s="77">
        <v>0.1421</v>
      </c>
      <c r="L57" s="78"/>
      <c r="M57" s="95">
        <f t="shared" si="2"/>
        <v>2359.2249999999999</v>
      </c>
      <c r="N57" s="87"/>
      <c r="O57" s="88" t="str">
        <f t="shared" si="3"/>
        <v/>
      </c>
    </row>
    <row r="58" spans="1:15" ht="24" x14ac:dyDescent="0.2">
      <c r="B58" s="72">
        <v>53</v>
      </c>
      <c r="C58" s="74" t="s">
        <v>211</v>
      </c>
      <c r="D58" s="74" t="s">
        <v>218</v>
      </c>
      <c r="E58" s="74" t="s">
        <v>29</v>
      </c>
      <c r="F58" s="74" t="s">
        <v>219</v>
      </c>
      <c r="G58" s="75" t="s">
        <v>22</v>
      </c>
      <c r="H58" s="75" t="s">
        <v>107</v>
      </c>
      <c r="I58" s="76">
        <v>1</v>
      </c>
      <c r="J58" s="45">
        <v>2750</v>
      </c>
      <c r="K58" s="77">
        <v>0.1421</v>
      </c>
      <c r="L58" s="78"/>
      <c r="M58" s="95">
        <f t="shared" si="2"/>
        <v>2359.2249999999999</v>
      </c>
      <c r="N58" s="87"/>
      <c r="O58" s="88" t="str">
        <f t="shared" si="3"/>
        <v/>
      </c>
    </row>
    <row r="59" spans="1:15" ht="24" x14ac:dyDescent="0.2">
      <c r="B59" s="72">
        <v>54</v>
      </c>
      <c r="C59" s="74" t="s">
        <v>200</v>
      </c>
      <c r="D59" s="74" t="s">
        <v>220</v>
      </c>
      <c r="E59" s="74" t="s">
        <v>29</v>
      </c>
      <c r="F59" s="74" t="s">
        <v>221</v>
      </c>
      <c r="G59" s="75" t="s">
        <v>22</v>
      </c>
      <c r="H59" s="75" t="s">
        <v>107</v>
      </c>
      <c r="I59" s="76">
        <v>1</v>
      </c>
      <c r="J59" s="45">
        <v>1500</v>
      </c>
      <c r="K59" s="77">
        <v>0.1421</v>
      </c>
      <c r="L59" s="78"/>
      <c r="M59" s="95">
        <f t="shared" si="2"/>
        <v>1286.8499999999999</v>
      </c>
      <c r="N59" s="87"/>
      <c r="O59" s="88" t="str">
        <f t="shared" si="3"/>
        <v/>
      </c>
    </row>
    <row r="60" spans="1:15" ht="24" x14ac:dyDescent="0.2">
      <c r="B60" s="72">
        <v>55</v>
      </c>
      <c r="C60" s="74" t="s">
        <v>200</v>
      </c>
      <c r="D60" s="74" t="s">
        <v>222</v>
      </c>
      <c r="E60" s="74" t="s">
        <v>29</v>
      </c>
      <c r="F60" s="74" t="s">
        <v>223</v>
      </c>
      <c r="G60" s="75" t="s">
        <v>22</v>
      </c>
      <c r="H60" s="75" t="s">
        <v>107</v>
      </c>
      <c r="I60" s="76">
        <v>1</v>
      </c>
      <c r="J60" s="45">
        <v>1500</v>
      </c>
      <c r="K60" s="77">
        <v>0.1421</v>
      </c>
      <c r="L60" s="78"/>
      <c r="M60" s="95">
        <f t="shared" si="2"/>
        <v>1286.8499999999999</v>
      </c>
      <c r="N60" s="87"/>
      <c r="O60" s="88" t="str">
        <f t="shared" si="3"/>
        <v/>
      </c>
    </row>
    <row r="61" spans="1:15" ht="24" x14ac:dyDescent="0.2">
      <c r="B61" s="72">
        <v>56</v>
      </c>
      <c r="C61" s="74" t="s">
        <v>200</v>
      </c>
      <c r="D61" s="74" t="s">
        <v>224</v>
      </c>
      <c r="E61" s="74" t="s">
        <v>29</v>
      </c>
      <c r="F61" s="74" t="s">
        <v>225</v>
      </c>
      <c r="G61" s="75" t="s">
        <v>22</v>
      </c>
      <c r="H61" s="75" t="s">
        <v>107</v>
      </c>
      <c r="I61" s="76">
        <v>1</v>
      </c>
      <c r="J61" s="45">
        <v>1250</v>
      </c>
      <c r="K61" s="77">
        <v>0.1421</v>
      </c>
      <c r="L61" s="78"/>
      <c r="M61" s="95">
        <f t="shared" si="2"/>
        <v>1072.375</v>
      </c>
      <c r="N61" s="87"/>
      <c r="O61" s="88" t="str">
        <f t="shared" si="3"/>
        <v/>
      </c>
    </row>
    <row r="62" spans="1:15" ht="24" x14ac:dyDescent="0.2">
      <c r="B62" s="72">
        <v>57</v>
      </c>
      <c r="C62" s="74" t="s">
        <v>226</v>
      </c>
      <c r="D62" s="74" t="s">
        <v>227</v>
      </c>
      <c r="E62" s="74" t="s">
        <v>29</v>
      </c>
      <c r="F62" s="74" t="s">
        <v>228</v>
      </c>
      <c r="G62" s="75" t="s">
        <v>15</v>
      </c>
      <c r="H62" s="75" t="s">
        <v>81</v>
      </c>
      <c r="I62" s="76">
        <v>1</v>
      </c>
      <c r="J62" s="45">
        <v>10000</v>
      </c>
      <c r="K62" s="77">
        <v>0.1421</v>
      </c>
      <c r="L62" s="78"/>
      <c r="M62" s="95">
        <f t="shared" si="2"/>
        <v>8579</v>
      </c>
      <c r="N62" s="87"/>
      <c r="O62" s="88" t="str">
        <f t="shared" si="3"/>
        <v/>
      </c>
    </row>
    <row r="63" spans="1:15" ht="24" x14ac:dyDescent="0.2">
      <c r="B63" s="72">
        <v>58</v>
      </c>
      <c r="C63" s="74" t="s">
        <v>200</v>
      </c>
      <c r="D63" s="74" t="s">
        <v>227</v>
      </c>
      <c r="E63" s="74" t="s">
        <v>29</v>
      </c>
      <c r="F63" s="74" t="s">
        <v>229</v>
      </c>
      <c r="G63" s="75" t="s">
        <v>22</v>
      </c>
      <c r="H63" s="75" t="s">
        <v>107</v>
      </c>
      <c r="I63" s="76">
        <v>1</v>
      </c>
      <c r="J63" s="45">
        <v>1250</v>
      </c>
      <c r="K63" s="77">
        <v>0.1421</v>
      </c>
      <c r="L63" s="78"/>
      <c r="M63" s="95">
        <f t="shared" si="2"/>
        <v>1072.375</v>
      </c>
      <c r="N63" s="87"/>
      <c r="O63" s="88" t="str">
        <f t="shared" si="3"/>
        <v/>
      </c>
    </row>
    <row r="64" spans="1:15" ht="24" x14ac:dyDescent="0.2">
      <c r="B64" s="72">
        <v>59</v>
      </c>
      <c r="C64" s="74" t="s">
        <v>200</v>
      </c>
      <c r="D64" s="74" t="s">
        <v>230</v>
      </c>
      <c r="E64" s="74" t="s">
        <v>29</v>
      </c>
      <c r="F64" s="74" t="s">
        <v>231</v>
      </c>
      <c r="G64" s="75" t="s">
        <v>22</v>
      </c>
      <c r="H64" s="75" t="s">
        <v>107</v>
      </c>
      <c r="I64" s="76">
        <v>1</v>
      </c>
      <c r="J64" s="45">
        <v>1250</v>
      </c>
      <c r="K64" s="77">
        <v>0.1421</v>
      </c>
      <c r="L64" s="78"/>
      <c r="M64" s="95">
        <f t="shared" si="2"/>
        <v>1072.375</v>
      </c>
      <c r="N64" s="87"/>
      <c r="O64" s="88" t="str">
        <f t="shared" si="3"/>
        <v/>
      </c>
    </row>
    <row r="65" spans="2:15" ht="24" x14ac:dyDescent="0.2">
      <c r="B65" s="72">
        <v>60</v>
      </c>
      <c r="C65" s="74" t="s">
        <v>200</v>
      </c>
      <c r="D65" s="74" t="s">
        <v>232</v>
      </c>
      <c r="E65" s="74" t="s">
        <v>29</v>
      </c>
      <c r="F65" s="74" t="s">
        <v>233</v>
      </c>
      <c r="G65" s="75" t="s">
        <v>22</v>
      </c>
      <c r="H65" s="75" t="s">
        <v>107</v>
      </c>
      <c r="I65" s="76">
        <v>1</v>
      </c>
      <c r="J65" s="45">
        <v>1250</v>
      </c>
      <c r="K65" s="77">
        <v>0.1421</v>
      </c>
      <c r="L65" s="78"/>
      <c r="M65" s="95">
        <f t="shared" si="2"/>
        <v>1072.375</v>
      </c>
      <c r="N65" s="87"/>
      <c r="O65" s="88" t="str">
        <f t="shared" si="3"/>
        <v/>
      </c>
    </row>
    <row r="66" spans="2:15" x14ac:dyDescent="0.2">
      <c r="B66" s="72">
        <v>61</v>
      </c>
      <c r="C66" s="74" t="s">
        <v>226</v>
      </c>
      <c r="D66" s="74" t="s">
        <v>234</v>
      </c>
      <c r="E66" s="74" t="s">
        <v>29</v>
      </c>
      <c r="F66" s="74" t="s">
        <v>235</v>
      </c>
      <c r="G66" s="75" t="s">
        <v>15</v>
      </c>
      <c r="H66" s="75" t="s">
        <v>81</v>
      </c>
      <c r="I66" s="76">
        <v>1</v>
      </c>
      <c r="J66" s="45">
        <v>10000</v>
      </c>
      <c r="K66" s="77">
        <v>0.1421</v>
      </c>
      <c r="L66" s="78"/>
      <c r="M66" s="95">
        <f t="shared" si="2"/>
        <v>8579</v>
      </c>
      <c r="N66" s="87"/>
      <c r="O66" s="88" t="str">
        <f t="shared" si="3"/>
        <v/>
      </c>
    </row>
    <row r="67" spans="2:15" ht="24" x14ac:dyDescent="0.2">
      <c r="B67" s="72">
        <v>62</v>
      </c>
      <c r="C67" s="74" t="s">
        <v>197</v>
      </c>
      <c r="D67" s="74" t="s">
        <v>236</v>
      </c>
      <c r="E67" s="74" t="s">
        <v>29</v>
      </c>
      <c r="F67" s="74" t="s">
        <v>237</v>
      </c>
      <c r="G67" s="75" t="s">
        <v>15</v>
      </c>
      <c r="H67" s="75" t="s">
        <v>81</v>
      </c>
      <c r="I67" s="76">
        <v>1</v>
      </c>
      <c r="J67" s="45">
        <v>20000</v>
      </c>
      <c r="K67" s="77">
        <v>0.1421</v>
      </c>
      <c r="L67" s="78"/>
      <c r="M67" s="95">
        <f t="shared" si="2"/>
        <v>17158</v>
      </c>
      <c r="N67" s="87"/>
      <c r="O67" s="88" t="str">
        <f t="shared" si="3"/>
        <v/>
      </c>
    </row>
    <row r="68" spans="2:15" ht="24" x14ac:dyDescent="0.2">
      <c r="B68" s="72">
        <v>63</v>
      </c>
      <c r="C68" s="74" t="s">
        <v>197</v>
      </c>
      <c r="D68" s="74" t="s">
        <v>238</v>
      </c>
      <c r="E68" s="74" t="s">
        <v>29</v>
      </c>
      <c r="F68" s="74" t="s">
        <v>239</v>
      </c>
      <c r="G68" s="75" t="s">
        <v>15</v>
      </c>
      <c r="H68" s="75" t="s">
        <v>81</v>
      </c>
      <c r="I68" s="76">
        <v>1</v>
      </c>
      <c r="J68" s="45">
        <v>20000</v>
      </c>
      <c r="K68" s="77">
        <v>0.1421</v>
      </c>
      <c r="L68" s="78"/>
      <c r="M68" s="95">
        <f t="shared" si="2"/>
        <v>17158</v>
      </c>
      <c r="N68" s="87"/>
      <c r="O68" s="88" t="str">
        <f t="shared" si="3"/>
        <v/>
      </c>
    </row>
    <row r="69" spans="2:15" ht="24" x14ac:dyDescent="0.2">
      <c r="B69" s="72">
        <v>64</v>
      </c>
      <c r="C69" s="74" t="s">
        <v>211</v>
      </c>
      <c r="D69" s="74" t="s">
        <v>240</v>
      </c>
      <c r="E69" s="74" t="s">
        <v>29</v>
      </c>
      <c r="F69" s="74" t="s">
        <v>241</v>
      </c>
      <c r="G69" s="75" t="s">
        <v>15</v>
      </c>
      <c r="H69" s="75" t="s">
        <v>107</v>
      </c>
      <c r="I69" s="76">
        <v>1</v>
      </c>
      <c r="J69" s="45">
        <v>1600</v>
      </c>
      <c r="K69" s="77">
        <v>0.1421</v>
      </c>
      <c r="L69" s="78"/>
      <c r="M69" s="95">
        <f t="shared" si="2"/>
        <v>1372.64</v>
      </c>
      <c r="N69" s="87"/>
      <c r="O69" s="88" t="str">
        <f t="shared" si="3"/>
        <v/>
      </c>
    </row>
    <row r="70" spans="2:15" ht="24" x14ac:dyDescent="0.2">
      <c r="B70" s="72">
        <v>65</v>
      </c>
      <c r="C70" s="74" t="s">
        <v>211</v>
      </c>
      <c r="D70" s="74" t="s">
        <v>242</v>
      </c>
      <c r="E70" s="74" t="s">
        <v>29</v>
      </c>
      <c r="F70" s="74" t="s">
        <v>243</v>
      </c>
      <c r="G70" s="75" t="s">
        <v>15</v>
      </c>
      <c r="H70" s="75" t="s">
        <v>107</v>
      </c>
      <c r="I70" s="76">
        <v>1</v>
      </c>
      <c r="J70" s="45">
        <v>2600</v>
      </c>
      <c r="K70" s="77">
        <v>0.1421</v>
      </c>
      <c r="L70" s="78"/>
      <c r="M70" s="95">
        <f t="shared" ref="M70:M101" si="4">IF($J70="","",IF($L70="",$J70*(1-$K70),IF(L70&lt;K70,"Discount Error",J70*(1-$L70))))</f>
        <v>2230.54</v>
      </c>
      <c r="N70" s="87"/>
      <c r="O70" s="88" t="str">
        <f t="shared" ref="O70:O101" si="5">IF(M70="Discount Error","Error",IF($N70="","",IF(J70*(1-N70)&gt;M70,"Discount Error",($J70*(1-$N70)))))</f>
        <v/>
      </c>
    </row>
    <row r="71" spans="2:15" ht="24" x14ac:dyDescent="0.2">
      <c r="B71" s="72">
        <v>66</v>
      </c>
      <c r="C71" s="74" t="s">
        <v>244</v>
      </c>
      <c r="D71" s="74" t="s">
        <v>245</v>
      </c>
      <c r="E71" s="74" t="s">
        <v>29</v>
      </c>
      <c r="F71" s="74" t="s">
        <v>246</v>
      </c>
      <c r="G71" s="75" t="s">
        <v>15</v>
      </c>
      <c r="H71" s="75" t="s">
        <v>107</v>
      </c>
      <c r="I71" s="76">
        <v>1</v>
      </c>
      <c r="J71" s="45">
        <v>1000</v>
      </c>
      <c r="K71" s="77">
        <v>0.1421</v>
      </c>
      <c r="L71" s="78"/>
      <c r="M71" s="95">
        <f t="shared" si="4"/>
        <v>857.9</v>
      </c>
      <c r="N71" s="87"/>
      <c r="O71" s="88" t="str">
        <f t="shared" si="5"/>
        <v/>
      </c>
    </row>
    <row r="72" spans="2:15" ht="24" x14ac:dyDescent="0.2">
      <c r="B72" s="72">
        <v>67</v>
      </c>
      <c r="C72" s="74" t="s">
        <v>247</v>
      </c>
      <c r="D72" s="74" t="s">
        <v>248</v>
      </c>
      <c r="E72" s="74" t="s">
        <v>29</v>
      </c>
      <c r="F72" s="74" t="s">
        <v>249</v>
      </c>
      <c r="G72" s="75" t="s">
        <v>22</v>
      </c>
      <c r="H72" s="75" t="s">
        <v>107</v>
      </c>
      <c r="I72" s="76">
        <v>1</v>
      </c>
      <c r="J72" s="45">
        <v>3000</v>
      </c>
      <c r="K72" s="77">
        <v>0.1421</v>
      </c>
      <c r="L72" s="78"/>
      <c r="M72" s="95">
        <f t="shared" si="4"/>
        <v>2573.6999999999998</v>
      </c>
      <c r="N72" s="87"/>
      <c r="O72" s="88" t="str">
        <f t="shared" si="5"/>
        <v/>
      </c>
    </row>
    <row r="73" spans="2:15" ht="24" x14ac:dyDescent="0.2">
      <c r="B73" s="72">
        <v>68</v>
      </c>
      <c r="C73" s="74" t="s">
        <v>226</v>
      </c>
      <c r="D73" s="74" t="s">
        <v>250</v>
      </c>
      <c r="E73" s="74" t="s">
        <v>29</v>
      </c>
      <c r="F73" s="74" t="s">
        <v>251</v>
      </c>
      <c r="G73" s="75" t="s">
        <v>15</v>
      </c>
      <c r="H73" s="75" t="s">
        <v>252</v>
      </c>
      <c r="I73" s="76">
        <v>1</v>
      </c>
      <c r="J73" s="45">
        <v>25000</v>
      </c>
      <c r="K73" s="77">
        <v>0.1421</v>
      </c>
      <c r="L73" s="78"/>
      <c r="M73" s="95">
        <f t="shared" si="4"/>
        <v>21447.5</v>
      </c>
      <c r="N73" s="87"/>
      <c r="O73" s="88" t="str">
        <f t="shared" si="5"/>
        <v/>
      </c>
    </row>
    <row r="74" spans="2:15" ht="24" x14ac:dyDescent="0.2">
      <c r="B74" s="72">
        <v>69</v>
      </c>
      <c r="C74" s="74" t="s">
        <v>211</v>
      </c>
      <c r="D74" s="74" t="s">
        <v>253</v>
      </c>
      <c r="E74" s="74" t="s">
        <v>29</v>
      </c>
      <c r="F74" s="74" t="s">
        <v>254</v>
      </c>
      <c r="G74" s="75" t="s">
        <v>15</v>
      </c>
      <c r="H74" s="75" t="s">
        <v>255</v>
      </c>
      <c r="I74" s="76">
        <v>1</v>
      </c>
      <c r="J74" s="45">
        <v>65000</v>
      </c>
      <c r="K74" s="77">
        <v>0.1421</v>
      </c>
      <c r="L74" s="78"/>
      <c r="M74" s="95">
        <f t="shared" si="4"/>
        <v>55763.5</v>
      </c>
      <c r="N74" s="87"/>
      <c r="O74" s="88" t="str">
        <f t="shared" si="5"/>
        <v/>
      </c>
    </row>
    <row r="75" spans="2:15" ht="24" x14ac:dyDescent="0.2">
      <c r="B75" s="72">
        <v>70</v>
      </c>
      <c r="C75" s="74" t="s">
        <v>211</v>
      </c>
      <c r="D75" s="74" t="s">
        <v>256</v>
      </c>
      <c r="E75" s="74" t="s">
        <v>29</v>
      </c>
      <c r="F75" s="74" t="s">
        <v>257</v>
      </c>
      <c r="G75" s="75" t="s">
        <v>15</v>
      </c>
      <c r="H75" s="75" t="s">
        <v>107</v>
      </c>
      <c r="I75" s="76">
        <v>3</v>
      </c>
      <c r="J75" s="45">
        <v>3500</v>
      </c>
      <c r="K75" s="77">
        <v>0.1421</v>
      </c>
      <c r="L75" s="78"/>
      <c r="M75" s="95">
        <f t="shared" si="4"/>
        <v>3002.65</v>
      </c>
      <c r="N75" s="87"/>
      <c r="O75" s="88" t="str">
        <f t="shared" si="5"/>
        <v/>
      </c>
    </row>
    <row r="76" spans="2:15" ht="24" x14ac:dyDescent="0.2">
      <c r="B76" s="72">
        <v>71</v>
      </c>
      <c r="C76" s="74" t="s">
        <v>211</v>
      </c>
      <c r="D76" s="74" t="s">
        <v>258</v>
      </c>
      <c r="E76" s="74" t="s">
        <v>29</v>
      </c>
      <c r="F76" s="74" t="s">
        <v>259</v>
      </c>
      <c r="G76" s="75" t="s">
        <v>15</v>
      </c>
      <c r="H76" s="75" t="s">
        <v>107</v>
      </c>
      <c r="I76" s="76">
        <v>5</v>
      </c>
      <c r="J76" s="45">
        <v>1000</v>
      </c>
      <c r="K76" s="77">
        <v>0.1421</v>
      </c>
      <c r="L76" s="78"/>
      <c r="M76" s="95">
        <f t="shared" si="4"/>
        <v>857.9</v>
      </c>
      <c r="N76" s="87"/>
      <c r="O76" s="88" t="str">
        <f t="shared" si="5"/>
        <v/>
      </c>
    </row>
    <row r="77" spans="2:15" ht="24" x14ac:dyDescent="0.2">
      <c r="B77" s="72">
        <v>72</v>
      </c>
      <c r="C77" s="74" t="s">
        <v>197</v>
      </c>
      <c r="D77" s="74" t="s">
        <v>260</v>
      </c>
      <c r="E77" s="74" t="s">
        <v>29</v>
      </c>
      <c r="F77" s="74" t="s">
        <v>261</v>
      </c>
      <c r="G77" s="75" t="s">
        <v>15</v>
      </c>
      <c r="H77" s="75" t="s">
        <v>81</v>
      </c>
      <c r="I77" s="76">
        <v>1</v>
      </c>
      <c r="J77" s="45">
        <v>20000</v>
      </c>
      <c r="K77" s="77">
        <v>0.1421</v>
      </c>
      <c r="L77" s="78"/>
      <c r="M77" s="95">
        <f t="shared" si="4"/>
        <v>17158</v>
      </c>
      <c r="N77" s="87"/>
      <c r="O77" s="88" t="str">
        <f t="shared" si="5"/>
        <v/>
      </c>
    </row>
    <row r="78" spans="2:15" x14ac:dyDescent="0.2">
      <c r="B78" s="72">
        <v>73</v>
      </c>
      <c r="C78" s="74" t="s">
        <v>244</v>
      </c>
      <c r="D78" s="74" t="s">
        <v>262</v>
      </c>
      <c r="E78" s="74" t="s">
        <v>29</v>
      </c>
      <c r="F78" s="74" t="s">
        <v>263</v>
      </c>
      <c r="G78" s="75" t="s">
        <v>15</v>
      </c>
      <c r="H78" s="75" t="s">
        <v>107</v>
      </c>
      <c r="I78" s="76">
        <v>1</v>
      </c>
      <c r="J78" s="45">
        <v>1500</v>
      </c>
      <c r="K78" s="77">
        <v>0.1421</v>
      </c>
      <c r="L78" s="78"/>
      <c r="M78" s="95">
        <f t="shared" si="4"/>
        <v>1286.8499999999999</v>
      </c>
      <c r="N78" s="87"/>
      <c r="O78" s="88" t="str">
        <f t="shared" si="5"/>
        <v/>
      </c>
    </row>
    <row r="79" spans="2:15" x14ac:dyDescent="0.2">
      <c r="B79" s="72">
        <v>74</v>
      </c>
      <c r="C79" s="74" t="s">
        <v>190</v>
      </c>
      <c r="D79" s="74" t="s">
        <v>264</v>
      </c>
      <c r="E79" s="74" t="s">
        <v>29</v>
      </c>
      <c r="F79" s="74" t="s">
        <v>265</v>
      </c>
      <c r="G79" s="75" t="s">
        <v>15</v>
      </c>
      <c r="H79" s="75" t="s">
        <v>266</v>
      </c>
      <c r="I79" s="76">
        <v>1</v>
      </c>
      <c r="J79" s="45">
        <v>10000</v>
      </c>
      <c r="K79" s="77">
        <v>0.1421</v>
      </c>
      <c r="L79" s="78"/>
      <c r="M79" s="95">
        <f t="shared" si="4"/>
        <v>8579</v>
      </c>
      <c r="N79" s="87"/>
      <c r="O79" s="88" t="str">
        <f t="shared" si="5"/>
        <v/>
      </c>
    </row>
    <row r="80" spans="2:15" ht="24" x14ac:dyDescent="0.2">
      <c r="B80" s="72">
        <v>75</v>
      </c>
      <c r="C80" s="74" t="s">
        <v>267</v>
      </c>
      <c r="D80" s="74" t="s">
        <v>268</v>
      </c>
      <c r="E80" s="74" t="s">
        <v>29</v>
      </c>
      <c r="F80" s="74" t="s">
        <v>269</v>
      </c>
      <c r="G80" s="75" t="s">
        <v>22</v>
      </c>
      <c r="H80" s="75" t="s">
        <v>107</v>
      </c>
      <c r="I80" s="76">
        <v>1</v>
      </c>
      <c r="J80" s="45">
        <v>1250</v>
      </c>
      <c r="K80" s="77">
        <v>0.1421</v>
      </c>
      <c r="L80" s="78"/>
      <c r="M80" s="95">
        <f t="shared" si="4"/>
        <v>1072.375</v>
      </c>
      <c r="N80" s="87"/>
      <c r="O80" s="88" t="str">
        <f t="shared" si="5"/>
        <v/>
      </c>
    </row>
    <row r="81" spans="1:15" ht="24" x14ac:dyDescent="0.2">
      <c r="B81" s="72">
        <v>76</v>
      </c>
      <c r="C81" s="74" t="s">
        <v>194</v>
      </c>
      <c r="D81" s="74" t="s">
        <v>270</v>
      </c>
      <c r="E81" s="74" t="s">
        <v>29</v>
      </c>
      <c r="F81" s="74" t="s">
        <v>271</v>
      </c>
      <c r="G81" s="75" t="s">
        <v>15</v>
      </c>
      <c r="H81" s="75" t="s">
        <v>110</v>
      </c>
      <c r="I81" s="76">
        <v>1</v>
      </c>
      <c r="J81" s="45">
        <v>15000</v>
      </c>
      <c r="K81" s="77">
        <v>0.1421</v>
      </c>
      <c r="L81" s="78"/>
      <c r="M81" s="95">
        <f t="shared" si="4"/>
        <v>12868.5</v>
      </c>
      <c r="N81" s="87"/>
      <c r="O81" s="88" t="str">
        <f t="shared" si="5"/>
        <v/>
      </c>
    </row>
    <row r="82" spans="1:15" ht="24" x14ac:dyDescent="0.2">
      <c r="B82" s="72">
        <v>77</v>
      </c>
      <c r="C82" s="74" t="s">
        <v>267</v>
      </c>
      <c r="D82" s="74" t="s">
        <v>272</v>
      </c>
      <c r="E82" s="74" t="s">
        <v>29</v>
      </c>
      <c r="F82" s="74" t="s">
        <v>273</v>
      </c>
      <c r="G82" s="75" t="s">
        <v>22</v>
      </c>
      <c r="H82" s="75" t="s">
        <v>107</v>
      </c>
      <c r="I82" s="76">
        <v>1</v>
      </c>
      <c r="J82" s="45">
        <v>1250</v>
      </c>
      <c r="K82" s="77">
        <v>0.1421</v>
      </c>
      <c r="L82" s="78"/>
      <c r="M82" s="95">
        <f t="shared" si="4"/>
        <v>1072.375</v>
      </c>
      <c r="N82" s="87"/>
      <c r="O82" s="88" t="str">
        <f t="shared" si="5"/>
        <v/>
      </c>
    </row>
    <row r="83" spans="1:15" ht="24" x14ac:dyDescent="0.2">
      <c r="B83" s="72">
        <v>78</v>
      </c>
      <c r="C83" s="74" t="s">
        <v>267</v>
      </c>
      <c r="D83" s="74" t="s">
        <v>274</v>
      </c>
      <c r="E83" s="74" t="s">
        <v>29</v>
      </c>
      <c r="F83" s="74" t="s">
        <v>275</v>
      </c>
      <c r="G83" s="75" t="s">
        <v>22</v>
      </c>
      <c r="H83" s="75" t="s">
        <v>107</v>
      </c>
      <c r="I83" s="76">
        <v>1</v>
      </c>
      <c r="J83" s="45">
        <v>1250</v>
      </c>
      <c r="K83" s="77">
        <v>0.1421</v>
      </c>
      <c r="L83" s="78"/>
      <c r="M83" s="95">
        <f t="shared" si="4"/>
        <v>1072.375</v>
      </c>
      <c r="N83" s="87"/>
      <c r="O83" s="88" t="str">
        <f t="shared" si="5"/>
        <v/>
      </c>
    </row>
    <row r="84" spans="1:15" ht="24" x14ac:dyDescent="0.2">
      <c r="B84" s="72">
        <v>79</v>
      </c>
      <c r="C84" s="74" t="s">
        <v>194</v>
      </c>
      <c r="D84" s="74" t="s">
        <v>276</v>
      </c>
      <c r="E84" s="74" t="s">
        <v>29</v>
      </c>
      <c r="F84" s="74" t="s">
        <v>277</v>
      </c>
      <c r="G84" s="75" t="s">
        <v>15</v>
      </c>
      <c r="H84" s="75" t="s">
        <v>110</v>
      </c>
      <c r="I84" s="76">
        <v>1</v>
      </c>
      <c r="J84" s="45">
        <v>25000</v>
      </c>
      <c r="K84" s="77">
        <v>0.1421</v>
      </c>
      <c r="L84" s="78"/>
      <c r="M84" s="95">
        <f t="shared" si="4"/>
        <v>21447.5</v>
      </c>
      <c r="N84" s="87"/>
      <c r="O84" s="88" t="str">
        <f t="shared" si="5"/>
        <v/>
      </c>
    </row>
    <row r="85" spans="1:15" ht="24" x14ac:dyDescent="0.2">
      <c r="B85" s="72">
        <v>80</v>
      </c>
      <c r="C85" s="74" t="s">
        <v>200</v>
      </c>
      <c r="D85" s="74" t="s">
        <v>278</v>
      </c>
      <c r="E85" s="74" t="s">
        <v>29</v>
      </c>
      <c r="F85" s="74" t="s">
        <v>279</v>
      </c>
      <c r="G85" s="75" t="s">
        <v>22</v>
      </c>
      <c r="H85" s="75" t="s">
        <v>107</v>
      </c>
      <c r="I85" s="76">
        <v>1</v>
      </c>
      <c r="J85" s="45">
        <v>1250</v>
      </c>
      <c r="K85" s="77">
        <v>0.1421</v>
      </c>
      <c r="L85" s="78"/>
      <c r="M85" s="95">
        <f t="shared" si="4"/>
        <v>1072.375</v>
      </c>
      <c r="N85" s="87"/>
      <c r="O85" s="88" t="str">
        <f t="shared" si="5"/>
        <v/>
      </c>
    </row>
    <row r="86" spans="1:15" ht="24" x14ac:dyDescent="0.2">
      <c r="A86" s="73"/>
      <c r="B86" s="72">
        <v>81</v>
      </c>
      <c r="C86" s="74" t="s">
        <v>200</v>
      </c>
      <c r="D86" s="74" t="s">
        <v>280</v>
      </c>
      <c r="E86" s="74" t="s">
        <v>29</v>
      </c>
      <c r="F86" s="74" t="s">
        <v>281</v>
      </c>
      <c r="G86" s="75" t="s">
        <v>22</v>
      </c>
      <c r="H86" s="75" t="s">
        <v>107</v>
      </c>
      <c r="I86" s="76">
        <v>1</v>
      </c>
      <c r="J86" s="45">
        <v>1750</v>
      </c>
      <c r="K86" s="77">
        <v>0.1421</v>
      </c>
      <c r="L86" s="78"/>
      <c r="M86" s="95">
        <f t="shared" si="4"/>
        <v>1501.325</v>
      </c>
      <c r="N86" s="87"/>
      <c r="O86" s="88" t="str">
        <f t="shared" si="5"/>
        <v/>
      </c>
    </row>
    <row r="87" spans="1:15" x14ac:dyDescent="0.2">
      <c r="B87" s="72">
        <v>82</v>
      </c>
      <c r="C87" s="74" t="s">
        <v>244</v>
      </c>
      <c r="D87" s="74" t="s">
        <v>282</v>
      </c>
      <c r="E87" s="74" t="s">
        <v>29</v>
      </c>
      <c r="F87" s="74" t="s">
        <v>283</v>
      </c>
      <c r="G87" s="75" t="s">
        <v>15</v>
      </c>
      <c r="H87" s="75" t="s">
        <v>107</v>
      </c>
      <c r="I87" s="76">
        <v>1</v>
      </c>
      <c r="J87" s="45">
        <v>2500</v>
      </c>
      <c r="K87" s="77">
        <v>0.1421</v>
      </c>
      <c r="L87" s="78"/>
      <c r="M87" s="95">
        <f t="shared" si="4"/>
        <v>2144.75</v>
      </c>
      <c r="N87" s="87"/>
      <c r="O87" s="88" t="str">
        <f t="shared" si="5"/>
        <v/>
      </c>
    </row>
    <row r="88" spans="1:15" ht="24" x14ac:dyDescent="0.2">
      <c r="B88" s="72">
        <v>83</v>
      </c>
      <c r="C88" s="74" t="s">
        <v>194</v>
      </c>
      <c r="D88" s="74" t="s">
        <v>284</v>
      </c>
      <c r="E88" s="74" t="s">
        <v>29</v>
      </c>
      <c r="F88" s="74" t="s">
        <v>285</v>
      </c>
      <c r="G88" s="75" t="s">
        <v>15</v>
      </c>
      <c r="H88" s="75" t="s">
        <v>81</v>
      </c>
      <c r="I88" s="76">
        <v>1</v>
      </c>
      <c r="J88" s="45">
        <v>30000</v>
      </c>
      <c r="K88" s="77">
        <v>0.1421</v>
      </c>
      <c r="L88" s="78"/>
      <c r="M88" s="95">
        <f t="shared" si="4"/>
        <v>25737</v>
      </c>
      <c r="N88" s="87"/>
      <c r="O88" s="88" t="str">
        <f t="shared" si="5"/>
        <v/>
      </c>
    </row>
    <row r="89" spans="1:15" x14ac:dyDescent="0.2">
      <c r="B89" s="72">
        <v>84</v>
      </c>
      <c r="C89" s="74" t="s">
        <v>244</v>
      </c>
      <c r="D89" s="74" t="s">
        <v>286</v>
      </c>
      <c r="E89" s="74" t="s">
        <v>29</v>
      </c>
      <c r="F89" s="74" t="s">
        <v>287</v>
      </c>
      <c r="G89" s="75" t="s">
        <v>15</v>
      </c>
      <c r="H89" s="75" t="s">
        <v>107</v>
      </c>
      <c r="I89" s="76">
        <v>1</v>
      </c>
      <c r="J89" s="45">
        <v>2000</v>
      </c>
      <c r="K89" s="77">
        <v>0.1421</v>
      </c>
      <c r="L89" s="78"/>
      <c r="M89" s="95">
        <f t="shared" si="4"/>
        <v>1715.8</v>
      </c>
      <c r="N89" s="87"/>
      <c r="O89" s="88" t="str">
        <f t="shared" si="5"/>
        <v/>
      </c>
    </row>
    <row r="90" spans="1:15" ht="24" x14ac:dyDescent="0.2">
      <c r="B90" s="72">
        <v>85</v>
      </c>
      <c r="C90" s="74" t="s">
        <v>288</v>
      </c>
      <c r="D90" s="74" t="s">
        <v>289</v>
      </c>
      <c r="E90" s="74" t="s">
        <v>29</v>
      </c>
      <c r="F90" s="74" t="s">
        <v>290</v>
      </c>
      <c r="G90" s="75" t="s">
        <v>15</v>
      </c>
      <c r="H90" s="75" t="s">
        <v>81</v>
      </c>
      <c r="I90" s="76">
        <v>1</v>
      </c>
      <c r="J90" s="45">
        <v>15000</v>
      </c>
      <c r="K90" s="77">
        <v>0.1421</v>
      </c>
      <c r="L90" s="78"/>
      <c r="M90" s="95">
        <f t="shared" si="4"/>
        <v>12868.5</v>
      </c>
      <c r="N90" s="87"/>
      <c r="O90" s="88" t="str">
        <f t="shared" si="5"/>
        <v/>
      </c>
    </row>
    <row r="91" spans="1:15" ht="24" x14ac:dyDescent="0.2">
      <c r="B91" s="72">
        <v>86</v>
      </c>
      <c r="C91" s="74" t="s">
        <v>288</v>
      </c>
      <c r="D91" s="74" t="s">
        <v>291</v>
      </c>
      <c r="E91" s="74" t="s">
        <v>29</v>
      </c>
      <c r="F91" s="74" t="s">
        <v>292</v>
      </c>
      <c r="G91" s="75" t="s">
        <v>15</v>
      </c>
      <c r="H91" s="75" t="s">
        <v>81</v>
      </c>
      <c r="I91" s="76">
        <v>1</v>
      </c>
      <c r="J91" s="45">
        <v>15000</v>
      </c>
      <c r="K91" s="77">
        <v>0.1421</v>
      </c>
      <c r="L91" s="78"/>
      <c r="M91" s="95">
        <f t="shared" si="4"/>
        <v>12868.5</v>
      </c>
      <c r="N91" s="87"/>
      <c r="O91" s="88" t="str">
        <f t="shared" si="5"/>
        <v/>
      </c>
    </row>
    <row r="92" spans="1:15" ht="24" x14ac:dyDescent="0.2">
      <c r="B92" s="72">
        <v>87</v>
      </c>
      <c r="C92" s="74" t="s">
        <v>288</v>
      </c>
      <c r="D92" s="74" t="s">
        <v>293</v>
      </c>
      <c r="E92" s="74" t="s">
        <v>29</v>
      </c>
      <c r="F92" s="74" t="s">
        <v>294</v>
      </c>
      <c r="G92" s="75" t="s">
        <v>15</v>
      </c>
      <c r="H92" s="75" t="s">
        <v>110</v>
      </c>
      <c r="I92" s="76">
        <v>1</v>
      </c>
      <c r="J92" s="45">
        <v>5000</v>
      </c>
      <c r="K92" s="77">
        <v>0.1421</v>
      </c>
      <c r="L92" s="78"/>
      <c r="M92" s="95">
        <f t="shared" si="4"/>
        <v>4289.5</v>
      </c>
      <c r="N92" s="87"/>
      <c r="O92" s="88" t="str">
        <f t="shared" si="5"/>
        <v/>
      </c>
    </row>
    <row r="93" spans="1:15" x14ac:dyDescent="0.2">
      <c r="B93" s="72">
        <v>88</v>
      </c>
      <c r="C93" s="74" t="s">
        <v>288</v>
      </c>
      <c r="D93" s="74" t="s">
        <v>295</v>
      </c>
      <c r="E93" s="74" t="s">
        <v>29</v>
      </c>
      <c r="F93" s="74" t="s">
        <v>296</v>
      </c>
      <c r="G93" s="75" t="s">
        <v>15</v>
      </c>
      <c r="H93" s="75" t="s">
        <v>81</v>
      </c>
      <c r="I93" s="76">
        <v>1</v>
      </c>
      <c r="J93" s="45">
        <v>35000</v>
      </c>
      <c r="K93" s="77">
        <v>0.1421</v>
      </c>
      <c r="L93" s="78"/>
      <c r="M93" s="95">
        <f t="shared" si="4"/>
        <v>30026.5</v>
      </c>
      <c r="N93" s="87"/>
      <c r="O93" s="88" t="str">
        <f t="shared" si="5"/>
        <v/>
      </c>
    </row>
    <row r="94" spans="1:15" x14ac:dyDescent="0.2">
      <c r="B94" s="72">
        <v>89</v>
      </c>
      <c r="C94" s="74" t="s">
        <v>288</v>
      </c>
      <c r="D94" s="74" t="s">
        <v>297</v>
      </c>
      <c r="E94" s="74" t="s">
        <v>29</v>
      </c>
      <c r="F94" s="74" t="s">
        <v>298</v>
      </c>
      <c r="G94" s="75" t="s">
        <v>15</v>
      </c>
      <c r="H94" s="75" t="s">
        <v>81</v>
      </c>
      <c r="I94" s="76">
        <v>1</v>
      </c>
      <c r="J94" s="45">
        <v>35000</v>
      </c>
      <c r="K94" s="77">
        <v>0.1421</v>
      </c>
      <c r="L94" s="78"/>
      <c r="M94" s="95">
        <f t="shared" si="4"/>
        <v>30026.5</v>
      </c>
      <c r="N94" s="87"/>
      <c r="O94" s="88" t="str">
        <f t="shared" si="5"/>
        <v/>
      </c>
    </row>
    <row r="95" spans="1:15" x14ac:dyDescent="0.2">
      <c r="B95" s="72">
        <v>90</v>
      </c>
      <c r="C95" s="74" t="s">
        <v>288</v>
      </c>
      <c r="D95" s="74" t="s">
        <v>299</v>
      </c>
      <c r="E95" s="74" t="s">
        <v>29</v>
      </c>
      <c r="F95" s="74" t="s">
        <v>300</v>
      </c>
      <c r="G95" s="75" t="s">
        <v>15</v>
      </c>
      <c r="H95" s="75" t="s">
        <v>81</v>
      </c>
      <c r="I95" s="76">
        <v>1</v>
      </c>
      <c r="J95" s="45">
        <v>35000</v>
      </c>
      <c r="K95" s="77">
        <v>0.1421</v>
      </c>
      <c r="L95" s="78"/>
      <c r="M95" s="95">
        <f t="shared" si="4"/>
        <v>30026.5</v>
      </c>
      <c r="N95" s="87"/>
      <c r="O95" s="88" t="str">
        <f t="shared" si="5"/>
        <v/>
      </c>
    </row>
    <row r="96" spans="1:15" x14ac:dyDescent="0.2">
      <c r="B96" s="72">
        <v>91</v>
      </c>
      <c r="C96" s="74" t="s">
        <v>288</v>
      </c>
      <c r="D96" s="74" t="s">
        <v>301</v>
      </c>
      <c r="E96" s="74" t="s">
        <v>29</v>
      </c>
      <c r="F96" s="74" t="s">
        <v>302</v>
      </c>
      <c r="G96" s="75" t="s">
        <v>15</v>
      </c>
      <c r="H96" s="75" t="s">
        <v>255</v>
      </c>
      <c r="I96" s="76">
        <v>1</v>
      </c>
      <c r="J96" s="45">
        <v>20000</v>
      </c>
      <c r="K96" s="77">
        <v>0.1421</v>
      </c>
      <c r="L96" s="78"/>
      <c r="M96" s="95">
        <f t="shared" si="4"/>
        <v>17158</v>
      </c>
      <c r="N96" s="87"/>
      <c r="O96" s="88" t="str">
        <f t="shared" si="5"/>
        <v/>
      </c>
    </row>
    <row r="97" spans="2:15" ht="24" x14ac:dyDescent="0.2">
      <c r="B97" s="72">
        <v>92</v>
      </c>
      <c r="C97" s="74" t="s">
        <v>303</v>
      </c>
      <c r="D97" s="74" t="s">
        <v>304</v>
      </c>
      <c r="E97" s="74" t="s">
        <v>31</v>
      </c>
      <c r="F97" s="74" t="s">
        <v>305</v>
      </c>
      <c r="G97" s="75" t="s">
        <v>15</v>
      </c>
      <c r="H97" s="75" t="s">
        <v>107</v>
      </c>
      <c r="I97" s="76">
        <v>500</v>
      </c>
      <c r="J97" s="45">
        <v>27500</v>
      </c>
      <c r="K97" s="77">
        <v>0.1421</v>
      </c>
      <c r="L97" s="78">
        <v>0.22789999999999999</v>
      </c>
      <c r="M97" s="95">
        <f t="shared" si="4"/>
        <v>21232.75</v>
      </c>
      <c r="N97" s="87"/>
      <c r="O97" s="88" t="str">
        <f t="shared" si="5"/>
        <v/>
      </c>
    </row>
    <row r="98" spans="2:15" ht="24" x14ac:dyDescent="0.2">
      <c r="B98" s="72">
        <v>93</v>
      </c>
      <c r="C98" s="74" t="s">
        <v>303</v>
      </c>
      <c r="D98" s="74" t="s">
        <v>306</v>
      </c>
      <c r="E98" s="74" t="s">
        <v>31</v>
      </c>
      <c r="F98" s="74" t="s">
        <v>307</v>
      </c>
      <c r="G98" s="75" t="s">
        <v>15</v>
      </c>
      <c r="H98" s="75" t="s">
        <v>107</v>
      </c>
      <c r="I98" s="76">
        <v>1</v>
      </c>
      <c r="J98" s="45">
        <v>25</v>
      </c>
      <c r="K98" s="77">
        <v>0.1421</v>
      </c>
      <c r="L98" s="78">
        <v>0.22789999999999999</v>
      </c>
      <c r="M98" s="95">
        <f t="shared" si="4"/>
        <v>19.302500000000002</v>
      </c>
      <c r="N98" s="87"/>
      <c r="O98" s="88" t="str">
        <f t="shared" si="5"/>
        <v/>
      </c>
    </row>
    <row r="99" spans="2:15" ht="24" x14ac:dyDescent="0.2">
      <c r="B99" s="72">
        <v>94</v>
      </c>
      <c r="C99" s="74" t="s">
        <v>303</v>
      </c>
      <c r="D99" s="74" t="s">
        <v>308</v>
      </c>
      <c r="E99" s="74" t="s">
        <v>31</v>
      </c>
      <c r="F99" s="74" t="s">
        <v>309</v>
      </c>
      <c r="G99" s="75" t="s">
        <v>15</v>
      </c>
      <c r="H99" s="75" t="s">
        <v>80</v>
      </c>
      <c r="I99" s="76">
        <v>500</v>
      </c>
      <c r="J99" s="45">
        <v>45000</v>
      </c>
      <c r="K99" s="77">
        <v>0.1421</v>
      </c>
      <c r="L99" s="78">
        <v>0.22789999999999999</v>
      </c>
      <c r="M99" s="95">
        <f t="shared" si="4"/>
        <v>34744.5</v>
      </c>
      <c r="N99" s="87"/>
      <c r="O99" s="88" t="str">
        <f t="shared" si="5"/>
        <v/>
      </c>
    </row>
    <row r="100" spans="2:15" ht="24" x14ac:dyDescent="0.2">
      <c r="B100" s="72">
        <v>95</v>
      </c>
      <c r="C100" s="74" t="s">
        <v>303</v>
      </c>
      <c r="D100" s="74" t="s">
        <v>310</v>
      </c>
      <c r="E100" s="74" t="s">
        <v>31</v>
      </c>
      <c r="F100" s="74" t="s">
        <v>311</v>
      </c>
      <c r="G100" s="75" t="s">
        <v>15</v>
      </c>
      <c r="H100" s="75" t="s">
        <v>80</v>
      </c>
      <c r="I100" s="76">
        <v>1</v>
      </c>
      <c r="J100" s="45">
        <v>50</v>
      </c>
      <c r="K100" s="77">
        <v>0.1421</v>
      </c>
      <c r="L100" s="78">
        <v>0.22789999999999999</v>
      </c>
      <c r="M100" s="95">
        <f t="shared" si="4"/>
        <v>38.605000000000004</v>
      </c>
      <c r="N100" s="87"/>
      <c r="O100" s="88" t="str">
        <f t="shared" si="5"/>
        <v/>
      </c>
    </row>
    <row r="101" spans="2:15" ht="24" x14ac:dyDescent="0.2">
      <c r="B101" s="72">
        <v>96</v>
      </c>
      <c r="C101" s="74" t="s">
        <v>303</v>
      </c>
      <c r="D101" s="74" t="s">
        <v>312</v>
      </c>
      <c r="E101" s="74" t="s">
        <v>31</v>
      </c>
      <c r="F101" s="74" t="s">
        <v>313</v>
      </c>
      <c r="G101" s="75" t="s">
        <v>15</v>
      </c>
      <c r="H101" s="75" t="s">
        <v>80</v>
      </c>
      <c r="I101" s="76">
        <v>500</v>
      </c>
      <c r="J101" s="45">
        <v>31500</v>
      </c>
      <c r="K101" s="77">
        <v>0.1421</v>
      </c>
      <c r="L101" s="78">
        <v>0.22789999999999999</v>
      </c>
      <c r="M101" s="95">
        <f t="shared" si="4"/>
        <v>24321.15</v>
      </c>
      <c r="N101" s="87"/>
      <c r="O101" s="88" t="str">
        <f t="shared" si="5"/>
        <v/>
      </c>
    </row>
    <row r="102" spans="2:15" ht="24" x14ac:dyDescent="0.2">
      <c r="B102" s="72">
        <v>97</v>
      </c>
      <c r="C102" s="74" t="s">
        <v>303</v>
      </c>
      <c r="D102" s="74" t="s">
        <v>314</v>
      </c>
      <c r="E102" s="74" t="s">
        <v>31</v>
      </c>
      <c r="F102" s="74" t="s">
        <v>315</v>
      </c>
      <c r="G102" s="75" t="s">
        <v>15</v>
      </c>
      <c r="H102" s="75" t="s">
        <v>80</v>
      </c>
      <c r="I102" s="76">
        <v>1</v>
      </c>
      <c r="J102" s="45">
        <v>35</v>
      </c>
      <c r="K102" s="77">
        <v>0.1421</v>
      </c>
      <c r="L102" s="78">
        <v>0.22789999999999999</v>
      </c>
      <c r="M102" s="95">
        <f t="shared" ref="M102:M133" si="6">IF($J102="","",IF($L102="",$J102*(1-$K102),IF(L102&lt;K102,"Discount Error",J102*(1-$L102))))</f>
        <v>27.023499999999999</v>
      </c>
      <c r="N102" s="87"/>
      <c r="O102" s="88" t="str">
        <f t="shared" ref="O102:O133" si="7">IF(M102="Discount Error","Error",IF($N102="","",IF(J102*(1-N102)&gt;M102,"Discount Error",($J102*(1-$N102)))))</f>
        <v/>
      </c>
    </row>
    <row r="103" spans="2:15" ht="24" x14ac:dyDescent="0.2">
      <c r="B103" s="72">
        <v>98</v>
      </c>
      <c r="C103" s="74" t="s">
        <v>303</v>
      </c>
      <c r="D103" s="74" t="s">
        <v>316</v>
      </c>
      <c r="E103" s="74" t="s">
        <v>31</v>
      </c>
      <c r="F103" s="74" t="s">
        <v>317</v>
      </c>
      <c r="G103" s="75" t="s">
        <v>15</v>
      </c>
      <c r="H103" s="75" t="s">
        <v>80</v>
      </c>
      <c r="I103" s="76">
        <v>500</v>
      </c>
      <c r="J103" s="45">
        <v>31500</v>
      </c>
      <c r="K103" s="77">
        <v>0.1421</v>
      </c>
      <c r="L103" s="78">
        <v>0.22789999999999999</v>
      </c>
      <c r="M103" s="95">
        <f t="shared" si="6"/>
        <v>24321.15</v>
      </c>
      <c r="N103" s="87"/>
      <c r="O103" s="88" t="str">
        <f t="shared" si="7"/>
        <v/>
      </c>
    </row>
    <row r="104" spans="2:15" ht="24" x14ac:dyDescent="0.2">
      <c r="B104" s="72">
        <v>99</v>
      </c>
      <c r="C104" s="74" t="s">
        <v>303</v>
      </c>
      <c r="D104" s="74" t="s">
        <v>318</v>
      </c>
      <c r="E104" s="74" t="s">
        <v>31</v>
      </c>
      <c r="F104" s="74" t="s">
        <v>319</v>
      </c>
      <c r="G104" s="75" t="s">
        <v>15</v>
      </c>
      <c r="H104" s="75" t="s">
        <v>80</v>
      </c>
      <c r="I104" s="76">
        <v>1</v>
      </c>
      <c r="J104" s="45">
        <v>35</v>
      </c>
      <c r="K104" s="77">
        <v>0.1421</v>
      </c>
      <c r="L104" s="78">
        <v>0.22789999999999999</v>
      </c>
      <c r="M104" s="95">
        <f t="shared" si="6"/>
        <v>27.023499999999999</v>
      </c>
      <c r="N104" s="87"/>
      <c r="O104" s="88" t="str">
        <f t="shared" si="7"/>
        <v/>
      </c>
    </row>
    <row r="105" spans="2:15" ht="24" x14ac:dyDescent="0.2">
      <c r="B105" s="72">
        <v>100</v>
      </c>
      <c r="C105" s="74" t="s">
        <v>303</v>
      </c>
      <c r="D105" s="74" t="s">
        <v>320</v>
      </c>
      <c r="E105" s="74" t="s">
        <v>31</v>
      </c>
      <c r="F105" s="74" t="s">
        <v>321</v>
      </c>
      <c r="G105" s="75" t="s">
        <v>15</v>
      </c>
      <c r="H105" s="75" t="s">
        <v>107</v>
      </c>
      <c r="I105" s="76">
        <v>500</v>
      </c>
      <c r="J105" s="45">
        <v>24500</v>
      </c>
      <c r="K105" s="77">
        <v>0.1421</v>
      </c>
      <c r="L105" s="78">
        <v>0.22789999999999999</v>
      </c>
      <c r="M105" s="95">
        <f t="shared" si="6"/>
        <v>18916.45</v>
      </c>
      <c r="N105" s="87"/>
      <c r="O105" s="88" t="str">
        <f t="shared" si="7"/>
        <v/>
      </c>
    </row>
    <row r="106" spans="2:15" ht="24" x14ac:dyDescent="0.2">
      <c r="B106" s="72">
        <v>101</v>
      </c>
      <c r="C106" s="74" t="s">
        <v>303</v>
      </c>
      <c r="D106" s="74" t="s">
        <v>322</v>
      </c>
      <c r="E106" s="74" t="s">
        <v>31</v>
      </c>
      <c r="F106" s="74" t="s">
        <v>323</v>
      </c>
      <c r="G106" s="75" t="s">
        <v>15</v>
      </c>
      <c r="H106" s="75" t="s">
        <v>107</v>
      </c>
      <c r="I106" s="76">
        <v>1</v>
      </c>
      <c r="J106" s="45">
        <v>25</v>
      </c>
      <c r="K106" s="77">
        <v>0.1421</v>
      </c>
      <c r="L106" s="78">
        <v>0.22789999999999999</v>
      </c>
      <c r="M106" s="95">
        <f t="shared" si="6"/>
        <v>19.302500000000002</v>
      </c>
      <c r="N106" s="87"/>
      <c r="O106" s="88" t="str">
        <f t="shared" si="7"/>
        <v/>
      </c>
    </row>
    <row r="107" spans="2:15" ht="24" x14ac:dyDescent="0.2">
      <c r="B107" s="72">
        <v>102</v>
      </c>
      <c r="C107" s="74" t="s">
        <v>303</v>
      </c>
      <c r="D107" s="74" t="s">
        <v>324</v>
      </c>
      <c r="E107" s="74" t="s">
        <v>31</v>
      </c>
      <c r="F107" s="74" t="s">
        <v>325</v>
      </c>
      <c r="G107" s="75" t="s">
        <v>15</v>
      </c>
      <c r="H107" s="75" t="s">
        <v>80</v>
      </c>
      <c r="I107" s="76">
        <v>500</v>
      </c>
      <c r="J107" s="45">
        <v>45000</v>
      </c>
      <c r="K107" s="77">
        <v>0.1421</v>
      </c>
      <c r="L107" s="78">
        <v>0.22789999999999999</v>
      </c>
      <c r="M107" s="95">
        <f t="shared" si="6"/>
        <v>34744.5</v>
      </c>
      <c r="N107" s="87"/>
      <c r="O107" s="88" t="str">
        <f t="shared" si="7"/>
        <v/>
      </c>
    </row>
    <row r="108" spans="2:15" ht="24" x14ac:dyDescent="0.2">
      <c r="B108" s="72">
        <v>103</v>
      </c>
      <c r="C108" s="74" t="s">
        <v>303</v>
      </c>
      <c r="D108" s="74" t="s">
        <v>326</v>
      </c>
      <c r="E108" s="74" t="s">
        <v>31</v>
      </c>
      <c r="F108" s="74" t="s">
        <v>327</v>
      </c>
      <c r="G108" s="75" t="s">
        <v>15</v>
      </c>
      <c r="H108" s="75" t="s">
        <v>80</v>
      </c>
      <c r="I108" s="76">
        <v>1</v>
      </c>
      <c r="J108" s="45">
        <v>50</v>
      </c>
      <c r="K108" s="77">
        <v>0.1421</v>
      </c>
      <c r="L108" s="78">
        <v>0.22789999999999999</v>
      </c>
      <c r="M108" s="95">
        <f t="shared" si="6"/>
        <v>38.605000000000004</v>
      </c>
      <c r="N108" s="87"/>
      <c r="O108" s="88" t="str">
        <f t="shared" si="7"/>
        <v/>
      </c>
    </row>
    <row r="109" spans="2:15" ht="24" x14ac:dyDescent="0.2">
      <c r="B109" s="72">
        <v>104</v>
      </c>
      <c r="C109" s="74" t="s">
        <v>303</v>
      </c>
      <c r="D109" s="74" t="s">
        <v>328</v>
      </c>
      <c r="E109" s="74" t="s">
        <v>31</v>
      </c>
      <c r="F109" s="74" t="s">
        <v>329</v>
      </c>
      <c r="G109" s="75" t="s">
        <v>15</v>
      </c>
      <c r="H109" s="75" t="s">
        <v>107</v>
      </c>
      <c r="I109" s="76">
        <v>500</v>
      </c>
      <c r="J109" s="45">
        <v>35000</v>
      </c>
      <c r="K109" s="77">
        <v>0.1421</v>
      </c>
      <c r="L109" s="78">
        <v>0.22789999999999999</v>
      </c>
      <c r="M109" s="95">
        <f t="shared" si="6"/>
        <v>27023.5</v>
      </c>
      <c r="N109" s="87"/>
      <c r="O109" s="88" t="str">
        <f t="shared" si="7"/>
        <v/>
      </c>
    </row>
    <row r="110" spans="2:15" ht="24" x14ac:dyDescent="0.2">
      <c r="B110" s="72">
        <v>105</v>
      </c>
      <c r="C110" s="74" t="s">
        <v>303</v>
      </c>
      <c r="D110" s="74" t="s">
        <v>330</v>
      </c>
      <c r="E110" s="74" t="s">
        <v>31</v>
      </c>
      <c r="F110" s="74" t="s">
        <v>331</v>
      </c>
      <c r="G110" s="75" t="s">
        <v>15</v>
      </c>
      <c r="H110" s="75" t="s">
        <v>107</v>
      </c>
      <c r="I110" s="76">
        <v>1</v>
      </c>
      <c r="J110" s="45">
        <v>35</v>
      </c>
      <c r="K110" s="77">
        <v>0.1421</v>
      </c>
      <c r="L110" s="78">
        <v>0.22789999999999999</v>
      </c>
      <c r="M110" s="95">
        <f t="shared" si="6"/>
        <v>27.023499999999999</v>
      </c>
      <c r="N110" s="87"/>
      <c r="O110" s="88" t="str">
        <f t="shared" si="7"/>
        <v/>
      </c>
    </row>
    <row r="111" spans="2:15" ht="24" x14ac:dyDescent="0.2">
      <c r="B111" s="72">
        <v>106</v>
      </c>
      <c r="C111" s="74" t="s">
        <v>188</v>
      </c>
      <c r="D111" s="74" t="s">
        <v>332</v>
      </c>
      <c r="E111" s="74" t="s">
        <v>190</v>
      </c>
      <c r="F111" s="74" t="s">
        <v>333</v>
      </c>
      <c r="G111" s="75" t="s">
        <v>15</v>
      </c>
      <c r="H111" s="75" t="s">
        <v>95</v>
      </c>
      <c r="I111" s="76">
        <v>1</v>
      </c>
      <c r="J111" s="45">
        <v>0</v>
      </c>
      <c r="K111" s="77">
        <v>0.1421</v>
      </c>
      <c r="L111" s="78"/>
      <c r="M111" s="95">
        <f t="shared" si="6"/>
        <v>0</v>
      </c>
      <c r="N111" s="87"/>
      <c r="O111" s="88" t="str">
        <f t="shared" si="7"/>
        <v/>
      </c>
    </row>
    <row r="112" spans="2:15" ht="24" x14ac:dyDescent="0.2">
      <c r="B112" s="72">
        <v>107</v>
      </c>
      <c r="C112" s="74" t="s">
        <v>334</v>
      </c>
      <c r="D112" s="74" t="s">
        <v>335</v>
      </c>
      <c r="E112" s="74" t="s">
        <v>29</v>
      </c>
      <c r="F112" s="74" t="s">
        <v>336</v>
      </c>
      <c r="G112" s="75" t="s">
        <v>15</v>
      </c>
      <c r="H112" s="75" t="s">
        <v>107</v>
      </c>
      <c r="I112" s="76">
        <v>1</v>
      </c>
      <c r="J112" s="45">
        <v>5000</v>
      </c>
      <c r="K112" s="77">
        <v>0.1421</v>
      </c>
      <c r="L112" s="78"/>
      <c r="M112" s="95">
        <f t="shared" si="6"/>
        <v>4289.5</v>
      </c>
      <c r="N112" s="87"/>
      <c r="O112" s="88" t="str">
        <f t="shared" si="7"/>
        <v/>
      </c>
    </row>
    <row r="113" spans="2:15" ht="24" x14ac:dyDescent="0.2">
      <c r="B113" s="72">
        <v>108</v>
      </c>
      <c r="C113" s="74" t="s">
        <v>111</v>
      </c>
      <c r="D113" s="74" t="s">
        <v>337</v>
      </c>
      <c r="E113" s="74" t="s">
        <v>30</v>
      </c>
      <c r="F113" s="74" t="s">
        <v>338</v>
      </c>
      <c r="G113" s="75" t="s">
        <v>15</v>
      </c>
      <c r="H113" s="75" t="s">
        <v>339</v>
      </c>
      <c r="I113" s="76">
        <v>1</v>
      </c>
      <c r="J113" s="45">
        <v>12900.52</v>
      </c>
      <c r="K113" s="77">
        <v>0.1421</v>
      </c>
      <c r="L113" s="78"/>
      <c r="M113" s="95">
        <f t="shared" si="6"/>
        <v>11067.356108</v>
      </c>
      <c r="N113" s="87"/>
      <c r="O113" s="88" t="str">
        <f t="shared" si="7"/>
        <v/>
      </c>
    </row>
    <row r="114" spans="2:15" ht="24" x14ac:dyDescent="0.2">
      <c r="B114" s="72">
        <v>109</v>
      </c>
      <c r="C114" s="74" t="s">
        <v>111</v>
      </c>
      <c r="D114" s="74" t="s">
        <v>340</v>
      </c>
      <c r="E114" s="74" t="s">
        <v>30</v>
      </c>
      <c r="F114" s="74" t="s">
        <v>341</v>
      </c>
      <c r="G114" s="75" t="s">
        <v>15</v>
      </c>
      <c r="H114" s="75" t="s">
        <v>339</v>
      </c>
      <c r="I114" s="76">
        <v>1</v>
      </c>
      <c r="J114" s="45">
        <v>86</v>
      </c>
      <c r="K114" s="77">
        <v>0.1421</v>
      </c>
      <c r="L114" s="78"/>
      <c r="M114" s="95">
        <f t="shared" si="6"/>
        <v>73.779399999999995</v>
      </c>
      <c r="N114" s="87"/>
      <c r="O114" s="88" t="str">
        <f t="shared" si="7"/>
        <v/>
      </c>
    </row>
    <row r="115" spans="2:15" ht="24" x14ac:dyDescent="0.2">
      <c r="B115" s="72">
        <v>110</v>
      </c>
      <c r="C115" s="74" t="s">
        <v>342</v>
      </c>
      <c r="D115" s="74" t="s">
        <v>343</v>
      </c>
      <c r="E115" s="74" t="s">
        <v>31</v>
      </c>
      <c r="F115" s="74" t="s">
        <v>344</v>
      </c>
      <c r="G115" s="75" t="s">
        <v>15</v>
      </c>
      <c r="H115" s="75" t="s">
        <v>107</v>
      </c>
      <c r="I115" s="76">
        <v>10</v>
      </c>
      <c r="J115" s="45">
        <v>45000</v>
      </c>
      <c r="K115" s="77">
        <v>0.1421</v>
      </c>
      <c r="L115" s="78">
        <v>0.22789999999999999</v>
      </c>
      <c r="M115" s="95">
        <f t="shared" si="6"/>
        <v>34744.5</v>
      </c>
      <c r="N115" s="87"/>
      <c r="O115" s="88" t="str">
        <f t="shared" si="7"/>
        <v/>
      </c>
    </row>
    <row r="116" spans="2:15" ht="24" x14ac:dyDescent="0.2">
      <c r="B116" s="72">
        <v>111</v>
      </c>
      <c r="C116" s="74" t="s">
        <v>342</v>
      </c>
      <c r="D116" s="74" t="s">
        <v>345</v>
      </c>
      <c r="E116" s="74" t="s">
        <v>31</v>
      </c>
      <c r="F116" s="74" t="s">
        <v>346</v>
      </c>
      <c r="G116" s="75" t="s">
        <v>15</v>
      </c>
      <c r="H116" s="75" t="s">
        <v>107</v>
      </c>
      <c r="I116" s="76">
        <v>1</v>
      </c>
      <c r="J116" s="45">
        <v>820</v>
      </c>
      <c r="K116" s="77">
        <v>0.1421</v>
      </c>
      <c r="L116" s="78">
        <v>0.22789999999999999</v>
      </c>
      <c r="M116" s="95">
        <f t="shared" si="6"/>
        <v>633.12199999999996</v>
      </c>
      <c r="N116" s="87"/>
      <c r="O116" s="88" t="str">
        <f t="shared" si="7"/>
        <v/>
      </c>
    </row>
    <row r="117" spans="2:15" ht="24" x14ac:dyDescent="0.2">
      <c r="B117" s="72">
        <v>112</v>
      </c>
      <c r="C117" s="74" t="s">
        <v>347</v>
      </c>
      <c r="D117" s="74" t="s">
        <v>348</v>
      </c>
      <c r="E117" s="74" t="s">
        <v>34</v>
      </c>
      <c r="F117" s="74" t="s">
        <v>349</v>
      </c>
      <c r="G117" s="75" t="s">
        <v>22</v>
      </c>
      <c r="H117" s="75" t="s">
        <v>107</v>
      </c>
      <c r="I117" s="76">
        <v>1</v>
      </c>
      <c r="J117" s="45">
        <v>5000</v>
      </c>
      <c r="K117" s="77">
        <v>0.33279999999999998</v>
      </c>
      <c r="L117" s="78"/>
      <c r="M117" s="95">
        <f t="shared" si="6"/>
        <v>3336</v>
      </c>
      <c r="N117" s="87"/>
      <c r="O117" s="88" t="str">
        <f t="shared" si="7"/>
        <v/>
      </c>
    </row>
    <row r="118" spans="2:15" ht="24" x14ac:dyDescent="0.2">
      <c r="B118" s="72">
        <v>113</v>
      </c>
      <c r="C118" s="74" t="s">
        <v>347</v>
      </c>
      <c r="D118" s="74" t="s">
        <v>350</v>
      </c>
      <c r="E118" s="74" t="s">
        <v>34</v>
      </c>
      <c r="F118" s="74" t="s">
        <v>351</v>
      </c>
      <c r="G118" s="75" t="s">
        <v>22</v>
      </c>
      <c r="H118" s="75" t="s">
        <v>107</v>
      </c>
      <c r="I118" s="76">
        <v>1</v>
      </c>
      <c r="J118" s="45">
        <v>4500</v>
      </c>
      <c r="K118" s="77">
        <v>0.33279999999999998</v>
      </c>
      <c r="L118" s="78"/>
      <c r="M118" s="95">
        <f t="shared" si="6"/>
        <v>3002.4</v>
      </c>
      <c r="N118" s="87"/>
      <c r="O118" s="88" t="str">
        <f t="shared" si="7"/>
        <v/>
      </c>
    </row>
    <row r="119" spans="2:15" ht="24" x14ac:dyDescent="0.2">
      <c r="B119" s="72">
        <v>114</v>
      </c>
      <c r="C119" s="74" t="s">
        <v>347</v>
      </c>
      <c r="D119" s="74" t="s">
        <v>352</v>
      </c>
      <c r="E119" s="74" t="s">
        <v>34</v>
      </c>
      <c r="F119" s="74" t="s">
        <v>353</v>
      </c>
      <c r="G119" s="75" t="s">
        <v>22</v>
      </c>
      <c r="H119" s="75" t="s">
        <v>107</v>
      </c>
      <c r="I119" s="76">
        <v>1</v>
      </c>
      <c r="J119" s="45">
        <v>4500</v>
      </c>
      <c r="K119" s="77">
        <v>0.33279999999999998</v>
      </c>
      <c r="L119" s="78"/>
      <c r="M119" s="95">
        <f t="shared" si="6"/>
        <v>3002.4</v>
      </c>
      <c r="N119" s="87"/>
      <c r="O119" s="88" t="str">
        <f t="shared" si="7"/>
        <v/>
      </c>
    </row>
    <row r="120" spans="2:15" ht="24" x14ac:dyDescent="0.2">
      <c r="B120" s="72">
        <v>115</v>
      </c>
      <c r="C120" s="74" t="s">
        <v>342</v>
      </c>
      <c r="D120" s="74" t="s">
        <v>354</v>
      </c>
      <c r="E120" s="74" t="s">
        <v>31</v>
      </c>
      <c r="F120" s="74" t="s">
        <v>355</v>
      </c>
      <c r="G120" s="75" t="s">
        <v>15</v>
      </c>
      <c r="H120" s="75" t="s">
        <v>107</v>
      </c>
      <c r="I120" s="76">
        <v>5</v>
      </c>
      <c r="J120" s="45">
        <v>25000</v>
      </c>
      <c r="K120" s="77">
        <v>0.1421</v>
      </c>
      <c r="L120" s="78">
        <v>0.22789999999999999</v>
      </c>
      <c r="M120" s="95">
        <f t="shared" si="6"/>
        <v>19302.5</v>
      </c>
      <c r="N120" s="87"/>
      <c r="O120" s="88" t="str">
        <f t="shared" si="7"/>
        <v/>
      </c>
    </row>
    <row r="121" spans="2:15" ht="24" x14ac:dyDescent="0.2">
      <c r="B121" s="72">
        <v>116</v>
      </c>
      <c r="C121" s="74" t="s">
        <v>342</v>
      </c>
      <c r="D121" s="74" t="s">
        <v>356</v>
      </c>
      <c r="E121" s="74" t="s">
        <v>31</v>
      </c>
      <c r="F121" s="74" t="s">
        <v>357</v>
      </c>
      <c r="G121" s="75" t="s">
        <v>15</v>
      </c>
      <c r="H121" s="75" t="s">
        <v>107</v>
      </c>
      <c r="I121" s="76">
        <v>1</v>
      </c>
      <c r="J121" s="45">
        <v>1000</v>
      </c>
      <c r="K121" s="77">
        <v>0.1421</v>
      </c>
      <c r="L121" s="78">
        <v>0.22789999999999999</v>
      </c>
      <c r="M121" s="95">
        <f t="shared" si="6"/>
        <v>772.1</v>
      </c>
      <c r="N121" s="87"/>
      <c r="O121" s="88" t="str">
        <f t="shared" si="7"/>
        <v/>
      </c>
    </row>
    <row r="122" spans="2:15" ht="24" x14ac:dyDescent="0.2">
      <c r="B122" s="72">
        <v>117</v>
      </c>
      <c r="C122" s="74" t="s">
        <v>342</v>
      </c>
      <c r="D122" s="74" t="s">
        <v>358</v>
      </c>
      <c r="E122" s="74" t="s">
        <v>31</v>
      </c>
      <c r="F122" s="74" t="s">
        <v>359</v>
      </c>
      <c r="G122" s="75" t="s">
        <v>15</v>
      </c>
      <c r="H122" s="75" t="s">
        <v>107</v>
      </c>
      <c r="I122" s="76">
        <v>5</v>
      </c>
      <c r="J122" s="45">
        <v>30000</v>
      </c>
      <c r="K122" s="77">
        <v>0.1421</v>
      </c>
      <c r="L122" s="78">
        <v>0.22789999999999999</v>
      </c>
      <c r="M122" s="95">
        <f t="shared" si="6"/>
        <v>23163</v>
      </c>
      <c r="N122" s="87"/>
      <c r="O122" s="88" t="str">
        <f t="shared" si="7"/>
        <v/>
      </c>
    </row>
    <row r="123" spans="2:15" ht="24" x14ac:dyDescent="0.2">
      <c r="B123" s="72">
        <v>118</v>
      </c>
      <c r="C123" s="74" t="s">
        <v>342</v>
      </c>
      <c r="D123" s="74" t="s">
        <v>360</v>
      </c>
      <c r="E123" s="74" t="s">
        <v>31</v>
      </c>
      <c r="F123" s="74" t="s">
        <v>361</v>
      </c>
      <c r="G123" s="75" t="s">
        <v>15</v>
      </c>
      <c r="H123" s="75" t="s">
        <v>107</v>
      </c>
      <c r="I123" s="76">
        <v>1</v>
      </c>
      <c r="J123" s="45">
        <v>1250</v>
      </c>
      <c r="K123" s="77">
        <v>0.1421</v>
      </c>
      <c r="L123" s="78">
        <v>0.22789999999999999</v>
      </c>
      <c r="M123" s="95">
        <f t="shared" si="6"/>
        <v>965.125</v>
      </c>
      <c r="N123" s="87"/>
      <c r="O123" s="88" t="str">
        <f t="shared" si="7"/>
        <v/>
      </c>
    </row>
    <row r="124" spans="2:15" ht="24" x14ac:dyDescent="0.2">
      <c r="B124" s="72">
        <v>119</v>
      </c>
      <c r="C124" s="74" t="s">
        <v>342</v>
      </c>
      <c r="D124" s="74" t="s">
        <v>362</v>
      </c>
      <c r="E124" s="74" t="s">
        <v>31</v>
      </c>
      <c r="F124" s="74" t="s">
        <v>363</v>
      </c>
      <c r="G124" s="75" t="s">
        <v>15</v>
      </c>
      <c r="H124" s="75" t="s">
        <v>107</v>
      </c>
      <c r="I124" s="76">
        <v>10</v>
      </c>
      <c r="J124" s="45">
        <v>27500</v>
      </c>
      <c r="K124" s="77">
        <v>0.1421</v>
      </c>
      <c r="L124" s="78">
        <v>0.22789999999999999</v>
      </c>
      <c r="M124" s="95">
        <f t="shared" si="6"/>
        <v>21232.75</v>
      </c>
      <c r="N124" s="87"/>
      <c r="O124" s="88" t="str">
        <f t="shared" si="7"/>
        <v/>
      </c>
    </row>
    <row r="125" spans="2:15" ht="24" x14ac:dyDescent="0.2">
      <c r="B125" s="72">
        <v>120</v>
      </c>
      <c r="C125" s="74" t="s">
        <v>342</v>
      </c>
      <c r="D125" s="74" t="s">
        <v>364</v>
      </c>
      <c r="E125" s="74" t="s">
        <v>31</v>
      </c>
      <c r="F125" s="74" t="s">
        <v>365</v>
      </c>
      <c r="G125" s="75" t="s">
        <v>15</v>
      </c>
      <c r="H125" s="75" t="s">
        <v>107</v>
      </c>
      <c r="I125" s="76">
        <v>1</v>
      </c>
      <c r="J125" s="45">
        <v>250</v>
      </c>
      <c r="K125" s="77">
        <v>0.1421</v>
      </c>
      <c r="L125" s="78">
        <v>0.22789999999999999</v>
      </c>
      <c r="M125" s="95">
        <f t="shared" si="6"/>
        <v>193.02500000000001</v>
      </c>
      <c r="N125" s="87"/>
      <c r="O125" s="88" t="str">
        <f t="shared" si="7"/>
        <v/>
      </c>
    </row>
    <row r="126" spans="2:15" ht="24" x14ac:dyDescent="0.2">
      <c r="B126" s="72">
        <v>121</v>
      </c>
      <c r="C126" s="74" t="s">
        <v>342</v>
      </c>
      <c r="D126" s="74" t="s">
        <v>366</v>
      </c>
      <c r="E126" s="74" t="s">
        <v>31</v>
      </c>
      <c r="F126" s="74" t="s">
        <v>367</v>
      </c>
      <c r="G126" s="75" t="s">
        <v>15</v>
      </c>
      <c r="H126" s="75" t="s">
        <v>107</v>
      </c>
      <c r="I126" s="76">
        <v>10</v>
      </c>
      <c r="J126" s="45">
        <v>90000</v>
      </c>
      <c r="K126" s="77">
        <v>0.1421</v>
      </c>
      <c r="L126" s="78">
        <v>0.22789999999999999</v>
      </c>
      <c r="M126" s="95">
        <f t="shared" si="6"/>
        <v>69489</v>
      </c>
      <c r="N126" s="87"/>
      <c r="O126" s="88" t="str">
        <f t="shared" si="7"/>
        <v/>
      </c>
    </row>
    <row r="127" spans="2:15" ht="24" x14ac:dyDescent="0.2">
      <c r="B127" s="72">
        <v>122</v>
      </c>
      <c r="C127" s="74" t="s">
        <v>342</v>
      </c>
      <c r="D127" s="74" t="s">
        <v>368</v>
      </c>
      <c r="E127" s="74" t="s">
        <v>31</v>
      </c>
      <c r="F127" s="74" t="s">
        <v>369</v>
      </c>
      <c r="G127" s="75" t="s">
        <v>15</v>
      </c>
      <c r="H127" s="75" t="s">
        <v>107</v>
      </c>
      <c r="I127" s="76">
        <v>10</v>
      </c>
      <c r="J127" s="45">
        <v>90000</v>
      </c>
      <c r="K127" s="77">
        <v>0.1421</v>
      </c>
      <c r="L127" s="78">
        <v>0.22789999999999999</v>
      </c>
      <c r="M127" s="95">
        <f t="shared" si="6"/>
        <v>69489</v>
      </c>
      <c r="N127" s="87"/>
      <c r="O127" s="88" t="str">
        <f t="shared" si="7"/>
        <v/>
      </c>
    </row>
    <row r="128" spans="2:15" ht="24" x14ac:dyDescent="0.2">
      <c r="B128" s="72">
        <v>123</v>
      </c>
      <c r="C128" s="74" t="s">
        <v>342</v>
      </c>
      <c r="D128" s="74" t="s">
        <v>370</v>
      </c>
      <c r="E128" s="74" t="s">
        <v>31</v>
      </c>
      <c r="F128" s="74" t="s">
        <v>371</v>
      </c>
      <c r="G128" s="75" t="s">
        <v>15</v>
      </c>
      <c r="H128" s="75" t="s">
        <v>107</v>
      </c>
      <c r="I128" s="76">
        <v>1</v>
      </c>
      <c r="J128" s="45">
        <v>3500</v>
      </c>
      <c r="K128" s="77">
        <v>0.1421</v>
      </c>
      <c r="L128" s="78">
        <v>0.22789999999999999</v>
      </c>
      <c r="M128" s="95">
        <f t="shared" si="6"/>
        <v>2702.35</v>
      </c>
      <c r="N128" s="87"/>
      <c r="O128" s="88" t="str">
        <f t="shared" si="7"/>
        <v/>
      </c>
    </row>
    <row r="129" spans="2:15" ht="24" x14ac:dyDescent="0.2">
      <c r="B129" s="72">
        <v>124</v>
      </c>
      <c r="C129" s="74" t="s">
        <v>342</v>
      </c>
      <c r="D129" s="74" t="s">
        <v>372</v>
      </c>
      <c r="E129" s="74" t="s">
        <v>31</v>
      </c>
      <c r="F129" s="74" t="s">
        <v>373</v>
      </c>
      <c r="G129" s="75" t="s">
        <v>15</v>
      </c>
      <c r="H129" s="75" t="s">
        <v>266</v>
      </c>
      <c r="I129" s="76">
        <v>2</v>
      </c>
      <c r="J129" s="45">
        <v>9000</v>
      </c>
      <c r="K129" s="77">
        <v>0.1421</v>
      </c>
      <c r="L129" s="78">
        <v>0.22789999999999999</v>
      </c>
      <c r="M129" s="95">
        <f t="shared" si="6"/>
        <v>6948.9</v>
      </c>
      <c r="N129" s="87"/>
      <c r="O129" s="88" t="str">
        <f t="shared" si="7"/>
        <v/>
      </c>
    </row>
    <row r="130" spans="2:15" ht="24" x14ac:dyDescent="0.2">
      <c r="B130" s="72">
        <v>125</v>
      </c>
      <c r="C130" s="74" t="s">
        <v>342</v>
      </c>
      <c r="D130" s="74" t="s">
        <v>374</v>
      </c>
      <c r="E130" s="74" t="s">
        <v>31</v>
      </c>
      <c r="F130" s="74" t="s">
        <v>375</v>
      </c>
      <c r="G130" s="75" t="s">
        <v>15</v>
      </c>
      <c r="H130" s="75" t="s">
        <v>110</v>
      </c>
      <c r="I130" s="76">
        <v>1</v>
      </c>
      <c r="J130" s="45">
        <v>15000</v>
      </c>
      <c r="K130" s="77">
        <v>0.1421</v>
      </c>
      <c r="L130" s="78">
        <v>0.22789999999999999</v>
      </c>
      <c r="M130" s="95">
        <f t="shared" si="6"/>
        <v>11581.5</v>
      </c>
      <c r="N130" s="87"/>
      <c r="O130" s="88" t="str">
        <f t="shared" si="7"/>
        <v/>
      </c>
    </row>
    <row r="131" spans="2:15" ht="24" x14ac:dyDescent="0.2">
      <c r="B131" s="72">
        <v>126</v>
      </c>
      <c r="C131" s="74" t="s">
        <v>342</v>
      </c>
      <c r="D131" s="74" t="s">
        <v>376</v>
      </c>
      <c r="E131" s="74" t="s">
        <v>31</v>
      </c>
      <c r="F131" s="74" t="s">
        <v>377</v>
      </c>
      <c r="G131" s="75" t="s">
        <v>15</v>
      </c>
      <c r="H131" s="75" t="s">
        <v>107</v>
      </c>
      <c r="I131" s="76">
        <v>10</v>
      </c>
      <c r="J131" s="45">
        <v>65000</v>
      </c>
      <c r="K131" s="77">
        <v>0.1421</v>
      </c>
      <c r="L131" s="78">
        <v>0.22789999999999999</v>
      </c>
      <c r="M131" s="95">
        <f t="shared" si="6"/>
        <v>50186.5</v>
      </c>
      <c r="N131" s="87"/>
      <c r="O131" s="88" t="str">
        <f t="shared" si="7"/>
        <v/>
      </c>
    </row>
    <row r="132" spans="2:15" ht="24" x14ac:dyDescent="0.2">
      <c r="B132" s="72">
        <v>127</v>
      </c>
      <c r="C132" s="74" t="s">
        <v>342</v>
      </c>
      <c r="D132" s="74" t="s">
        <v>378</v>
      </c>
      <c r="E132" s="74" t="s">
        <v>31</v>
      </c>
      <c r="F132" s="74" t="s">
        <v>379</v>
      </c>
      <c r="G132" s="75" t="s">
        <v>15</v>
      </c>
      <c r="H132" s="75" t="s">
        <v>107</v>
      </c>
      <c r="I132" s="76">
        <v>1</v>
      </c>
      <c r="J132" s="45">
        <v>2500</v>
      </c>
      <c r="K132" s="77">
        <v>0.1421</v>
      </c>
      <c r="L132" s="78">
        <v>0.22789999999999999</v>
      </c>
      <c r="M132" s="95">
        <f t="shared" si="6"/>
        <v>1930.25</v>
      </c>
      <c r="N132" s="87"/>
      <c r="O132" s="88" t="str">
        <f t="shared" si="7"/>
        <v/>
      </c>
    </row>
    <row r="133" spans="2:15" ht="24" x14ac:dyDescent="0.2">
      <c r="B133" s="72">
        <v>128</v>
      </c>
      <c r="C133" s="74" t="s">
        <v>342</v>
      </c>
      <c r="D133" s="74" t="s">
        <v>380</v>
      </c>
      <c r="E133" s="74" t="s">
        <v>31</v>
      </c>
      <c r="F133" s="74" t="s">
        <v>381</v>
      </c>
      <c r="G133" s="75" t="s">
        <v>15</v>
      </c>
      <c r="H133" s="75" t="s">
        <v>107</v>
      </c>
      <c r="I133" s="76">
        <v>10</v>
      </c>
      <c r="J133" s="45">
        <v>60000</v>
      </c>
      <c r="K133" s="77">
        <v>0.1421</v>
      </c>
      <c r="L133" s="78">
        <v>0.22789999999999999</v>
      </c>
      <c r="M133" s="95">
        <f t="shared" si="6"/>
        <v>46326</v>
      </c>
      <c r="N133" s="87"/>
      <c r="O133" s="88" t="str">
        <f t="shared" si="7"/>
        <v/>
      </c>
    </row>
    <row r="134" spans="2:15" ht="24" x14ac:dyDescent="0.2">
      <c r="B134" s="72">
        <v>129</v>
      </c>
      <c r="C134" s="74" t="s">
        <v>342</v>
      </c>
      <c r="D134" s="74" t="s">
        <v>382</v>
      </c>
      <c r="E134" s="74" t="s">
        <v>31</v>
      </c>
      <c r="F134" s="74" t="s">
        <v>383</v>
      </c>
      <c r="G134" s="75" t="s">
        <v>15</v>
      </c>
      <c r="H134" s="75" t="s">
        <v>107</v>
      </c>
      <c r="I134" s="76">
        <v>1</v>
      </c>
      <c r="J134" s="45">
        <v>85</v>
      </c>
      <c r="K134" s="77">
        <v>0.1421</v>
      </c>
      <c r="L134" s="78">
        <v>0.22789999999999999</v>
      </c>
      <c r="M134" s="95">
        <f t="shared" ref="M134:M165" si="8">IF($J134="","",IF($L134="",$J134*(1-$K134),IF(L134&lt;K134,"Discount Error",J134*(1-$L134))))</f>
        <v>65.628500000000003</v>
      </c>
      <c r="N134" s="87"/>
      <c r="O134" s="88" t="str">
        <f t="shared" ref="O134:O165" si="9">IF(M134="Discount Error","Error",IF($N134="","",IF(J134*(1-N134)&gt;M134,"Discount Error",($J134*(1-$N134)))))</f>
        <v/>
      </c>
    </row>
    <row r="135" spans="2:15" ht="24" x14ac:dyDescent="0.2">
      <c r="B135" s="72">
        <v>130</v>
      </c>
      <c r="C135" s="74" t="s">
        <v>342</v>
      </c>
      <c r="D135" s="74" t="s">
        <v>384</v>
      </c>
      <c r="E135" s="74" t="s">
        <v>31</v>
      </c>
      <c r="F135" s="74" t="s">
        <v>385</v>
      </c>
      <c r="G135" s="75" t="s">
        <v>15</v>
      </c>
      <c r="H135" s="75" t="s">
        <v>107</v>
      </c>
      <c r="I135" s="76">
        <v>100</v>
      </c>
      <c r="J135" s="45">
        <v>25000</v>
      </c>
      <c r="K135" s="77">
        <v>0.1421</v>
      </c>
      <c r="L135" s="78">
        <v>0.22789999999999999</v>
      </c>
      <c r="M135" s="95">
        <f t="shared" si="8"/>
        <v>19302.5</v>
      </c>
      <c r="N135" s="87"/>
      <c r="O135" s="88" t="str">
        <f t="shared" si="9"/>
        <v/>
      </c>
    </row>
    <row r="136" spans="2:15" ht="24" x14ac:dyDescent="0.2">
      <c r="B136" s="72">
        <v>131</v>
      </c>
      <c r="C136" s="74" t="s">
        <v>342</v>
      </c>
      <c r="D136" s="74" t="s">
        <v>386</v>
      </c>
      <c r="E136" s="74" t="s">
        <v>31</v>
      </c>
      <c r="F136" s="74" t="s">
        <v>387</v>
      </c>
      <c r="G136" s="75" t="s">
        <v>15</v>
      </c>
      <c r="H136" s="75" t="s">
        <v>107</v>
      </c>
      <c r="I136" s="76">
        <v>1</v>
      </c>
      <c r="J136" s="45">
        <v>100</v>
      </c>
      <c r="K136" s="77">
        <v>0.1421</v>
      </c>
      <c r="L136" s="78">
        <v>0.22789999999999999</v>
      </c>
      <c r="M136" s="95">
        <f t="shared" si="8"/>
        <v>77.210000000000008</v>
      </c>
      <c r="N136" s="87"/>
      <c r="O136" s="88" t="str">
        <f t="shared" si="9"/>
        <v/>
      </c>
    </row>
    <row r="137" spans="2:15" ht="24" x14ac:dyDescent="0.2">
      <c r="B137" s="72">
        <v>132</v>
      </c>
      <c r="C137" s="74" t="s">
        <v>342</v>
      </c>
      <c r="D137" s="74" t="s">
        <v>388</v>
      </c>
      <c r="E137" s="74" t="s">
        <v>31</v>
      </c>
      <c r="F137" s="74" t="s">
        <v>389</v>
      </c>
      <c r="G137" s="75" t="s">
        <v>15</v>
      </c>
      <c r="H137" s="75" t="s">
        <v>107</v>
      </c>
      <c r="I137" s="76">
        <v>10</v>
      </c>
      <c r="J137" s="45">
        <v>45000</v>
      </c>
      <c r="K137" s="77">
        <v>0.1421</v>
      </c>
      <c r="L137" s="78">
        <v>0.22789999999999999</v>
      </c>
      <c r="M137" s="95">
        <f t="shared" si="8"/>
        <v>34744.5</v>
      </c>
      <c r="N137" s="87"/>
      <c r="O137" s="88" t="str">
        <f t="shared" si="9"/>
        <v/>
      </c>
    </row>
    <row r="138" spans="2:15" ht="24" x14ac:dyDescent="0.2">
      <c r="B138" s="72">
        <v>133</v>
      </c>
      <c r="C138" s="74" t="s">
        <v>342</v>
      </c>
      <c r="D138" s="74" t="s">
        <v>390</v>
      </c>
      <c r="E138" s="74" t="s">
        <v>31</v>
      </c>
      <c r="F138" s="74" t="s">
        <v>391</v>
      </c>
      <c r="G138" s="75" t="s">
        <v>15</v>
      </c>
      <c r="H138" s="75" t="s">
        <v>107</v>
      </c>
      <c r="I138" s="76">
        <v>1</v>
      </c>
      <c r="J138" s="45">
        <v>150</v>
      </c>
      <c r="K138" s="77">
        <v>0.1421</v>
      </c>
      <c r="L138" s="78">
        <v>0.22789999999999999</v>
      </c>
      <c r="M138" s="95">
        <f t="shared" si="8"/>
        <v>115.815</v>
      </c>
      <c r="N138" s="87"/>
      <c r="O138" s="88" t="str">
        <f t="shared" si="9"/>
        <v/>
      </c>
    </row>
    <row r="139" spans="2:15" ht="24" x14ac:dyDescent="0.2">
      <c r="B139" s="72">
        <v>134</v>
      </c>
      <c r="C139" s="74" t="s">
        <v>342</v>
      </c>
      <c r="D139" s="74" t="s">
        <v>392</v>
      </c>
      <c r="E139" s="74" t="s">
        <v>31</v>
      </c>
      <c r="F139" s="74" t="s">
        <v>393</v>
      </c>
      <c r="G139" s="75" t="s">
        <v>15</v>
      </c>
      <c r="H139" s="75" t="s">
        <v>107</v>
      </c>
      <c r="I139" s="76">
        <v>100</v>
      </c>
      <c r="J139" s="45">
        <v>35000</v>
      </c>
      <c r="K139" s="77">
        <v>0.1421</v>
      </c>
      <c r="L139" s="78">
        <v>0.22789999999999999</v>
      </c>
      <c r="M139" s="95">
        <f t="shared" si="8"/>
        <v>27023.5</v>
      </c>
      <c r="N139" s="87"/>
      <c r="O139" s="88" t="str">
        <f t="shared" si="9"/>
        <v/>
      </c>
    </row>
    <row r="140" spans="2:15" ht="24" x14ac:dyDescent="0.2">
      <c r="B140" s="72">
        <v>135</v>
      </c>
      <c r="C140" s="74" t="s">
        <v>342</v>
      </c>
      <c r="D140" s="74" t="s">
        <v>394</v>
      </c>
      <c r="E140" s="74" t="s">
        <v>31</v>
      </c>
      <c r="F140" s="74" t="s">
        <v>395</v>
      </c>
      <c r="G140" s="75" t="s">
        <v>15</v>
      </c>
      <c r="H140" s="75" t="s">
        <v>107</v>
      </c>
      <c r="I140" s="76">
        <v>1</v>
      </c>
      <c r="J140" s="45">
        <v>150</v>
      </c>
      <c r="K140" s="77">
        <v>0.1421</v>
      </c>
      <c r="L140" s="78">
        <v>0.22789999999999999</v>
      </c>
      <c r="M140" s="95">
        <f t="shared" si="8"/>
        <v>115.815</v>
      </c>
      <c r="N140" s="87"/>
      <c r="O140" s="88" t="str">
        <f t="shared" si="9"/>
        <v/>
      </c>
    </row>
    <row r="141" spans="2:15" ht="24" x14ac:dyDescent="0.2">
      <c r="B141" s="72">
        <v>136</v>
      </c>
      <c r="C141" s="74" t="s">
        <v>342</v>
      </c>
      <c r="D141" s="74" t="s">
        <v>396</v>
      </c>
      <c r="E141" s="74" t="s">
        <v>31</v>
      </c>
      <c r="F141" s="74" t="s">
        <v>397</v>
      </c>
      <c r="G141" s="75" t="s">
        <v>15</v>
      </c>
      <c r="H141" s="75" t="s">
        <v>107</v>
      </c>
      <c r="I141" s="76">
        <v>10</v>
      </c>
      <c r="J141" s="45">
        <v>50000</v>
      </c>
      <c r="K141" s="77">
        <v>0.1421</v>
      </c>
      <c r="L141" s="78">
        <v>0.22789999999999999</v>
      </c>
      <c r="M141" s="95">
        <f t="shared" si="8"/>
        <v>38605</v>
      </c>
      <c r="N141" s="87"/>
      <c r="O141" s="88" t="str">
        <f t="shared" si="9"/>
        <v/>
      </c>
    </row>
    <row r="142" spans="2:15" ht="24" x14ac:dyDescent="0.2">
      <c r="B142" s="72">
        <v>137</v>
      </c>
      <c r="C142" s="74" t="s">
        <v>342</v>
      </c>
      <c r="D142" s="74" t="s">
        <v>398</v>
      </c>
      <c r="E142" s="74" t="s">
        <v>31</v>
      </c>
      <c r="F142" s="74" t="s">
        <v>399</v>
      </c>
      <c r="G142" s="75" t="s">
        <v>15</v>
      </c>
      <c r="H142" s="75" t="s">
        <v>107</v>
      </c>
      <c r="I142" s="76">
        <v>1</v>
      </c>
      <c r="J142" s="45">
        <v>2500</v>
      </c>
      <c r="K142" s="77">
        <v>0.1421</v>
      </c>
      <c r="L142" s="78">
        <v>0.22789999999999999</v>
      </c>
      <c r="M142" s="95">
        <f t="shared" si="8"/>
        <v>1930.25</v>
      </c>
      <c r="N142" s="87"/>
      <c r="O142" s="88" t="str">
        <f t="shared" si="9"/>
        <v/>
      </c>
    </row>
    <row r="143" spans="2:15" ht="24" x14ac:dyDescent="0.2">
      <c r="B143" s="72">
        <v>138</v>
      </c>
      <c r="C143" s="74" t="s">
        <v>334</v>
      </c>
      <c r="D143" s="74" t="s">
        <v>400</v>
      </c>
      <c r="E143" s="74" t="s">
        <v>29</v>
      </c>
      <c r="F143" s="74" t="s">
        <v>401</v>
      </c>
      <c r="G143" s="75" t="s">
        <v>15</v>
      </c>
      <c r="H143" s="75" t="s">
        <v>107</v>
      </c>
      <c r="I143" s="76">
        <v>1</v>
      </c>
      <c r="J143" s="45">
        <v>2000</v>
      </c>
      <c r="K143" s="77">
        <v>0.1421</v>
      </c>
      <c r="L143" s="78"/>
      <c r="M143" s="95">
        <f t="shared" si="8"/>
        <v>1715.8</v>
      </c>
      <c r="N143" s="87"/>
      <c r="O143" s="88" t="str">
        <f t="shared" si="9"/>
        <v/>
      </c>
    </row>
    <row r="144" spans="2:15" ht="24" x14ac:dyDescent="0.2">
      <c r="B144" s="72">
        <v>139</v>
      </c>
      <c r="C144" s="74" t="s">
        <v>334</v>
      </c>
      <c r="D144" s="74" t="s">
        <v>402</v>
      </c>
      <c r="E144" s="74" t="s">
        <v>29</v>
      </c>
      <c r="F144" s="74" t="s">
        <v>403</v>
      </c>
      <c r="G144" s="75" t="s">
        <v>15</v>
      </c>
      <c r="H144" s="75" t="s">
        <v>110</v>
      </c>
      <c r="I144" s="76">
        <v>1</v>
      </c>
      <c r="J144" s="45">
        <v>20000</v>
      </c>
      <c r="K144" s="77">
        <v>0.1421</v>
      </c>
      <c r="L144" s="78"/>
      <c r="M144" s="95">
        <f t="shared" si="8"/>
        <v>17158</v>
      </c>
      <c r="N144" s="87"/>
      <c r="O144" s="88" t="str">
        <f t="shared" si="9"/>
        <v/>
      </c>
    </row>
    <row r="145" spans="2:15" ht="24" x14ac:dyDescent="0.2">
      <c r="B145" s="72">
        <v>140</v>
      </c>
      <c r="C145" s="74" t="s">
        <v>334</v>
      </c>
      <c r="D145" s="74" t="s">
        <v>404</v>
      </c>
      <c r="E145" s="74" t="s">
        <v>29</v>
      </c>
      <c r="F145" s="74" t="s">
        <v>405</v>
      </c>
      <c r="G145" s="75" t="s">
        <v>15</v>
      </c>
      <c r="H145" s="75" t="s">
        <v>107</v>
      </c>
      <c r="I145" s="76">
        <v>1</v>
      </c>
      <c r="J145" s="45">
        <v>2000</v>
      </c>
      <c r="K145" s="77">
        <v>0.1421</v>
      </c>
      <c r="L145" s="78"/>
      <c r="M145" s="95">
        <f t="shared" si="8"/>
        <v>1715.8</v>
      </c>
      <c r="N145" s="87"/>
      <c r="O145" s="88" t="str">
        <f t="shared" si="9"/>
        <v/>
      </c>
    </row>
    <row r="146" spans="2:15" ht="36" x14ac:dyDescent="0.2">
      <c r="B146" s="72">
        <v>141</v>
      </c>
      <c r="C146" s="74" t="s">
        <v>334</v>
      </c>
      <c r="D146" s="74" t="s">
        <v>406</v>
      </c>
      <c r="E146" s="74" t="s">
        <v>29</v>
      </c>
      <c r="F146" s="74" t="s">
        <v>407</v>
      </c>
      <c r="G146" s="75" t="s">
        <v>15</v>
      </c>
      <c r="H146" s="75" t="s">
        <v>110</v>
      </c>
      <c r="I146" s="76">
        <v>1</v>
      </c>
      <c r="J146" s="45">
        <v>20000</v>
      </c>
      <c r="K146" s="77">
        <v>0.1421</v>
      </c>
      <c r="L146" s="78"/>
      <c r="M146" s="95">
        <f t="shared" si="8"/>
        <v>17158</v>
      </c>
      <c r="N146" s="87"/>
      <c r="O146" s="88" t="str">
        <f t="shared" si="9"/>
        <v/>
      </c>
    </row>
    <row r="147" spans="2:15" ht="36" x14ac:dyDescent="0.2">
      <c r="B147" s="72">
        <v>142</v>
      </c>
      <c r="C147" s="74" t="s">
        <v>334</v>
      </c>
      <c r="D147" s="74" t="s">
        <v>408</v>
      </c>
      <c r="E147" s="74" t="s">
        <v>29</v>
      </c>
      <c r="F147" s="74" t="s">
        <v>409</v>
      </c>
      <c r="G147" s="75" t="s">
        <v>15</v>
      </c>
      <c r="H147" s="75" t="s">
        <v>110</v>
      </c>
      <c r="I147" s="76">
        <v>1</v>
      </c>
      <c r="J147" s="45">
        <v>20000</v>
      </c>
      <c r="K147" s="77">
        <v>0.1421</v>
      </c>
      <c r="L147" s="78"/>
      <c r="M147" s="95">
        <f t="shared" si="8"/>
        <v>17158</v>
      </c>
      <c r="N147" s="87"/>
      <c r="O147" s="88" t="str">
        <f t="shared" si="9"/>
        <v/>
      </c>
    </row>
    <row r="148" spans="2:15" ht="24" x14ac:dyDescent="0.2">
      <c r="B148" s="72">
        <v>143</v>
      </c>
      <c r="C148" s="74" t="s">
        <v>334</v>
      </c>
      <c r="D148" s="74" t="s">
        <v>410</v>
      </c>
      <c r="E148" s="74" t="s">
        <v>29</v>
      </c>
      <c r="F148" s="74" t="s">
        <v>411</v>
      </c>
      <c r="G148" s="75" t="s">
        <v>15</v>
      </c>
      <c r="H148" s="75" t="s">
        <v>110</v>
      </c>
      <c r="I148" s="76">
        <v>1</v>
      </c>
      <c r="J148" s="45">
        <v>30000</v>
      </c>
      <c r="K148" s="77">
        <v>0.1421</v>
      </c>
      <c r="L148" s="78"/>
      <c r="M148" s="95">
        <f t="shared" si="8"/>
        <v>25737</v>
      </c>
      <c r="N148" s="87"/>
      <c r="O148" s="88" t="str">
        <f t="shared" si="9"/>
        <v/>
      </c>
    </row>
    <row r="149" spans="2:15" x14ac:dyDescent="0.2">
      <c r="B149" s="72">
        <v>144</v>
      </c>
      <c r="C149" s="74" t="s">
        <v>412</v>
      </c>
      <c r="D149" s="74" t="s">
        <v>413</v>
      </c>
      <c r="E149" s="74" t="s">
        <v>31</v>
      </c>
      <c r="F149" s="74" t="s">
        <v>414</v>
      </c>
      <c r="G149" s="75" t="s">
        <v>15</v>
      </c>
      <c r="H149" s="75" t="s">
        <v>80</v>
      </c>
      <c r="I149" s="76">
        <v>500</v>
      </c>
      <c r="J149" s="45">
        <v>25000</v>
      </c>
      <c r="K149" s="77">
        <v>0.1421</v>
      </c>
      <c r="L149" s="78">
        <v>0.22789999999999999</v>
      </c>
      <c r="M149" s="95">
        <f t="shared" si="8"/>
        <v>19302.5</v>
      </c>
      <c r="N149" s="87"/>
      <c r="O149" s="88" t="str">
        <f t="shared" si="9"/>
        <v/>
      </c>
    </row>
    <row r="150" spans="2:15" x14ac:dyDescent="0.2">
      <c r="B150" s="72">
        <v>145</v>
      </c>
      <c r="C150" s="74" t="s">
        <v>412</v>
      </c>
      <c r="D150" s="74" t="s">
        <v>415</v>
      </c>
      <c r="E150" s="74" t="s">
        <v>31</v>
      </c>
      <c r="F150" s="74" t="s">
        <v>416</v>
      </c>
      <c r="G150" s="75" t="s">
        <v>15</v>
      </c>
      <c r="H150" s="75" t="s">
        <v>80</v>
      </c>
      <c r="I150" s="76">
        <v>1</v>
      </c>
      <c r="J150" s="45">
        <v>50</v>
      </c>
      <c r="K150" s="77">
        <v>0.1421</v>
      </c>
      <c r="L150" s="78">
        <v>0.22789999999999999</v>
      </c>
      <c r="M150" s="95">
        <f t="shared" si="8"/>
        <v>38.605000000000004</v>
      </c>
      <c r="N150" s="87"/>
      <c r="O150" s="88" t="str">
        <f t="shared" si="9"/>
        <v/>
      </c>
    </row>
    <row r="151" spans="2:15" x14ac:dyDescent="0.2">
      <c r="B151" s="72">
        <v>146</v>
      </c>
      <c r="C151" s="74" t="s">
        <v>412</v>
      </c>
      <c r="D151" s="74" t="s">
        <v>417</v>
      </c>
      <c r="E151" s="74" t="s">
        <v>31</v>
      </c>
      <c r="F151" s="74" t="s">
        <v>418</v>
      </c>
      <c r="G151" s="75" t="s">
        <v>15</v>
      </c>
      <c r="H151" s="75" t="s">
        <v>80</v>
      </c>
      <c r="I151" s="76">
        <v>500</v>
      </c>
      <c r="J151" s="45">
        <v>17500</v>
      </c>
      <c r="K151" s="77">
        <v>0.1421</v>
      </c>
      <c r="L151" s="78">
        <v>0.22789999999999999</v>
      </c>
      <c r="M151" s="95">
        <f t="shared" si="8"/>
        <v>13511.75</v>
      </c>
      <c r="N151" s="87"/>
      <c r="O151" s="88" t="str">
        <f t="shared" si="9"/>
        <v/>
      </c>
    </row>
    <row r="152" spans="2:15" x14ac:dyDescent="0.2">
      <c r="B152" s="72">
        <v>147</v>
      </c>
      <c r="C152" s="74" t="s">
        <v>412</v>
      </c>
      <c r="D152" s="74" t="s">
        <v>419</v>
      </c>
      <c r="E152" s="74" t="s">
        <v>31</v>
      </c>
      <c r="F152" s="74" t="s">
        <v>420</v>
      </c>
      <c r="G152" s="75" t="s">
        <v>15</v>
      </c>
      <c r="H152" s="75" t="s">
        <v>80</v>
      </c>
      <c r="I152" s="76">
        <v>1</v>
      </c>
      <c r="J152" s="45">
        <v>35</v>
      </c>
      <c r="K152" s="77">
        <v>0.1421</v>
      </c>
      <c r="L152" s="78">
        <v>0.22789999999999999</v>
      </c>
      <c r="M152" s="95">
        <f t="shared" si="8"/>
        <v>27.023499999999999</v>
      </c>
      <c r="N152" s="87"/>
      <c r="O152" s="88" t="str">
        <f t="shared" si="9"/>
        <v/>
      </c>
    </row>
    <row r="153" spans="2:15" x14ac:dyDescent="0.2">
      <c r="B153" s="72">
        <v>148</v>
      </c>
      <c r="C153" s="74" t="s">
        <v>412</v>
      </c>
      <c r="D153" s="74" t="s">
        <v>421</v>
      </c>
      <c r="E153" s="74" t="s">
        <v>31</v>
      </c>
      <c r="F153" s="74" t="s">
        <v>422</v>
      </c>
      <c r="G153" s="75" t="s">
        <v>15</v>
      </c>
      <c r="H153" s="75" t="s">
        <v>423</v>
      </c>
      <c r="I153" s="76">
        <v>1</v>
      </c>
      <c r="J153" s="45">
        <v>0</v>
      </c>
      <c r="K153" s="77">
        <v>0.1421</v>
      </c>
      <c r="L153" s="78">
        <v>0.22789999999999999</v>
      </c>
      <c r="M153" s="95">
        <f t="shared" si="8"/>
        <v>0</v>
      </c>
      <c r="N153" s="87"/>
      <c r="O153" s="88" t="str">
        <f t="shared" si="9"/>
        <v/>
      </c>
    </row>
    <row r="154" spans="2:15" x14ac:dyDescent="0.2">
      <c r="B154" s="72">
        <v>149</v>
      </c>
      <c r="C154" s="74" t="s">
        <v>412</v>
      </c>
      <c r="D154" s="74" t="s">
        <v>424</v>
      </c>
      <c r="E154" s="74" t="s">
        <v>31</v>
      </c>
      <c r="F154" s="74" t="s">
        <v>425</v>
      </c>
      <c r="G154" s="75" t="s">
        <v>15</v>
      </c>
      <c r="H154" s="75" t="s">
        <v>80</v>
      </c>
      <c r="I154" s="76">
        <v>500</v>
      </c>
      <c r="J154" s="45">
        <v>5000</v>
      </c>
      <c r="K154" s="77">
        <v>0.1421</v>
      </c>
      <c r="L154" s="78">
        <v>0.22789999999999999</v>
      </c>
      <c r="M154" s="95">
        <f t="shared" si="8"/>
        <v>3860.5</v>
      </c>
      <c r="N154" s="87"/>
      <c r="O154" s="88" t="str">
        <f t="shared" si="9"/>
        <v/>
      </c>
    </row>
    <row r="155" spans="2:15" x14ac:dyDescent="0.2">
      <c r="B155" s="72">
        <v>150</v>
      </c>
      <c r="C155" s="74" t="s">
        <v>412</v>
      </c>
      <c r="D155" s="74" t="s">
        <v>426</v>
      </c>
      <c r="E155" s="74" t="s">
        <v>31</v>
      </c>
      <c r="F155" s="74" t="s">
        <v>427</v>
      </c>
      <c r="G155" s="75" t="s">
        <v>15</v>
      </c>
      <c r="H155" s="75" t="s">
        <v>80</v>
      </c>
      <c r="I155" s="76">
        <v>1</v>
      </c>
      <c r="J155" s="45">
        <v>10</v>
      </c>
      <c r="K155" s="77">
        <v>0.1421</v>
      </c>
      <c r="L155" s="78">
        <v>0.22789999999999999</v>
      </c>
      <c r="M155" s="95">
        <f t="shared" si="8"/>
        <v>7.7210000000000001</v>
      </c>
      <c r="N155" s="87"/>
      <c r="O155" s="88" t="str">
        <f t="shared" si="9"/>
        <v/>
      </c>
    </row>
    <row r="156" spans="2:15" x14ac:dyDescent="0.2">
      <c r="B156" s="72">
        <v>151</v>
      </c>
      <c r="C156" s="74" t="s">
        <v>412</v>
      </c>
      <c r="D156" s="74" t="s">
        <v>428</v>
      </c>
      <c r="E156" s="74" t="s">
        <v>31</v>
      </c>
      <c r="F156" s="74" t="s">
        <v>429</v>
      </c>
      <c r="G156" s="75" t="s">
        <v>15</v>
      </c>
      <c r="H156" s="75" t="s">
        <v>80</v>
      </c>
      <c r="I156" s="76">
        <v>500</v>
      </c>
      <c r="J156" s="45">
        <v>10000</v>
      </c>
      <c r="K156" s="77">
        <v>0.1421</v>
      </c>
      <c r="L156" s="78">
        <v>0.22789999999999999</v>
      </c>
      <c r="M156" s="95">
        <f t="shared" si="8"/>
        <v>7721</v>
      </c>
      <c r="N156" s="87"/>
      <c r="O156" s="88" t="str">
        <f t="shared" si="9"/>
        <v/>
      </c>
    </row>
    <row r="157" spans="2:15" x14ac:dyDescent="0.2">
      <c r="B157" s="72">
        <v>152</v>
      </c>
      <c r="C157" s="74" t="s">
        <v>412</v>
      </c>
      <c r="D157" s="74" t="s">
        <v>430</v>
      </c>
      <c r="E157" s="74" t="s">
        <v>31</v>
      </c>
      <c r="F157" s="74" t="s">
        <v>431</v>
      </c>
      <c r="G157" s="75" t="s">
        <v>15</v>
      </c>
      <c r="H157" s="75" t="s">
        <v>80</v>
      </c>
      <c r="I157" s="76">
        <v>1</v>
      </c>
      <c r="J157" s="45">
        <v>20</v>
      </c>
      <c r="K157" s="77">
        <v>0.1421</v>
      </c>
      <c r="L157" s="78">
        <v>0.22789999999999999</v>
      </c>
      <c r="M157" s="95">
        <f t="shared" si="8"/>
        <v>15.442</v>
      </c>
      <c r="N157" s="87"/>
      <c r="O157" s="88" t="str">
        <f t="shared" si="9"/>
        <v/>
      </c>
    </row>
    <row r="158" spans="2:15" x14ac:dyDescent="0.2">
      <c r="B158" s="72">
        <v>153</v>
      </c>
      <c r="C158" s="74" t="s">
        <v>412</v>
      </c>
      <c r="D158" s="74" t="s">
        <v>432</v>
      </c>
      <c r="E158" s="74" t="s">
        <v>31</v>
      </c>
      <c r="F158" s="74" t="s">
        <v>433</v>
      </c>
      <c r="G158" s="75" t="s">
        <v>15</v>
      </c>
      <c r="H158" s="75" t="s">
        <v>80</v>
      </c>
      <c r="I158" s="76">
        <v>500</v>
      </c>
      <c r="J158" s="45">
        <v>12500</v>
      </c>
      <c r="K158" s="77">
        <v>0.1421</v>
      </c>
      <c r="L158" s="78">
        <v>0.22789999999999999</v>
      </c>
      <c r="M158" s="95">
        <f t="shared" si="8"/>
        <v>9651.25</v>
      </c>
      <c r="N158" s="87"/>
      <c r="O158" s="88" t="str">
        <f t="shared" si="9"/>
        <v/>
      </c>
    </row>
    <row r="159" spans="2:15" x14ac:dyDescent="0.2">
      <c r="B159" s="72">
        <v>154</v>
      </c>
      <c r="C159" s="74" t="s">
        <v>412</v>
      </c>
      <c r="D159" s="74" t="s">
        <v>434</v>
      </c>
      <c r="E159" s="74" t="s">
        <v>31</v>
      </c>
      <c r="F159" s="74" t="s">
        <v>435</v>
      </c>
      <c r="G159" s="75" t="s">
        <v>15</v>
      </c>
      <c r="H159" s="75" t="s">
        <v>80</v>
      </c>
      <c r="I159" s="76">
        <v>1</v>
      </c>
      <c r="J159" s="45">
        <v>25</v>
      </c>
      <c r="K159" s="77">
        <v>0.1421</v>
      </c>
      <c r="L159" s="78">
        <v>0.22789999999999999</v>
      </c>
      <c r="M159" s="95">
        <f t="shared" si="8"/>
        <v>19.302500000000002</v>
      </c>
      <c r="N159" s="87"/>
      <c r="O159" s="88" t="str">
        <f t="shared" si="9"/>
        <v/>
      </c>
    </row>
    <row r="160" spans="2:15" x14ac:dyDescent="0.2">
      <c r="B160" s="72">
        <v>155</v>
      </c>
      <c r="C160" s="74" t="s">
        <v>412</v>
      </c>
      <c r="D160" s="74" t="s">
        <v>436</v>
      </c>
      <c r="E160" s="74" t="s">
        <v>31</v>
      </c>
      <c r="F160" s="74" t="s">
        <v>437</v>
      </c>
      <c r="G160" s="75" t="s">
        <v>15</v>
      </c>
      <c r="H160" s="75" t="s">
        <v>80</v>
      </c>
      <c r="I160" s="76">
        <v>500</v>
      </c>
      <c r="J160" s="45">
        <v>15000</v>
      </c>
      <c r="K160" s="77">
        <v>0.1421</v>
      </c>
      <c r="L160" s="78">
        <v>0.22789999999999999</v>
      </c>
      <c r="M160" s="95">
        <f t="shared" si="8"/>
        <v>11581.5</v>
      </c>
      <c r="N160" s="87"/>
      <c r="O160" s="88" t="str">
        <f t="shared" si="9"/>
        <v/>
      </c>
    </row>
    <row r="161" spans="2:15" x14ac:dyDescent="0.2">
      <c r="B161" s="72">
        <v>156</v>
      </c>
      <c r="C161" s="74" t="s">
        <v>412</v>
      </c>
      <c r="D161" s="74" t="s">
        <v>438</v>
      </c>
      <c r="E161" s="74" t="s">
        <v>31</v>
      </c>
      <c r="F161" s="74" t="s">
        <v>439</v>
      </c>
      <c r="G161" s="75" t="s">
        <v>15</v>
      </c>
      <c r="H161" s="75" t="s">
        <v>80</v>
      </c>
      <c r="I161" s="76">
        <v>1</v>
      </c>
      <c r="J161" s="45">
        <v>30</v>
      </c>
      <c r="K161" s="77">
        <v>0.1421</v>
      </c>
      <c r="L161" s="78">
        <v>0.22789999999999999</v>
      </c>
      <c r="M161" s="95">
        <f t="shared" si="8"/>
        <v>23.163</v>
      </c>
      <c r="N161" s="87"/>
      <c r="O161" s="88" t="str">
        <f t="shared" si="9"/>
        <v/>
      </c>
    </row>
    <row r="162" spans="2:15" x14ac:dyDescent="0.2">
      <c r="B162" s="72">
        <v>157</v>
      </c>
      <c r="C162" s="74" t="s">
        <v>412</v>
      </c>
      <c r="D162" s="74" t="s">
        <v>440</v>
      </c>
      <c r="E162" s="74" t="s">
        <v>31</v>
      </c>
      <c r="F162" s="74" t="s">
        <v>441</v>
      </c>
      <c r="G162" s="75" t="s">
        <v>15</v>
      </c>
      <c r="H162" s="75" t="s">
        <v>80</v>
      </c>
      <c r="I162" s="76">
        <v>500</v>
      </c>
      <c r="J162" s="45">
        <v>25000</v>
      </c>
      <c r="K162" s="77">
        <v>0.1421</v>
      </c>
      <c r="L162" s="78">
        <v>0.22789999999999999</v>
      </c>
      <c r="M162" s="95">
        <f t="shared" si="8"/>
        <v>19302.5</v>
      </c>
      <c r="N162" s="87"/>
      <c r="O162" s="88" t="str">
        <f t="shared" si="9"/>
        <v/>
      </c>
    </row>
    <row r="163" spans="2:15" x14ac:dyDescent="0.2">
      <c r="B163" s="72">
        <v>158</v>
      </c>
      <c r="C163" s="74" t="s">
        <v>412</v>
      </c>
      <c r="D163" s="74" t="s">
        <v>442</v>
      </c>
      <c r="E163" s="74" t="s">
        <v>31</v>
      </c>
      <c r="F163" s="74" t="s">
        <v>443</v>
      </c>
      <c r="G163" s="75" t="s">
        <v>15</v>
      </c>
      <c r="H163" s="75" t="s">
        <v>80</v>
      </c>
      <c r="I163" s="76">
        <v>1</v>
      </c>
      <c r="J163" s="45">
        <v>50</v>
      </c>
      <c r="K163" s="77">
        <v>0.1421</v>
      </c>
      <c r="L163" s="78">
        <v>0.22789999999999999</v>
      </c>
      <c r="M163" s="95">
        <f t="shared" si="8"/>
        <v>38.605000000000004</v>
      </c>
      <c r="N163" s="87"/>
      <c r="O163" s="88" t="str">
        <f t="shared" si="9"/>
        <v/>
      </c>
    </row>
    <row r="164" spans="2:15" x14ac:dyDescent="0.2">
      <c r="B164" s="72">
        <v>159</v>
      </c>
      <c r="C164" s="74" t="s">
        <v>412</v>
      </c>
      <c r="D164" s="74" t="s">
        <v>444</v>
      </c>
      <c r="E164" s="74" t="s">
        <v>31</v>
      </c>
      <c r="F164" s="74" t="s">
        <v>445</v>
      </c>
      <c r="G164" s="75" t="s">
        <v>15</v>
      </c>
      <c r="H164" s="75" t="s">
        <v>80</v>
      </c>
      <c r="I164" s="76">
        <v>500</v>
      </c>
      <c r="J164" s="45">
        <v>15000</v>
      </c>
      <c r="K164" s="77">
        <v>0.1421</v>
      </c>
      <c r="L164" s="78">
        <v>0.22789999999999999</v>
      </c>
      <c r="M164" s="95">
        <f t="shared" si="8"/>
        <v>11581.5</v>
      </c>
      <c r="N164" s="87"/>
      <c r="O164" s="88" t="str">
        <f t="shared" si="9"/>
        <v/>
      </c>
    </row>
    <row r="165" spans="2:15" x14ac:dyDescent="0.2">
      <c r="B165" s="72">
        <v>160</v>
      </c>
      <c r="C165" s="74" t="s">
        <v>412</v>
      </c>
      <c r="D165" s="74" t="s">
        <v>446</v>
      </c>
      <c r="E165" s="74" t="s">
        <v>31</v>
      </c>
      <c r="F165" s="74" t="s">
        <v>447</v>
      </c>
      <c r="G165" s="75" t="s">
        <v>15</v>
      </c>
      <c r="H165" s="75" t="s">
        <v>80</v>
      </c>
      <c r="I165" s="76">
        <v>1</v>
      </c>
      <c r="J165" s="45">
        <v>30</v>
      </c>
      <c r="K165" s="77">
        <v>0.1421</v>
      </c>
      <c r="L165" s="78">
        <v>0.22789999999999999</v>
      </c>
      <c r="M165" s="95">
        <f t="shared" si="8"/>
        <v>23.163</v>
      </c>
      <c r="N165" s="87"/>
      <c r="O165" s="88" t="str">
        <f t="shared" si="9"/>
        <v/>
      </c>
    </row>
    <row r="166" spans="2:15" x14ac:dyDescent="0.2">
      <c r="B166" s="72">
        <v>161</v>
      </c>
      <c r="C166" s="74" t="s">
        <v>412</v>
      </c>
      <c r="D166" s="74" t="s">
        <v>448</v>
      </c>
      <c r="E166" s="74" t="s">
        <v>31</v>
      </c>
      <c r="F166" s="74" t="s">
        <v>449</v>
      </c>
      <c r="G166" s="75" t="s">
        <v>15</v>
      </c>
      <c r="H166" s="75" t="s">
        <v>80</v>
      </c>
      <c r="I166" s="76">
        <v>500</v>
      </c>
      <c r="J166" s="45">
        <v>20000</v>
      </c>
      <c r="K166" s="77">
        <v>0.1421</v>
      </c>
      <c r="L166" s="78">
        <v>0.22789999999999999</v>
      </c>
      <c r="M166" s="95">
        <f t="shared" ref="M166:M169" si="10">IF($J166="","",IF($L166="",$J166*(1-$K166),IF(L166&lt;K166,"Discount Error",J166*(1-$L166))))</f>
        <v>15442</v>
      </c>
      <c r="N166" s="87"/>
      <c r="O166" s="88" t="str">
        <f t="shared" ref="O166:O170" si="11">IF(M166="Discount Error","Error",IF($N166="","",IF(J166*(1-N166)&gt;M166,"Discount Error",($J166*(1-$N166)))))</f>
        <v/>
      </c>
    </row>
    <row r="167" spans="2:15" x14ac:dyDescent="0.2">
      <c r="B167" s="72">
        <v>162</v>
      </c>
      <c r="C167" s="74" t="s">
        <v>412</v>
      </c>
      <c r="D167" s="74" t="s">
        <v>450</v>
      </c>
      <c r="E167" s="74" t="s">
        <v>31</v>
      </c>
      <c r="F167" s="74" t="s">
        <v>451</v>
      </c>
      <c r="G167" s="75" t="s">
        <v>15</v>
      </c>
      <c r="H167" s="75" t="s">
        <v>80</v>
      </c>
      <c r="I167" s="76">
        <v>1</v>
      </c>
      <c r="J167" s="45">
        <v>40</v>
      </c>
      <c r="K167" s="77">
        <v>0.1421</v>
      </c>
      <c r="L167" s="78">
        <v>0.22789999999999999</v>
      </c>
      <c r="M167" s="95">
        <f t="shared" si="10"/>
        <v>30.884</v>
      </c>
      <c r="N167" s="87"/>
      <c r="O167" s="88" t="str">
        <f t="shared" si="11"/>
        <v/>
      </c>
    </row>
    <row r="168" spans="2:15" x14ac:dyDescent="0.2">
      <c r="B168" s="72">
        <v>163</v>
      </c>
      <c r="C168" s="74" t="s">
        <v>412</v>
      </c>
      <c r="D168" s="74" t="s">
        <v>452</v>
      </c>
      <c r="E168" s="74" t="s">
        <v>31</v>
      </c>
      <c r="F168" s="74" t="s">
        <v>453</v>
      </c>
      <c r="G168" s="75" t="s">
        <v>15</v>
      </c>
      <c r="H168" s="75" t="s">
        <v>107</v>
      </c>
      <c r="I168" s="76">
        <v>1</v>
      </c>
      <c r="J168" s="45">
        <v>0</v>
      </c>
      <c r="K168" s="77">
        <v>0.1421</v>
      </c>
      <c r="L168" s="78">
        <v>0.22789999999999999</v>
      </c>
      <c r="M168" s="95">
        <f t="shared" si="10"/>
        <v>0</v>
      </c>
      <c r="N168" s="87"/>
      <c r="O168" s="88" t="str">
        <f t="shared" si="11"/>
        <v/>
      </c>
    </row>
    <row r="169" spans="2:15" x14ac:dyDescent="0.2">
      <c r="B169" s="72">
        <v>164</v>
      </c>
      <c r="C169" s="74" t="s">
        <v>412</v>
      </c>
      <c r="D169" s="74" t="s">
        <v>454</v>
      </c>
      <c r="E169" s="74" t="s">
        <v>31</v>
      </c>
      <c r="F169" s="74" t="s">
        <v>455</v>
      </c>
      <c r="G169" s="75" t="s">
        <v>15</v>
      </c>
      <c r="H169" s="75" t="s">
        <v>107</v>
      </c>
      <c r="I169" s="76">
        <v>1</v>
      </c>
      <c r="J169" s="45">
        <v>0</v>
      </c>
      <c r="K169" s="77">
        <v>0.1421</v>
      </c>
      <c r="L169" s="78">
        <v>0.22789999999999999</v>
      </c>
      <c r="M169" s="95">
        <f t="shared" si="10"/>
        <v>0</v>
      </c>
      <c r="N169" s="87"/>
      <c r="O169" s="88" t="str">
        <f t="shared" si="11"/>
        <v/>
      </c>
    </row>
    <row r="170" spans="2:15" ht="48" x14ac:dyDescent="0.2">
      <c r="B170" s="72">
        <v>165</v>
      </c>
      <c r="C170" s="74" t="s">
        <v>456</v>
      </c>
      <c r="D170" s="74" t="s">
        <v>457</v>
      </c>
      <c r="E170" s="74" t="s">
        <v>90</v>
      </c>
      <c r="F170" s="74" t="s">
        <v>456</v>
      </c>
      <c r="G170" s="75" t="s">
        <v>15</v>
      </c>
      <c r="H170" s="75" t="s">
        <v>16</v>
      </c>
      <c r="I170" s="76">
        <v>1</v>
      </c>
      <c r="J170" s="145" t="s">
        <v>458</v>
      </c>
      <c r="K170" s="77">
        <v>0</v>
      </c>
      <c r="L170" s="78"/>
      <c r="M170" s="123" t="s">
        <v>458</v>
      </c>
      <c r="N170" s="87"/>
      <c r="O170" s="88" t="str">
        <f t="shared" si="11"/>
        <v/>
      </c>
    </row>
    <row r="171" spans="2:15" ht="48" x14ac:dyDescent="0.2">
      <c r="B171" s="72">
        <v>166</v>
      </c>
      <c r="C171" s="74" t="s">
        <v>459</v>
      </c>
      <c r="D171" s="74" t="s">
        <v>460</v>
      </c>
      <c r="E171" s="74" t="s">
        <v>90</v>
      </c>
      <c r="F171" s="74" t="s">
        <v>459</v>
      </c>
      <c r="G171" s="75" t="s">
        <v>15</v>
      </c>
      <c r="H171" s="75" t="s">
        <v>16</v>
      </c>
      <c r="I171" s="76">
        <v>1</v>
      </c>
      <c r="J171" s="145" t="s">
        <v>461</v>
      </c>
      <c r="K171" s="77">
        <v>0</v>
      </c>
      <c r="L171" s="78"/>
      <c r="M171" s="123" t="s">
        <v>461</v>
      </c>
      <c r="N171" s="87"/>
      <c r="O171" s="88"/>
    </row>
    <row r="172" spans="2:15" ht="24" x14ac:dyDescent="0.2">
      <c r="B172" s="72">
        <v>167</v>
      </c>
      <c r="C172" s="74" t="s">
        <v>111</v>
      </c>
      <c r="D172" s="74" t="s">
        <v>462</v>
      </c>
      <c r="E172" s="74" t="s">
        <v>30</v>
      </c>
      <c r="F172" s="74" t="s">
        <v>463</v>
      </c>
      <c r="G172" s="75" t="s">
        <v>15</v>
      </c>
      <c r="H172" s="75" t="s">
        <v>132</v>
      </c>
      <c r="I172" s="76">
        <v>1</v>
      </c>
      <c r="J172" s="45">
        <v>2276.65</v>
      </c>
      <c r="K172" s="77">
        <v>0.1421</v>
      </c>
      <c r="L172" s="78">
        <v>0.2671</v>
      </c>
      <c r="M172" s="95">
        <f t="shared" ref="M172:M203" si="12">IF($J172="","",IF($L172="",$J172*(1-$K172),IF(L172&lt;K172,"Discount Error",J172*(1-$L172))))</f>
        <v>1668.556785</v>
      </c>
      <c r="N172" s="87"/>
      <c r="O172" s="88" t="str">
        <f t="shared" ref="O172:O203" si="13">IF(M172="Discount Error","Error",IF($N172="","",IF(J172*(1-N172)&gt;M172,"Discount Error",($J172*(1-$N172)))))</f>
        <v/>
      </c>
    </row>
    <row r="173" spans="2:15" s="81" customFormat="1" ht="24" x14ac:dyDescent="0.2">
      <c r="B173" s="82">
        <v>168</v>
      </c>
      <c r="C173" s="83" t="s">
        <v>111</v>
      </c>
      <c r="D173" s="83" t="s">
        <v>464</v>
      </c>
      <c r="E173" s="83" t="s">
        <v>30</v>
      </c>
      <c r="F173" s="83" t="s">
        <v>465</v>
      </c>
      <c r="G173" s="84" t="s">
        <v>15</v>
      </c>
      <c r="H173" s="84" t="s">
        <v>132</v>
      </c>
      <c r="I173" s="85">
        <v>1</v>
      </c>
      <c r="J173" s="91">
        <v>10000</v>
      </c>
      <c r="K173" s="86">
        <v>0.1421</v>
      </c>
      <c r="L173" s="87">
        <v>0.2671</v>
      </c>
      <c r="M173" s="97">
        <f t="shared" si="12"/>
        <v>7329</v>
      </c>
      <c r="N173" s="87"/>
      <c r="O173" s="88" t="str">
        <f t="shared" si="13"/>
        <v/>
      </c>
    </row>
    <row r="174" spans="2:15" s="81" customFormat="1" x14ac:dyDescent="0.2">
      <c r="B174" s="82">
        <v>169</v>
      </c>
      <c r="C174" s="83" t="s">
        <v>71</v>
      </c>
      <c r="D174" s="83" t="s">
        <v>466</v>
      </c>
      <c r="E174" s="83" t="s">
        <v>31</v>
      </c>
      <c r="F174" s="83" t="s">
        <v>467</v>
      </c>
      <c r="G174" s="84" t="s">
        <v>15</v>
      </c>
      <c r="H174" s="84" t="s">
        <v>468</v>
      </c>
      <c r="I174" s="85">
        <v>5</v>
      </c>
      <c r="J174" s="91">
        <v>750</v>
      </c>
      <c r="K174" s="86">
        <v>0.1421</v>
      </c>
      <c r="L174" s="87">
        <v>0.2671</v>
      </c>
      <c r="M174" s="97">
        <f t="shared" si="12"/>
        <v>549.67499999999995</v>
      </c>
      <c r="N174" s="87"/>
      <c r="O174" s="88" t="str">
        <f t="shared" si="13"/>
        <v/>
      </c>
    </row>
    <row r="175" spans="2:15" s="81" customFormat="1" x14ac:dyDescent="0.2">
      <c r="B175" s="82">
        <v>170</v>
      </c>
      <c r="C175" s="83" t="s">
        <v>71</v>
      </c>
      <c r="D175" s="83" t="s">
        <v>469</v>
      </c>
      <c r="E175" s="83" t="s">
        <v>31</v>
      </c>
      <c r="F175" s="103" t="s">
        <v>89</v>
      </c>
      <c r="G175" s="84" t="s">
        <v>15</v>
      </c>
      <c r="H175" s="84" t="s">
        <v>468</v>
      </c>
      <c r="I175" s="85">
        <v>5</v>
      </c>
      <c r="J175" s="91">
        <v>750</v>
      </c>
      <c r="K175" s="86">
        <v>0.1421</v>
      </c>
      <c r="L175" s="87">
        <v>0.2671</v>
      </c>
      <c r="M175" s="97">
        <f t="shared" si="12"/>
        <v>549.67499999999995</v>
      </c>
      <c r="N175" s="87"/>
      <c r="O175" s="88" t="str">
        <f t="shared" si="13"/>
        <v/>
      </c>
    </row>
    <row r="176" spans="2:15" x14ac:dyDescent="0.2">
      <c r="B176" s="72">
        <v>171</v>
      </c>
      <c r="C176" s="74" t="s">
        <v>71</v>
      </c>
      <c r="D176" s="74" t="s">
        <v>470</v>
      </c>
      <c r="E176" s="74" t="s">
        <v>31</v>
      </c>
      <c r="F176" s="74" t="s">
        <v>471</v>
      </c>
      <c r="G176" s="75" t="s">
        <v>15</v>
      </c>
      <c r="H176" s="75" t="s">
        <v>468</v>
      </c>
      <c r="I176" s="76">
        <v>5</v>
      </c>
      <c r="J176" s="45">
        <v>1750</v>
      </c>
      <c r="K176" s="77">
        <v>0.1421</v>
      </c>
      <c r="L176" s="78">
        <v>0.2671</v>
      </c>
      <c r="M176" s="95">
        <f t="shared" si="12"/>
        <v>1282.575</v>
      </c>
      <c r="N176" s="87"/>
      <c r="O176" s="88" t="str">
        <f t="shared" si="13"/>
        <v/>
      </c>
    </row>
    <row r="177" spans="1:15" x14ac:dyDescent="0.2">
      <c r="B177" s="72">
        <v>172</v>
      </c>
      <c r="C177" s="74" t="s">
        <v>71</v>
      </c>
      <c r="D177" s="104" t="s">
        <v>472</v>
      </c>
      <c r="E177" s="74" t="s">
        <v>31</v>
      </c>
      <c r="F177" s="104" t="s">
        <v>473</v>
      </c>
      <c r="G177" s="75" t="s">
        <v>15</v>
      </c>
      <c r="H177" s="75" t="s">
        <v>468</v>
      </c>
      <c r="I177" s="76">
        <v>5</v>
      </c>
      <c r="J177" s="45">
        <v>2500</v>
      </c>
      <c r="K177" s="77">
        <v>0.1421</v>
      </c>
      <c r="L177" s="78">
        <v>0.2671</v>
      </c>
      <c r="M177" s="95">
        <f t="shared" si="12"/>
        <v>1832.25</v>
      </c>
      <c r="N177" s="87"/>
      <c r="O177" s="88" t="str">
        <f t="shared" si="13"/>
        <v/>
      </c>
    </row>
    <row r="178" spans="1:15" x14ac:dyDescent="0.2">
      <c r="B178" s="72">
        <v>173</v>
      </c>
      <c r="C178" s="74" t="s">
        <v>71</v>
      </c>
      <c r="D178" s="74" t="s">
        <v>474</v>
      </c>
      <c r="E178" s="74" t="s">
        <v>31</v>
      </c>
      <c r="F178" s="74" t="s">
        <v>475</v>
      </c>
      <c r="G178" s="75" t="s">
        <v>15</v>
      </c>
      <c r="H178" s="75" t="s">
        <v>468</v>
      </c>
      <c r="I178" s="76">
        <v>5</v>
      </c>
      <c r="J178" s="45">
        <v>57600</v>
      </c>
      <c r="K178" s="77">
        <v>0.1421</v>
      </c>
      <c r="L178" s="78">
        <v>0.2671</v>
      </c>
      <c r="M178" s="95">
        <f t="shared" si="12"/>
        <v>42215.040000000001</v>
      </c>
      <c r="N178" s="87"/>
      <c r="O178" s="88" t="str">
        <f t="shared" si="13"/>
        <v/>
      </c>
    </row>
    <row r="179" spans="1:15" x14ac:dyDescent="0.2">
      <c r="B179" s="72">
        <v>174</v>
      </c>
      <c r="C179" s="74" t="s">
        <v>71</v>
      </c>
      <c r="D179" s="74" t="s">
        <v>476</v>
      </c>
      <c r="E179" s="74" t="s">
        <v>31</v>
      </c>
      <c r="F179" s="74" t="s">
        <v>477</v>
      </c>
      <c r="G179" s="75" t="s">
        <v>15</v>
      </c>
      <c r="H179" s="75" t="s">
        <v>468</v>
      </c>
      <c r="I179" s="76">
        <v>5</v>
      </c>
      <c r="J179" s="45">
        <v>1250</v>
      </c>
      <c r="K179" s="77">
        <v>0.1421</v>
      </c>
      <c r="L179" s="78">
        <v>0.2671</v>
      </c>
      <c r="M179" s="95">
        <f t="shared" si="12"/>
        <v>916.125</v>
      </c>
      <c r="N179" s="87"/>
      <c r="O179" s="88" t="str">
        <f t="shared" si="13"/>
        <v/>
      </c>
    </row>
    <row r="180" spans="1:15" x14ac:dyDescent="0.2">
      <c r="B180" s="72">
        <v>175</v>
      </c>
      <c r="C180" s="74" t="s">
        <v>71</v>
      </c>
      <c r="D180" s="74" t="s">
        <v>478</v>
      </c>
      <c r="E180" s="74" t="s">
        <v>31</v>
      </c>
      <c r="F180" s="74" t="s">
        <v>479</v>
      </c>
      <c r="G180" s="75" t="s">
        <v>15</v>
      </c>
      <c r="H180" s="75" t="s">
        <v>81</v>
      </c>
      <c r="I180" s="76">
        <v>1</v>
      </c>
      <c r="J180" s="45">
        <v>10000</v>
      </c>
      <c r="K180" s="77">
        <v>0.1421</v>
      </c>
      <c r="L180" s="78">
        <v>0.2671</v>
      </c>
      <c r="M180" s="95">
        <f t="shared" si="12"/>
        <v>7329</v>
      </c>
      <c r="N180" s="87"/>
      <c r="O180" s="88" t="str">
        <f t="shared" si="13"/>
        <v/>
      </c>
    </row>
    <row r="181" spans="1:15" x14ac:dyDescent="0.2">
      <c r="B181" s="72">
        <v>176</v>
      </c>
      <c r="C181" s="74" t="s">
        <v>71</v>
      </c>
      <c r="D181" s="74" t="s">
        <v>480</v>
      </c>
      <c r="E181" s="74" t="s">
        <v>31</v>
      </c>
      <c r="F181" s="74" t="s">
        <v>481</v>
      </c>
      <c r="G181" s="75" t="s">
        <v>15</v>
      </c>
      <c r="H181" s="75" t="s">
        <v>468</v>
      </c>
      <c r="I181" s="76">
        <v>5</v>
      </c>
      <c r="J181" s="45">
        <v>525</v>
      </c>
      <c r="K181" s="77">
        <v>0.1421</v>
      </c>
      <c r="L181" s="78">
        <v>0.2671</v>
      </c>
      <c r="M181" s="95">
        <f t="shared" si="12"/>
        <v>384.77249999999998</v>
      </c>
      <c r="N181" s="87"/>
      <c r="O181" s="88" t="str">
        <f t="shared" si="13"/>
        <v/>
      </c>
    </row>
    <row r="182" spans="1:15" x14ac:dyDescent="0.2">
      <c r="B182" s="72">
        <v>177</v>
      </c>
      <c r="C182" s="74" t="s">
        <v>71</v>
      </c>
      <c r="D182" s="74" t="s">
        <v>482</v>
      </c>
      <c r="E182" s="74" t="s">
        <v>31</v>
      </c>
      <c r="F182" s="74" t="s">
        <v>483</v>
      </c>
      <c r="G182" s="75" t="s">
        <v>15</v>
      </c>
      <c r="H182" s="75" t="s">
        <v>468</v>
      </c>
      <c r="I182" s="76">
        <v>5</v>
      </c>
      <c r="J182" s="45">
        <v>750</v>
      </c>
      <c r="K182" s="77">
        <v>0.1421</v>
      </c>
      <c r="L182" s="78">
        <v>0.2671</v>
      </c>
      <c r="M182" s="95">
        <f t="shared" si="12"/>
        <v>549.67499999999995</v>
      </c>
      <c r="N182" s="87"/>
      <c r="O182" s="88" t="str">
        <f t="shared" si="13"/>
        <v/>
      </c>
    </row>
    <row r="183" spans="1:15" x14ac:dyDescent="0.2">
      <c r="B183" s="72">
        <v>178</v>
      </c>
      <c r="C183" s="74" t="s">
        <v>71</v>
      </c>
      <c r="D183" s="74" t="s">
        <v>484</v>
      </c>
      <c r="E183" s="74" t="s">
        <v>31</v>
      </c>
      <c r="F183" s="74" t="s">
        <v>485</v>
      </c>
      <c r="G183" s="75" t="s">
        <v>15</v>
      </c>
      <c r="H183" s="75" t="s">
        <v>81</v>
      </c>
      <c r="I183" s="76">
        <v>1</v>
      </c>
      <c r="J183" s="45">
        <v>10000</v>
      </c>
      <c r="K183" s="77">
        <v>0.1421</v>
      </c>
      <c r="L183" s="78">
        <v>0.2671</v>
      </c>
      <c r="M183" s="95">
        <f t="shared" si="12"/>
        <v>7329</v>
      </c>
      <c r="N183" s="87"/>
      <c r="O183" s="88" t="str">
        <f t="shared" si="13"/>
        <v/>
      </c>
    </row>
    <row r="184" spans="1:15" x14ac:dyDescent="0.2">
      <c r="B184" s="72">
        <v>179</v>
      </c>
      <c r="C184" s="74" t="s">
        <v>71</v>
      </c>
      <c r="D184" s="74" t="s">
        <v>486</v>
      </c>
      <c r="E184" s="74" t="s">
        <v>31</v>
      </c>
      <c r="F184" s="74" t="s">
        <v>487</v>
      </c>
      <c r="G184" s="75" t="s">
        <v>15</v>
      </c>
      <c r="H184" s="75" t="s">
        <v>468</v>
      </c>
      <c r="I184" s="76">
        <v>5</v>
      </c>
      <c r="J184" s="45">
        <v>3655</v>
      </c>
      <c r="K184" s="77">
        <v>0.1421</v>
      </c>
      <c r="L184" s="78">
        <v>0.2671</v>
      </c>
      <c r="M184" s="95">
        <f t="shared" si="12"/>
        <v>2678.7494999999999</v>
      </c>
      <c r="N184" s="87"/>
      <c r="O184" s="88" t="str">
        <f t="shared" si="13"/>
        <v/>
      </c>
    </row>
    <row r="185" spans="1:15" x14ac:dyDescent="0.2">
      <c r="B185" s="72">
        <v>180</v>
      </c>
      <c r="C185" s="74" t="s">
        <v>71</v>
      </c>
      <c r="D185" s="74" t="s">
        <v>488</v>
      </c>
      <c r="E185" s="74" t="s">
        <v>31</v>
      </c>
      <c r="F185" s="74" t="s">
        <v>489</v>
      </c>
      <c r="G185" s="75" t="s">
        <v>15</v>
      </c>
      <c r="H185" s="75" t="s">
        <v>468</v>
      </c>
      <c r="I185" s="76">
        <v>5</v>
      </c>
      <c r="J185" s="45">
        <v>1250</v>
      </c>
      <c r="K185" s="77">
        <v>0.1421</v>
      </c>
      <c r="L185" s="78">
        <v>0.2671</v>
      </c>
      <c r="M185" s="95">
        <f t="shared" si="12"/>
        <v>916.125</v>
      </c>
      <c r="N185" s="87"/>
      <c r="O185" s="88" t="str">
        <f t="shared" si="13"/>
        <v/>
      </c>
    </row>
    <row r="186" spans="1:15" x14ac:dyDescent="0.2">
      <c r="B186" s="72">
        <v>181</v>
      </c>
      <c r="C186" s="74" t="s">
        <v>71</v>
      </c>
      <c r="D186" s="74" t="s">
        <v>490</v>
      </c>
      <c r="E186" s="74" t="s">
        <v>31</v>
      </c>
      <c r="F186" s="74" t="s">
        <v>491</v>
      </c>
      <c r="G186" s="75" t="s">
        <v>15</v>
      </c>
      <c r="H186" s="75" t="s">
        <v>468</v>
      </c>
      <c r="I186" s="76">
        <v>5</v>
      </c>
      <c r="J186" s="45">
        <v>1250</v>
      </c>
      <c r="K186" s="77">
        <v>0.1421</v>
      </c>
      <c r="L186" s="78">
        <v>0.2671</v>
      </c>
      <c r="M186" s="95">
        <f t="shared" si="12"/>
        <v>916.125</v>
      </c>
      <c r="N186" s="87"/>
      <c r="O186" s="88" t="str">
        <f t="shared" si="13"/>
        <v/>
      </c>
    </row>
    <row r="187" spans="1:15" x14ac:dyDescent="0.2">
      <c r="B187" s="72">
        <v>182</v>
      </c>
      <c r="C187" s="74" t="s">
        <v>71</v>
      </c>
      <c r="D187" s="74" t="s">
        <v>492</v>
      </c>
      <c r="E187" s="74" t="s">
        <v>31</v>
      </c>
      <c r="F187" s="101" t="s">
        <v>493</v>
      </c>
      <c r="G187" s="75" t="s">
        <v>15</v>
      </c>
      <c r="H187" s="75" t="s">
        <v>494</v>
      </c>
      <c r="I187" s="76">
        <v>1</v>
      </c>
      <c r="J187" s="45">
        <v>1500</v>
      </c>
      <c r="K187" s="77">
        <v>0.1421</v>
      </c>
      <c r="L187" s="78">
        <v>0.2671</v>
      </c>
      <c r="M187" s="95">
        <f t="shared" si="12"/>
        <v>1099.3499999999999</v>
      </c>
      <c r="N187" s="87"/>
      <c r="O187" s="88" t="str">
        <f t="shared" si="13"/>
        <v/>
      </c>
    </row>
    <row r="188" spans="1:15" x14ac:dyDescent="0.2">
      <c r="B188" s="72">
        <v>183</v>
      </c>
      <c r="C188" s="74" t="s">
        <v>71</v>
      </c>
      <c r="D188" s="74" t="s">
        <v>495</v>
      </c>
      <c r="E188" s="74" t="s">
        <v>31</v>
      </c>
      <c r="F188" s="74" t="s">
        <v>496</v>
      </c>
      <c r="G188" s="75" t="s">
        <v>15</v>
      </c>
      <c r="H188" s="75" t="s">
        <v>494</v>
      </c>
      <c r="I188" s="76">
        <v>1</v>
      </c>
      <c r="J188" s="45">
        <v>27500</v>
      </c>
      <c r="K188" s="77">
        <v>0.1421</v>
      </c>
      <c r="L188" s="78">
        <v>0.2671</v>
      </c>
      <c r="M188" s="95">
        <f t="shared" si="12"/>
        <v>20154.75</v>
      </c>
      <c r="N188" s="87"/>
      <c r="O188" s="88" t="str">
        <f t="shared" si="13"/>
        <v/>
      </c>
    </row>
    <row r="189" spans="1:15" x14ac:dyDescent="0.2">
      <c r="B189" s="72">
        <v>184</v>
      </c>
      <c r="C189" s="74" t="s">
        <v>71</v>
      </c>
      <c r="D189" s="74" t="s">
        <v>497</v>
      </c>
      <c r="E189" s="74" t="s">
        <v>31</v>
      </c>
      <c r="F189" s="74" t="s">
        <v>498</v>
      </c>
      <c r="G189" s="75" t="s">
        <v>15</v>
      </c>
      <c r="H189" s="75" t="s">
        <v>110</v>
      </c>
      <c r="I189" s="76">
        <v>1</v>
      </c>
      <c r="J189" s="45">
        <v>12500</v>
      </c>
      <c r="K189" s="77">
        <v>0.1421</v>
      </c>
      <c r="L189" s="78">
        <v>0.2671</v>
      </c>
      <c r="M189" s="95">
        <f t="shared" si="12"/>
        <v>9161.25</v>
      </c>
      <c r="N189" s="87"/>
      <c r="O189" s="88" t="str">
        <f t="shared" si="13"/>
        <v/>
      </c>
    </row>
    <row r="190" spans="1:15" x14ac:dyDescent="0.2">
      <c r="B190" s="72">
        <v>185</v>
      </c>
      <c r="C190" s="74" t="s">
        <v>71</v>
      </c>
      <c r="D190" s="74" t="s">
        <v>499</v>
      </c>
      <c r="E190" s="74" t="s">
        <v>31</v>
      </c>
      <c r="F190" s="74" t="s">
        <v>500</v>
      </c>
      <c r="G190" s="75" t="s">
        <v>15</v>
      </c>
      <c r="H190" s="75" t="s">
        <v>468</v>
      </c>
      <c r="I190" s="76">
        <v>5</v>
      </c>
      <c r="J190" s="45">
        <v>1000</v>
      </c>
      <c r="K190" s="77">
        <v>0.1421</v>
      </c>
      <c r="L190" s="78">
        <v>0.2671</v>
      </c>
      <c r="M190" s="95">
        <f t="shared" si="12"/>
        <v>732.9</v>
      </c>
      <c r="N190" s="87"/>
      <c r="O190" s="88" t="str">
        <f t="shared" si="13"/>
        <v/>
      </c>
    </row>
    <row r="191" spans="1:15" x14ac:dyDescent="0.2">
      <c r="B191" s="72">
        <v>186</v>
      </c>
      <c r="C191" s="74" t="s">
        <v>71</v>
      </c>
      <c r="D191" s="74" t="s">
        <v>501</v>
      </c>
      <c r="E191" s="74" t="s">
        <v>31</v>
      </c>
      <c r="F191" s="74" t="s">
        <v>502</v>
      </c>
      <c r="G191" s="75" t="s">
        <v>15</v>
      </c>
      <c r="H191" s="75" t="s">
        <v>468</v>
      </c>
      <c r="I191" s="76">
        <v>5</v>
      </c>
      <c r="J191" s="45">
        <v>3250</v>
      </c>
      <c r="K191" s="77">
        <v>0.1421</v>
      </c>
      <c r="L191" s="78">
        <v>0.2671</v>
      </c>
      <c r="M191" s="95">
        <f t="shared" si="12"/>
        <v>2381.9250000000002</v>
      </c>
      <c r="N191" s="87"/>
      <c r="O191" s="88" t="str">
        <f t="shared" si="13"/>
        <v/>
      </c>
    </row>
    <row r="192" spans="1:15" s="81" customFormat="1" x14ac:dyDescent="0.2">
      <c r="A192" s="65"/>
      <c r="B192" s="72">
        <v>187</v>
      </c>
      <c r="C192" s="74" t="s">
        <v>71</v>
      </c>
      <c r="D192" s="74" t="s">
        <v>503</v>
      </c>
      <c r="E192" s="74" t="s">
        <v>31</v>
      </c>
      <c r="F192" s="74" t="s">
        <v>504</v>
      </c>
      <c r="G192" s="75" t="s">
        <v>15</v>
      </c>
      <c r="H192" s="75" t="s">
        <v>468</v>
      </c>
      <c r="I192" s="76">
        <v>5</v>
      </c>
      <c r="J192" s="45">
        <v>1250</v>
      </c>
      <c r="K192" s="77">
        <v>0.1421</v>
      </c>
      <c r="L192" s="78">
        <v>0.2671</v>
      </c>
      <c r="M192" s="95">
        <f t="shared" si="12"/>
        <v>916.125</v>
      </c>
      <c r="N192" s="87"/>
      <c r="O192" s="88" t="str">
        <f t="shared" si="13"/>
        <v/>
      </c>
    </row>
    <row r="193" spans="1:15" x14ac:dyDescent="0.2">
      <c r="B193" s="72">
        <v>188</v>
      </c>
      <c r="C193" s="74" t="s">
        <v>71</v>
      </c>
      <c r="D193" s="74" t="s">
        <v>505</v>
      </c>
      <c r="E193" s="74" t="s">
        <v>31</v>
      </c>
      <c r="F193" s="74" t="s">
        <v>506</v>
      </c>
      <c r="G193" s="75" t="s">
        <v>15</v>
      </c>
      <c r="H193" s="75" t="s">
        <v>494</v>
      </c>
      <c r="I193" s="76">
        <v>1</v>
      </c>
      <c r="J193" s="45">
        <v>5100</v>
      </c>
      <c r="K193" s="77">
        <v>0.1421</v>
      </c>
      <c r="L193" s="78">
        <v>0.2671</v>
      </c>
      <c r="M193" s="95">
        <f t="shared" si="12"/>
        <v>3737.79</v>
      </c>
      <c r="N193" s="87"/>
      <c r="O193" s="88" t="str">
        <f t="shared" si="13"/>
        <v/>
      </c>
    </row>
    <row r="194" spans="1:15" x14ac:dyDescent="0.2">
      <c r="A194" s="81"/>
      <c r="B194" s="72">
        <v>189</v>
      </c>
      <c r="C194" s="83" t="s">
        <v>71</v>
      </c>
      <c r="D194" s="83" t="s">
        <v>507</v>
      </c>
      <c r="E194" s="83" t="s">
        <v>31</v>
      </c>
      <c r="F194" s="83" t="s">
        <v>88</v>
      </c>
      <c r="G194" s="84" t="s">
        <v>15</v>
      </c>
      <c r="H194" s="84" t="s">
        <v>468</v>
      </c>
      <c r="I194" s="85">
        <v>5</v>
      </c>
      <c r="J194" s="91">
        <v>13345</v>
      </c>
      <c r="K194" s="86">
        <v>0.1421</v>
      </c>
      <c r="L194" s="87">
        <v>0.2671</v>
      </c>
      <c r="M194" s="95">
        <f t="shared" si="12"/>
        <v>9780.5504999999994</v>
      </c>
      <c r="N194" s="87"/>
      <c r="O194" s="88" t="str">
        <f t="shared" si="13"/>
        <v/>
      </c>
    </row>
    <row r="195" spans="1:15" x14ac:dyDescent="0.2">
      <c r="B195" s="72">
        <v>190</v>
      </c>
      <c r="C195" s="74" t="s">
        <v>71</v>
      </c>
      <c r="D195" s="74" t="s">
        <v>508</v>
      </c>
      <c r="E195" s="74" t="s">
        <v>31</v>
      </c>
      <c r="F195" s="74" t="s">
        <v>509</v>
      </c>
      <c r="G195" s="75" t="s">
        <v>15</v>
      </c>
      <c r="H195" s="122" t="s">
        <v>510</v>
      </c>
      <c r="I195" s="76">
        <v>1</v>
      </c>
      <c r="J195" s="45">
        <v>2872.5</v>
      </c>
      <c r="K195" s="77">
        <v>0.1421</v>
      </c>
      <c r="L195" s="78">
        <v>0.2671</v>
      </c>
      <c r="M195" s="95">
        <f t="shared" si="12"/>
        <v>2105.2552500000002</v>
      </c>
      <c r="N195" s="87"/>
      <c r="O195" s="88" t="str">
        <f t="shared" si="13"/>
        <v/>
      </c>
    </row>
    <row r="196" spans="1:15" x14ac:dyDescent="0.2">
      <c r="B196" s="72">
        <v>191</v>
      </c>
      <c r="C196" s="74" t="s">
        <v>71</v>
      </c>
      <c r="D196" s="74" t="s">
        <v>511</v>
      </c>
      <c r="E196" s="74" t="s">
        <v>31</v>
      </c>
      <c r="F196" s="74" t="s">
        <v>512</v>
      </c>
      <c r="G196" s="75" t="s">
        <v>15</v>
      </c>
      <c r="H196" s="122" t="s">
        <v>510</v>
      </c>
      <c r="I196" s="76">
        <v>1</v>
      </c>
      <c r="J196" s="45">
        <v>2992.5</v>
      </c>
      <c r="K196" s="77">
        <v>0.1421</v>
      </c>
      <c r="L196" s="78">
        <v>0.2671</v>
      </c>
      <c r="M196" s="95">
        <f t="shared" si="12"/>
        <v>2193.20325</v>
      </c>
      <c r="N196" s="87"/>
      <c r="O196" s="88" t="str">
        <f t="shared" si="13"/>
        <v/>
      </c>
    </row>
    <row r="197" spans="1:15" x14ac:dyDescent="0.2">
      <c r="B197" s="72">
        <v>192</v>
      </c>
      <c r="C197" s="74" t="s">
        <v>71</v>
      </c>
      <c r="D197" s="74" t="s">
        <v>513</v>
      </c>
      <c r="E197" s="74" t="s">
        <v>31</v>
      </c>
      <c r="F197" s="74" t="s">
        <v>514</v>
      </c>
      <c r="G197" s="75" t="s">
        <v>15</v>
      </c>
      <c r="H197" s="122" t="s">
        <v>510</v>
      </c>
      <c r="I197" s="76">
        <v>1</v>
      </c>
      <c r="J197" s="45">
        <v>11985</v>
      </c>
      <c r="K197" s="77">
        <v>0.1421</v>
      </c>
      <c r="L197" s="78">
        <v>0.2671</v>
      </c>
      <c r="M197" s="95">
        <f t="shared" si="12"/>
        <v>8783.8065000000006</v>
      </c>
      <c r="N197" s="87"/>
      <c r="O197" s="88" t="str">
        <f t="shared" si="13"/>
        <v/>
      </c>
    </row>
    <row r="198" spans="1:15" x14ac:dyDescent="0.2">
      <c r="B198" s="72">
        <v>193</v>
      </c>
      <c r="C198" s="74" t="s">
        <v>71</v>
      </c>
      <c r="D198" s="74" t="s">
        <v>515</v>
      </c>
      <c r="E198" s="74" t="s">
        <v>31</v>
      </c>
      <c r="F198" s="74" t="s">
        <v>516</v>
      </c>
      <c r="G198" s="75" t="s">
        <v>15</v>
      </c>
      <c r="H198" s="122" t="s">
        <v>510</v>
      </c>
      <c r="I198" s="76">
        <v>1</v>
      </c>
      <c r="J198" s="45">
        <v>5242.5</v>
      </c>
      <c r="K198" s="77">
        <v>0.1421</v>
      </c>
      <c r="L198" s="78">
        <v>0.2671</v>
      </c>
      <c r="M198" s="95">
        <f t="shared" si="12"/>
        <v>3842.2282500000001</v>
      </c>
      <c r="N198" s="87"/>
      <c r="O198" s="88" t="str">
        <f t="shared" si="13"/>
        <v/>
      </c>
    </row>
    <row r="199" spans="1:15" x14ac:dyDescent="0.2">
      <c r="B199" s="72">
        <v>194</v>
      </c>
      <c r="C199" s="74" t="s">
        <v>71</v>
      </c>
      <c r="D199" s="74" t="s">
        <v>517</v>
      </c>
      <c r="E199" s="74" t="s">
        <v>31</v>
      </c>
      <c r="F199" s="74" t="s">
        <v>518</v>
      </c>
      <c r="G199" s="75" t="s">
        <v>15</v>
      </c>
      <c r="H199" s="122" t="s">
        <v>510</v>
      </c>
      <c r="I199" s="76">
        <v>1</v>
      </c>
      <c r="J199" s="45">
        <v>7492.5</v>
      </c>
      <c r="K199" s="77">
        <v>0.1421</v>
      </c>
      <c r="L199" s="78">
        <v>0.2671</v>
      </c>
      <c r="M199" s="95">
        <f t="shared" si="12"/>
        <v>5491.2532499999998</v>
      </c>
      <c r="N199" s="87"/>
      <c r="O199" s="88" t="str">
        <f t="shared" si="13"/>
        <v/>
      </c>
    </row>
    <row r="200" spans="1:15" x14ac:dyDescent="0.2">
      <c r="B200" s="72">
        <v>195</v>
      </c>
      <c r="C200" s="74" t="s">
        <v>71</v>
      </c>
      <c r="D200" s="74" t="s">
        <v>519</v>
      </c>
      <c r="E200" s="74" t="s">
        <v>31</v>
      </c>
      <c r="F200" s="74" t="s">
        <v>520</v>
      </c>
      <c r="G200" s="75" t="s">
        <v>15</v>
      </c>
      <c r="H200" s="122" t="s">
        <v>510</v>
      </c>
      <c r="I200" s="76">
        <v>1</v>
      </c>
      <c r="J200" s="45">
        <v>4492.5</v>
      </c>
      <c r="K200" s="77">
        <v>0.1421</v>
      </c>
      <c r="L200" s="78">
        <v>0.2671</v>
      </c>
      <c r="M200" s="95">
        <f t="shared" si="12"/>
        <v>3292.5532499999999</v>
      </c>
      <c r="N200" s="87"/>
      <c r="O200" s="88" t="str">
        <f t="shared" si="13"/>
        <v/>
      </c>
    </row>
    <row r="201" spans="1:15" x14ac:dyDescent="0.2">
      <c r="B201" s="72">
        <v>196</v>
      </c>
      <c r="C201" s="74" t="s">
        <v>71</v>
      </c>
      <c r="D201" s="74" t="s">
        <v>521</v>
      </c>
      <c r="E201" s="74" t="s">
        <v>31</v>
      </c>
      <c r="F201" s="74" t="s">
        <v>522</v>
      </c>
      <c r="G201" s="75" t="s">
        <v>15</v>
      </c>
      <c r="H201" s="122" t="s">
        <v>510</v>
      </c>
      <c r="I201" s="76">
        <v>1</v>
      </c>
      <c r="J201" s="45">
        <v>6292.5</v>
      </c>
      <c r="K201" s="77">
        <v>0.1421</v>
      </c>
      <c r="L201" s="78">
        <v>0.2671</v>
      </c>
      <c r="M201" s="95">
        <f t="shared" si="12"/>
        <v>4611.7732500000002</v>
      </c>
      <c r="N201" s="87"/>
      <c r="O201" s="88" t="str">
        <f t="shared" si="13"/>
        <v/>
      </c>
    </row>
    <row r="202" spans="1:15" x14ac:dyDescent="0.2">
      <c r="B202" s="72">
        <v>197</v>
      </c>
      <c r="C202" s="74" t="s">
        <v>71</v>
      </c>
      <c r="D202" s="74" t="s">
        <v>523</v>
      </c>
      <c r="E202" s="74" t="s">
        <v>31</v>
      </c>
      <c r="F202" s="74" t="s">
        <v>524</v>
      </c>
      <c r="G202" s="75" t="s">
        <v>15</v>
      </c>
      <c r="H202" s="122" t="s">
        <v>510</v>
      </c>
      <c r="I202" s="76">
        <v>1</v>
      </c>
      <c r="J202" s="45">
        <v>26970</v>
      </c>
      <c r="K202" s="77">
        <v>0.1421</v>
      </c>
      <c r="L202" s="78">
        <v>0.2671</v>
      </c>
      <c r="M202" s="95">
        <f t="shared" si="12"/>
        <v>19766.312999999998</v>
      </c>
      <c r="N202" s="87"/>
      <c r="O202" s="88" t="str">
        <f t="shared" si="13"/>
        <v/>
      </c>
    </row>
    <row r="203" spans="1:15" x14ac:dyDescent="0.2">
      <c r="B203" s="72">
        <v>198</v>
      </c>
      <c r="C203" s="74" t="s">
        <v>71</v>
      </c>
      <c r="D203" s="74" t="s">
        <v>525</v>
      </c>
      <c r="E203" s="74" t="s">
        <v>31</v>
      </c>
      <c r="F203" s="74" t="s">
        <v>526</v>
      </c>
      <c r="G203" s="75" t="s">
        <v>15</v>
      </c>
      <c r="H203" s="122" t="s">
        <v>510</v>
      </c>
      <c r="I203" s="76">
        <v>1</v>
      </c>
      <c r="J203" s="45">
        <v>4492.5</v>
      </c>
      <c r="K203" s="77">
        <v>0.1421</v>
      </c>
      <c r="L203" s="78">
        <v>0.2671</v>
      </c>
      <c r="M203" s="95">
        <f t="shared" si="12"/>
        <v>3292.5532499999999</v>
      </c>
      <c r="N203" s="87"/>
      <c r="O203" s="88" t="str">
        <f t="shared" si="13"/>
        <v/>
      </c>
    </row>
    <row r="204" spans="1:15" x14ac:dyDescent="0.2">
      <c r="B204" s="72">
        <v>199</v>
      </c>
      <c r="C204" s="74" t="s">
        <v>71</v>
      </c>
      <c r="D204" s="74" t="s">
        <v>527</v>
      </c>
      <c r="E204" s="74" t="s">
        <v>31</v>
      </c>
      <c r="F204" s="74" t="s">
        <v>528</v>
      </c>
      <c r="G204" s="75" t="s">
        <v>15</v>
      </c>
      <c r="H204" s="122" t="s">
        <v>510</v>
      </c>
      <c r="I204" s="76">
        <v>1</v>
      </c>
      <c r="J204" s="45">
        <v>4672.5</v>
      </c>
      <c r="K204" s="77">
        <v>0.1421</v>
      </c>
      <c r="L204" s="78">
        <v>0.2671</v>
      </c>
      <c r="M204" s="95">
        <f t="shared" ref="M204:M235" si="14">IF($J204="","",IF($L204="",$J204*(1-$K204),IF(L204&lt;K204,"Discount Error",J204*(1-$L204))))</f>
        <v>3424.47525</v>
      </c>
      <c r="N204" s="87"/>
      <c r="O204" s="88" t="str">
        <f t="shared" ref="O204:O235" si="15">IF(M204="Discount Error","Error",IF($N204="","",IF(J204*(1-N204)&gt;M204,"Discount Error",($J204*(1-$N204)))))</f>
        <v/>
      </c>
    </row>
    <row r="205" spans="1:15" x14ac:dyDescent="0.2">
      <c r="B205" s="72">
        <v>200</v>
      </c>
      <c r="C205" s="74" t="s">
        <v>71</v>
      </c>
      <c r="D205" s="74" t="s">
        <v>529</v>
      </c>
      <c r="E205" s="74" t="s">
        <v>31</v>
      </c>
      <c r="F205" s="74" t="s">
        <v>530</v>
      </c>
      <c r="G205" s="75" t="s">
        <v>15</v>
      </c>
      <c r="H205" s="122" t="s">
        <v>510</v>
      </c>
      <c r="I205" s="76">
        <v>1</v>
      </c>
      <c r="J205" s="45">
        <v>44152.5</v>
      </c>
      <c r="K205" s="77">
        <v>0.1421</v>
      </c>
      <c r="L205" s="78">
        <v>0.2671</v>
      </c>
      <c r="M205" s="95">
        <f t="shared" si="14"/>
        <v>32359.367249999999</v>
      </c>
      <c r="N205" s="87"/>
      <c r="O205" s="88" t="str">
        <f t="shared" si="15"/>
        <v/>
      </c>
    </row>
    <row r="206" spans="1:15" x14ac:dyDescent="0.2">
      <c r="B206" s="72">
        <v>201</v>
      </c>
      <c r="C206" s="74" t="s">
        <v>71</v>
      </c>
      <c r="D206" s="74" t="s">
        <v>531</v>
      </c>
      <c r="E206" s="74" t="s">
        <v>31</v>
      </c>
      <c r="F206" s="74" t="s">
        <v>532</v>
      </c>
      <c r="G206" s="75" t="s">
        <v>15</v>
      </c>
      <c r="H206" s="122" t="s">
        <v>510</v>
      </c>
      <c r="I206" s="76">
        <v>1</v>
      </c>
      <c r="J206" s="45">
        <v>23257.5</v>
      </c>
      <c r="K206" s="77">
        <v>0.1421</v>
      </c>
      <c r="L206" s="78">
        <v>0.2671</v>
      </c>
      <c r="M206" s="95">
        <f t="shared" si="14"/>
        <v>17045.421750000001</v>
      </c>
      <c r="N206" s="87"/>
      <c r="O206" s="88" t="str">
        <f t="shared" si="15"/>
        <v/>
      </c>
    </row>
    <row r="207" spans="1:15" x14ac:dyDescent="0.2">
      <c r="B207" s="72">
        <v>202</v>
      </c>
      <c r="C207" s="74" t="s">
        <v>71</v>
      </c>
      <c r="D207" s="74" t="s">
        <v>533</v>
      </c>
      <c r="E207" s="74" t="s">
        <v>31</v>
      </c>
      <c r="F207" s="74" t="s">
        <v>534</v>
      </c>
      <c r="G207" s="75" t="s">
        <v>15</v>
      </c>
      <c r="H207" s="122" t="s">
        <v>510</v>
      </c>
      <c r="I207" s="76">
        <v>1</v>
      </c>
      <c r="J207" s="45">
        <v>26242.5</v>
      </c>
      <c r="K207" s="77">
        <v>0.1421</v>
      </c>
      <c r="L207" s="78">
        <v>0.2671</v>
      </c>
      <c r="M207" s="95">
        <f t="shared" si="14"/>
        <v>19233.128250000002</v>
      </c>
      <c r="N207" s="87"/>
      <c r="O207" s="88" t="str">
        <f t="shared" si="15"/>
        <v/>
      </c>
    </row>
    <row r="208" spans="1:15" x14ac:dyDescent="0.2">
      <c r="B208" s="72">
        <v>203</v>
      </c>
      <c r="C208" s="74" t="s">
        <v>71</v>
      </c>
      <c r="D208" s="74" t="s">
        <v>535</v>
      </c>
      <c r="E208" s="74" t="s">
        <v>31</v>
      </c>
      <c r="F208" s="74" t="s">
        <v>536</v>
      </c>
      <c r="G208" s="75" t="s">
        <v>15</v>
      </c>
      <c r="H208" s="122" t="s">
        <v>510</v>
      </c>
      <c r="I208" s="76">
        <v>1</v>
      </c>
      <c r="J208" s="45">
        <v>32212.5</v>
      </c>
      <c r="K208" s="77">
        <v>0.1421</v>
      </c>
      <c r="L208" s="78">
        <v>0.2671</v>
      </c>
      <c r="M208" s="95">
        <f t="shared" si="14"/>
        <v>23608.541249999998</v>
      </c>
      <c r="N208" s="87"/>
      <c r="O208" s="88" t="str">
        <f t="shared" si="15"/>
        <v/>
      </c>
    </row>
    <row r="209" spans="2:15" x14ac:dyDescent="0.2">
      <c r="B209" s="72">
        <v>204</v>
      </c>
      <c r="C209" s="74" t="s">
        <v>71</v>
      </c>
      <c r="D209" s="74" t="s">
        <v>537</v>
      </c>
      <c r="E209" s="74" t="s">
        <v>31</v>
      </c>
      <c r="F209" s="74" t="s">
        <v>538</v>
      </c>
      <c r="G209" s="75" t="s">
        <v>15</v>
      </c>
      <c r="H209" s="122" t="s">
        <v>510</v>
      </c>
      <c r="I209" s="76">
        <v>1</v>
      </c>
      <c r="J209" s="45">
        <v>13800</v>
      </c>
      <c r="K209" s="77">
        <v>0.1421</v>
      </c>
      <c r="L209" s="78">
        <v>0.2671</v>
      </c>
      <c r="M209" s="95">
        <f t="shared" si="14"/>
        <v>10114.02</v>
      </c>
      <c r="N209" s="87"/>
      <c r="O209" s="88" t="str">
        <f t="shared" si="15"/>
        <v/>
      </c>
    </row>
    <row r="210" spans="2:15" x14ac:dyDescent="0.2">
      <c r="B210" s="72">
        <v>205</v>
      </c>
      <c r="C210" s="74" t="s">
        <v>71</v>
      </c>
      <c r="D210" s="74" t="s">
        <v>539</v>
      </c>
      <c r="E210" s="74" t="s">
        <v>31</v>
      </c>
      <c r="F210" s="74" t="s">
        <v>540</v>
      </c>
      <c r="G210" s="75" t="s">
        <v>15</v>
      </c>
      <c r="H210" s="122" t="s">
        <v>510</v>
      </c>
      <c r="I210" s="76">
        <v>1</v>
      </c>
      <c r="J210" s="45">
        <v>2992.5</v>
      </c>
      <c r="K210" s="77">
        <v>0.1421</v>
      </c>
      <c r="L210" s="78">
        <v>0.2671</v>
      </c>
      <c r="M210" s="95">
        <f t="shared" si="14"/>
        <v>2193.20325</v>
      </c>
      <c r="N210" s="87"/>
      <c r="O210" s="88" t="str">
        <f t="shared" si="15"/>
        <v/>
      </c>
    </row>
    <row r="211" spans="2:15" x14ac:dyDescent="0.2">
      <c r="B211" s="72">
        <v>206</v>
      </c>
      <c r="C211" s="74" t="s">
        <v>71</v>
      </c>
      <c r="D211" s="74" t="s">
        <v>541</v>
      </c>
      <c r="E211" s="74" t="s">
        <v>31</v>
      </c>
      <c r="F211" s="74" t="s">
        <v>542</v>
      </c>
      <c r="G211" s="75" t="s">
        <v>15</v>
      </c>
      <c r="H211" s="122" t="s">
        <v>510</v>
      </c>
      <c r="I211" s="76">
        <v>1</v>
      </c>
      <c r="J211" s="45">
        <v>14985</v>
      </c>
      <c r="K211" s="77">
        <v>0.1421</v>
      </c>
      <c r="L211" s="78">
        <v>0.2671</v>
      </c>
      <c r="M211" s="95">
        <f t="shared" si="14"/>
        <v>10982.5065</v>
      </c>
      <c r="N211" s="87"/>
      <c r="O211" s="88" t="str">
        <f t="shared" si="15"/>
        <v/>
      </c>
    </row>
    <row r="212" spans="2:15" x14ac:dyDescent="0.2">
      <c r="B212" s="72">
        <v>207</v>
      </c>
      <c r="C212" s="74" t="s">
        <v>71</v>
      </c>
      <c r="D212" s="74" t="s">
        <v>543</v>
      </c>
      <c r="E212" s="74" t="s">
        <v>31</v>
      </c>
      <c r="F212" s="74" t="s">
        <v>544</v>
      </c>
      <c r="G212" s="75" t="s">
        <v>15</v>
      </c>
      <c r="H212" s="122" t="s">
        <v>545</v>
      </c>
      <c r="I212" s="76">
        <v>5</v>
      </c>
      <c r="J212" s="45">
        <v>3375</v>
      </c>
      <c r="K212" s="77">
        <v>0.1421</v>
      </c>
      <c r="L212" s="78">
        <v>0.2671</v>
      </c>
      <c r="M212" s="95">
        <f t="shared" si="14"/>
        <v>2473.5374999999999</v>
      </c>
      <c r="N212" s="87"/>
      <c r="O212" s="88" t="str">
        <f t="shared" si="15"/>
        <v/>
      </c>
    </row>
    <row r="213" spans="2:15" ht="24" x14ac:dyDescent="0.2">
      <c r="B213" s="72">
        <v>208</v>
      </c>
      <c r="C213" s="74" t="s">
        <v>71</v>
      </c>
      <c r="D213" s="74" t="s">
        <v>546</v>
      </c>
      <c r="E213" s="74" t="s">
        <v>31</v>
      </c>
      <c r="F213" s="74" t="s">
        <v>547</v>
      </c>
      <c r="G213" s="75" t="s">
        <v>15</v>
      </c>
      <c r="H213" s="122" t="s">
        <v>545</v>
      </c>
      <c r="I213" s="76">
        <v>5</v>
      </c>
      <c r="J213" s="45">
        <v>1940.63</v>
      </c>
      <c r="K213" s="77">
        <v>0.1421</v>
      </c>
      <c r="L213" s="78">
        <v>0.2671</v>
      </c>
      <c r="M213" s="95">
        <f t="shared" si="14"/>
        <v>1422.2877270000001</v>
      </c>
      <c r="N213" s="87"/>
      <c r="O213" s="88" t="str">
        <f t="shared" si="15"/>
        <v/>
      </c>
    </row>
    <row r="214" spans="2:15" ht="24" x14ac:dyDescent="0.2">
      <c r="B214" s="72">
        <v>209</v>
      </c>
      <c r="C214" s="74" t="s">
        <v>71</v>
      </c>
      <c r="D214" s="74" t="s">
        <v>548</v>
      </c>
      <c r="E214" s="74" t="s">
        <v>31</v>
      </c>
      <c r="F214" s="74" t="s">
        <v>549</v>
      </c>
      <c r="G214" s="75" t="s">
        <v>15</v>
      </c>
      <c r="H214" s="122" t="s">
        <v>510</v>
      </c>
      <c r="I214" s="76">
        <v>1</v>
      </c>
      <c r="J214" s="45">
        <v>7192.5</v>
      </c>
      <c r="K214" s="77">
        <v>0.1421</v>
      </c>
      <c r="L214" s="78">
        <v>0.2671</v>
      </c>
      <c r="M214" s="95">
        <f t="shared" si="14"/>
        <v>5271.3832499999999</v>
      </c>
      <c r="N214" s="87"/>
      <c r="O214" s="88" t="str">
        <f t="shared" si="15"/>
        <v/>
      </c>
    </row>
    <row r="215" spans="2:15" x14ac:dyDescent="0.2">
      <c r="B215" s="72">
        <v>210</v>
      </c>
      <c r="C215" s="74" t="s">
        <v>71</v>
      </c>
      <c r="D215" s="74" t="s">
        <v>550</v>
      </c>
      <c r="E215" s="74" t="s">
        <v>31</v>
      </c>
      <c r="F215" s="74" t="s">
        <v>551</v>
      </c>
      <c r="G215" s="75" t="s">
        <v>15</v>
      </c>
      <c r="H215" s="122" t="s">
        <v>545</v>
      </c>
      <c r="I215" s="76">
        <v>5</v>
      </c>
      <c r="J215" s="45">
        <v>1434.38</v>
      </c>
      <c r="K215" s="77">
        <v>0.1421</v>
      </c>
      <c r="L215" s="78">
        <v>0.2671</v>
      </c>
      <c r="M215" s="95">
        <f t="shared" si="14"/>
        <v>1051.257102</v>
      </c>
      <c r="N215" s="87"/>
      <c r="O215" s="88" t="str">
        <f t="shared" si="15"/>
        <v/>
      </c>
    </row>
    <row r="216" spans="2:15" ht="24" x14ac:dyDescent="0.2">
      <c r="B216" s="72">
        <v>211</v>
      </c>
      <c r="C216" s="74" t="s">
        <v>71</v>
      </c>
      <c r="D216" s="74" t="s">
        <v>552</v>
      </c>
      <c r="E216" s="74" t="s">
        <v>31</v>
      </c>
      <c r="F216" s="74" t="s">
        <v>553</v>
      </c>
      <c r="G216" s="75" t="s">
        <v>15</v>
      </c>
      <c r="H216" s="122" t="s">
        <v>510</v>
      </c>
      <c r="I216" s="76">
        <v>1</v>
      </c>
      <c r="J216" s="45">
        <v>10040.25</v>
      </c>
      <c r="K216" s="77">
        <v>0.1421</v>
      </c>
      <c r="L216" s="78">
        <v>0.2671</v>
      </c>
      <c r="M216" s="95">
        <f t="shared" si="14"/>
        <v>7358.4992249999996</v>
      </c>
      <c r="N216" s="87"/>
      <c r="O216" s="88" t="str">
        <f t="shared" si="15"/>
        <v/>
      </c>
    </row>
    <row r="217" spans="2:15" ht="24" x14ac:dyDescent="0.2">
      <c r="B217" s="72">
        <v>212</v>
      </c>
      <c r="C217" s="74" t="s">
        <v>71</v>
      </c>
      <c r="D217" s="74" t="s">
        <v>554</v>
      </c>
      <c r="E217" s="74" t="s">
        <v>31</v>
      </c>
      <c r="F217" s="74" t="s">
        <v>555</v>
      </c>
      <c r="G217" s="75" t="s">
        <v>15</v>
      </c>
      <c r="H217" s="122" t="s">
        <v>110</v>
      </c>
      <c r="I217" s="76">
        <v>1</v>
      </c>
      <c r="J217" s="45">
        <v>15000</v>
      </c>
      <c r="K217" s="77">
        <v>0.1421</v>
      </c>
      <c r="L217" s="78">
        <v>0.2671</v>
      </c>
      <c r="M217" s="95">
        <f t="shared" si="14"/>
        <v>10993.5</v>
      </c>
      <c r="N217" s="87"/>
      <c r="O217" s="88" t="str">
        <f t="shared" si="15"/>
        <v/>
      </c>
    </row>
    <row r="218" spans="2:15" ht="24" x14ac:dyDescent="0.2">
      <c r="B218" s="72">
        <v>213</v>
      </c>
      <c r="C218" s="74" t="s">
        <v>71</v>
      </c>
      <c r="D218" s="74" t="s">
        <v>556</v>
      </c>
      <c r="E218" s="74" t="s">
        <v>31</v>
      </c>
      <c r="F218" s="74" t="s">
        <v>557</v>
      </c>
      <c r="G218" s="75" t="s">
        <v>15</v>
      </c>
      <c r="H218" s="122" t="s">
        <v>558</v>
      </c>
      <c r="I218" s="76">
        <v>1</v>
      </c>
      <c r="J218" s="45">
        <v>1300</v>
      </c>
      <c r="K218" s="77">
        <v>0.1421</v>
      </c>
      <c r="L218" s="78">
        <v>0.2671</v>
      </c>
      <c r="M218" s="95">
        <f t="shared" si="14"/>
        <v>952.77</v>
      </c>
      <c r="N218" s="87"/>
      <c r="O218" s="88" t="str">
        <f t="shared" si="15"/>
        <v/>
      </c>
    </row>
    <row r="219" spans="2:15" ht="24" x14ac:dyDescent="0.2">
      <c r="B219" s="72">
        <v>214</v>
      </c>
      <c r="C219" s="74" t="s">
        <v>71</v>
      </c>
      <c r="D219" s="74" t="s">
        <v>559</v>
      </c>
      <c r="E219" s="74" t="s">
        <v>31</v>
      </c>
      <c r="F219" s="74" t="s">
        <v>560</v>
      </c>
      <c r="G219" s="75" t="s">
        <v>15</v>
      </c>
      <c r="H219" s="122" t="s">
        <v>494</v>
      </c>
      <c r="I219" s="76">
        <v>1</v>
      </c>
      <c r="J219" s="45">
        <v>1300</v>
      </c>
      <c r="K219" s="77">
        <v>0.1421</v>
      </c>
      <c r="L219" s="78">
        <v>0.2671</v>
      </c>
      <c r="M219" s="95">
        <f t="shared" si="14"/>
        <v>952.77</v>
      </c>
      <c r="N219" s="87"/>
      <c r="O219" s="88" t="str">
        <f t="shared" si="15"/>
        <v/>
      </c>
    </row>
    <row r="220" spans="2:15" x14ac:dyDescent="0.2">
      <c r="B220" s="72">
        <v>215</v>
      </c>
      <c r="C220" s="74" t="s">
        <v>71</v>
      </c>
      <c r="D220" s="74" t="s">
        <v>561</v>
      </c>
      <c r="E220" s="74" t="s">
        <v>31</v>
      </c>
      <c r="F220" s="74" t="s">
        <v>562</v>
      </c>
      <c r="G220" s="75" t="s">
        <v>15</v>
      </c>
      <c r="H220" s="122" t="s">
        <v>510</v>
      </c>
      <c r="I220" s="76">
        <v>1</v>
      </c>
      <c r="J220" s="45">
        <v>13800</v>
      </c>
      <c r="K220" s="77">
        <v>0.1421</v>
      </c>
      <c r="L220" s="78">
        <v>0.2671</v>
      </c>
      <c r="M220" s="95">
        <f t="shared" si="14"/>
        <v>10114.02</v>
      </c>
      <c r="N220" s="87"/>
      <c r="O220" s="88" t="str">
        <f t="shared" si="15"/>
        <v/>
      </c>
    </row>
    <row r="221" spans="2:15" x14ac:dyDescent="0.2">
      <c r="B221" s="72">
        <v>216</v>
      </c>
      <c r="C221" s="74" t="s">
        <v>71</v>
      </c>
      <c r="D221" s="74" t="s">
        <v>563</v>
      </c>
      <c r="E221" s="74" t="s">
        <v>31</v>
      </c>
      <c r="F221" s="74" t="s">
        <v>564</v>
      </c>
      <c r="G221" s="75" t="s">
        <v>15</v>
      </c>
      <c r="H221" s="122" t="s">
        <v>545</v>
      </c>
      <c r="I221" s="76">
        <v>1</v>
      </c>
      <c r="J221" s="45">
        <v>287.25</v>
      </c>
      <c r="K221" s="77">
        <v>0.1421</v>
      </c>
      <c r="L221" s="78">
        <v>0.2671</v>
      </c>
      <c r="M221" s="95">
        <f t="shared" si="14"/>
        <v>210.52552499999999</v>
      </c>
      <c r="N221" s="87"/>
      <c r="O221" s="88" t="str">
        <f t="shared" si="15"/>
        <v/>
      </c>
    </row>
    <row r="222" spans="2:15" x14ac:dyDescent="0.2">
      <c r="B222" s="72">
        <v>217</v>
      </c>
      <c r="C222" s="74" t="s">
        <v>71</v>
      </c>
      <c r="D222" s="74" t="s">
        <v>565</v>
      </c>
      <c r="E222" s="74" t="s">
        <v>31</v>
      </c>
      <c r="F222" s="74" t="s">
        <v>566</v>
      </c>
      <c r="G222" s="75" t="s">
        <v>15</v>
      </c>
      <c r="H222" s="122" t="s">
        <v>510</v>
      </c>
      <c r="I222" s="76">
        <v>1</v>
      </c>
      <c r="J222" s="45">
        <v>5250</v>
      </c>
      <c r="K222" s="77">
        <v>0.1421</v>
      </c>
      <c r="L222" s="78">
        <v>0.2671</v>
      </c>
      <c r="M222" s="95">
        <f t="shared" si="14"/>
        <v>3847.7249999999999</v>
      </c>
      <c r="N222" s="87"/>
      <c r="O222" s="88" t="str">
        <f t="shared" si="15"/>
        <v/>
      </c>
    </row>
    <row r="223" spans="2:15" x14ac:dyDescent="0.2">
      <c r="B223" s="72">
        <v>218</v>
      </c>
      <c r="C223" s="74" t="s">
        <v>71</v>
      </c>
      <c r="D223" s="74" t="s">
        <v>567</v>
      </c>
      <c r="E223" s="74" t="s">
        <v>31</v>
      </c>
      <c r="F223" s="74" t="s">
        <v>568</v>
      </c>
      <c r="G223" s="75" t="s">
        <v>15</v>
      </c>
      <c r="H223" s="122" t="s">
        <v>510</v>
      </c>
      <c r="I223" s="76">
        <v>1</v>
      </c>
      <c r="J223" s="45">
        <v>3742.5</v>
      </c>
      <c r="K223" s="77">
        <v>0.1421</v>
      </c>
      <c r="L223" s="78">
        <v>0.2671</v>
      </c>
      <c r="M223" s="95">
        <f t="shared" si="14"/>
        <v>2742.8782500000002</v>
      </c>
      <c r="N223" s="87"/>
      <c r="O223" s="88" t="str">
        <f t="shared" si="15"/>
        <v/>
      </c>
    </row>
    <row r="224" spans="2:15" x14ac:dyDescent="0.2">
      <c r="B224" s="72">
        <v>219</v>
      </c>
      <c r="C224" s="74" t="s">
        <v>71</v>
      </c>
      <c r="D224" s="74" t="s">
        <v>569</v>
      </c>
      <c r="E224" s="74" t="s">
        <v>31</v>
      </c>
      <c r="F224" s="66" t="s">
        <v>570</v>
      </c>
      <c r="G224" s="75" t="s">
        <v>15</v>
      </c>
      <c r="H224" s="75" t="s">
        <v>494</v>
      </c>
      <c r="I224" s="76">
        <v>1</v>
      </c>
      <c r="J224" s="45">
        <v>975</v>
      </c>
      <c r="K224" s="77">
        <v>0.1421</v>
      </c>
      <c r="L224" s="78"/>
      <c r="M224" s="95">
        <f t="shared" si="14"/>
        <v>836.45249999999999</v>
      </c>
      <c r="N224" s="87"/>
      <c r="O224" s="88" t="str">
        <f t="shared" si="15"/>
        <v/>
      </c>
    </row>
    <row r="225" spans="1:15" x14ac:dyDescent="0.2">
      <c r="B225" s="72">
        <v>220</v>
      </c>
      <c r="C225" s="74" t="s">
        <v>71</v>
      </c>
      <c r="D225" s="74" t="s">
        <v>571</v>
      </c>
      <c r="E225" s="74" t="s">
        <v>31</v>
      </c>
      <c r="F225" s="74" t="s">
        <v>572</v>
      </c>
      <c r="G225" s="75" t="s">
        <v>15</v>
      </c>
      <c r="H225" s="75" t="s">
        <v>494</v>
      </c>
      <c r="I225" s="76">
        <v>1</v>
      </c>
      <c r="J225" s="45">
        <v>57600</v>
      </c>
      <c r="K225" s="77">
        <v>0.1421</v>
      </c>
      <c r="L225" s="78"/>
      <c r="M225" s="95">
        <f t="shared" si="14"/>
        <v>49415.040000000001</v>
      </c>
      <c r="N225" s="87"/>
      <c r="O225" s="88" t="str">
        <f t="shared" si="15"/>
        <v/>
      </c>
    </row>
    <row r="226" spans="1:15" x14ac:dyDescent="0.2">
      <c r="B226" s="72">
        <v>221</v>
      </c>
      <c r="C226" s="74" t="s">
        <v>71</v>
      </c>
      <c r="D226" s="74" t="s">
        <v>573</v>
      </c>
      <c r="E226" s="74" t="s">
        <v>31</v>
      </c>
      <c r="F226" s="74" t="s">
        <v>574</v>
      </c>
      <c r="G226" s="75" t="s">
        <v>15</v>
      </c>
      <c r="H226" s="75" t="s">
        <v>494</v>
      </c>
      <c r="I226" s="76">
        <v>1</v>
      </c>
      <c r="J226" s="45">
        <v>84400</v>
      </c>
      <c r="K226" s="77">
        <v>0.1421</v>
      </c>
      <c r="L226" s="78"/>
      <c r="M226" s="95">
        <f t="shared" si="14"/>
        <v>72406.759999999995</v>
      </c>
      <c r="N226" s="87"/>
      <c r="O226" s="88" t="str">
        <f t="shared" si="15"/>
        <v/>
      </c>
    </row>
    <row r="227" spans="1:15" x14ac:dyDescent="0.2">
      <c r="B227" s="72">
        <v>222</v>
      </c>
      <c r="C227" s="74" t="s">
        <v>71</v>
      </c>
      <c r="D227" s="104" t="s">
        <v>575</v>
      </c>
      <c r="E227" s="74" t="s">
        <v>31</v>
      </c>
      <c r="F227" s="104" t="s">
        <v>576</v>
      </c>
      <c r="G227" s="75" t="s">
        <v>15</v>
      </c>
      <c r="H227" s="75" t="s">
        <v>494</v>
      </c>
      <c r="I227" s="76">
        <v>1</v>
      </c>
      <c r="J227" s="45">
        <v>91800</v>
      </c>
      <c r="K227" s="77">
        <v>0.1421</v>
      </c>
      <c r="L227" s="78"/>
      <c r="M227" s="95">
        <f t="shared" si="14"/>
        <v>78755.22</v>
      </c>
      <c r="N227" s="87"/>
      <c r="O227" s="88" t="str">
        <f t="shared" si="15"/>
        <v/>
      </c>
    </row>
    <row r="228" spans="1:15" x14ac:dyDescent="0.2">
      <c r="B228" s="72">
        <v>223</v>
      </c>
      <c r="C228" s="74" t="s">
        <v>71</v>
      </c>
      <c r="D228" s="74" t="s">
        <v>577</v>
      </c>
      <c r="E228" s="74" t="s">
        <v>31</v>
      </c>
      <c r="F228" s="74" t="s">
        <v>578</v>
      </c>
      <c r="G228" s="75" t="s">
        <v>15</v>
      </c>
      <c r="H228" s="75" t="s">
        <v>494</v>
      </c>
      <c r="I228" s="76">
        <v>1</v>
      </c>
      <c r="J228" s="45">
        <v>97200</v>
      </c>
      <c r="K228" s="77">
        <v>0.1421</v>
      </c>
      <c r="L228" s="78"/>
      <c r="M228" s="95">
        <f t="shared" si="14"/>
        <v>83387.88</v>
      </c>
      <c r="N228" s="87"/>
      <c r="O228" s="88" t="str">
        <f t="shared" si="15"/>
        <v/>
      </c>
    </row>
    <row r="229" spans="1:15" x14ac:dyDescent="0.2">
      <c r="B229" s="72">
        <v>224</v>
      </c>
      <c r="C229" s="74" t="s">
        <v>71</v>
      </c>
      <c r="D229" s="74" t="s">
        <v>579</v>
      </c>
      <c r="E229" s="74" t="s">
        <v>31</v>
      </c>
      <c r="F229" s="74" t="s">
        <v>580</v>
      </c>
      <c r="G229" s="75" t="s">
        <v>15</v>
      </c>
      <c r="H229" s="75" t="s">
        <v>494</v>
      </c>
      <c r="I229" s="76">
        <v>1</v>
      </c>
      <c r="J229" s="45">
        <v>105000</v>
      </c>
      <c r="K229" s="77">
        <v>0.1421</v>
      </c>
      <c r="L229" s="78"/>
      <c r="M229" s="95">
        <f t="shared" si="14"/>
        <v>90079.5</v>
      </c>
      <c r="N229" s="87"/>
      <c r="O229" s="88" t="str">
        <f t="shared" si="15"/>
        <v/>
      </c>
    </row>
    <row r="230" spans="1:15" x14ac:dyDescent="0.2">
      <c r="B230" s="72">
        <v>225</v>
      </c>
      <c r="C230" s="74" t="s">
        <v>71</v>
      </c>
      <c r="D230" s="74" t="s">
        <v>581</v>
      </c>
      <c r="E230" s="74" t="s">
        <v>31</v>
      </c>
      <c r="F230" s="74" t="s">
        <v>582</v>
      </c>
      <c r="G230" s="75" t="s">
        <v>15</v>
      </c>
      <c r="H230" s="75" t="s">
        <v>494</v>
      </c>
      <c r="I230" s="76">
        <v>1</v>
      </c>
      <c r="J230" s="45">
        <v>115500</v>
      </c>
      <c r="K230" s="77">
        <v>0.1421</v>
      </c>
      <c r="L230" s="78"/>
      <c r="M230" s="95">
        <f t="shared" si="14"/>
        <v>99087.45</v>
      </c>
      <c r="N230" s="87"/>
      <c r="O230" s="88" t="str">
        <f t="shared" si="15"/>
        <v/>
      </c>
    </row>
    <row r="231" spans="1:15" x14ac:dyDescent="0.2">
      <c r="B231" s="72">
        <v>226</v>
      </c>
      <c r="C231" s="74" t="s">
        <v>71</v>
      </c>
      <c r="D231" s="74" t="s">
        <v>583</v>
      </c>
      <c r="E231" s="74" t="s">
        <v>31</v>
      </c>
      <c r="F231" s="74" t="s">
        <v>584</v>
      </c>
      <c r="G231" s="75" t="s">
        <v>15</v>
      </c>
      <c r="H231" s="75" t="s">
        <v>494</v>
      </c>
      <c r="I231" s="76">
        <v>1</v>
      </c>
      <c r="J231" s="45">
        <v>126000</v>
      </c>
      <c r="K231" s="77">
        <v>0.1421</v>
      </c>
      <c r="L231" s="78"/>
      <c r="M231" s="95">
        <f t="shared" si="14"/>
        <v>108095.4</v>
      </c>
      <c r="N231" s="87"/>
      <c r="O231" s="88" t="str">
        <f t="shared" si="15"/>
        <v/>
      </c>
    </row>
    <row r="232" spans="1:15" x14ac:dyDescent="0.2">
      <c r="B232" s="72">
        <v>227</v>
      </c>
      <c r="C232" s="74" t="s">
        <v>71</v>
      </c>
      <c r="D232" s="74" t="s">
        <v>585</v>
      </c>
      <c r="E232" s="74" t="s">
        <v>31</v>
      </c>
      <c r="F232" s="74" t="s">
        <v>586</v>
      </c>
      <c r="G232" s="75" t="s">
        <v>15</v>
      </c>
      <c r="H232" s="75" t="s">
        <v>494</v>
      </c>
      <c r="I232" s="76">
        <v>1</v>
      </c>
      <c r="J232" s="45">
        <v>136500</v>
      </c>
      <c r="K232" s="77">
        <v>0.1421</v>
      </c>
      <c r="L232" s="78"/>
      <c r="M232" s="95">
        <f t="shared" si="14"/>
        <v>117103.35</v>
      </c>
      <c r="N232" s="87"/>
      <c r="O232" s="88" t="str">
        <f t="shared" si="15"/>
        <v/>
      </c>
    </row>
    <row r="233" spans="1:15" x14ac:dyDescent="0.2">
      <c r="B233" s="72">
        <v>228</v>
      </c>
      <c r="C233" s="74" t="s">
        <v>71</v>
      </c>
      <c r="D233" s="74" t="s">
        <v>587</v>
      </c>
      <c r="E233" s="74" t="s">
        <v>31</v>
      </c>
      <c r="F233" s="74" t="s">
        <v>588</v>
      </c>
      <c r="G233" s="75" t="s">
        <v>15</v>
      </c>
      <c r="H233" s="75" t="s">
        <v>494</v>
      </c>
      <c r="I233" s="76">
        <v>1</v>
      </c>
      <c r="J233" s="45">
        <v>147000</v>
      </c>
      <c r="K233" s="77">
        <v>0.1421</v>
      </c>
      <c r="L233" s="78"/>
      <c r="M233" s="95">
        <f t="shared" si="14"/>
        <v>126111.3</v>
      </c>
      <c r="N233" s="87"/>
      <c r="O233" s="88" t="str">
        <f t="shared" si="15"/>
        <v/>
      </c>
    </row>
    <row r="234" spans="1:15" ht="24" x14ac:dyDescent="0.2">
      <c r="B234" s="72">
        <v>229</v>
      </c>
      <c r="C234" s="74" t="s">
        <v>71</v>
      </c>
      <c r="D234" s="74" t="s">
        <v>589</v>
      </c>
      <c r="E234" s="74" t="s">
        <v>31</v>
      </c>
      <c r="F234" s="74" t="s">
        <v>590</v>
      </c>
      <c r="G234" s="75" t="s">
        <v>15</v>
      </c>
      <c r="H234" s="75" t="s">
        <v>494</v>
      </c>
      <c r="I234" s="76">
        <v>1</v>
      </c>
      <c r="J234" s="45">
        <v>153000</v>
      </c>
      <c r="K234" s="77">
        <v>0.1421</v>
      </c>
      <c r="L234" s="78"/>
      <c r="M234" s="95">
        <f t="shared" si="14"/>
        <v>131258.70000000001</v>
      </c>
      <c r="N234" s="87"/>
      <c r="O234" s="88" t="str">
        <f t="shared" si="15"/>
        <v/>
      </c>
    </row>
    <row r="235" spans="1:15" ht="24" x14ac:dyDescent="0.2">
      <c r="B235" s="72">
        <v>230</v>
      </c>
      <c r="C235" s="74" t="s">
        <v>71</v>
      </c>
      <c r="D235" s="74" t="s">
        <v>591</v>
      </c>
      <c r="E235" s="74" t="s">
        <v>31</v>
      </c>
      <c r="F235" s="74" t="s">
        <v>592</v>
      </c>
      <c r="G235" s="75" t="s">
        <v>15</v>
      </c>
      <c r="H235" s="75" t="s">
        <v>494</v>
      </c>
      <c r="I235" s="76">
        <v>1</v>
      </c>
      <c r="J235" s="45">
        <v>163200</v>
      </c>
      <c r="K235" s="77">
        <v>0.1421</v>
      </c>
      <c r="L235" s="78"/>
      <c r="M235" s="95">
        <f t="shared" si="14"/>
        <v>140009.28</v>
      </c>
      <c r="N235" s="87"/>
      <c r="O235" s="88" t="str">
        <f t="shared" si="15"/>
        <v/>
      </c>
    </row>
    <row r="236" spans="1:15" ht="24" x14ac:dyDescent="0.2">
      <c r="B236" s="72">
        <v>231</v>
      </c>
      <c r="C236" s="74" t="s">
        <v>71</v>
      </c>
      <c r="D236" s="74" t="s">
        <v>593</v>
      </c>
      <c r="E236" s="74" t="s">
        <v>31</v>
      </c>
      <c r="F236" s="74" t="s">
        <v>594</v>
      </c>
      <c r="G236" s="75" t="s">
        <v>15</v>
      </c>
      <c r="H236" s="75" t="s">
        <v>494</v>
      </c>
      <c r="I236" s="76">
        <v>1</v>
      </c>
      <c r="J236" s="45">
        <v>173400</v>
      </c>
      <c r="K236" s="77">
        <v>0.1421</v>
      </c>
      <c r="L236" s="78"/>
      <c r="M236" s="95">
        <f t="shared" ref="M236:M239" si="16">IF($J236="","",IF($L236="",$J236*(1-$K236),IF(L236&lt;K236,"Discount Error",J236*(1-$L236))))</f>
        <v>148759.85999999999</v>
      </c>
      <c r="N236" s="87"/>
      <c r="O236" s="88" t="str">
        <f t="shared" ref="O236:O239" si="17">IF(M236="Discount Error","Error",IF($N236="","",IF(J236*(1-N236)&gt;M236,"Discount Error",($J236*(1-$N236)))))</f>
        <v/>
      </c>
    </row>
    <row r="237" spans="1:15" ht="24" x14ac:dyDescent="0.2">
      <c r="B237" s="72">
        <v>232</v>
      </c>
      <c r="C237" s="74" t="s">
        <v>71</v>
      </c>
      <c r="D237" s="74" t="s">
        <v>595</v>
      </c>
      <c r="E237" s="74" t="s">
        <v>31</v>
      </c>
      <c r="F237" s="101" t="s">
        <v>596</v>
      </c>
      <c r="G237" s="75" t="s">
        <v>15</v>
      </c>
      <c r="H237" s="75" t="s">
        <v>494</v>
      </c>
      <c r="I237" s="76">
        <v>1</v>
      </c>
      <c r="J237" s="45">
        <v>183600</v>
      </c>
      <c r="K237" s="77">
        <v>0.1421</v>
      </c>
      <c r="L237" s="78"/>
      <c r="M237" s="95">
        <f t="shared" si="16"/>
        <v>157510.44</v>
      </c>
      <c r="N237" s="87"/>
      <c r="O237" s="88" t="str">
        <f t="shared" si="17"/>
        <v/>
      </c>
    </row>
    <row r="238" spans="1:15" s="51" customFormat="1" ht="24" x14ac:dyDescent="0.2">
      <c r="A238" s="65"/>
      <c r="B238" s="72">
        <v>233</v>
      </c>
      <c r="C238" s="74" t="s">
        <v>71</v>
      </c>
      <c r="D238" s="74" t="s">
        <v>597</v>
      </c>
      <c r="E238" s="74" t="s">
        <v>31</v>
      </c>
      <c r="F238" s="101" t="s">
        <v>598</v>
      </c>
      <c r="G238" s="75" t="s">
        <v>15</v>
      </c>
      <c r="H238" s="75" t="s">
        <v>494</v>
      </c>
      <c r="I238" s="76">
        <v>1</v>
      </c>
      <c r="J238" s="45">
        <v>193800</v>
      </c>
      <c r="K238" s="77">
        <v>0.1421</v>
      </c>
      <c r="L238" s="78"/>
      <c r="M238" s="95">
        <f t="shared" si="16"/>
        <v>166261.01999999999</v>
      </c>
      <c r="N238" s="87"/>
      <c r="O238" s="88" t="str">
        <f t="shared" si="17"/>
        <v/>
      </c>
    </row>
    <row r="239" spans="1:15" s="51" customFormat="1" ht="24" x14ac:dyDescent="0.2">
      <c r="A239" s="65"/>
      <c r="B239" s="72">
        <v>234</v>
      </c>
      <c r="C239" s="74" t="s">
        <v>71</v>
      </c>
      <c r="D239" s="74" t="s">
        <v>599</v>
      </c>
      <c r="E239" s="74" t="s">
        <v>31</v>
      </c>
      <c r="F239" s="101" t="s">
        <v>600</v>
      </c>
      <c r="G239" s="75" t="s">
        <v>15</v>
      </c>
      <c r="H239" s="75" t="s">
        <v>494</v>
      </c>
      <c r="I239" s="76">
        <v>1</v>
      </c>
      <c r="J239" s="45">
        <v>198000</v>
      </c>
      <c r="K239" s="77">
        <v>0.1421</v>
      </c>
      <c r="L239" s="78"/>
      <c r="M239" s="95">
        <f t="shared" si="16"/>
        <v>169864.2</v>
      </c>
      <c r="N239" s="87"/>
      <c r="O239" s="88" t="str">
        <f t="shared" si="17"/>
        <v/>
      </c>
    </row>
    <row r="240" spans="1:15" x14ac:dyDescent="0.2">
      <c r="B240" s="72">
        <v>235</v>
      </c>
      <c r="C240" s="74" t="s">
        <v>71</v>
      </c>
      <c r="D240" s="74" t="s">
        <v>812</v>
      </c>
      <c r="E240" s="74" t="s">
        <v>31</v>
      </c>
      <c r="F240" s="101" t="s">
        <v>88</v>
      </c>
      <c r="G240" s="75" t="s">
        <v>15</v>
      </c>
      <c r="H240" s="75" t="s">
        <v>494</v>
      </c>
      <c r="I240" s="76">
        <v>1</v>
      </c>
      <c r="J240" s="45">
        <v>1500</v>
      </c>
      <c r="K240" s="77">
        <v>0.1421</v>
      </c>
      <c r="L240" s="78">
        <f>1-M240/J240</f>
        <v>0.26710000000000012</v>
      </c>
      <c r="M240" s="95">
        <v>1099.3499999999999</v>
      </c>
      <c r="N240" s="87"/>
      <c r="O240" s="88" t="str">
        <f t="shared" ref="O240:O254" si="18">IF(M240="Discount Error","Error",IF($N240="","",IF(J240*(1-N240)&gt;M240,"Discount Error",($J240*(1-$N240)))))</f>
        <v/>
      </c>
    </row>
    <row r="241" spans="2:15" x14ac:dyDescent="0.2">
      <c r="B241" s="72">
        <v>236</v>
      </c>
      <c r="C241" s="74" t="s">
        <v>813</v>
      </c>
      <c r="D241" s="74" t="s">
        <v>814</v>
      </c>
      <c r="E241" s="74" t="s">
        <v>815</v>
      </c>
      <c r="F241" s="101" t="s">
        <v>816</v>
      </c>
      <c r="G241" s="75" t="s">
        <v>15</v>
      </c>
      <c r="H241" s="75" t="s">
        <v>817</v>
      </c>
      <c r="I241" s="76">
        <v>1</v>
      </c>
      <c r="J241" s="45">
        <v>4200</v>
      </c>
      <c r="K241" s="77">
        <v>0.1421</v>
      </c>
      <c r="L241" s="78">
        <f t="shared" ref="L241:L254" si="19">1-M241/J241</f>
        <v>0.2671</v>
      </c>
      <c r="M241" s="95">
        <v>3078.18</v>
      </c>
      <c r="N241" s="87"/>
      <c r="O241" s="88" t="str">
        <f t="shared" si="18"/>
        <v/>
      </c>
    </row>
    <row r="242" spans="2:15" x14ac:dyDescent="0.2">
      <c r="B242" s="72">
        <v>237</v>
      </c>
      <c r="C242" s="74" t="s">
        <v>813</v>
      </c>
      <c r="D242" s="74" t="s">
        <v>818</v>
      </c>
      <c r="E242" s="74" t="s">
        <v>815</v>
      </c>
      <c r="F242" s="101" t="s">
        <v>819</v>
      </c>
      <c r="G242" s="75" t="s">
        <v>15</v>
      </c>
      <c r="H242" s="75" t="s">
        <v>817</v>
      </c>
      <c r="I242" s="76">
        <v>1</v>
      </c>
      <c r="J242" s="45">
        <v>1500</v>
      </c>
      <c r="K242" s="77">
        <v>0.1421</v>
      </c>
      <c r="L242" s="78">
        <f t="shared" si="19"/>
        <v>0.26710000000000012</v>
      </c>
      <c r="M242" s="95">
        <v>1099.3499999999999</v>
      </c>
      <c r="N242" s="87"/>
      <c r="O242" s="88" t="str">
        <f t="shared" si="18"/>
        <v/>
      </c>
    </row>
    <row r="243" spans="2:15" x14ac:dyDescent="0.2">
      <c r="B243" s="72">
        <v>238</v>
      </c>
      <c r="C243" s="74" t="s">
        <v>71</v>
      </c>
      <c r="D243" s="74" t="s">
        <v>486</v>
      </c>
      <c r="E243" s="74" t="s">
        <v>31</v>
      </c>
      <c r="F243" s="101" t="s">
        <v>487</v>
      </c>
      <c r="G243" s="75" t="s">
        <v>15</v>
      </c>
      <c r="H243" s="75" t="s">
        <v>494</v>
      </c>
      <c r="I243" s="76">
        <v>1</v>
      </c>
      <c r="J243" s="45">
        <v>731</v>
      </c>
      <c r="K243" s="77">
        <v>0.1421</v>
      </c>
      <c r="L243" s="78">
        <f t="shared" si="19"/>
        <v>0.2671</v>
      </c>
      <c r="M243" s="95">
        <v>535.74990000000003</v>
      </c>
      <c r="N243" s="87"/>
      <c r="O243" s="88" t="str">
        <f t="shared" si="18"/>
        <v/>
      </c>
    </row>
    <row r="244" spans="2:15" x14ac:dyDescent="0.2">
      <c r="B244" s="72">
        <v>239</v>
      </c>
      <c r="C244" s="74" t="s">
        <v>71</v>
      </c>
      <c r="D244" s="74" t="s">
        <v>820</v>
      </c>
      <c r="E244" s="74" t="s">
        <v>31</v>
      </c>
      <c r="F244" s="101" t="s">
        <v>821</v>
      </c>
      <c r="G244" s="75" t="s">
        <v>15</v>
      </c>
      <c r="H244" s="75" t="s">
        <v>494</v>
      </c>
      <c r="I244" s="76">
        <v>1</v>
      </c>
      <c r="J244" s="45">
        <v>225</v>
      </c>
      <c r="K244" s="77">
        <v>0.1421</v>
      </c>
      <c r="L244" s="78">
        <f t="shared" si="19"/>
        <v>0.2671</v>
      </c>
      <c r="M244" s="95">
        <v>164.9025</v>
      </c>
      <c r="N244" s="87"/>
      <c r="O244" s="88" t="str">
        <f t="shared" si="18"/>
        <v/>
      </c>
    </row>
    <row r="245" spans="2:15" x14ac:dyDescent="0.2">
      <c r="B245" s="72">
        <v>240</v>
      </c>
      <c r="C245" s="74" t="s">
        <v>71</v>
      </c>
      <c r="D245" s="74" t="s">
        <v>822</v>
      </c>
      <c r="E245" s="74" t="s">
        <v>31</v>
      </c>
      <c r="F245" s="101" t="s">
        <v>823</v>
      </c>
      <c r="G245" s="75" t="s">
        <v>15</v>
      </c>
      <c r="H245" s="75" t="s">
        <v>494</v>
      </c>
      <c r="I245" s="76">
        <v>1</v>
      </c>
      <c r="J245" s="45">
        <v>442</v>
      </c>
      <c r="K245" s="77">
        <v>0.1421</v>
      </c>
      <c r="L245" s="78">
        <f t="shared" si="19"/>
        <v>0.2671</v>
      </c>
      <c r="M245" s="95">
        <v>323.9418</v>
      </c>
      <c r="N245" s="87"/>
      <c r="O245" s="88" t="str">
        <f t="shared" si="18"/>
        <v/>
      </c>
    </row>
    <row r="246" spans="2:15" x14ac:dyDescent="0.2">
      <c r="B246" s="72">
        <v>241</v>
      </c>
      <c r="C246" s="74" t="s">
        <v>71</v>
      </c>
      <c r="D246" s="74" t="s">
        <v>824</v>
      </c>
      <c r="E246" s="74" t="s">
        <v>31</v>
      </c>
      <c r="F246" s="101" t="s">
        <v>825</v>
      </c>
      <c r="G246" s="75" t="s">
        <v>15</v>
      </c>
      <c r="H246" s="75" t="s">
        <v>494</v>
      </c>
      <c r="I246" s="76">
        <v>1</v>
      </c>
      <c r="J246" s="45">
        <v>0</v>
      </c>
      <c r="K246" s="77">
        <v>0.1421</v>
      </c>
      <c r="L246" s="78"/>
      <c r="M246" s="95">
        <v>0</v>
      </c>
      <c r="N246" s="87"/>
      <c r="O246" s="88" t="str">
        <f t="shared" si="18"/>
        <v/>
      </c>
    </row>
    <row r="247" spans="2:15" x14ac:dyDescent="0.2">
      <c r="B247" s="72">
        <v>242</v>
      </c>
      <c r="C247" s="74" t="s">
        <v>71</v>
      </c>
      <c r="D247" s="74" t="s">
        <v>826</v>
      </c>
      <c r="E247" s="74" t="s">
        <v>31</v>
      </c>
      <c r="F247" s="101" t="s">
        <v>827</v>
      </c>
      <c r="G247" s="75" t="s">
        <v>15</v>
      </c>
      <c r="H247" s="75" t="s">
        <v>494</v>
      </c>
      <c r="I247" s="76">
        <v>1</v>
      </c>
      <c r="J247" s="45">
        <v>0</v>
      </c>
      <c r="K247" s="77">
        <v>0.1421</v>
      </c>
      <c r="L247" s="78"/>
      <c r="M247" s="95">
        <v>0</v>
      </c>
      <c r="N247" s="87"/>
      <c r="O247" s="88" t="str">
        <f t="shared" si="18"/>
        <v/>
      </c>
    </row>
    <row r="248" spans="2:15" x14ac:dyDescent="0.2">
      <c r="B248" s="72">
        <v>243</v>
      </c>
      <c r="C248" s="74" t="s">
        <v>71</v>
      </c>
      <c r="D248" s="74" t="s">
        <v>828</v>
      </c>
      <c r="E248" s="74" t="s">
        <v>31</v>
      </c>
      <c r="F248" s="101" t="s">
        <v>829</v>
      </c>
      <c r="G248" s="75" t="s">
        <v>15</v>
      </c>
      <c r="H248" s="75" t="s">
        <v>494</v>
      </c>
      <c r="I248" s="76">
        <v>1</v>
      </c>
      <c r="J248" s="45">
        <v>0</v>
      </c>
      <c r="K248" s="77">
        <v>0.1421</v>
      </c>
      <c r="L248" s="78"/>
      <c r="M248" s="95">
        <v>0</v>
      </c>
      <c r="N248" s="87"/>
      <c r="O248" s="88" t="str">
        <f t="shared" si="18"/>
        <v/>
      </c>
    </row>
    <row r="249" spans="2:15" x14ac:dyDescent="0.2">
      <c r="B249" s="72">
        <v>244</v>
      </c>
      <c r="C249" s="74" t="s">
        <v>188</v>
      </c>
      <c r="D249" s="74" t="s">
        <v>830</v>
      </c>
      <c r="E249" s="74" t="s">
        <v>190</v>
      </c>
      <c r="F249" s="101" t="s">
        <v>831</v>
      </c>
      <c r="G249" s="75" t="s">
        <v>15</v>
      </c>
      <c r="H249" s="75" t="s">
        <v>95</v>
      </c>
      <c r="I249" s="76">
        <v>1</v>
      </c>
      <c r="J249" s="45">
        <v>70000</v>
      </c>
      <c r="K249" s="77">
        <v>0.1421</v>
      </c>
      <c r="L249" s="78">
        <f t="shared" si="19"/>
        <v>0.2671</v>
      </c>
      <c r="M249" s="95">
        <v>51303</v>
      </c>
      <c r="N249" s="87"/>
      <c r="O249" s="88" t="str">
        <f t="shared" si="18"/>
        <v/>
      </c>
    </row>
    <row r="250" spans="2:15" x14ac:dyDescent="0.2">
      <c r="B250" s="72">
        <v>245</v>
      </c>
      <c r="C250" s="74" t="s">
        <v>188</v>
      </c>
      <c r="D250" s="74" t="s">
        <v>832</v>
      </c>
      <c r="E250" s="74" t="s">
        <v>190</v>
      </c>
      <c r="F250" s="101" t="s">
        <v>833</v>
      </c>
      <c r="G250" s="75" t="s">
        <v>15</v>
      </c>
      <c r="H250" s="75" t="s">
        <v>545</v>
      </c>
      <c r="I250" s="76">
        <v>1</v>
      </c>
      <c r="J250" s="45">
        <v>39.950000000000003</v>
      </c>
      <c r="K250" s="77">
        <v>0.1421</v>
      </c>
      <c r="L250" s="78">
        <f t="shared" si="19"/>
        <v>0.2671</v>
      </c>
      <c r="M250" s="95">
        <v>29.279355000000002</v>
      </c>
      <c r="N250" s="87"/>
      <c r="O250" s="88" t="str">
        <f t="shared" si="18"/>
        <v/>
      </c>
    </row>
    <row r="251" spans="2:15" x14ac:dyDescent="0.2">
      <c r="B251" s="72">
        <v>246</v>
      </c>
      <c r="C251" s="74" t="s">
        <v>188</v>
      </c>
      <c r="D251" s="74" t="s">
        <v>834</v>
      </c>
      <c r="E251" s="74" t="s">
        <v>190</v>
      </c>
      <c r="F251" s="101" t="s">
        <v>835</v>
      </c>
      <c r="G251" s="75" t="s">
        <v>15</v>
      </c>
      <c r="H251" s="75" t="s">
        <v>95</v>
      </c>
      <c r="I251" s="76">
        <v>1</v>
      </c>
      <c r="J251" s="45">
        <v>15000</v>
      </c>
      <c r="K251" s="77">
        <v>0.1421</v>
      </c>
      <c r="L251" s="78">
        <f t="shared" si="19"/>
        <v>0.2671</v>
      </c>
      <c r="M251" s="95">
        <v>10993.5</v>
      </c>
      <c r="N251" s="87"/>
      <c r="O251" s="88" t="str">
        <f t="shared" si="18"/>
        <v/>
      </c>
    </row>
    <row r="252" spans="2:15" x14ac:dyDescent="0.2">
      <c r="B252" s="72">
        <v>247</v>
      </c>
      <c r="C252" s="74" t="s">
        <v>188</v>
      </c>
      <c r="D252" s="74" t="s">
        <v>836</v>
      </c>
      <c r="E252" s="74" t="s">
        <v>190</v>
      </c>
      <c r="F252" s="101" t="s">
        <v>837</v>
      </c>
      <c r="G252" s="75" t="s">
        <v>15</v>
      </c>
      <c r="H252" s="75" t="s">
        <v>95</v>
      </c>
      <c r="I252" s="76">
        <v>1</v>
      </c>
      <c r="J252" s="45">
        <v>159.80000000000001</v>
      </c>
      <c r="K252" s="77">
        <v>0.1421</v>
      </c>
      <c r="L252" s="78">
        <f t="shared" si="19"/>
        <v>0.2671</v>
      </c>
      <c r="M252" s="95">
        <v>117.11742000000001</v>
      </c>
      <c r="N252" s="87"/>
      <c r="O252" s="88" t="str">
        <f t="shared" si="18"/>
        <v/>
      </c>
    </row>
    <row r="253" spans="2:15" x14ac:dyDescent="0.2">
      <c r="B253" s="72">
        <v>248</v>
      </c>
      <c r="C253" s="74" t="s">
        <v>188</v>
      </c>
      <c r="D253" s="74" t="s">
        <v>838</v>
      </c>
      <c r="E253" s="74" t="s">
        <v>190</v>
      </c>
      <c r="F253" s="101" t="s">
        <v>839</v>
      </c>
      <c r="G253" s="75" t="s">
        <v>15</v>
      </c>
      <c r="H253" s="75" t="s">
        <v>545</v>
      </c>
      <c r="I253" s="76">
        <v>1</v>
      </c>
      <c r="J253" s="45">
        <v>0</v>
      </c>
      <c r="K253" s="77">
        <v>0.1421</v>
      </c>
      <c r="L253" s="78"/>
      <c r="M253" s="95">
        <v>0</v>
      </c>
      <c r="N253" s="87"/>
      <c r="O253" s="88" t="str">
        <f t="shared" si="18"/>
        <v/>
      </c>
    </row>
    <row r="254" spans="2:15" ht="12.75" thickBot="1" x14ac:dyDescent="0.25">
      <c r="B254" s="72">
        <v>249</v>
      </c>
      <c r="C254" s="74" t="s">
        <v>188</v>
      </c>
      <c r="D254" s="74" t="s">
        <v>840</v>
      </c>
      <c r="E254" s="74" t="s">
        <v>190</v>
      </c>
      <c r="F254" s="101" t="s">
        <v>841</v>
      </c>
      <c r="G254" s="75" t="s">
        <v>15</v>
      </c>
      <c r="H254" s="75" t="s">
        <v>545</v>
      </c>
      <c r="I254" s="76">
        <v>1</v>
      </c>
      <c r="J254" s="45">
        <v>303.62</v>
      </c>
      <c r="K254" s="77">
        <v>0.1421</v>
      </c>
      <c r="L254" s="78">
        <f t="shared" si="19"/>
        <v>0.2671</v>
      </c>
      <c r="M254" s="95">
        <v>222.523098</v>
      </c>
      <c r="N254" s="87"/>
      <c r="O254" s="88" t="str">
        <f t="shared" si="18"/>
        <v/>
      </c>
    </row>
    <row r="255" spans="2:15" ht="30.75" thickBot="1" x14ac:dyDescent="0.25">
      <c r="B255" s="72">
        <v>250</v>
      </c>
      <c r="C255" s="129" t="s">
        <v>188</v>
      </c>
      <c r="D255" s="129" t="s">
        <v>870</v>
      </c>
      <c r="E255" s="130" t="s">
        <v>871</v>
      </c>
      <c r="F255" s="129" t="s">
        <v>872</v>
      </c>
      <c r="G255" s="131"/>
      <c r="H255" s="132" t="s">
        <v>873</v>
      </c>
      <c r="I255" s="133">
        <v>1</v>
      </c>
      <c r="J255" s="146">
        <v>0</v>
      </c>
      <c r="K255" s="134">
        <v>0</v>
      </c>
      <c r="L255" s="135">
        <v>0</v>
      </c>
      <c r="M255" s="136">
        <v>0</v>
      </c>
      <c r="N255" s="137"/>
      <c r="O255" s="138"/>
    </row>
    <row r="256" spans="2:15" ht="30.75" thickBot="1" x14ac:dyDescent="0.25">
      <c r="B256" s="72">
        <v>251</v>
      </c>
      <c r="C256" s="139" t="s">
        <v>92</v>
      </c>
      <c r="D256" s="139" t="s">
        <v>874</v>
      </c>
      <c r="E256" s="130" t="s">
        <v>875</v>
      </c>
      <c r="F256" s="139" t="s">
        <v>876</v>
      </c>
      <c r="G256" s="131"/>
      <c r="H256" s="140" t="s">
        <v>873</v>
      </c>
      <c r="I256" s="133">
        <v>1</v>
      </c>
      <c r="J256" s="146">
        <v>3424</v>
      </c>
      <c r="K256" s="141">
        <v>0.1421</v>
      </c>
      <c r="L256" s="142">
        <v>0.22789999999999999</v>
      </c>
      <c r="M256" s="143">
        <v>2643.61</v>
      </c>
      <c r="N256" s="137"/>
      <c r="O256" s="138"/>
    </row>
    <row r="257" spans="2:15" ht="30.75" thickBot="1" x14ac:dyDescent="0.25">
      <c r="B257" s="72">
        <v>252</v>
      </c>
      <c r="C257" s="139" t="s">
        <v>188</v>
      </c>
      <c r="D257" s="139" t="s">
        <v>877</v>
      </c>
      <c r="E257" s="130" t="s">
        <v>875</v>
      </c>
      <c r="F257" s="139" t="s">
        <v>878</v>
      </c>
      <c r="G257" s="131"/>
      <c r="H257" s="140" t="s">
        <v>879</v>
      </c>
      <c r="I257" s="133">
        <v>1</v>
      </c>
      <c r="J257" s="146">
        <v>588</v>
      </c>
      <c r="K257" s="141">
        <v>0.1421</v>
      </c>
      <c r="L257" s="142">
        <v>0.22789999999999999</v>
      </c>
      <c r="M257" s="138">
        <v>454.35</v>
      </c>
      <c r="N257" s="137"/>
      <c r="O257" s="138"/>
    </row>
    <row r="258" spans="2:15" ht="15.75" thickBot="1" x14ac:dyDescent="0.25">
      <c r="B258" s="72">
        <v>253</v>
      </c>
      <c r="C258" s="139" t="s">
        <v>188</v>
      </c>
      <c r="D258" s="139" t="s">
        <v>880</v>
      </c>
      <c r="E258" s="130" t="s">
        <v>871</v>
      </c>
      <c r="F258" s="139" t="s">
        <v>881</v>
      </c>
      <c r="G258" s="133"/>
      <c r="H258" s="140" t="s">
        <v>873</v>
      </c>
      <c r="I258" s="133">
        <v>1</v>
      </c>
      <c r="J258" s="146">
        <v>0</v>
      </c>
      <c r="K258" s="134">
        <v>0</v>
      </c>
      <c r="L258" s="142">
        <v>0</v>
      </c>
      <c r="M258" s="136">
        <v>0</v>
      </c>
      <c r="N258" s="137"/>
      <c r="O258" s="138"/>
    </row>
    <row r="259" spans="2:15" ht="30.75" thickBot="1" x14ac:dyDescent="0.25">
      <c r="B259" s="72">
        <v>254</v>
      </c>
      <c r="C259" s="139" t="s">
        <v>188</v>
      </c>
      <c r="D259" s="139" t="s">
        <v>882</v>
      </c>
      <c r="E259" s="130" t="s">
        <v>871</v>
      </c>
      <c r="F259" s="139" t="s">
        <v>883</v>
      </c>
      <c r="G259" s="131"/>
      <c r="H259" s="140" t="s">
        <v>423</v>
      </c>
      <c r="I259" s="133">
        <v>1</v>
      </c>
      <c r="J259" s="146">
        <v>0</v>
      </c>
      <c r="K259" s="141">
        <v>0</v>
      </c>
      <c r="L259" s="142">
        <v>0</v>
      </c>
      <c r="M259" s="136">
        <v>0</v>
      </c>
      <c r="N259" s="137"/>
      <c r="O259" s="138"/>
    </row>
    <row r="260" spans="2:15" ht="30.75" thickBot="1" x14ac:dyDescent="0.25">
      <c r="B260" s="72">
        <v>255</v>
      </c>
      <c r="C260" s="139" t="s">
        <v>188</v>
      </c>
      <c r="D260" s="139" t="s">
        <v>884</v>
      </c>
      <c r="E260" s="130" t="s">
        <v>871</v>
      </c>
      <c r="F260" s="139" t="s">
        <v>885</v>
      </c>
      <c r="G260" s="131"/>
      <c r="H260" s="140" t="s">
        <v>873</v>
      </c>
      <c r="I260" s="133">
        <v>1</v>
      </c>
      <c r="J260" s="146">
        <v>0</v>
      </c>
      <c r="K260" s="141">
        <v>0</v>
      </c>
      <c r="L260" s="142">
        <v>0</v>
      </c>
      <c r="M260" s="136">
        <v>0</v>
      </c>
      <c r="N260" s="137"/>
      <c r="O260" s="138"/>
    </row>
    <row r="261" spans="2:15" ht="30.75" thickBot="1" x14ac:dyDescent="0.25">
      <c r="B261" s="72">
        <v>256</v>
      </c>
      <c r="C261" s="139" t="s">
        <v>188</v>
      </c>
      <c r="D261" s="139" t="s">
        <v>886</v>
      </c>
      <c r="E261" s="130" t="s">
        <v>871</v>
      </c>
      <c r="F261" s="139" t="s">
        <v>887</v>
      </c>
      <c r="G261" s="131"/>
      <c r="H261" s="140" t="s">
        <v>95</v>
      </c>
      <c r="I261" s="133">
        <v>1</v>
      </c>
      <c r="J261" s="146">
        <v>0</v>
      </c>
      <c r="K261" s="141">
        <v>0</v>
      </c>
      <c r="L261" s="142">
        <v>0</v>
      </c>
      <c r="M261" s="136">
        <v>0</v>
      </c>
      <c r="N261" s="137"/>
      <c r="O261" s="138"/>
    </row>
    <row r="262" spans="2:15" ht="24" x14ac:dyDescent="0.25">
      <c r="B262" s="72">
        <v>257</v>
      </c>
      <c r="C262" s="130" t="s">
        <v>888</v>
      </c>
      <c r="D262" s="144" t="s">
        <v>889</v>
      </c>
      <c r="E262" s="130" t="s">
        <v>31</v>
      </c>
      <c r="F262" s="144" t="s">
        <v>890</v>
      </c>
      <c r="G262" s="131"/>
      <c r="H262" s="133" t="s">
        <v>873</v>
      </c>
      <c r="I262" s="133">
        <v>1</v>
      </c>
      <c r="J262" s="146">
        <v>143.34</v>
      </c>
      <c r="K262" s="141">
        <v>0.1421</v>
      </c>
      <c r="L262" s="142">
        <v>0.22789999999999999</v>
      </c>
      <c r="M262" s="138">
        <v>110.67</v>
      </c>
      <c r="N262" s="137"/>
      <c r="O262" s="138"/>
    </row>
  </sheetData>
  <sheetProtection formatCells="0"/>
  <protectedRanges>
    <protectedRange sqref="E255:E1048573 E2:E167" name="Range1_1"/>
    <protectedRange sqref="F1" name="Range1_1_1"/>
    <protectedRange sqref="E170:E221" name="Range1_1_3"/>
    <protectedRange sqref="E222:E237" name="Range1_1_2_1"/>
    <protectedRange sqref="E238:E239" name="Range1_1_2_2"/>
    <protectedRange sqref="E241:E254" name="Range1_1_5"/>
    <protectedRange sqref="E240" name="Range1_1_3_2_1"/>
  </protectedRanges>
  <autoFilter ref="A5:O239" xr:uid="{8D2E9A80-594A-4317-B794-AA85D8CF9497}">
    <sortState xmlns:xlrd2="http://schemas.microsoft.com/office/spreadsheetml/2017/richdata2" ref="A6:O239">
      <sortCondition ref="B5:B239"/>
    </sortState>
  </autoFilter>
  <mergeCells count="3">
    <mergeCell ref="B1:C1"/>
    <mergeCell ref="B2:C2"/>
    <mergeCell ref="B3:C3"/>
  </mergeCells>
  <conditionalFormatting sqref="F222:F237">
    <cfRule type="duplicateValues" dxfId="3" priority="13"/>
  </conditionalFormatting>
  <conditionalFormatting sqref="F1:F167">
    <cfRule type="duplicateValues" dxfId="2" priority="38"/>
  </conditionalFormatting>
  <conditionalFormatting sqref="F238:F254">
    <cfRule type="duplicateValues" dxfId="1" priority="1"/>
  </conditionalFormatting>
  <printOptions horizontalCentered="1"/>
  <pageMargins left="0.25" right="0.25" top="0.75" bottom="0.75" header="0.3" footer="0.3"/>
  <pageSetup paperSize="5" scale="60" fitToHeight="0" orientation="landscape" horizontalDpi="4294967295" verticalDpi="4294967295" r:id="rId1"/>
  <headerFooter>
    <oddHeader>&amp;L&amp;"Arial,Regular"&amp;9Office of General Services
NYS Procurement&amp;C&amp;"Arial,Regular"&amp;9Group 73600 Solicitation 22802
Information Technology Umbrella Contract - Manufacturer Based (Statewide)&amp;R&amp;"Arial,Regular"&amp;9Appendix E Contract Pricing Modification
&amp;A</oddHeader>
    <oddFooter>&amp;L&amp;"Arial,Regular"&amp;10Contract Number&amp;C&amp;"Arial,Regular"&amp;10Contractor&amp;R&amp;"Arial,Regular"&amp;10Page &amp;P of &amp;N</oddFooter>
  </headerFooter>
  <ignoredErrors>
    <ignoredError sqref="L240:L245 L249:L252 L25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6E614-9DF1-44E2-95D5-08D37BEF1878}">
  <sheetPr>
    <tabColor rgb="FFFF0000"/>
    <pageSetUpPr autoPageBreaks="0"/>
  </sheetPr>
  <dimension ref="A1:O114"/>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activeCell="D3" sqref="D3"/>
    </sheetView>
  </sheetViews>
  <sheetFormatPr defaultColWidth="9.28515625" defaultRowHeight="12" x14ac:dyDescent="0.2"/>
  <cols>
    <col min="1" max="1" width="1.7109375" style="56" customWidth="1"/>
    <col min="2" max="2" width="8.7109375" style="53" customWidth="1"/>
    <col min="3" max="3" width="24.28515625" style="71" customWidth="1"/>
    <col min="4" max="4" width="54.7109375" style="71" customWidth="1"/>
    <col min="5" max="5" width="29.42578125" style="53" customWidth="1"/>
    <col min="6" max="6" width="23.7109375" style="53" customWidth="1"/>
    <col min="7" max="7" width="19.140625" style="53" customWidth="1"/>
    <col min="8" max="8" width="15.7109375" style="53" customWidth="1"/>
    <col min="9" max="9" width="9.7109375" style="55" customWidth="1"/>
    <col min="10" max="10" width="15.85546875" style="111" customWidth="1"/>
    <col min="11" max="12" width="10.28515625" style="57" customWidth="1"/>
    <col min="13" max="13" width="15.140625" style="111" customWidth="1"/>
    <col min="14" max="14" width="12.28515625" style="54" customWidth="1"/>
    <col min="15" max="15" width="14" style="52" customWidth="1"/>
    <col min="16" max="16384" width="9.28515625" style="56"/>
  </cols>
  <sheetData>
    <row r="1" spans="1:15" s="6" customFormat="1" ht="12.75" customHeight="1" x14ac:dyDescent="0.2">
      <c r="B1" s="164" t="s">
        <v>27</v>
      </c>
      <c r="C1" s="165"/>
      <c r="D1" s="68" t="s">
        <v>28</v>
      </c>
      <c r="E1" s="15" t="s">
        <v>23</v>
      </c>
      <c r="F1" s="16">
        <f>COUNTA(E6:E4999)</f>
        <v>109</v>
      </c>
      <c r="J1" s="89"/>
      <c r="K1" s="36"/>
      <c r="L1" s="36"/>
      <c r="M1" s="89"/>
    </row>
    <row r="2" spans="1:15" s="6" customFormat="1" ht="12.75" x14ac:dyDescent="0.2">
      <c r="B2" s="166" t="s">
        <v>20</v>
      </c>
      <c r="C2" s="167"/>
      <c r="D2" s="69" t="s">
        <v>36</v>
      </c>
      <c r="E2" s="32"/>
      <c r="J2" s="89"/>
      <c r="K2" s="36"/>
      <c r="L2" s="36"/>
      <c r="M2" s="89"/>
    </row>
    <row r="3" spans="1:15" s="6" customFormat="1" ht="13.5" customHeight="1" thickBot="1" x14ac:dyDescent="0.25">
      <c r="B3" s="168" t="s">
        <v>21</v>
      </c>
      <c r="C3" s="169"/>
      <c r="D3" s="63">
        <v>44403</v>
      </c>
      <c r="E3" s="32"/>
      <c r="J3" s="89"/>
      <c r="K3" s="36"/>
      <c r="L3" s="36"/>
      <c r="M3" s="89"/>
    </row>
    <row r="4" spans="1:15" s="6" customFormat="1" ht="15.75" x14ac:dyDescent="0.25">
      <c r="B4" s="33"/>
      <c r="C4" s="70"/>
      <c r="D4" s="70"/>
      <c r="E4" s="33"/>
      <c r="F4" s="34">
        <f>'[2]Contractor Information'!D9</f>
        <v>0</v>
      </c>
      <c r="G4" s="35"/>
      <c r="I4" s="36"/>
      <c r="J4" s="89"/>
      <c r="K4" s="37"/>
      <c r="L4" s="38"/>
      <c r="M4" s="93"/>
      <c r="N4" s="38"/>
      <c r="O4" s="39"/>
    </row>
    <row r="5" spans="1:15" s="6" customFormat="1" ht="60" x14ac:dyDescent="0.2">
      <c r="B5" s="7" t="s">
        <v>2</v>
      </c>
      <c r="C5" s="60" t="s">
        <v>6</v>
      </c>
      <c r="D5" s="60" t="s">
        <v>7</v>
      </c>
      <c r="E5" s="3" t="s">
        <v>19</v>
      </c>
      <c r="F5" s="3" t="s">
        <v>10</v>
      </c>
      <c r="G5" s="3" t="s">
        <v>26</v>
      </c>
      <c r="H5" s="3" t="s">
        <v>0</v>
      </c>
      <c r="I5" s="3" t="s">
        <v>8</v>
      </c>
      <c r="J5" s="90" t="s">
        <v>1</v>
      </c>
      <c r="K5" s="61" t="s">
        <v>24</v>
      </c>
      <c r="L5" s="61" t="s">
        <v>18</v>
      </c>
      <c r="M5" s="94" t="s">
        <v>4</v>
      </c>
      <c r="N5" s="9" t="s">
        <v>3</v>
      </c>
      <c r="O5" s="9" t="s">
        <v>5</v>
      </c>
    </row>
    <row r="6" spans="1:15" s="17" customFormat="1" ht="40.9" customHeight="1" x14ac:dyDescent="0.2">
      <c r="A6" s="73"/>
      <c r="B6" s="72">
        <v>1</v>
      </c>
      <c r="C6" s="116" t="s">
        <v>601</v>
      </c>
      <c r="D6" s="116" t="s">
        <v>602</v>
      </c>
      <c r="E6" s="116" t="s">
        <v>30</v>
      </c>
      <c r="F6" s="116" t="s">
        <v>603</v>
      </c>
      <c r="G6" s="117" t="s">
        <v>604</v>
      </c>
      <c r="H6" s="117" t="s">
        <v>545</v>
      </c>
      <c r="I6" s="118">
        <v>5</v>
      </c>
      <c r="J6" s="112">
        <v>624.16999999999996</v>
      </c>
      <c r="K6" s="119">
        <v>0.11</v>
      </c>
      <c r="L6" s="87"/>
      <c r="M6" s="97">
        <f>IF($J6="","",IF($L6="",$J6*(1-$K6),IF(L6&lt;K6,"Discount Error",J6*(1-$L6))))</f>
        <v>555.51130000000001</v>
      </c>
      <c r="N6" s="87"/>
      <c r="O6" s="88" t="str">
        <f>IF(M6="Discount Error","Error",IF($N6="","",IF(J6*(1-N6)&gt;M6,"Discount Error",($J6*(1-$N6)))))</f>
        <v/>
      </c>
    </row>
    <row r="7" spans="1:15" s="17" customFormat="1" ht="22.9" customHeight="1" x14ac:dyDescent="0.2">
      <c r="A7" s="73"/>
      <c r="B7" s="72">
        <v>2</v>
      </c>
      <c r="C7" s="116" t="s">
        <v>601</v>
      </c>
      <c r="D7" s="116" t="s">
        <v>605</v>
      </c>
      <c r="E7" s="116" t="s">
        <v>30</v>
      </c>
      <c r="F7" s="116" t="s">
        <v>606</v>
      </c>
      <c r="G7" s="117" t="s">
        <v>604</v>
      </c>
      <c r="H7" s="117" t="s">
        <v>545</v>
      </c>
      <c r="I7" s="118">
        <v>1</v>
      </c>
      <c r="J7" s="112">
        <v>124.833333333333</v>
      </c>
      <c r="K7" s="119">
        <v>0.11</v>
      </c>
      <c r="L7" s="87"/>
      <c r="M7" s="97">
        <f t="shared" ref="M7:M70" si="0">IF($J7="","",IF($L7="",$J7*(1-$K7),IF(L7&lt;K7,"Discount Error",J7*(1-$L7))))</f>
        <v>111.10166666666638</v>
      </c>
      <c r="N7" s="87"/>
      <c r="O7" s="88" t="str">
        <f t="shared" ref="O7:O70" si="1">IF(M7="Discount Error","Error",IF($N7="","",IF(J7*(1-N7)&gt;M7,"Discount Error",($J7*(1-$N7)))))</f>
        <v/>
      </c>
    </row>
    <row r="8" spans="1:15" s="17" customFormat="1" ht="24" customHeight="1" x14ac:dyDescent="0.2">
      <c r="A8" s="73"/>
      <c r="B8" s="72">
        <v>3</v>
      </c>
      <c r="C8" s="116" t="s">
        <v>601</v>
      </c>
      <c r="D8" s="116" t="s">
        <v>607</v>
      </c>
      <c r="E8" s="116" t="s">
        <v>30</v>
      </c>
      <c r="F8" s="116" t="s">
        <v>608</v>
      </c>
      <c r="G8" s="117" t="s">
        <v>604</v>
      </c>
      <c r="H8" s="117" t="s">
        <v>545</v>
      </c>
      <c r="I8" s="118">
        <v>1</v>
      </c>
      <c r="J8" s="112">
        <v>7</v>
      </c>
      <c r="K8" s="119">
        <v>0.11</v>
      </c>
      <c r="L8" s="87"/>
      <c r="M8" s="97">
        <f t="shared" si="0"/>
        <v>6.23</v>
      </c>
      <c r="N8" s="87"/>
      <c r="O8" s="88" t="str">
        <f t="shared" si="1"/>
        <v/>
      </c>
    </row>
    <row r="9" spans="1:15" s="17" customFormat="1" ht="33" customHeight="1" x14ac:dyDescent="0.2">
      <c r="A9" s="73"/>
      <c r="B9" s="72">
        <v>4</v>
      </c>
      <c r="C9" s="116" t="s">
        <v>609</v>
      </c>
      <c r="D9" s="116" t="s">
        <v>610</v>
      </c>
      <c r="E9" s="116" t="s">
        <v>30</v>
      </c>
      <c r="F9" s="116" t="s">
        <v>611</v>
      </c>
      <c r="G9" s="117" t="s">
        <v>604</v>
      </c>
      <c r="H9" s="117" t="s">
        <v>132</v>
      </c>
      <c r="I9" s="118">
        <v>1</v>
      </c>
      <c r="J9" s="112">
        <v>1162</v>
      </c>
      <c r="K9" s="119">
        <v>0.11</v>
      </c>
      <c r="L9" s="87"/>
      <c r="M9" s="97">
        <f t="shared" si="0"/>
        <v>1034.18</v>
      </c>
      <c r="N9" s="87"/>
      <c r="O9" s="88" t="str">
        <f t="shared" si="1"/>
        <v/>
      </c>
    </row>
    <row r="10" spans="1:15" s="17" customFormat="1" ht="24" customHeight="1" x14ac:dyDescent="0.2">
      <c r="A10" s="73"/>
      <c r="B10" s="72">
        <v>5</v>
      </c>
      <c r="C10" s="116" t="s">
        <v>609</v>
      </c>
      <c r="D10" s="116" t="s">
        <v>612</v>
      </c>
      <c r="E10" s="116" t="s">
        <v>30</v>
      </c>
      <c r="F10" s="116" t="s">
        <v>613</v>
      </c>
      <c r="G10" s="117" t="s">
        <v>604</v>
      </c>
      <c r="H10" s="117" t="s">
        <v>156</v>
      </c>
      <c r="I10" s="118">
        <v>1</v>
      </c>
      <c r="J10" s="112">
        <v>24</v>
      </c>
      <c r="K10" s="119">
        <v>0.11</v>
      </c>
      <c r="L10" s="87"/>
      <c r="M10" s="97">
        <f t="shared" si="0"/>
        <v>21.36</v>
      </c>
      <c r="N10" s="87"/>
      <c r="O10" s="88" t="str">
        <f t="shared" si="1"/>
        <v/>
      </c>
    </row>
    <row r="11" spans="1:15" s="17" customFormat="1" ht="24" x14ac:dyDescent="0.2">
      <c r="A11" s="73"/>
      <c r="B11" s="72">
        <v>6</v>
      </c>
      <c r="C11" s="116" t="s">
        <v>609</v>
      </c>
      <c r="D11" s="116" t="s">
        <v>614</v>
      </c>
      <c r="E11" s="116" t="s">
        <v>30</v>
      </c>
      <c r="F11" s="116" t="s">
        <v>615</v>
      </c>
      <c r="G11" s="117" t="s">
        <v>604</v>
      </c>
      <c r="H11" s="117" t="s">
        <v>132</v>
      </c>
      <c r="I11" s="118">
        <v>1</v>
      </c>
      <c r="J11" s="112">
        <v>1162</v>
      </c>
      <c r="K11" s="119">
        <v>0.11</v>
      </c>
      <c r="L11" s="87"/>
      <c r="M11" s="97">
        <f t="shared" si="0"/>
        <v>1034.18</v>
      </c>
      <c r="N11" s="87"/>
      <c r="O11" s="88" t="str">
        <f t="shared" si="1"/>
        <v/>
      </c>
    </row>
    <row r="12" spans="1:15" s="17" customFormat="1" ht="36" customHeight="1" x14ac:dyDescent="0.2">
      <c r="A12" s="73"/>
      <c r="B12" s="72">
        <v>7</v>
      </c>
      <c r="C12" s="116" t="s">
        <v>616</v>
      </c>
      <c r="D12" s="116" t="s">
        <v>617</v>
      </c>
      <c r="E12" s="116" t="s">
        <v>30</v>
      </c>
      <c r="F12" s="116" t="s">
        <v>618</v>
      </c>
      <c r="G12" s="117" t="s">
        <v>604</v>
      </c>
      <c r="H12" s="117" t="s">
        <v>132</v>
      </c>
      <c r="I12" s="118">
        <v>1</v>
      </c>
      <c r="J12" s="112">
        <v>1162</v>
      </c>
      <c r="K12" s="119">
        <v>0.11</v>
      </c>
      <c r="L12" s="87"/>
      <c r="M12" s="97">
        <f t="shared" si="0"/>
        <v>1034.18</v>
      </c>
      <c r="N12" s="87"/>
      <c r="O12" s="88" t="str">
        <f t="shared" si="1"/>
        <v/>
      </c>
    </row>
    <row r="13" spans="1:15" s="17" customFormat="1" ht="22.9" customHeight="1" x14ac:dyDescent="0.2">
      <c r="B13" s="72">
        <v>8</v>
      </c>
      <c r="C13" s="116" t="s">
        <v>616</v>
      </c>
      <c r="D13" s="116" t="s">
        <v>619</v>
      </c>
      <c r="E13" s="116" t="s">
        <v>30</v>
      </c>
      <c r="F13" s="116" t="s">
        <v>620</v>
      </c>
      <c r="G13" s="117" t="s">
        <v>604</v>
      </c>
      <c r="H13" s="117" t="s">
        <v>132</v>
      </c>
      <c r="I13" s="118">
        <v>1</v>
      </c>
      <c r="J13" s="112">
        <v>1162</v>
      </c>
      <c r="K13" s="119">
        <v>0.11</v>
      </c>
      <c r="L13" s="87"/>
      <c r="M13" s="97">
        <f t="shared" si="0"/>
        <v>1034.18</v>
      </c>
      <c r="N13" s="87"/>
      <c r="O13" s="88" t="str">
        <f t="shared" si="1"/>
        <v/>
      </c>
    </row>
    <row r="14" spans="1:15" s="17" customFormat="1" ht="24" x14ac:dyDescent="0.2">
      <c r="A14" s="73"/>
      <c r="B14" s="72">
        <v>9</v>
      </c>
      <c r="C14" s="116" t="s">
        <v>616</v>
      </c>
      <c r="D14" s="116" t="s">
        <v>621</v>
      </c>
      <c r="E14" s="116" t="s">
        <v>30</v>
      </c>
      <c r="F14" s="116" t="s">
        <v>622</v>
      </c>
      <c r="G14" s="117" t="s">
        <v>604</v>
      </c>
      <c r="H14" s="117" t="s">
        <v>177</v>
      </c>
      <c r="I14" s="118">
        <v>1</v>
      </c>
      <c r="J14" s="112">
        <v>111</v>
      </c>
      <c r="K14" s="119">
        <v>0.11</v>
      </c>
      <c r="L14" s="87"/>
      <c r="M14" s="97">
        <f t="shared" si="0"/>
        <v>98.79</v>
      </c>
      <c r="N14" s="87"/>
      <c r="O14" s="88" t="str">
        <f t="shared" si="1"/>
        <v/>
      </c>
    </row>
    <row r="15" spans="1:15" s="17" customFormat="1" ht="22.9" customHeight="1" x14ac:dyDescent="0.2">
      <c r="B15" s="72">
        <v>10</v>
      </c>
      <c r="C15" s="116" t="s">
        <v>616</v>
      </c>
      <c r="D15" s="116" t="s">
        <v>623</v>
      </c>
      <c r="E15" s="116" t="s">
        <v>30</v>
      </c>
      <c r="F15" s="116" t="s">
        <v>624</v>
      </c>
      <c r="G15" s="117" t="s">
        <v>604</v>
      </c>
      <c r="H15" s="117" t="s">
        <v>545</v>
      </c>
      <c r="I15" s="118">
        <v>5</v>
      </c>
      <c r="J15" s="112">
        <v>0</v>
      </c>
      <c r="K15" s="119">
        <v>0.11</v>
      </c>
      <c r="L15" s="87"/>
      <c r="M15" s="97">
        <f t="shared" si="0"/>
        <v>0</v>
      </c>
      <c r="N15" s="87"/>
      <c r="O15" s="88" t="str">
        <f t="shared" si="1"/>
        <v/>
      </c>
    </row>
    <row r="16" spans="1:15" s="17" customFormat="1" ht="24" customHeight="1" x14ac:dyDescent="0.2">
      <c r="A16" s="73"/>
      <c r="B16" s="72">
        <v>11</v>
      </c>
      <c r="C16" s="116" t="s">
        <v>616</v>
      </c>
      <c r="D16" s="116" t="s">
        <v>625</v>
      </c>
      <c r="E16" s="116" t="s">
        <v>30</v>
      </c>
      <c r="F16" s="116" t="s">
        <v>626</v>
      </c>
      <c r="G16" s="117" t="s">
        <v>604</v>
      </c>
      <c r="H16" s="117" t="s">
        <v>545</v>
      </c>
      <c r="I16" s="118">
        <v>1</v>
      </c>
      <c r="J16" s="112">
        <v>0</v>
      </c>
      <c r="K16" s="119">
        <v>0.11</v>
      </c>
      <c r="L16" s="87"/>
      <c r="M16" s="97">
        <f t="shared" si="0"/>
        <v>0</v>
      </c>
      <c r="N16" s="87"/>
      <c r="O16" s="88" t="str">
        <f t="shared" si="1"/>
        <v/>
      </c>
    </row>
    <row r="17" spans="1:15" s="17" customFormat="1" ht="24" x14ac:dyDescent="0.2">
      <c r="B17" s="72">
        <v>12</v>
      </c>
      <c r="C17" s="116" t="s">
        <v>616</v>
      </c>
      <c r="D17" s="116" t="s">
        <v>627</v>
      </c>
      <c r="E17" s="116" t="s">
        <v>30</v>
      </c>
      <c r="F17" s="116" t="s">
        <v>628</v>
      </c>
      <c r="G17" s="117" t="s">
        <v>604</v>
      </c>
      <c r="H17" s="117" t="s">
        <v>545</v>
      </c>
      <c r="I17" s="118">
        <v>1</v>
      </c>
      <c r="J17" s="112">
        <v>1049</v>
      </c>
      <c r="K17" s="119">
        <v>0.11</v>
      </c>
      <c r="L17" s="87"/>
      <c r="M17" s="97">
        <f t="shared" si="0"/>
        <v>933.61</v>
      </c>
      <c r="N17" s="87"/>
      <c r="O17" s="88" t="str">
        <f t="shared" si="1"/>
        <v/>
      </c>
    </row>
    <row r="18" spans="1:15" s="17" customFormat="1" ht="24" customHeight="1" x14ac:dyDescent="0.2">
      <c r="A18" s="73"/>
      <c r="B18" s="72">
        <v>13</v>
      </c>
      <c r="C18" s="116" t="s">
        <v>616</v>
      </c>
      <c r="D18" s="116" t="s">
        <v>629</v>
      </c>
      <c r="E18" s="116" t="s">
        <v>30</v>
      </c>
      <c r="F18" s="116" t="s">
        <v>630</v>
      </c>
      <c r="G18" s="117" t="s">
        <v>604</v>
      </c>
      <c r="H18" s="117" t="s">
        <v>132</v>
      </c>
      <c r="I18" s="118">
        <v>1</v>
      </c>
      <c r="J18" s="112">
        <v>1162</v>
      </c>
      <c r="K18" s="119">
        <v>0.11</v>
      </c>
      <c r="L18" s="87"/>
      <c r="M18" s="97">
        <f t="shared" si="0"/>
        <v>1034.18</v>
      </c>
      <c r="N18" s="87"/>
      <c r="O18" s="88" t="str">
        <f t="shared" si="1"/>
        <v/>
      </c>
    </row>
    <row r="19" spans="1:15" s="17" customFormat="1" ht="24" customHeight="1" x14ac:dyDescent="0.2">
      <c r="B19" s="72">
        <v>14</v>
      </c>
      <c r="C19" s="116" t="s">
        <v>616</v>
      </c>
      <c r="D19" s="116" t="s">
        <v>631</v>
      </c>
      <c r="E19" s="116" t="s">
        <v>30</v>
      </c>
      <c r="F19" s="116" t="s">
        <v>632</v>
      </c>
      <c r="G19" s="117" t="s">
        <v>604</v>
      </c>
      <c r="H19" s="117" t="s">
        <v>132</v>
      </c>
      <c r="I19" s="118">
        <v>1</v>
      </c>
      <c r="J19" s="112">
        <v>1162</v>
      </c>
      <c r="K19" s="119">
        <v>0.11</v>
      </c>
      <c r="L19" s="87"/>
      <c r="M19" s="97">
        <f t="shared" si="0"/>
        <v>1034.18</v>
      </c>
      <c r="N19" s="87"/>
      <c r="O19" s="88" t="str">
        <f t="shared" si="1"/>
        <v/>
      </c>
    </row>
    <row r="20" spans="1:15" s="17" customFormat="1" ht="24" x14ac:dyDescent="0.2">
      <c r="B20" s="72">
        <v>15</v>
      </c>
      <c r="C20" s="116" t="s">
        <v>616</v>
      </c>
      <c r="D20" s="116" t="s">
        <v>633</v>
      </c>
      <c r="E20" s="116" t="s">
        <v>30</v>
      </c>
      <c r="F20" s="116" t="s">
        <v>634</v>
      </c>
      <c r="G20" s="117" t="s">
        <v>604</v>
      </c>
      <c r="H20" s="117" t="s">
        <v>132</v>
      </c>
      <c r="I20" s="118">
        <v>1</v>
      </c>
      <c r="J20" s="112">
        <v>1162</v>
      </c>
      <c r="K20" s="119">
        <v>0.11</v>
      </c>
      <c r="L20" s="87"/>
      <c r="M20" s="97">
        <f t="shared" si="0"/>
        <v>1034.18</v>
      </c>
      <c r="N20" s="87"/>
      <c r="O20" s="88" t="str">
        <f t="shared" si="1"/>
        <v/>
      </c>
    </row>
    <row r="21" spans="1:15" s="17" customFormat="1" ht="24" x14ac:dyDescent="0.2">
      <c r="B21" s="72">
        <v>16</v>
      </c>
      <c r="C21" s="116" t="s">
        <v>616</v>
      </c>
      <c r="D21" s="116" t="s">
        <v>635</v>
      </c>
      <c r="E21" s="116" t="s">
        <v>30</v>
      </c>
      <c r="F21" s="116" t="s">
        <v>636</v>
      </c>
      <c r="G21" s="117" t="s">
        <v>604</v>
      </c>
      <c r="H21" s="117" t="s">
        <v>132</v>
      </c>
      <c r="I21" s="118">
        <v>1</v>
      </c>
      <c r="J21" s="112">
        <v>13944</v>
      </c>
      <c r="K21" s="119">
        <v>0.11</v>
      </c>
      <c r="L21" s="87"/>
      <c r="M21" s="97">
        <f t="shared" si="0"/>
        <v>12410.16</v>
      </c>
      <c r="N21" s="87"/>
      <c r="O21" s="88" t="str">
        <f t="shared" si="1"/>
        <v/>
      </c>
    </row>
    <row r="22" spans="1:15" s="17" customFormat="1" ht="24" customHeight="1" x14ac:dyDescent="0.2">
      <c r="B22" s="72">
        <v>17</v>
      </c>
      <c r="C22" s="116" t="s">
        <v>616</v>
      </c>
      <c r="D22" s="116" t="s">
        <v>637</v>
      </c>
      <c r="E22" s="116" t="s">
        <v>30</v>
      </c>
      <c r="F22" s="116" t="s">
        <v>638</v>
      </c>
      <c r="G22" s="117" t="s">
        <v>604</v>
      </c>
      <c r="H22" s="117" t="s">
        <v>545</v>
      </c>
      <c r="I22" s="118">
        <v>1</v>
      </c>
      <c r="J22" s="112">
        <v>288</v>
      </c>
      <c r="K22" s="119">
        <v>0.11</v>
      </c>
      <c r="L22" s="87"/>
      <c r="M22" s="97">
        <f t="shared" si="0"/>
        <v>256.32</v>
      </c>
      <c r="N22" s="87"/>
      <c r="O22" s="88" t="str">
        <f t="shared" si="1"/>
        <v/>
      </c>
    </row>
    <row r="23" spans="1:15" s="17" customFormat="1" ht="24" x14ac:dyDescent="0.2">
      <c r="B23" s="72">
        <v>18</v>
      </c>
      <c r="C23" s="116" t="s">
        <v>616</v>
      </c>
      <c r="D23" s="116" t="s">
        <v>639</v>
      </c>
      <c r="E23" s="116" t="s">
        <v>30</v>
      </c>
      <c r="F23" s="116" t="s">
        <v>640</v>
      </c>
      <c r="G23" s="117" t="s">
        <v>604</v>
      </c>
      <c r="H23" s="117" t="s">
        <v>545</v>
      </c>
      <c r="I23" s="118">
        <v>1</v>
      </c>
      <c r="J23" s="112">
        <v>0.28999999999999998</v>
      </c>
      <c r="K23" s="119">
        <v>0.11</v>
      </c>
      <c r="L23" s="87"/>
      <c r="M23" s="97">
        <f t="shared" si="0"/>
        <v>0.2581</v>
      </c>
      <c r="N23" s="87"/>
      <c r="O23" s="88" t="str">
        <f t="shared" si="1"/>
        <v/>
      </c>
    </row>
    <row r="24" spans="1:15" s="17" customFormat="1" ht="22.9" customHeight="1" x14ac:dyDescent="0.2">
      <c r="B24" s="72">
        <v>19</v>
      </c>
      <c r="C24" s="116" t="s">
        <v>616</v>
      </c>
      <c r="D24" s="116" t="s">
        <v>641</v>
      </c>
      <c r="E24" s="116" t="s">
        <v>30</v>
      </c>
      <c r="F24" s="116" t="s">
        <v>642</v>
      </c>
      <c r="G24" s="117" t="s">
        <v>604</v>
      </c>
      <c r="H24" s="117" t="s">
        <v>132</v>
      </c>
      <c r="I24" s="118">
        <v>1</v>
      </c>
      <c r="J24" s="112">
        <v>13944</v>
      </c>
      <c r="K24" s="119">
        <v>0.11</v>
      </c>
      <c r="L24" s="87"/>
      <c r="M24" s="97">
        <f t="shared" si="0"/>
        <v>12410.16</v>
      </c>
      <c r="N24" s="87"/>
      <c r="O24" s="88" t="str">
        <f t="shared" si="1"/>
        <v/>
      </c>
    </row>
    <row r="25" spans="1:15" s="17" customFormat="1" ht="36" customHeight="1" x14ac:dyDescent="0.2">
      <c r="B25" s="72">
        <v>20</v>
      </c>
      <c r="C25" s="116" t="s">
        <v>616</v>
      </c>
      <c r="D25" s="116" t="s">
        <v>643</v>
      </c>
      <c r="E25" s="116" t="s">
        <v>30</v>
      </c>
      <c r="F25" s="116" t="s">
        <v>644</v>
      </c>
      <c r="G25" s="117" t="s">
        <v>604</v>
      </c>
      <c r="H25" s="117" t="s">
        <v>132</v>
      </c>
      <c r="I25" s="118">
        <v>1</v>
      </c>
      <c r="J25" s="112">
        <v>13944</v>
      </c>
      <c r="K25" s="119">
        <v>0.11</v>
      </c>
      <c r="L25" s="87"/>
      <c r="M25" s="97">
        <f t="shared" si="0"/>
        <v>12410.16</v>
      </c>
      <c r="N25" s="87"/>
      <c r="O25" s="88" t="str">
        <f t="shared" si="1"/>
        <v/>
      </c>
    </row>
    <row r="26" spans="1:15" s="17" customFormat="1" ht="24" x14ac:dyDescent="0.2">
      <c r="B26" s="72">
        <v>21</v>
      </c>
      <c r="C26" s="116" t="s">
        <v>645</v>
      </c>
      <c r="D26" s="116" t="s">
        <v>646</v>
      </c>
      <c r="E26" s="116" t="s">
        <v>190</v>
      </c>
      <c r="F26" s="116" t="s">
        <v>647</v>
      </c>
      <c r="G26" s="117" t="s">
        <v>604</v>
      </c>
      <c r="H26" s="117" t="s">
        <v>107</v>
      </c>
      <c r="I26" s="118">
        <v>1</v>
      </c>
      <c r="J26" s="112">
        <v>33.799999999999997</v>
      </c>
      <c r="K26" s="119">
        <v>9.6500000000000002E-2</v>
      </c>
      <c r="L26" s="87"/>
      <c r="M26" s="97">
        <f t="shared" si="0"/>
        <v>30.538299999999996</v>
      </c>
      <c r="N26" s="87"/>
      <c r="O26" s="88" t="str">
        <f t="shared" si="1"/>
        <v/>
      </c>
    </row>
    <row r="27" spans="1:15" s="17" customFormat="1" ht="24" customHeight="1" x14ac:dyDescent="0.2">
      <c r="B27" s="72">
        <v>22</v>
      </c>
      <c r="C27" s="116" t="s">
        <v>645</v>
      </c>
      <c r="D27" s="116" t="s">
        <v>648</v>
      </c>
      <c r="E27" s="116" t="s">
        <v>190</v>
      </c>
      <c r="F27" s="116" t="s">
        <v>649</v>
      </c>
      <c r="G27" s="117" t="s">
        <v>604</v>
      </c>
      <c r="H27" s="117" t="s">
        <v>650</v>
      </c>
      <c r="I27" s="118">
        <v>1</v>
      </c>
      <c r="J27" s="112">
        <v>1000</v>
      </c>
      <c r="K27" s="119">
        <v>9.6500000000000002E-2</v>
      </c>
      <c r="L27" s="87"/>
      <c r="M27" s="97">
        <f t="shared" si="0"/>
        <v>903.5</v>
      </c>
      <c r="N27" s="87"/>
      <c r="O27" s="88" t="str">
        <f t="shared" si="1"/>
        <v/>
      </c>
    </row>
    <row r="28" spans="1:15" s="17" customFormat="1" ht="22.9" customHeight="1" x14ac:dyDescent="0.2">
      <c r="B28" s="72">
        <v>23</v>
      </c>
      <c r="C28" s="116" t="s">
        <v>651</v>
      </c>
      <c r="D28" s="116" t="s">
        <v>652</v>
      </c>
      <c r="E28" s="116" t="s">
        <v>29</v>
      </c>
      <c r="F28" s="116" t="s">
        <v>653</v>
      </c>
      <c r="G28" s="117" t="s">
        <v>604</v>
      </c>
      <c r="H28" s="117" t="s">
        <v>107</v>
      </c>
      <c r="I28" s="118">
        <v>1</v>
      </c>
      <c r="J28" s="112">
        <v>150</v>
      </c>
      <c r="K28" s="119">
        <v>9.6500000000000002E-2</v>
      </c>
      <c r="L28" s="87"/>
      <c r="M28" s="97">
        <f t="shared" si="0"/>
        <v>135.52500000000001</v>
      </c>
      <c r="N28" s="87"/>
      <c r="O28" s="88" t="str">
        <f t="shared" si="1"/>
        <v/>
      </c>
    </row>
    <row r="29" spans="1:15" s="17" customFormat="1" ht="24" customHeight="1" x14ac:dyDescent="0.2">
      <c r="B29" s="72">
        <v>24</v>
      </c>
      <c r="C29" s="116" t="s">
        <v>651</v>
      </c>
      <c r="D29" s="116" t="s">
        <v>654</v>
      </c>
      <c r="E29" s="116" t="s">
        <v>29</v>
      </c>
      <c r="F29" s="116" t="s">
        <v>655</v>
      </c>
      <c r="G29" s="117" t="s">
        <v>604</v>
      </c>
      <c r="H29" s="117" t="s">
        <v>107</v>
      </c>
      <c r="I29" s="118">
        <v>1</v>
      </c>
      <c r="J29" s="112">
        <v>105</v>
      </c>
      <c r="K29" s="119">
        <v>9.6500000000000002E-2</v>
      </c>
      <c r="L29" s="87"/>
      <c r="M29" s="97">
        <f t="shared" si="0"/>
        <v>94.867499999999993</v>
      </c>
      <c r="N29" s="87"/>
      <c r="O29" s="88" t="str">
        <f t="shared" si="1"/>
        <v/>
      </c>
    </row>
    <row r="30" spans="1:15" s="17" customFormat="1" ht="24" x14ac:dyDescent="0.2">
      <c r="B30" s="72">
        <v>25</v>
      </c>
      <c r="C30" s="116" t="s">
        <v>651</v>
      </c>
      <c r="D30" s="116" t="s">
        <v>656</v>
      </c>
      <c r="E30" s="116" t="s">
        <v>29</v>
      </c>
      <c r="F30" s="116" t="s">
        <v>657</v>
      </c>
      <c r="G30" s="117" t="s">
        <v>604</v>
      </c>
      <c r="H30" s="117" t="s">
        <v>107</v>
      </c>
      <c r="I30" s="118">
        <v>1</v>
      </c>
      <c r="J30" s="112">
        <v>720</v>
      </c>
      <c r="K30" s="119">
        <v>9.6500000000000002E-2</v>
      </c>
      <c r="L30" s="87"/>
      <c r="M30" s="97">
        <f t="shared" si="0"/>
        <v>650.52</v>
      </c>
      <c r="N30" s="87"/>
      <c r="O30" s="88" t="str">
        <f t="shared" si="1"/>
        <v/>
      </c>
    </row>
    <row r="31" spans="1:15" s="17" customFormat="1" ht="24" customHeight="1" x14ac:dyDescent="0.2">
      <c r="B31" s="72">
        <v>26</v>
      </c>
      <c r="C31" s="116" t="s">
        <v>651</v>
      </c>
      <c r="D31" s="116" t="s">
        <v>658</v>
      </c>
      <c r="E31" s="116" t="s">
        <v>29</v>
      </c>
      <c r="F31" s="116" t="s">
        <v>659</v>
      </c>
      <c r="G31" s="117" t="s">
        <v>604</v>
      </c>
      <c r="H31" s="117" t="s">
        <v>107</v>
      </c>
      <c r="I31" s="118">
        <v>1</v>
      </c>
      <c r="J31" s="112">
        <v>900</v>
      </c>
      <c r="K31" s="119">
        <v>9.6500000000000002E-2</v>
      </c>
      <c r="L31" s="87"/>
      <c r="M31" s="97">
        <f t="shared" si="0"/>
        <v>813.15</v>
      </c>
      <c r="N31" s="87"/>
      <c r="O31" s="88" t="str">
        <f t="shared" si="1"/>
        <v/>
      </c>
    </row>
    <row r="32" spans="1:15" s="17" customFormat="1" ht="22.9" customHeight="1" x14ac:dyDescent="0.2">
      <c r="B32" s="72">
        <v>27</v>
      </c>
      <c r="C32" s="116" t="s">
        <v>651</v>
      </c>
      <c r="D32" s="116" t="s">
        <v>660</v>
      </c>
      <c r="E32" s="116" t="s">
        <v>29</v>
      </c>
      <c r="F32" s="116" t="s">
        <v>661</v>
      </c>
      <c r="G32" s="117" t="s">
        <v>604</v>
      </c>
      <c r="H32" s="117" t="s">
        <v>107</v>
      </c>
      <c r="I32" s="118">
        <v>1</v>
      </c>
      <c r="J32" s="112">
        <v>75</v>
      </c>
      <c r="K32" s="119">
        <v>9.6500000000000002E-2</v>
      </c>
      <c r="L32" s="87"/>
      <c r="M32" s="97">
        <f t="shared" si="0"/>
        <v>67.762500000000003</v>
      </c>
      <c r="N32" s="87"/>
      <c r="O32" s="88" t="str">
        <f t="shared" si="1"/>
        <v/>
      </c>
    </row>
    <row r="33" spans="2:15" s="17" customFormat="1" ht="22.9" customHeight="1" x14ac:dyDescent="0.2">
      <c r="B33" s="72">
        <v>28</v>
      </c>
      <c r="C33" s="116" t="s">
        <v>651</v>
      </c>
      <c r="D33" s="116" t="s">
        <v>662</v>
      </c>
      <c r="E33" s="116" t="s">
        <v>29</v>
      </c>
      <c r="F33" s="116" t="s">
        <v>663</v>
      </c>
      <c r="G33" s="117" t="s">
        <v>604</v>
      </c>
      <c r="H33" s="117" t="s">
        <v>664</v>
      </c>
      <c r="I33" s="118">
        <v>1000</v>
      </c>
      <c r="J33" s="112">
        <v>50</v>
      </c>
      <c r="K33" s="119">
        <v>9.6500000000000002E-2</v>
      </c>
      <c r="L33" s="87"/>
      <c r="M33" s="97">
        <f t="shared" si="0"/>
        <v>45.174999999999997</v>
      </c>
      <c r="N33" s="87"/>
      <c r="O33" s="88" t="str">
        <f t="shared" si="1"/>
        <v/>
      </c>
    </row>
    <row r="34" spans="2:15" s="17" customFormat="1" ht="24" x14ac:dyDescent="0.2">
      <c r="B34" s="72">
        <v>29</v>
      </c>
      <c r="C34" s="116" t="s">
        <v>651</v>
      </c>
      <c r="D34" s="116" t="s">
        <v>665</v>
      </c>
      <c r="E34" s="116" t="s">
        <v>29</v>
      </c>
      <c r="F34" s="116" t="s">
        <v>666</v>
      </c>
      <c r="G34" s="117" t="s">
        <v>604</v>
      </c>
      <c r="H34" s="117" t="s">
        <v>255</v>
      </c>
      <c r="I34" s="118">
        <v>1000</v>
      </c>
      <c r="J34" s="112">
        <v>200</v>
      </c>
      <c r="K34" s="119">
        <v>9.6500000000000002E-2</v>
      </c>
      <c r="L34" s="87"/>
      <c r="M34" s="97">
        <f t="shared" si="0"/>
        <v>180.7</v>
      </c>
      <c r="N34" s="87"/>
      <c r="O34" s="88" t="str">
        <f t="shared" si="1"/>
        <v/>
      </c>
    </row>
    <row r="35" spans="2:15" s="17" customFormat="1" ht="22.9" customHeight="1" x14ac:dyDescent="0.2">
      <c r="B35" s="72">
        <v>30</v>
      </c>
      <c r="C35" s="116" t="s">
        <v>244</v>
      </c>
      <c r="D35" s="116" t="s">
        <v>667</v>
      </c>
      <c r="E35" s="116" t="s">
        <v>29</v>
      </c>
      <c r="F35" s="116" t="s">
        <v>668</v>
      </c>
      <c r="G35" s="117" t="s">
        <v>604</v>
      </c>
      <c r="H35" s="117" t="s">
        <v>664</v>
      </c>
      <c r="I35" s="118">
        <v>1000</v>
      </c>
      <c r="J35" s="112">
        <v>300</v>
      </c>
      <c r="K35" s="119">
        <v>9.6500000000000002E-2</v>
      </c>
      <c r="L35" s="87"/>
      <c r="M35" s="97">
        <f t="shared" si="0"/>
        <v>271.05</v>
      </c>
      <c r="N35" s="87"/>
      <c r="O35" s="88" t="str">
        <f t="shared" si="1"/>
        <v/>
      </c>
    </row>
    <row r="36" spans="2:15" s="17" customFormat="1" ht="24" x14ac:dyDescent="0.2">
      <c r="B36" s="72">
        <v>31</v>
      </c>
      <c r="C36" s="116" t="s">
        <v>244</v>
      </c>
      <c r="D36" s="116" t="s">
        <v>669</v>
      </c>
      <c r="E36" s="116" t="s">
        <v>29</v>
      </c>
      <c r="F36" s="116" t="s">
        <v>670</v>
      </c>
      <c r="G36" s="117" t="s">
        <v>604</v>
      </c>
      <c r="H36" s="117" t="s">
        <v>255</v>
      </c>
      <c r="I36" s="118">
        <v>1</v>
      </c>
      <c r="J36" s="112">
        <v>240</v>
      </c>
      <c r="K36" s="119">
        <v>9.6500000000000002E-2</v>
      </c>
      <c r="L36" s="87"/>
      <c r="M36" s="97">
        <f t="shared" si="0"/>
        <v>216.84</v>
      </c>
      <c r="N36" s="87"/>
      <c r="O36" s="88" t="str">
        <f t="shared" si="1"/>
        <v/>
      </c>
    </row>
    <row r="37" spans="2:15" s="17" customFormat="1" ht="22.9" customHeight="1" x14ac:dyDescent="0.2">
      <c r="B37" s="72">
        <v>32</v>
      </c>
      <c r="C37" s="116" t="s">
        <v>244</v>
      </c>
      <c r="D37" s="116" t="s">
        <v>671</v>
      </c>
      <c r="E37" s="116" t="s">
        <v>29</v>
      </c>
      <c r="F37" s="116" t="s">
        <v>672</v>
      </c>
      <c r="G37" s="117" t="s">
        <v>604</v>
      </c>
      <c r="H37" s="117" t="s">
        <v>107</v>
      </c>
      <c r="I37" s="118">
        <v>1</v>
      </c>
      <c r="J37" s="112">
        <v>37.5</v>
      </c>
      <c r="K37" s="119">
        <v>9.6500000000000002E-2</v>
      </c>
      <c r="L37" s="87"/>
      <c r="M37" s="97">
        <f t="shared" si="0"/>
        <v>33.881250000000001</v>
      </c>
      <c r="N37" s="87"/>
      <c r="O37" s="88" t="str">
        <f t="shared" si="1"/>
        <v/>
      </c>
    </row>
    <row r="38" spans="2:15" s="17" customFormat="1" ht="24" customHeight="1" x14ac:dyDescent="0.2">
      <c r="B38" s="72">
        <v>33</v>
      </c>
      <c r="C38" s="116" t="s">
        <v>244</v>
      </c>
      <c r="D38" s="116" t="s">
        <v>673</v>
      </c>
      <c r="E38" s="116" t="s">
        <v>29</v>
      </c>
      <c r="F38" s="116" t="s">
        <v>674</v>
      </c>
      <c r="G38" s="117" t="s">
        <v>604</v>
      </c>
      <c r="H38" s="117" t="s">
        <v>107</v>
      </c>
      <c r="I38" s="118">
        <v>1</v>
      </c>
      <c r="J38" s="112">
        <v>37.5</v>
      </c>
      <c r="K38" s="119">
        <v>9.6500000000000002E-2</v>
      </c>
      <c r="L38" s="87"/>
      <c r="M38" s="97">
        <f t="shared" si="0"/>
        <v>33.881250000000001</v>
      </c>
      <c r="N38" s="87"/>
      <c r="O38" s="88" t="str">
        <f t="shared" si="1"/>
        <v/>
      </c>
    </row>
    <row r="39" spans="2:15" s="17" customFormat="1" ht="24" x14ac:dyDescent="0.2">
      <c r="B39" s="72">
        <v>34</v>
      </c>
      <c r="C39" s="116" t="s">
        <v>347</v>
      </c>
      <c r="D39" s="116" t="s">
        <v>675</v>
      </c>
      <c r="E39" s="116" t="s">
        <v>31</v>
      </c>
      <c r="F39" s="116" t="s">
        <v>676</v>
      </c>
      <c r="G39" s="117" t="s">
        <v>604</v>
      </c>
      <c r="H39" s="117" t="s">
        <v>677</v>
      </c>
      <c r="I39" s="118">
        <v>1</v>
      </c>
      <c r="J39" s="112">
        <v>13.428800000000001</v>
      </c>
      <c r="K39" s="119">
        <v>9.6500000000000002E-2</v>
      </c>
      <c r="L39" s="87"/>
      <c r="M39" s="97">
        <f t="shared" si="0"/>
        <v>12.132920800000001</v>
      </c>
      <c r="N39" s="87"/>
      <c r="O39" s="88" t="str">
        <f t="shared" si="1"/>
        <v/>
      </c>
    </row>
    <row r="40" spans="2:15" s="17" customFormat="1" ht="22.9" customHeight="1" x14ac:dyDescent="0.2">
      <c r="B40" s="72">
        <v>35</v>
      </c>
      <c r="C40" s="116" t="s">
        <v>347</v>
      </c>
      <c r="D40" s="116" t="s">
        <v>678</v>
      </c>
      <c r="E40" s="116" t="s">
        <v>31</v>
      </c>
      <c r="F40" s="116" t="s">
        <v>679</v>
      </c>
      <c r="G40" s="117" t="s">
        <v>604</v>
      </c>
      <c r="H40" s="117" t="s">
        <v>677</v>
      </c>
      <c r="I40" s="118">
        <v>1</v>
      </c>
      <c r="J40" s="112">
        <v>0.55999999999999994</v>
      </c>
      <c r="K40" s="119">
        <v>9.6500000000000002E-2</v>
      </c>
      <c r="L40" s="87"/>
      <c r="M40" s="97">
        <f t="shared" si="0"/>
        <v>0.50595999999999997</v>
      </c>
      <c r="N40" s="87"/>
      <c r="O40" s="88" t="str">
        <f t="shared" si="1"/>
        <v/>
      </c>
    </row>
    <row r="41" spans="2:15" s="17" customFormat="1" ht="24" x14ac:dyDescent="0.2">
      <c r="B41" s="72">
        <v>36</v>
      </c>
      <c r="C41" s="116" t="s">
        <v>347</v>
      </c>
      <c r="D41" s="116" t="s">
        <v>680</v>
      </c>
      <c r="E41" s="116" t="s">
        <v>31</v>
      </c>
      <c r="F41" s="116" t="s">
        <v>681</v>
      </c>
      <c r="G41" s="117" t="s">
        <v>604</v>
      </c>
      <c r="H41" s="117" t="s">
        <v>677</v>
      </c>
      <c r="I41" s="118">
        <v>1</v>
      </c>
      <c r="J41" s="112">
        <v>6.72</v>
      </c>
      <c r="K41" s="119">
        <v>9.6500000000000002E-2</v>
      </c>
      <c r="L41" s="87"/>
      <c r="M41" s="97">
        <f t="shared" si="0"/>
        <v>6.0715199999999996</v>
      </c>
      <c r="N41" s="87"/>
      <c r="O41" s="88" t="str">
        <f t="shared" si="1"/>
        <v/>
      </c>
    </row>
    <row r="42" spans="2:15" s="17" customFormat="1" ht="22.9" customHeight="1" x14ac:dyDescent="0.2">
      <c r="B42" s="72">
        <v>37</v>
      </c>
      <c r="C42" s="116" t="s">
        <v>347</v>
      </c>
      <c r="D42" s="116" t="s">
        <v>682</v>
      </c>
      <c r="E42" s="116" t="s">
        <v>31</v>
      </c>
      <c r="F42" s="116" t="s">
        <v>683</v>
      </c>
      <c r="G42" s="117" t="s">
        <v>604</v>
      </c>
      <c r="H42" s="117" t="s">
        <v>677</v>
      </c>
      <c r="I42" s="118">
        <v>1</v>
      </c>
      <c r="J42" s="112">
        <v>0.67200000000000004</v>
      </c>
      <c r="K42" s="119">
        <v>9.6500000000000002E-2</v>
      </c>
      <c r="L42" s="87"/>
      <c r="M42" s="97">
        <f t="shared" si="0"/>
        <v>0.60715200000000003</v>
      </c>
      <c r="N42" s="87"/>
      <c r="O42" s="88" t="str">
        <f t="shared" si="1"/>
        <v/>
      </c>
    </row>
    <row r="43" spans="2:15" s="17" customFormat="1" ht="24" x14ac:dyDescent="0.2">
      <c r="B43" s="72">
        <v>38</v>
      </c>
      <c r="C43" s="116" t="s">
        <v>347</v>
      </c>
      <c r="D43" s="116" t="s">
        <v>799</v>
      </c>
      <c r="E43" s="116" t="s">
        <v>31</v>
      </c>
      <c r="F43" s="116" t="s">
        <v>684</v>
      </c>
      <c r="G43" s="117" t="s">
        <v>604</v>
      </c>
      <c r="H43" s="117" t="s">
        <v>677</v>
      </c>
      <c r="I43" s="118">
        <v>1</v>
      </c>
      <c r="J43" s="112">
        <v>0.55999999999999994</v>
      </c>
      <c r="K43" s="119">
        <v>9.6500000000000002E-2</v>
      </c>
      <c r="L43" s="87"/>
      <c r="M43" s="97">
        <f t="shared" si="0"/>
        <v>0.50595999999999997</v>
      </c>
      <c r="N43" s="87"/>
      <c r="O43" s="88" t="str">
        <f t="shared" si="1"/>
        <v/>
      </c>
    </row>
    <row r="44" spans="2:15" s="17" customFormat="1" ht="22.9" customHeight="1" x14ac:dyDescent="0.2">
      <c r="B44" s="72">
        <v>39</v>
      </c>
      <c r="C44" s="116" t="s">
        <v>347</v>
      </c>
      <c r="D44" s="116" t="s">
        <v>685</v>
      </c>
      <c r="E44" s="116" t="s">
        <v>31</v>
      </c>
      <c r="F44" s="116" t="s">
        <v>686</v>
      </c>
      <c r="G44" s="117" t="s">
        <v>604</v>
      </c>
      <c r="H44" s="117" t="s">
        <v>677</v>
      </c>
      <c r="I44" s="118">
        <v>1</v>
      </c>
      <c r="J44" s="112">
        <v>0.55999999999999994</v>
      </c>
      <c r="K44" s="119">
        <v>9.6500000000000002E-2</v>
      </c>
      <c r="L44" s="87"/>
      <c r="M44" s="97">
        <f t="shared" si="0"/>
        <v>0.50595999999999997</v>
      </c>
      <c r="N44" s="87"/>
      <c r="O44" s="88" t="str">
        <f t="shared" si="1"/>
        <v/>
      </c>
    </row>
    <row r="45" spans="2:15" s="17" customFormat="1" ht="24" x14ac:dyDescent="0.2">
      <c r="B45" s="72">
        <v>40</v>
      </c>
      <c r="C45" s="116" t="s">
        <v>347</v>
      </c>
      <c r="D45" s="116" t="s">
        <v>687</v>
      </c>
      <c r="E45" s="116" t="s">
        <v>31</v>
      </c>
      <c r="F45" s="116" t="s">
        <v>688</v>
      </c>
      <c r="G45" s="117" t="s">
        <v>604</v>
      </c>
      <c r="H45" s="117" t="s">
        <v>677</v>
      </c>
      <c r="I45" s="118">
        <v>1</v>
      </c>
      <c r="J45" s="112">
        <v>2.8000000000000003</v>
      </c>
      <c r="K45" s="119">
        <v>9.6500000000000002E-2</v>
      </c>
      <c r="L45" s="87"/>
      <c r="M45" s="97">
        <f t="shared" si="0"/>
        <v>2.5298000000000003</v>
      </c>
      <c r="N45" s="87"/>
      <c r="O45" s="88" t="str">
        <f t="shared" si="1"/>
        <v/>
      </c>
    </row>
    <row r="46" spans="2:15" s="17" customFormat="1" ht="24" x14ac:dyDescent="0.2">
      <c r="B46" s="72">
        <v>41</v>
      </c>
      <c r="C46" s="116" t="s">
        <v>347</v>
      </c>
      <c r="D46" s="116" t="s">
        <v>689</v>
      </c>
      <c r="E46" s="116" t="s">
        <v>31</v>
      </c>
      <c r="F46" s="116" t="s">
        <v>690</v>
      </c>
      <c r="G46" s="117" t="s">
        <v>604</v>
      </c>
      <c r="H46" s="117" t="s">
        <v>677</v>
      </c>
      <c r="I46" s="118">
        <v>1</v>
      </c>
      <c r="J46" s="112">
        <v>6.72</v>
      </c>
      <c r="K46" s="119">
        <v>9.6500000000000002E-2</v>
      </c>
      <c r="L46" s="87"/>
      <c r="M46" s="97">
        <f t="shared" si="0"/>
        <v>6.0715199999999996</v>
      </c>
      <c r="N46" s="87"/>
      <c r="O46" s="88" t="str">
        <f t="shared" si="1"/>
        <v/>
      </c>
    </row>
    <row r="47" spans="2:15" s="17" customFormat="1" ht="24" x14ac:dyDescent="0.2">
      <c r="B47" s="72">
        <v>42</v>
      </c>
      <c r="C47" s="116" t="s">
        <v>347</v>
      </c>
      <c r="D47" s="116" t="s">
        <v>691</v>
      </c>
      <c r="E47" s="116" t="s">
        <v>31</v>
      </c>
      <c r="F47" s="116" t="s">
        <v>692</v>
      </c>
      <c r="G47" s="117" t="s">
        <v>604</v>
      </c>
      <c r="H47" s="117" t="s">
        <v>677</v>
      </c>
      <c r="I47" s="118">
        <v>1</v>
      </c>
      <c r="J47" s="112">
        <v>20.16</v>
      </c>
      <c r="K47" s="119">
        <v>9.6500000000000002E-2</v>
      </c>
      <c r="L47" s="87"/>
      <c r="M47" s="97">
        <f t="shared" si="0"/>
        <v>18.214559999999999</v>
      </c>
      <c r="N47" s="87"/>
      <c r="O47" s="88" t="str">
        <f t="shared" si="1"/>
        <v/>
      </c>
    </row>
    <row r="48" spans="2:15" s="17" customFormat="1" ht="24" x14ac:dyDescent="0.2">
      <c r="B48" s="72">
        <v>43</v>
      </c>
      <c r="C48" s="116" t="s">
        <v>347</v>
      </c>
      <c r="D48" s="116" t="s">
        <v>693</v>
      </c>
      <c r="E48" s="116" t="s">
        <v>31</v>
      </c>
      <c r="F48" s="116" t="s">
        <v>694</v>
      </c>
      <c r="G48" s="117" t="s">
        <v>604</v>
      </c>
      <c r="H48" s="117" t="s">
        <v>677</v>
      </c>
      <c r="I48" s="118">
        <v>1</v>
      </c>
      <c r="J48" s="112">
        <v>0.55999999999999994</v>
      </c>
      <c r="K48" s="119">
        <v>9.6500000000000002E-2</v>
      </c>
      <c r="L48" s="87"/>
      <c r="M48" s="97">
        <f t="shared" si="0"/>
        <v>0.50595999999999997</v>
      </c>
      <c r="N48" s="87"/>
      <c r="O48" s="88" t="str">
        <f t="shared" si="1"/>
        <v/>
      </c>
    </row>
    <row r="49" spans="2:15" s="17" customFormat="1" ht="24" x14ac:dyDescent="0.2">
      <c r="B49" s="72">
        <v>44</v>
      </c>
      <c r="C49" s="116" t="s">
        <v>695</v>
      </c>
      <c r="D49" s="116" t="s">
        <v>696</v>
      </c>
      <c r="E49" s="116" t="s">
        <v>31</v>
      </c>
      <c r="F49" s="116" t="s">
        <v>697</v>
      </c>
      <c r="G49" s="117" t="s">
        <v>604</v>
      </c>
      <c r="H49" s="117" t="s">
        <v>677</v>
      </c>
      <c r="I49" s="118">
        <v>1</v>
      </c>
      <c r="J49" s="112">
        <v>15</v>
      </c>
      <c r="K49" s="119">
        <v>9.6500000000000002E-2</v>
      </c>
      <c r="L49" s="87"/>
      <c r="M49" s="97">
        <f t="shared" si="0"/>
        <v>13.5525</v>
      </c>
      <c r="N49" s="87"/>
      <c r="O49" s="88" t="str">
        <f t="shared" si="1"/>
        <v/>
      </c>
    </row>
    <row r="50" spans="2:15" s="17" customFormat="1" ht="24" x14ac:dyDescent="0.2">
      <c r="B50" s="72">
        <v>45</v>
      </c>
      <c r="C50" s="116" t="s">
        <v>695</v>
      </c>
      <c r="D50" s="116" t="s">
        <v>698</v>
      </c>
      <c r="E50" s="116" t="s">
        <v>31</v>
      </c>
      <c r="F50" s="116" t="s">
        <v>699</v>
      </c>
      <c r="G50" s="117" t="s">
        <v>604</v>
      </c>
      <c r="H50" s="117" t="s">
        <v>107</v>
      </c>
      <c r="I50" s="118">
        <v>1</v>
      </c>
      <c r="J50" s="112">
        <v>4.17</v>
      </c>
      <c r="K50" s="119">
        <v>9.6500000000000002E-2</v>
      </c>
      <c r="L50" s="87"/>
      <c r="M50" s="97">
        <f t="shared" si="0"/>
        <v>3.767595</v>
      </c>
      <c r="N50" s="87"/>
      <c r="O50" s="88" t="str">
        <f t="shared" si="1"/>
        <v/>
      </c>
    </row>
    <row r="51" spans="2:15" s="17" customFormat="1" ht="22.9" customHeight="1" x14ac:dyDescent="0.2">
      <c r="B51" s="72">
        <v>46</v>
      </c>
      <c r="C51" s="116" t="s">
        <v>695</v>
      </c>
      <c r="D51" s="116" t="s">
        <v>700</v>
      </c>
      <c r="E51" s="116" t="s">
        <v>31</v>
      </c>
      <c r="F51" s="116" t="s">
        <v>701</v>
      </c>
      <c r="G51" s="117" t="s">
        <v>604</v>
      </c>
      <c r="H51" s="117" t="s">
        <v>702</v>
      </c>
      <c r="I51" s="118">
        <v>2</v>
      </c>
      <c r="J51" s="112">
        <v>0</v>
      </c>
      <c r="K51" s="119">
        <v>9.6500000000000002E-2</v>
      </c>
      <c r="L51" s="87"/>
      <c r="M51" s="97">
        <f t="shared" si="0"/>
        <v>0</v>
      </c>
      <c r="N51" s="87"/>
      <c r="O51" s="88" t="str">
        <f t="shared" si="1"/>
        <v/>
      </c>
    </row>
    <row r="52" spans="2:15" s="17" customFormat="1" ht="24" x14ac:dyDescent="0.2">
      <c r="B52" s="72">
        <v>47</v>
      </c>
      <c r="C52" s="116" t="s">
        <v>695</v>
      </c>
      <c r="D52" s="116" t="s">
        <v>703</v>
      </c>
      <c r="E52" s="116" t="s">
        <v>31</v>
      </c>
      <c r="F52" s="116" t="s">
        <v>704</v>
      </c>
      <c r="G52" s="117" t="s">
        <v>604</v>
      </c>
      <c r="H52" s="117" t="s">
        <v>705</v>
      </c>
      <c r="I52" s="118">
        <v>7</v>
      </c>
      <c r="J52" s="112">
        <v>0</v>
      </c>
      <c r="K52" s="119">
        <v>9.6500000000000002E-2</v>
      </c>
      <c r="L52" s="87"/>
      <c r="M52" s="97">
        <f t="shared" si="0"/>
        <v>0</v>
      </c>
      <c r="N52" s="87"/>
      <c r="O52" s="88" t="str">
        <f t="shared" si="1"/>
        <v/>
      </c>
    </row>
    <row r="53" spans="2:15" s="17" customFormat="1" ht="24" x14ac:dyDescent="0.2">
      <c r="B53" s="72">
        <v>48</v>
      </c>
      <c r="C53" s="116" t="s">
        <v>695</v>
      </c>
      <c r="D53" s="116" t="s">
        <v>706</v>
      </c>
      <c r="E53" s="116" t="s">
        <v>31</v>
      </c>
      <c r="F53" s="116" t="s">
        <v>707</v>
      </c>
      <c r="G53" s="117" t="s">
        <v>604</v>
      </c>
      <c r="H53" s="117" t="s">
        <v>677</v>
      </c>
      <c r="I53" s="118">
        <v>1</v>
      </c>
      <c r="J53" s="112">
        <v>6.25</v>
      </c>
      <c r="K53" s="119">
        <v>9.6500000000000002E-2</v>
      </c>
      <c r="L53" s="87"/>
      <c r="M53" s="97">
        <f t="shared" si="0"/>
        <v>5.6468749999999996</v>
      </c>
      <c r="N53" s="87"/>
      <c r="O53" s="88" t="str">
        <f t="shared" si="1"/>
        <v/>
      </c>
    </row>
    <row r="54" spans="2:15" s="17" customFormat="1" ht="24" x14ac:dyDescent="0.2">
      <c r="B54" s="72">
        <v>49</v>
      </c>
      <c r="C54" s="116" t="s">
        <v>695</v>
      </c>
      <c r="D54" s="116" t="s">
        <v>708</v>
      </c>
      <c r="E54" s="116" t="s">
        <v>31</v>
      </c>
      <c r="F54" s="116" t="s">
        <v>709</v>
      </c>
      <c r="G54" s="117" t="s">
        <v>604</v>
      </c>
      <c r="H54" s="117" t="s">
        <v>677</v>
      </c>
      <c r="I54" s="118">
        <v>1</v>
      </c>
      <c r="J54" s="112">
        <v>7</v>
      </c>
      <c r="K54" s="119">
        <v>9.6500000000000002E-2</v>
      </c>
      <c r="L54" s="87"/>
      <c r="M54" s="97">
        <f t="shared" si="0"/>
        <v>6.3244999999999996</v>
      </c>
      <c r="N54" s="87"/>
      <c r="O54" s="88" t="str">
        <f t="shared" si="1"/>
        <v/>
      </c>
    </row>
    <row r="55" spans="2:15" s="17" customFormat="1" ht="24" x14ac:dyDescent="0.2">
      <c r="B55" s="72">
        <v>50</v>
      </c>
      <c r="C55" s="116" t="s">
        <v>601</v>
      </c>
      <c r="D55" s="116" t="s">
        <v>710</v>
      </c>
      <c r="E55" s="116" t="s">
        <v>30</v>
      </c>
      <c r="F55" s="116" t="s">
        <v>711</v>
      </c>
      <c r="G55" s="117" t="s">
        <v>604</v>
      </c>
      <c r="H55" s="117" t="s">
        <v>107</v>
      </c>
      <c r="I55" s="118">
        <v>1</v>
      </c>
      <c r="J55" s="112">
        <v>268.8</v>
      </c>
      <c r="K55" s="119">
        <v>0.11</v>
      </c>
      <c r="L55" s="87"/>
      <c r="M55" s="97">
        <f t="shared" si="0"/>
        <v>239.23200000000003</v>
      </c>
      <c r="N55" s="87"/>
      <c r="O55" s="88" t="str">
        <f t="shared" si="1"/>
        <v/>
      </c>
    </row>
    <row r="56" spans="2:15" s="17" customFormat="1" ht="24" x14ac:dyDescent="0.2">
      <c r="B56" s="72">
        <v>51</v>
      </c>
      <c r="C56" s="116" t="s">
        <v>601</v>
      </c>
      <c r="D56" s="116" t="s">
        <v>712</v>
      </c>
      <c r="E56" s="116" t="s">
        <v>30</v>
      </c>
      <c r="F56" s="116" t="s">
        <v>713</v>
      </c>
      <c r="G56" s="117" t="s">
        <v>604</v>
      </c>
      <c r="H56" s="117" t="s">
        <v>107</v>
      </c>
      <c r="I56" s="118">
        <v>1</v>
      </c>
      <c r="J56" s="112">
        <v>16800</v>
      </c>
      <c r="K56" s="119">
        <v>0.11</v>
      </c>
      <c r="L56" s="87"/>
      <c r="M56" s="97">
        <f t="shared" si="0"/>
        <v>14952</v>
      </c>
      <c r="N56" s="87"/>
      <c r="O56" s="88" t="str">
        <f t="shared" si="1"/>
        <v/>
      </c>
    </row>
    <row r="57" spans="2:15" s="17" customFormat="1" ht="36" x14ac:dyDescent="0.2">
      <c r="B57" s="72">
        <v>52</v>
      </c>
      <c r="C57" s="116" t="s">
        <v>601</v>
      </c>
      <c r="D57" s="116" t="s">
        <v>714</v>
      </c>
      <c r="E57" s="116" t="s">
        <v>30</v>
      </c>
      <c r="F57" s="116" t="s">
        <v>715</v>
      </c>
      <c r="G57" s="117" t="s">
        <v>604</v>
      </c>
      <c r="H57" s="117" t="s">
        <v>107</v>
      </c>
      <c r="I57" s="118">
        <v>1</v>
      </c>
      <c r="J57" s="112">
        <v>13608</v>
      </c>
      <c r="K57" s="119">
        <v>0.11</v>
      </c>
      <c r="L57" s="87"/>
      <c r="M57" s="97">
        <f t="shared" si="0"/>
        <v>12111.12</v>
      </c>
      <c r="N57" s="87"/>
      <c r="O57" s="88" t="str">
        <f t="shared" si="1"/>
        <v/>
      </c>
    </row>
    <row r="58" spans="2:15" s="17" customFormat="1" ht="24" x14ac:dyDescent="0.2">
      <c r="B58" s="72">
        <v>53</v>
      </c>
      <c r="C58" s="116" t="s">
        <v>616</v>
      </c>
      <c r="D58" s="116" t="s">
        <v>716</v>
      </c>
      <c r="E58" s="116" t="s">
        <v>30</v>
      </c>
      <c r="F58" s="116" t="s">
        <v>717</v>
      </c>
      <c r="G58" s="117" t="s">
        <v>604</v>
      </c>
      <c r="H58" s="117" t="s">
        <v>132</v>
      </c>
      <c r="I58" s="118">
        <v>1</v>
      </c>
      <c r="J58" s="112">
        <v>26880</v>
      </c>
      <c r="K58" s="119">
        <v>0.11</v>
      </c>
      <c r="L58" s="87"/>
      <c r="M58" s="97">
        <f t="shared" si="0"/>
        <v>23923.200000000001</v>
      </c>
      <c r="N58" s="87"/>
      <c r="O58" s="88" t="str">
        <f t="shared" si="1"/>
        <v/>
      </c>
    </row>
    <row r="59" spans="2:15" s="17" customFormat="1" ht="24" x14ac:dyDescent="0.2">
      <c r="B59" s="72">
        <v>54</v>
      </c>
      <c r="C59" s="116" t="s">
        <v>616</v>
      </c>
      <c r="D59" s="116" t="s">
        <v>718</v>
      </c>
      <c r="E59" s="116" t="s">
        <v>30</v>
      </c>
      <c r="F59" s="116" t="s">
        <v>719</v>
      </c>
      <c r="G59" s="117" t="s">
        <v>604</v>
      </c>
      <c r="H59" s="117" t="s">
        <v>132</v>
      </c>
      <c r="I59" s="118">
        <v>1</v>
      </c>
      <c r="J59" s="112">
        <v>9408</v>
      </c>
      <c r="K59" s="119">
        <v>0.11</v>
      </c>
      <c r="L59" s="87"/>
      <c r="M59" s="97">
        <f t="shared" si="0"/>
        <v>8373.1200000000008</v>
      </c>
      <c r="N59" s="87"/>
      <c r="O59" s="88" t="str">
        <f t="shared" si="1"/>
        <v/>
      </c>
    </row>
    <row r="60" spans="2:15" s="17" customFormat="1" ht="24" x14ac:dyDescent="0.2">
      <c r="B60" s="72">
        <v>55</v>
      </c>
      <c r="C60" s="116" t="s">
        <v>616</v>
      </c>
      <c r="D60" s="116" t="s">
        <v>720</v>
      </c>
      <c r="E60" s="116" t="s">
        <v>30</v>
      </c>
      <c r="F60" s="116" t="s">
        <v>721</v>
      </c>
      <c r="G60" s="117" t="s">
        <v>604</v>
      </c>
      <c r="H60" s="117" t="s">
        <v>107</v>
      </c>
      <c r="I60" s="118">
        <v>1</v>
      </c>
      <c r="J60" s="112">
        <v>11088</v>
      </c>
      <c r="K60" s="119">
        <v>0.11</v>
      </c>
      <c r="L60" s="87"/>
      <c r="M60" s="97">
        <f t="shared" si="0"/>
        <v>9868.32</v>
      </c>
      <c r="N60" s="87"/>
      <c r="O60" s="88" t="str">
        <f t="shared" si="1"/>
        <v/>
      </c>
    </row>
    <row r="61" spans="2:15" s="17" customFormat="1" ht="24" x14ac:dyDescent="0.2">
      <c r="B61" s="72">
        <v>56</v>
      </c>
      <c r="C61" s="120" t="s">
        <v>722</v>
      </c>
      <c r="D61" s="116" t="s">
        <v>723</v>
      </c>
      <c r="E61" s="116" t="s">
        <v>29</v>
      </c>
      <c r="F61" s="116" t="s">
        <v>724</v>
      </c>
      <c r="G61" s="117" t="s">
        <v>604</v>
      </c>
      <c r="H61" s="117" t="s">
        <v>16</v>
      </c>
      <c r="I61" s="118">
        <v>1</v>
      </c>
      <c r="J61" s="112">
        <v>80000</v>
      </c>
      <c r="K61" s="87">
        <v>9.6500000000000002E-2</v>
      </c>
      <c r="L61" s="87">
        <v>0.1</v>
      </c>
      <c r="M61" s="97">
        <f t="shared" si="0"/>
        <v>72000</v>
      </c>
      <c r="N61" s="87"/>
      <c r="O61" s="88" t="str">
        <f t="shared" si="1"/>
        <v/>
      </c>
    </row>
    <row r="62" spans="2:15" s="17" customFormat="1" ht="24" x14ac:dyDescent="0.2">
      <c r="B62" s="72">
        <v>57</v>
      </c>
      <c r="C62" s="120" t="s">
        <v>722</v>
      </c>
      <c r="D62" s="116" t="s">
        <v>725</v>
      </c>
      <c r="E62" s="116" t="s">
        <v>29</v>
      </c>
      <c r="F62" s="116" t="s">
        <v>726</v>
      </c>
      <c r="G62" s="117" t="s">
        <v>604</v>
      </c>
      <c r="H62" s="117" t="s">
        <v>107</v>
      </c>
      <c r="I62" s="118">
        <v>1</v>
      </c>
      <c r="J62" s="112">
        <v>50400</v>
      </c>
      <c r="K62" s="87">
        <v>9.6500000000000002E-2</v>
      </c>
      <c r="L62" s="87">
        <v>0.1</v>
      </c>
      <c r="M62" s="97">
        <f t="shared" si="0"/>
        <v>45360</v>
      </c>
      <c r="N62" s="87"/>
      <c r="O62" s="88" t="str">
        <f t="shared" si="1"/>
        <v/>
      </c>
    </row>
    <row r="63" spans="2:15" s="17" customFormat="1" ht="24" x14ac:dyDescent="0.2">
      <c r="B63" s="72">
        <v>58</v>
      </c>
      <c r="C63" s="120" t="s">
        <v>722</v>
      </c>
      <c r="D63" s="116" t="s">
        <v>727</v>
      </c>
      <c r="E63" s="116" t="s">
        <v>29</v>
      </c>
      <c r="F63" s="116" t="s">
        <v>728</v>
      </c>
      <c r="G63" s="117" t="s">
        <v>604</v>
      </c>
      <c r="H63" s="117" t="s">
        <v>107</v>
      </c>
      <c r="I63" s="118">
        <v>1</v>
      </c>
      <c r="J63" s="112">
        <v>12600</v>
      </c>
      <c r="K63" s="87">
        <v>9.6500000000000002E-2</v>
      </c>
      <c r="L63" s="87">
        <v>0.1</v>
      </c>
      <c r="M63" s="97">
        <f t="shared" si="0"/>
        <v>11340</v>
      </c>
      <c r="N63" s="87"/>
      <c r="O63" s="88" t="str">
        <f t="shared" si="1"/>
        <v/>
      </c>
    </row>
    <row r="64" spans="2:15" s="17" customFormat="1" ht="24" x14ac:dyDescent="0.2">
      <c r="B64" s="72">
        <v>59</v>
      </c>
      <c r="C64" s="120" t="s">
        <v>722</v>
      </c>
      <c r="D64" s="116" t="s">
        <v>729</v>
      </c>
      <c r="E64" s="116" t="s">
        <v>29</v>
      </c>
      <c r="F64" s="116" t="s">
        <v>730</v>
      </c>
      <c r="G64" s="117" t="s">
        <v>604</v>
      </c>
      <c r="H64" s="117" t="s">
        <v>107</v>
      </c>
      <c r="I64" s="118">
        <v>1</v>
      </c>
      <c r="J64" s="112">
        <v>12600</v>
      </c>
      <c r="K64" s="87">
        <v>9.6500000000000002E-2</v>
      </c>
      <c r="L64" s="87">
        <v>0.1</v>
      </c>
      <c r="M64" s="97">
        <f t="shared" si="0"/>
        <v>11340</v>
      </c>
      <c r="N64" s="87"/>
      <c r="O64" s="88" t="str">
        <f t="shared" si="1"/>
        <v/>
      </c>
    </row>
    <row r="65" spans="1:15" s="17" customFormat="1" ht="24" x14ac:dyDescent="0.2">
      <c r="B65" s="72">
        <v>60</v>
      </c>
      <c r="C65" s="120" t="s">
        <v>722</v>
      </c>
      <c r="D65" s="116" t="s">
        <v>731</v>
      </c>
      <c r="E65" s="116" t="s">
        <v>29</v>
      </c>
      <c r="F65" s="116" t="s">
        <v>732</v>
      </c>
      <c r="G65" s="117" t="s">
        <v>604</v>
      </c>
      <c r="H65" s="117" t="s">
        <v>107</v>
      </c>
      <c r="I65" s="118">
        <v>1</v>
      </c>
      <c r="J65" s="112">
        <v>67200</v>
      </c>
      <c r="K65" s="87">
        <v>9.6500000000000002E-2</v>
      </c>
      <c r="L65" s="87">
        <v>0.1</v>
      </c>
      <c r="M65" s="97">
        <f t="shared" si="0"/>
        <v>60480</v>
      </c>
      <c r="N65" s="87"/>
      <c r="O65" s="88" t="str">
        <f t="shared" si="1"/>
        <v/>
      </c>
    </row>
    <row r="66" spans="1:15" s="17" customFormat="1" ht="24" x14ac:dyDescent="0.2">
      <c r="B66" s="72">
        <v>61</v>
      </c>
      <c r="C66" s="120" t="s">
        <v>722</v>
      </c>
      <c r="D66" s="116" t="s">
        <v>733</v>
      </c>
      <c r="E66" s="116" t="s">
        <v>29</v>
      </c>
      <c r="F66" s="116" t="s">
        <v>734</v>
      </c>
      <c r="G66" s="117" t="s">
        <v>604</v>
      </c>
      <c r="H66" s="117" t="s">
        <v>107</v>
      </c>
      <c r="I66" s="118">
        <v>1</v>
      </c>
      <c r="J66" s="112">
        <v>35280</v>
      </c>
      <c r="K66" s="87">
        <v>9.6500000000000002E-2</v>
      </c>
      <c r="L66" s="87">
        <v>0.1</v>
      </c>
      <c r="M66" s="97">
        <f t="shared" si="0"/>
        <v>31752</v>
      </c>
      <c r="N66" s="87"/>
      <c r="O66" s="88" t="str">
        <f t="shared" si="1"/>
        <v/>
      </c>
    </row>
    <row r="67" spans="1:15" s="17" customFormat="1" ht="24" x14ac:dyDescent="0.2">
      <c r="A67" s="73"/>
      <c r="B67" s="72">
        <v>62</v>
      </c>
      <c r="C67" s="120" t="s">
        <v>722</v>
      </c>
      <c r="D67" s="116" t="s">
        <v>735</v>
      </c>
      <c r="E67" s="116" t="s">
        <v>29</v>
      </c>
      <c r="F67" s="116" t="s">
        <v>736</v>
      </c>
      <c r="G67" s="117" t="s">
        <v>604</v>
      </c>
      <c r="H67" s="117" t="s">
        <v>107</v>
      </c>
      <c r="I67" s="118">
        <v>1</v>
      </c>
      <c r="J67" s="112">
        <v>13440</v>
      </c>
      <c r="K67" s="87">
        <v>9.6500000000000002E-2</v>
      </c>
      <c r="L67" s="87">
        <v>0.1</v>
      </c>
      <c r="M67" s="97">
        <f t="shared" si="0"/>
        <v>12096</v>
      </c>
      <c r="N67" s="87"/>
      <c r="O67" s="88" t="str">
        <f t="shared" si="1"/>
        <v/>
      </c>
    </row>
    <row r="68" spans="1:15" s="17" customFormat="1" ht="24" x14ac:dyDescent="0.2">
      <c r="A68" s="73"/>
      <c r="B68" s="72">
        <v>63</v>
      </c>
      <c r="C68" s="120" t="s">
        <v>722</v>
      </c>
      <c r="D68" s="116" t="s">
        <v>737</v>
      </c>
      <c r="E68" s="116" t="s">
        <v>29</v>
      </c>
      <c r="F68" s="116" t="s">
        <v>738</v>
      </c>
      <c r="G68" s="117" t="s">
        <v>604</v>
      </c>
      <c r="H68" s="117" t="s">
        <v>107</v>
      </c>
      <c r="I68" s="118">
        <v>1</v>
      </c>
      <c r="J68" s="112">
        <v>80640</v>
      </c>
      <c r="K68" s="87">
        <v>9.6500000000000002E-2</v>
      </c>
      <c r="L68" s="87">
        <v>0.1</v>
      </c>
      <c r="M68" s="97">
        <f t="shared" si="0"/>
        <v>72576</v>
      </c>
      <c r="N68" s="87"/>
      <c r="O68" s="88" t="str">
        <f t="shared" si="1"/>
        <v/>
      </c>
    </row>
    <row r="69" spans="1:15" s="17" customFormat="1" ht="24" x14ac:dyDescent="0.2">
      <c r="A69" s="73"/>
      <c r="B69" s="72">
        <v>64</v>
      </c>
      <c r="C69" s="120" t="s">
        <v>722</v>
      </c>
      <c r="D69" s="116" t="s">
        <v>739</v>
      </c>
      <c r="E69" s="116" t="s">
        <v>29</v>
      </c>
      <c r="F69" s="116" t="s">
        <v>740</v>
      </c>
      <c r="G69" s="117" t="s">
        <v>604</v>
      </c>
      <c r="H69" s="117" t="s">
        <v>107</v>
      </c>
      <c r="I69" s="118">
        <v>1</v>
      </c>
      <c r="J69" s="112">
        <v>25200</v>
      </c>
      <c r="K69" s="87">
        <v>9.6500000000000002E-2</v>
      </c>
      <c r="L69" s="87">
        <v>0.1</v>
      </c>
      <c r="M69" s="97">
        <f t="shared" si="0"/>
        <v>22680</v>
      </c>
      <c r="N69" s="87"/>
      <c r="O69" s="88" t="str">
        <f t="shared" si="1"/>
        <v/>
      </c>
    </row>
    <row r="70" spans="1:15" s="17" customFormat="1" ht="24" x14ac:dyDescent="0.2">
      <c r="A70" s="73"/>
      <c r="B70" s="72">
        <v>65</v>
      </c>
      <c r="C70" s="120" t="s">
        <v>722</v>
      </c>
      <c r="D70" s="116" t="s">
        <v>741</v>
      </c>
      <c r="E70" s="116" t="s">
        <v>29</v>
      </c>
      <c r="F70" s="116" t="s">
        <v>742</v>
      </c>
      <c r="G70" s="117" t="s">
        <v>604</v>
      </c>
      <c r="H70" s="117" t="s">
        <v>107</v>
      </c>
      <c r="I70" s="118">
        <v>1</v>
      </c>
      <c r="J70" s="112">
        <v>67200</v>
      </c>
      <c r="K70" s="87">
        <v>9.6500000000000002E-2</v>
      </c>
      <c r="L70" s="87">
        <v>0.1</v>
      </c>
      <c r="M70" s="97">
        <f t="shared" si="0"/>
        <v>60480</v>
      </c>
      <c r="N70" s="87"/>
      <c r="O70" s="88" t="str">
        <f t="shared" si="1"/>
        <v/>
      </c>
    </row>
    <row r="71" spans="1:15" s="17" customFormat="1" ht="24" x14ac:dyDescent="0.2">
      <c r="A71" s="73"/>
      <c r="B71" s="72">
        <v>66</v>
      </c>
      <c r="C71" s="120" t="s">
        <v>722</v>
      </c>
      <c r="D71" s="116" t="s">
        <v>743</v>
      </c>
      <c r="E71" s="116" t="s">
        <v>29</v>
      </c>
      <c r="F71" s="116" t="s">
        <v>744</v>
      </c>
      <c r="G71" s="117" t="s">
        <v>604</v>
      </c>
      <c r="H71" s="117" t="s">
        <v>107</v>
      </c>
      <c r="I71" s="118">
        <v>1</v>
      </c>
      <c r="J71" s="112">
        <v>10080</v>
      </c>
      <c r="K71" s="87">
        <v>9.6500000000000002E-2</v>
      </c>
      <c r="L71" s="87">
        <v>0.1</v>
      </c>
      <c r="M71" s="97">
        <f t="shared" ref="M71:M114" si="2">IF($J71="","",IF($L71="",$J71*(1-$K71),IF(L71&lt;K71,"Discount Error",J71*(1-$L71))))</f>
        <v>9072</v>
      </c>
      <c r="N71" s="87"/>
      <c r="O71" s="88" t="str">
        <f t="shared" ref="O71:O103" si="3">IF(M71="Discount Error","Error",IF($N71="","",IF(J71*(1-N71)&gt;M71,"Discount Error",($J71*(1-$N71)))))</f>
        <v/>
      </c>
    </row>
    <row r="72" spans="1:15" s="17" customFormat="1" ht="24" customHeight="1" x14ac:dyDescent="0.2">
      <c r="B72" s="72">
        <v>67</v>
      </c>
      <c r="C72" s="120" t="s">
        <v>722</v>
      </c>
      <c r="D72" s="116" t="s">
        <v>745</v>
      </c>
      <c r="E72" s="116" t="s">
        <v>29</v>
      </c>
      <c r="F72" s="116" t="s">
        <v>746</v>
      </c>
      <c r="G72" s="117" t="s">
        <v>604</v>
      </c>
      <c r="H72" s="117" t="s">
        <v>81</v>
      </c>
      <c r="I72" s="118">
        <v>1</v>
      </c>
      <c r="J72" s="112">
        <v>67200</v>
      </c>
      <c r="K72" s="87">
        <v>9.6500000000000002E-2</v>
      </c>
      <c r="L72" s="87">
        <v>0.1</v>
      </c>
      <c r="M72" s="97">
        <f t="shared" si="2"/>
        <v>60480</v>
      </c>
      <c r="N72" s="87"/>
      <c r="O72" s="88" t="str">
        <f t="shared" si="3"/>
        <v/>
      </c>
    </row>
    <row r="73" spans="1:15" s="17" customFormat="1" ht="24" customHeight="1" x14ac:dyDescent="0.2">
      <c r="B73" s="72">
        <v>68</v>
      </c>
      <c r="C73" s="120" t="s">
        <v>722</v>
      </c>
      <c r="D73" s="116" t="s">
        <v>747</v>
      </c>
      <c r="E73" s="116" t="s">
        <v>29</v>
      </c>
      <c r="F73" s="116" t="s">
        <v>748</v>
      </c>
      <c r="G73" s="117" t="s">
        <v>604</v>
      </c>
      <c r="H73" s="117" t="s">
        <v>81</v>
      </c>
      <c r="I73" s="118">
        <v>1</v>
      </c>
      <c r="J73" s="112">
        <v>33600</v>
      </c>
      <c r="K73" s="87">
        <v>9.6500000000000002E-2</v>
      </c>
      <c r="L73" s="87">
        <v>0.1</v>
      </c>
      <c r="M73" s="97">
        <f t="shared" si="2"/>
        <v>30240</v>
      </c>
      <c r="N73" s="87"/>
      <c r="O73" s="88" t="str">
        <f t="shared" si="3"/>
        <v/>
      </c>
    </row>
    <row r="74" spans="1:15" s="17" customFormat="1" ht="24" customHeight="1" x14ac:dyDescent="0.2">
      <c r="B74" s="72">
        <v>69</v>
      </c>
      <c r="C74" s="120" t="s">
        <v>722</v>
      </c>
      <c r="D74" s="116" t="s">
        <v>749</v>
      </c>
      <c r="E74" s="116" t="s">
        <v>29</v>
      </c>
      <c r="F74" s="116" t="s">
        <v>750</v>
      </c>
      <c r="G74" s="117" t="s">
        <v>604</v>
      </c>
      <c r="H74" s="117" t="s">
        <v>81</v>
      </c>
      <c r="I74" s="118">
        <v>1</v>
      </c>
      <c r="J74" s="112">
        <v>6720</v>
      </c>
      <c r="K74" s="87">
        <v>9.6500000000000002E-2</v>
      </c>
      <c r="L74" s="87">
        <v>0.1</v>
      </c>
      <c r="M74" s="97">
        <f t="shared" si="2"/>
        <v>6048</v>
      </c>
      <c r="N74" s="87"/>
      <c r="O74" s="88" t="str">
        <f t="shared" si="3"/>
        <v/>
      </c>
    </row>
    <row r="75" spans="1:15" s="17" customFormat="1" ht="22.9" customHeight="1" x14ac:dyDescent="0.2">
      <c r="B75" s="72">
        <v>70</v>
      </c>
      <c r="C75" s="120" t="s">
        <v>751</v>
      </c>
      <c r="D75" s="121" t="s">
        <v>752</v>
      </c>
      <c r="E75" s="116" t="s">
        <v>32</v>
      </c>
      <c r="F75" s="116" t="s">
        <v>753</v>
      </c>
      <c r="G75" s="117" t="s">
        <v>604</v>
      </c>
      <c r="H75" s="117" t="s">
        <v>132</v>
      </c>
      <c r="I75" s="118">
        <v>1</v>
      </c>
      <c r="J75" s="112">
        <v>436.8</v>
      </c>
      <c r="K75" s="119">
        <v>9.6500000000000002E-2</v>
      </c>
      <c r="L75" s="87"/>
      <c r="M75" s="97">
        <f t="shared" si="2"/>
        <v>394.64879999999999</v>
      </c>
      <c r="N75" s="113"/>
      <c r="O75" s="88" t="str">
        <f t="shared" si="3"/>
        <v/>
      </c>
    </row>
    <row r="76" spans="1:15" s="17" customFormat="1" ht="24" customHeight="1" x14ac:dyDescent="0.2">
      <c r="B76" s="72">
        <v>71</v>
      </c>
      <c r="C76" s="116" t="s">
        <v>601</v>
      </c>
      <c r="D76" s="121" t="s">
        <v>754</v>
      </c>
      <c r="E76" s="116" t="s">
        <v>30</v>
      </c>
      <c r="F76" s="116" t="s">
        <v>755</v>
      </c>
      <c r="G76" s="117" t="s">
        <v>604</v>
      </c>
      <c r="H76" s="117" t="s">
        <v>107</v>
      </c>
      <c r="I76" s="118">
        <v>1</v>
      </c>
      <c r="J76" s="112">
        <v>0</v>
      </c>
      <c r="K76" s="119">
        <v>0.11</v>
      </c>
      <c r="L76" s="87"/>
      <c r="M76" s="97">
        <f t="shared" si="2"/>
        <v>0</v>
      </c>
      <c r="N76" s="113"/>
      <c r="O76" s="88" t="str">
        <f t="shared" si="3"/>
        <v/>
      </c>
    </row>
    <row r="77" spans="1:15" s="17" customFormat="1" ht="24" customHeight="1" x14ac:dyDescent="0.2">
      <c r="B77" s="72">
        <v>72</v>
      </c>
      <c r="C77" s="120" t="s">
        <v>756</v>
      </c>
      <c r="D77" s="121" t="s">
        <v>757</v>
      </c>
      <c r="E77" s="116" t="s">
        <v>32</v>
      </c>
      <c r="F77" s="116" t="s">
        <v>758</v>
      </c>
      <c r="G77" s="117" t="s">
        <v>604</v>
      </c>
      <c r="H77" s="117" t="s">
        <v>759</v>
      </c>
      <c r="I77" s="118">
        <v>1</v>
      </c>
      <c r="J77" s="112">
        <v>1040</v>
      </c>
      <c r="K77" s="119">
        <v>9.6500000000000002E-2</v>
      </c>
      <c r="L77" s="87"/>
      <c r="M77" s="97">
        <f t="shared" si="2"/>
        <v>939.64</v>
      </c>
      <c r="N77" s="113"/>
      <c r="O77" s="88" t="str">
        <f t="shared" si="3"/>
        <v/>
      </c>
    </row>
    <row r="78" spans="1:15" s="17" customFormat="1" ht="22.9" customHeight="1" x14ac:dyDescent="0.2">
      <c r="B78" s="72">
        <v>73</v>
      </c>
      <c r="C78" s="116" t="s">
        <v>601</v>
      </c>
      <c r="D78" s="121" t="s">
        <v>760</v>
      </c>
      <c r="E78" s="116" t="s">
        <v>30</v>
      </c>
      <c r="F78" s="116" t="s">
        <v>761</v>
      </c>
      <c r="G78" s="117" t="s">
        <v>604</v>
      </c>
      <c r="H78" s="117" t="s">
        <v>156</v>
      </c>
      <c r="I78" s="118">
        <v>1</v>
      </c>
      <c r="J78" s="112">
        <v>1085.76</v>
      </c>
      <c r="K78" s="119">
        <v>0.11</v>
      </c>
      <c r="L78" s="87"/>
      <c r="M78" s="97">
        <f t="shared" si="2"/>
        <v>966.32640000000004</v>
      </c>
      <c r="N78" s="113"/>
      <c r="O78" s="88" t="str">
        <f t="shared" si="3"/>
        <v/>
      </c>
    </row>
    <row r="79" spans="1:15" s="17" customFormat="1" ht="22.9" customHeight="1" x14ac:dyDescent="0.2">
      <c r="B79" s="72">
        <v>74</v>
      </c>
      <c r="C79" s="116" t="s">
        <v>601</v>
      </c>
      <c r="D79" s="121" t="s">
        <v>762</v>
      </c>
      <c r="E79" s="116" t="s">
        <v>30</v>
      </c>
      <c r="F79" s="116" t="s">
        <v>763</v>
      </c>
      <c r="G79" s="117" t="s">
        <v>604</v>
      </c>
      <c r="H79" s="117" t="s">
        <v>107</v>
      </c>
      <c r="I79" s="118">
        <v>1</v>
      </c>
      <c r="J79" s="112">
        <v>1090.96</v>
      </c>
      <c r="K79" s="119">
        <v>0.11</v>
      </c>
      <c r="L79" s="87"/>
      <c r="M79" s="97">
        <f t="shared" si="2"/>
        <v>970.95440000000008</v>
      </c>
      <c r="N79" s="113"/>
      <c r="O79" s="88" t="str">
        <f t="shared" si="3"/>
        <v/>
      </c>
    </row>
    <row r="80" spans="1:15" s="17" customFormat="1" ht="11.45" customHeight="1" x14ac:dyDescent="0.2">
      <c r="B80" s="72">
        <v>75</v>
      </c>
      <c r="C80" s="116" t="s">
        <v>764</v>
      </c>
      <c r="D80" s="116" t="s">
        <v>765</v>
      </c>
      <c r="E80" s="116" t="s">
        <v>32</v>
      </c>
      <c r="F80" s="116" t="s">
        <v>766</v>
      </c>
      <c r="G80" s="117" t="s">
        <v>604</v>
      </c>
      <c r="H80" s="117" t="s">
        <v>252</v>
      </c>
      <c r="I80" s="118">
        <v>10000</v>
      </c>
      <c r="J80" s="112">
        <v>1344</v>
      </c>
      <c r="K80" s="119">
        <v>9.6500000000000002E-2</v>
      </c>
      <c r="L80" s="87"/>
      <c r="M80" s="97">
        <f t="shared" si="2"/>
        <v>1214.3039999999999</v>
      </c>
      <c r="N80" s="113"/>
      <c r="O80" s="88" t="str">
        <f t="shared" si="3"/>
        <v/>
      </c>
    </row>
    <row r="81" spans="1:15" s="17" customFormat="1" ht="22.9" customHeight="1" x14ac:dyDescent="0.2">
      <c r="B81" s="72">
        <v>76</v>
      </c>
      <c r="C81" s="116" t="s">
        <v>601</v>
      </c>
      <c r="D81" s="121" t="s">
        <v>767</v>
      </c>
      <c r="E81" s="116" t="s">
        <v>30</v>
      </c>
      <c r="F81" s="116" t="s">
        <v>768</v>
      </c>
      <c r="G81" s="117" t="s">
        <v>604</v>
      </c>
      <c r="H81" s="117" t="s">
        <v>177</v>
      </c>
      <c r="I81" s="118">
        <v>1</v>
      </c>
      <c r="J81" s="112">
        <v>1385.28</v>
      </c>
      <c r="K81" s="119">
        <v>0.11</v>
      </c>
      <c r="L81" s="87"/>
      <c r="M81" s="97">
        <f t="shared" si="2"/>
        <v>1232.8992000000001</v>
      </c>
      <c r="N81" s="113"/>
      <c r="O81" s="88" t="str">
        <f t="shared" si="3"/>
        <v/>
      </c>
    </row>
    <row r="82" spans="1:15" s="17" customFormat="1" ht="22.9" customHeight="1" x14ac:dyDescent="0.2">
      <c r="B82" s="72">
        <v>77</v>
      </c>
      <c r="C82" s="116" t="s">
        <v>601</v>
      </c>
      <c r="D82" s="121" t="s">
        <v>769</v>
      </c>
      <c r="E82" s="116" t="s">
        <v>30</v>
      </c>
      <c r="F82" s="116" t="s">
        <v>770</v>
      </c>
      <c r="G82" s="117" t="s">
        <v>604</v>
      </c>
      <c r="H82" s="117" t="s">
        <v>107</v>
      </c>
      <c r="I82" s="118">
        <v>1</v>
      </c>
      <c r="J82" s="112">
        <v>1557.92</v>
      </c>
      <c r="K82" s="119">
        <v>0.11</v>
      </c>
      <c r="L82" s="87"/>
      <c r="M82" s="97">
        <f t="shared" si="2"/>
        <v>1386.5488</v>
      </c>
      <c r="N82" s="113"/>
      <c r="O82" s="88" t="str">
        <f t="shared" si="3"/>
        <v/>
      </c>
    </row>
    <row r="83" spans="1:15" s="17" customFormat="1" ht="22.9" customHeight="1" x14ac:dyDescent="0.2">
      <c r="B83" s="72">
        <v>78</v>
      </c>
      <c r="C83" s="120" t="s">
        <v>751</v>
      </c>
      <c r="D83" s="121" t="s">
        <v>771</v>
      </c>
      <c r="E83" s="116" t="s">
        <v>32</v>
      </c>
      <c r="F83" s="114" t="s">
        <v>772</v>
      </c>
      <c r="G83" s="117" t="s">
        <v>604</v>
      </c>
      <c r="H83" s="114" t="s">
        <v>773</v>
      </c>
      <c r="I83" s="115">
        <v>1</v>
      </c>
      <c r="J83" s="112">
        <v>5200</v>
      </c>
      <c r="K83" s="119">
        <v>9.6500000000000002E-2</v>
      </c>
      <c r="L83" s="87"/>
      <c r="M83" s="97">
        <f t="shared" si="2"/>
        <v>4698.2</v>
      </c>
      <c r="N83" s="113"/>
      <c r="O83" s="88" t="str">
        <f t="shared" si="3"/>
        <v/>
      </c>
    </row>
    <row r="84" spans="1:15" s="17" customFormat="1" ht="22.9" customHeight="1" x14ac:dyDescent="0.2">
      <c r="B84" s="72">
        <v>79</v>
      </c>
      <c r="C84" s="120" t="s">
        <v>756</v>
      </c>
      <c r="D84" s="121" t="s">
        <v>774</v>
      </c>
      <c r="E84" s="116" t="s">
        <v>32</v>
      </c>
      <c r="F84" s="116" t="s">
        <v>775</v>
      </c>
      <c r="G84" s="117" t="s">
        <v>604</v>
      </c>
      <c r="H84" s="117" t="s">
        <v>759</v>
      </c>
      <c r="I84" s="118">
        <v>6</v>
      </c>
      <c r="J84" s="112">
        <v>6720</v>
      </c>
      <c r="K84" s="119">
        <v>9.6500000000000002E-2</v>
      </c>
      <c r="L84" s="87"/>
      <c r="M84" s="97">
        <f t="shared" si="2"/>
        <v>6071.5199999999995</v>
      </c>
      <c r="N84" s="113"/>
      <c r="O84" s="88" t="str">
        <f t="shared" si="3"/>
        <v/>
      </c>
    </row>
    <row r="85" spans="1:15" s="17" customFormat="1" ht="22.9" customHeight="1" x14ac:dyDescent="0.2">
      <c r="B85" s="72">
        <v>80</v>
      </c>
      <c r="C85" s="116" t="s">
        <v>601</v>
      </c>
      <c r="D85" s="121" t="s">
        <v>776</v>
      </c>
      <c r="E85" s="116" t="s">
        <v>30</v>
      </c>
      <c r="F85" s="116" t="s">
        <v>777</v>
      </c>
      <c r="G85" s="117" t="s">
        <v>604</v>
      </c>
      <c r="H85" s="117" t="s">
        <v>132</v>
      </c>
      <c r="I85" s="118">
        <v>1</v>
      </c>
      <c r="J85" s="112">
        <v>14501.76</v>
      </c>
      <c r="K85" s="119">
        <v>0.11</v>
      </c>
      <c r="L85" s="87"/>
      <c r="M85" s="97">
        <f t="shared" si="2"/>
        <v>12906.5664</v>
      </c>
      <c r="N85" s="113"/>
      <c r="O85" s="88" t="str">
        <f t="shared" si="3"/>
        <v/>
      </c>
    </row>
    <row r="86" spans="1:15" s="17" customFormat="1" ht="22.9" customHeight="1" x14ac:dyDescent="0.2">
      <c r="B86" s="72">
        <v>81</v>
      </c>
      <c r="C86" s="116" t="s">
        <v>601</v>
      </c>
      <c r="D86" s="121" t="s">
        <v>778</v>
      </c>
      <c r="E86" s="116" t="s">
        <v>30</v>
      </c>
      <c r="F86" s="116" t="s">
        <v>779</v>
      </c>
      <c r="G86" s="117" t="s">
        <v>604</v>
      </c>
      <c r="H86" s="117" t="s">
        <v>132</v>
      </c>
      <c r="I86" s="118">
        <v>1</v>
      </c>
      <c r="J86" s="112">
        <v>14501.76</v>
      </c>
      <c r="K86" s="119">
        <v>0.11</v>
      </c>
      <c r="L86" s="87"/>
      <c r="M86" s="97">
        <f t="shared" si="2"/>
        <v>12906.5664</v>
      </c>
      <c r="N86" s="113"/>
      <c r="O86" s="88" t="str">
        <f t="shared" si="3"/>
        <v/>
      </c>
    </row>
    <row r="87" spans="1:15" s="51" customFormat="1" ht="22.9" customHeight="1" x14ac:dyDescent="0.2">
      <c r="A87" s="65"/>
      <c r="B87" s="72">
        <v>82</v>
      </c>
      <c r="C87" s="116" t="s">
        <v>601</v>
      </c>
      <c r="D87" s="121" t="s">
        <v>780</v>
      </c>
      <c r="E87" s="116" t="s">
        <v>30</v>
      </c>
      <c r="F87" s="116" t="s">
        <v>781</v>
      </c>
      <c r="G87" s="117" t="s">
        <v>604</v>
      </c>
      <c r="H87" s="117" t="s">
        <v>132</v>
      </c>
      <c r="I87" s="118">
        <v>1</v>
      </c>
      <c r="J87" s="112">
        <v>14501.76</v>
      </c>
      <c r="K87" s="119">
        <v>0.11</v>
      </c>
      <c r="L87" s="87"/>
      <c r="M87" s="97">
        <f t="shared" si="2"/>
        <v>12906.5664</v>
      </c>
      <c r="N87" s="113"/>
      <c r="O87" s="88" t="str">
        <f t="shared" si="3"/>
        <v/>
      </c>
    </row>
    <row r="88" spans="1:15" s="51" customFormat="1" ht="11.45" customHeight="1" x14ac:dyDescent="0.2">
      <c r="A88" s="65"/>
      <c r="B88" s="72">
        <v>83</v>
      </c>
      <c r="C88" s="116" t="s">
        <v>601</v>
      </c>
      <c r="D88" s="121" t="s">
        <v>782</v>
      </c>
      <c r="E88" s="116" t="s">
        <v>30</v>
      </c>
      <c r="F88" s="116" t="s">
        <v>783</v>
      </c>
      <c r="G88" s="117" t="s">
        <v>604</v>
      </c>
      <c r="H88" s="117" t="s">
        <v>132</v>
      </c>
      <c r="I88" s="118">
        <v>1</v>
      </c>
      <c r="J88" s="112">
        <v>14501.76</v>
      </c>
      <c r="K88" s="119">
        <v>0.11</v>
      </c>
      <c r="L88" s="87"/>
      <c r="M88" s="97">
        <f t="shared" si="2"/>
        <v>12906.5664</v>
      </c>
      <c r="N88" s="113"/>
      <c r="O88" s="88" t="str">
        <f t="shared" si="3"/>
        <v/>
      </c>
    </row>
    <row r="89" spans="1:15" s="51" customFormat="1" ht="22.9" customHeight="1" x14ac:dyDescent="0.2">
      <c r="A89" s="65"/>
      <c r="B89" s="72">
        <v>84</v>
      </c>
      <c r="C89" s="116" t="s">
        <v>601</v>
      </c>
      <c r="D89" s="121" t="s">
        <v>784</v>
      </c>
      <c r="E89" s="116" t="s">
        <v>30</v>
      </c>
      <c r="F89" s="116" t="s">
        <v>785</v>
      </c>
      <c r="G89" s="117" t="s">
        <v>604</v>
      </c>
      <c r="H89" s="117" t="s">
        <v>132</v>
      </c>
      <c r="I89" s="118">
        <v>1</v>
      </c>
      <c r="J89" s="112">
        <v>14501.76</v>
      </c>
      <c r="K89" s="119">
        <v>0.11</v>
      </c>
      <c r="L89" s="87"/>
      <c r="M89" s="97">
        <f t="shared" si="2"/>
        <v>12906.5664</v>
      </c>
      <c r="N89" s="113"/>
      <c r="O89" s="88" t="str">
        <f t="shared" si="3"/>
        <v/>
      </c>
    </row>
    <row r="90" spans="1:15" s="51" customFormat="1" ht="22.9" customHeight="1" x14ac:dyDescent="0.2">
      <c r="A90" s="65"/>
      <c r="B90" s="72">
        <v>85</v>
      </c>
      <c r="C90" s="116" t="s">
        <v>601</v>
      </c>
      <c r="D90" s="121" t="s">
        <v>786</v>
      </c>
      <c r="E90" s="116" t="s">
        <v>30</v>
      </c>
      <c r="F90" s="116" t="s">
        <v>787</v>
      </c>
      <c r="G90" s="117" t="s">
        <v>604</v>
      </c>
      <c r="H90" s="117" t="s">
        <v>132</v>
      </c>
      <c r="I90" s="118">
        <v>1</v>
      </c>
      <c r="J90" s="112">
        <v>14501.76</v>
      </c>
      <c r="K90" s="119">
        <v>0.11</v>
      </c>
      <c r="L90" s="87"/>
      <c r="M90" s="97">
        <f t="shared" si="2"/>
        <v>12906.5664</v>
      </c>
      <c r="N90" s="113"/>
      <c r="O90" s="88" t="str">
        <f t="shared" si="3"/>
        <v/>
      </c>
    </row>
    <row r="91" spans="1:15" s="51" customFormat="1" ht="22.9" customHeight="1" x14ac:dyDescent="0.2">
      <c r="A91" s="73"/>
      <c r="B91" s="72">
        <v>86</v>
      </c>
      <c r="C91" s="116" t="s">
        <v>601</v>
      </c>
      <c r="D91" s="121" t="s">
        <v>788</v>
      </c>
      <c r="E91" s="116" t="s">
        <v>30</v>
      </c>
      <c r="F91" s="116" t="s">
        <v>789</v>
      </c>
      <c r="G91" s="117" t="s">
        <v>604</v>
      </c>
      <c r="H91" s="117" t="s">
        <v>132</v>
      </c>
      <c r="I91" s="118">
        <v>1</v>
      </c>
      <c r="J91" s="112">
        <v>14501.76</v>
      </c>
      <c r="K91" s="119">
        <v>0.11</v>
      </c>
      <c r="L91" s="87"/>
      <c r="M91" s="97">
        <f t="shared" si="2"/>
        <v>12906.5664</v>
      </c>
      <c r="N91" s="113"/>
      <c r="O91" s="88" t="str">
        <f t="shared" si="3"/>
        <v/>
      </c>
    </row>
    <row r="92" spans="1:15" s="51" customFormat="1" ht="22.9" customHeight="1" x14ac:dyDescent="0.2">
      <c r="A92" s="65"/>
      <c r="B92" s="72">
        <v>87</v>
      </c>
      <c r="C92" s="116" t="s">
        <v>601</v>
      </c>
      <c r="D92" s="121" t="s">
        <v>790</v>
      </c>
      <c r="E92" s="116" t="s">
        <v>30</v>
      </c>
      <c r="F92" s="116" t="s">
        <v>791</v>
      </c>
      <c r="G92" s="117" t="s">
        <v>604</v>
      </c>
      <c r="H92" s="117" t="s">
        <v>132</v>
      </c>
      <c r="I92" s="118">
        <v>1</v>
      </c>
      <c r="J92" s="112">
        <v>14501.76</v>
      </c>
      <c r="K92" s="119">
        <v>0.11</v>
      </c>
      <c r="L92" s="87"/>
      <c r="M92" s="97">
        <f t="shared" si="2"/>
        <v>12906.5664</v>
      </c>
      <c r="N92" s="113"/>
      <c r="O92" s="88" t="str">
        <f t="shared" si="3"/>
        <v/>
      </c>
    </row>
    <row r="93" spans="1:15" s="51" customFormat="1" ht="22.9" customHeight="1" x14ac:dyDescent="0.2">
      <c r="A93" s="65"/>
      <c r="B93" s="72">
        <v>88</v>
      </c>
      <c r="C93" s="120" t="s">
        <v>751</v>
      </c>
      <c r="D93" s="121" t="s">
        <v>792</v>
      </c>
      <c r="E93" s="116" t="s">
        <v>32</v>
      </c>
      <c r="F93" s="116" t="s">
        <v>793</v>
      </c>
      <c r="G93" s="117" t="s">
        <v>604</v>
      </c>
      <c r="H93" s="117" t="s">
        <v>773</v>
      </c>
      <c r="I93" s="118">
        <v>3</v>
      </c>
      <c r="J93" s="112">
        <v>16800</v>
      </c>
      <c r="K93" s="119">
        <v>9.6500000000000002E-2</v>
      </c>
      <c r="L93" s="87"/>
      <c r="M93" s="97">
        <f t="shared" si="2"/>
        <v>15178.8</v>
      </c>
      <c r="N93" s="113"/>
      <c r="O93" s="88" t="str">
        <f t="shared" si="3"/>
        <v/>
      </c>
    </row>
    <row r="94" spans="1:15" ht="28.9" customHeight="1" x14ac:dyDescent="0.2">
      <c r="A94" s="109"/>
      <c r="B94" s="72">
        <v>89</v>
      </c>
      <c r="C94" s="116" t="s">
        <v>75</v>
      </c>
      <c r="D94" s="116" t="s">
        <v>82</v>
      </c>
      <c r="E94" s="116" t="s">
        <v>31</v>
      </c>
      <c r="F94" s="116" t="s">
        <v>72</v>
      </c>
      <c r="G94" s="117" t="s">
        <v>78</v>
      </c>
      <c r="H94" s="117" t="s">
        <v>79</v>
      </c>
      <c r="I94" s="118">
        <v>1</v>
      </c>
      <c r="J94" s="112">
        <v>44.46</v>
      </c>
      <c r="K94" s="87">
        <v>9.6500000000000002E-2</v>
      </c>
      <c r="L94" s="87"/>
      <c r="M94" s="97">
        <f t="shared" si="2"/>
        <v>40.169609999999999</v>
      </c>
      <c r="N94" s="113"/>
      <c r="O94" s="88" t="str">
        <f t="shared" si="3"/>
        <v/>
      </c>
    </row>
    <row r="95" spans="1:15" ht="28.9" customHeight="1" x14ac:dyDescent="0.2">
      <c r="A95" s="109"/>
      <c r="B95" s="72">
        <v>90</v>
      </c>
      <c r="C95" s="116" t="s">
        <v>76</v>
      </c>
      <c r="D95" s="116" t="s">
        <v>83</v>
      </c>
      <c r="E95" s="116" t="s">
        <v>31</v>
      </c>
      <c r="F95" s="116" t="s">
        <v>73</v>
      </c>
      <c r="G95" s="117" t="s">
        <v>78</v>
      </c>
      <c r="H95" s="117" t="s">
        <v>79</v>
      </c>
      <c r="I95" s="118">
        <v>1</v>
      </c>
      <c r="J95" s="112">
        <v>177.84</v>
      </c>
      <c r="K95" s="87">
        <v>9.6500000000000002E-2</v>
      </c>
      <c r="L95" s="87"/>
      <c r="M95" s="97">
        <f t="shared" si="2"/>
        <v>160.67843999999999</v>
      </c>
      <c r="N95" s="113"/>
      <c r="O95" s="88" t="str">
        <f t="shared" si="3"/>
        <v/>
      </c>
    </row>
    <row r="96" spans="1:15" ht="28.9" customHeight="1" x14ac:dyDescent="0.2">
      <c r="A96" s="110"/>
      <c r="B96" s="72">
        <v>91</v>
      </c>
      <c r="C96" s="116" t="s">
        <v>77</v>
      </c>
      <c r="D96" s="116" t="s">
        <v>798</v>
      </c>
      <c r="E96" s="116" t="s">
        <v>31</v>
      </c>
      <c r="F96" s="116" t="s">
        <v>794</v>
      </c>
      <c r="G96" s="117" t="s">
        <v>78</v>
      </c>
      <c r="H96" s="117" t="s">
        <v>80</v>
      </c>
      <c r="I96" s="118">
        <v>1</v>
      </c>
      <c r="J96" s="112">
        <v>2.8</v>
      </c>
      <c r="K96" s="119">
        <v>9.6500000000000002E-2</v>
      </c>
      <c r="L96" s="87"/>
      <c r="M96" s="97">
        <f t="shared" si="2"/>
        <v>2.5297999999999998</v>
      </c>
      <c r="N96" s="87"/>
      <c r="O96" s="88" t="str">
        <f t="shared" si="3"/>
        <v/>
      </c>
    </row>
    <row r="97" spans="1:15" ht="14.45" customHeight="1" x14ac:dyDescent="0.2">
      <c r="A97" s="110"/>
      <c r="B97" s="72">
        <v>92</v>
      </c>
      <c r="C97" s="116" t="s">
        <v>77</v>
      </c>
      <c r="D97" s="116" t="s">
        <v>87</v>
      </c>
      <c r="E97" s="116" t="s">
        <v>31</v>
      </c>
      <c r="F97" s="116" t="s">
        <v>797</v>
      </c>
      <c r="G97" s="117" t="s">
        <v>78</v>
      </c>
      <c r="H97" s="117" t="s">
        <v>80</v>
      </c>
      <c r="I97" s="118">
        <v>1</v>
      </c>
      <c r="J97" s="112">
        <v>12.55</v>
      </c>
      <c r="K97" s="119">
        <v>9.6500000000000002E-2</v>
      </c>
      <c r="L97" s="87"/>
      <c r="M97" s="97">
        <f t="shared" si="2"/>
        <v>11.338925</v>
      </c>
      <c r="N97" s="87"/>
      <c r="O97" s="88" t="str">
        <f t="shared" si="3"/>
        <v/>
      </c>
    </row>
    <row r="98" spans="1:15" ht="14.45" customHeight="1" x14ac:dyDescent="0.2">
      <c r="A98" s="110"/>
      <c r="B98" s="72">
        <v>93</v>
      </c>
      <c r="C98" s="116" t="s">
        <v>77</v>
      </c>
      <c r="D98" s="116" t="s">
        <v>86</v>
      </c>
      <c r="E98" s="116" t="s">
        <v>31</v>
      </c>
      <c r="F98" s="116" t="s">
        <v>796</v>
      </c>
      <c r="G98" s="117" t="s">
        <v>78</v>
      </c>
      <c r="H98" s="117" t="s">
        <v>80</v>
      </c>
      <c r="I98" s="118">
        <v>1</v>
      </c>
      <c r="J98" s="112">
        <v>16.14</v>
      </c>
      <c r="K98" s="119">
        <v>9.6500000000000002E-2</v>
      </c>
      <c r="L98" s="87"/>
      <c r="M98" s="97">
        <f t="shared" si="2"/>
        <v>14.58249</v>
      </c>
      <c r="N98" s="87"/>
      <c r="O98" s="88" t="str">
        <f t="shared" si="3"/>
        <v/>
      </c>
    </row>
    <row r="99" spans="1:15" ht="28.9" customHeight="1" x14ac:dyDescent="0.2">
      <c r="A99" s="110"/>
      <c r="B99" s="72">
        <v>94</v>
      </c>
      <c r="C99" s="116" t="s">
        <v>77</v>
      </c>
      <c r="D99" s="116" t="s">
        <v>85</v>
      </c>
      <c r="E99" s="116" t="s">
        <v>31</v>
      </c>
      <c r="F99" s="116" t="s">
        <v>795</v>
      </c>
      <c r="G99" s="117" t="s">
        <v>78</v>
      </c>
      <c r="H99" s="117" t="s">
        <v>80</v>
      </c>
      <c r="I99" s="118">
        <v>1</v>
      </c>
      <c r="J99" s="112">
        <v>3.75</v>
      </c>
      <c r="K99" s="119">
        <v>9.6500000000000002E-2</v>
      </c>
      <c r="L99" s="87"/>
      <c r="M99" s="97">
        <f t="shared" si="2"/>
        <v>3.3881250000000001</v>
      </c>
      <c r="N99" s="87"/>
      <c r="O99" s="88" t="str">
        <f t="shared" si="3"/>
        <v/>
      </c>
    </row>
    <row r="100" spans="1:15" ht="28.9" customHeight="1" x14ac:dyDescent="0.2">
      <c r="A100" s="81"/>
      <c r="B100" s="72">
        <v>95</v>
      </c>
      <c r="C100" s="116" t="s">
        <v>77</v>
      </c>
      <c r="D100" s="116" t="s">
        <v>84</v>
      </c>
      <c r="E100" s="116" t="s">
        <v>31</v>
      </c>
      <c r="F100" s="116" t="s">
        <v>74</v>
      </c>
      <c r="G100" s="117" t="s">
        <v>78</v>
      </c>
      <c r="H100" s="117" t="s">
        <v>81</v>
      </c>
      <c r="I100" s="118">
        <v>1</v>
      </c>
      <c r="J100" s="112">
        <v>26000</v>
      </c>
      <c r="K100" s="119">
        <v>9.6500000000000002E-2</v>
      </c>
      <c r="L100" s="87"/>
      <c r="M100" s="97">
        <f t="shared" si="2"/>
        <v>23491</v>
      </c>
      <c r="N100" s="113"/>
      <c r="O100" s="88" t="str">
        <f t="shared" si="3"/>
        <v/>
      </c>
    </row>
    <row r="101" spans="1:15" x14ac:dyDescent="0.2">
      <c r="B101" s="72">
        <v>96</v>
      </c>
      <c r="C101" s="116" t="s">
        <v>751</v>
      </c>
      <c r="D101" s="116" t="s">
        <v>800</v>
      </c>
      <c r="E101" s="116" t="s">
        <v>190</v>
      </c>
      <c r="F101" s="116" t="s">
        <v>801</v>
      </c>
      <c r="G101" s="117" t="s">
        <v>78</v>
      </c>
      <c r="H101" s="117" t="s">
        <v>802</v>
      </c>
      <c r="I101" s="118">
        <v>1</v>
      </c>
      <c r="J101" s="112">
        <v>0</v>
      </c>
      <c r="K101" s="119">
        <v>9.6500000000000002E-2</v>
      </c>
      <c r="L101" s="87"/>
      <c r="M101" s="97">
        <f t="shared" si="2"/>
        <v>0</v>
      </c>
      <c r="N101" s="113"/>
      <c r="O101" s="88" t="str">
        <f t="shared" si="3"/>
        <v/>
      </c>
    </row>
    <row r="102" spans="1:15" x14ac:dyDescent="0.2">
      <c r="B102" s="72">
        <v>97</v>
      </c>
      <c r="C102" s="116" t="s">
        <v>803</v>
      </c>
      <c r="D102" s="116" t="s">
        <v>804</v>
      </c>
      <c r="E102" s="116" t="s">
        <v>190</v>
      </c>
      <c r="F102" s="116" t="s">
        <v>805</v>
      </c>
      <c r="G102" s="117" t="s">
        <v>78</v>
      </c>
      <c r="H102" s="117" t="s">
        <v>806</v>
      </c>
      <c r="I102" s="118">
        <v>1</v>
      </c>
      <c r="J102" s="112">
        <v>0</v>
      </c>
      <c r="K102" s="119">
        <v>9.6500000000000002E-2</v>
      </c>
      <c r="L102" s="87"/>
      <c r="M102" s="97">
        <f t="shared" si="2"/>
        <v>0</v>
      </c>
      <c r="N102" s="113"/>
      <c r="O102" s="88" t="str">
        <f t="shared" si="3"/>
        <v/>
      </c>
    </row>
    <row r="103" spans="1:15" ht="24" x14ac:dyDescent="0.2">
      <c r="B103" s="72">
        <v>98</v>
      </c>
      <c r="C103" s="116" t="s">
        <v>807</v>
      </c>
      <c r="D103" s="116" t="s">
        <v>808</v>
      </c>
      <c r="E103" s="116" t="s">
        <v>31</v>
      </c>
      <c r="F103" s="116" t="s">
        <v>809</v>
      </c>
      <c r="G103" s="117" t="s">
        <v>78</v>
      </c>
      <c r="H103" s="117" t="s">
        <v>79</v>
      </c>
      <c r="I103" s="118">
        <v>1</v>
      </c>
      <c r="J103" s="112">
        <v>0</v>
      </c>
      <c r="K103" s="119">
        <v>9.6500000000000002E-2</v>
      </c>
      <c r="L103" s="87"/>
      <c r="M103" s="97">
        <f t="shared" si="2"/>
        <v>0</v>
      </c>
      <c r="N103" s="113"/>
      <c r="O103" s="88" t="str">
        <f t="shared" si="3"/>
        <v/>
      </c>
    </row>
    <row r="104" spans="1:15" ht="24" x14ac:dyDescent="0.2">
      <c r="B104" s="72">
        <v>99</v>
      </c>
      <c r="C104" s="116" t="s">
        <v>601</v>
      </c>
      <c r="D104" s="116" t="s">
        <v>842</v>
      </c>
      <c r="E104" s="116" t="s">
        <v>30</v>
      </c>
      <c r="F104" s="116" t="s">
        <v>843</v>
      </c>
      <c r="G104" s="117" t="s">
        <v>78</v>
      </c>
      <c r="H104" s="117" t="s">
        <v>107</v>
      </c>
      <c r="I104" s="118">
        <v>1</v>
      </c>
      <c r="J104" s="112">
        <v>1747.2</v>
      </c>
      <c r="K104" s="119">
        <v>0.11</v>
      </c>
      <c r="L104" s="87"/>
      <c r="M104" s="97">
        <f t="shared" si="2"/>
        <v>1555.008</v>
      </c>
      <c r="N104" s="113"/>
      <c r="O104" s="88" t="str">
        <f t="shared" ref="O104:O114" si="4">IF(M104="Discount Error","Error",IF($N104="","",IF(J104*(1-N104)&gt;M104,"Discount Error",($J104*(1-$N104)))))</f>
        <v/>
      </c>
    </row>
    <row r="105" spans="1:15" ht="24" x14ac:dyDescent="0.2">
      <c r="B105" s="72">
        <v>100</v>
      </c>
      <c r="C105" s="116" t="s">
        <v>601</v>
      </c>
      <c r="D105" s="116" t="s">
        <v>844</v>
      </c>
      <c r="E105" s="116" t="s">
        <v>30</v>
      </c>
      <c r="F105" s="116" t="s">
        <v>719</v>
      </c>
      <c r="G105" s="117" t="s">
        <v>78</v>
      </c>
      <c r="H105" s="117" t="s">
        <v>132</v>
      </c>
      <c r="I105" s="118">
        <v>1</v>
      </c>
      <c r="J105" s="112">
        <v>9408</v>
      </c>
      <c r="K105" s="119">
        <v>0.11</v>
      </c>
      <c r="L105" s="87"/>
      <c r="M105" s="97">
        <f t="shared" si="2"/>
        <v>8373.1200000000008</v>
      </c>
      <c r="N105" s="113"/>
      <c r="O105" s="88" t="str">
        <f t="shared" si="4"/>
        <v/>
      </c>
    </row>
    <row r="106" spans="1:15" ht="24" x14ac:dyDescent="0.2">
      <c r="B106" s="72">
        <v>101</v>
      </c>
      <c r="C106" s="116" t="s">
        <v>601</v>
      </c>
      <c r="D106" s="116" t="s">
        <v>845</v>
      </c>
      <c r="E106" s="116" t="s">
        <v>30</v>
      </c>
      <c r="F106" s="116" t="s">
        <v>846</v>
      </c>
      <c r="G106" s="117" t="s">
        <v>78</v>
      </c>
      <c r="H106" s="117" t="s">
        <v>156</v>
      </c>
      <c r="I106" s="118">
        <v>1</v>
      </c>
      <c r="J106" s="112">
        <v>1169.28</v>
      </c>
      <c r="K106" s="119">
        <v>0.11</v>
      </c>
      <c r="L106" s="87"/>
      <c r="M106" s="97">
        <f t="shared" si="2"/>
        <v>1040.6592000000001</v>
      </c>
      <c r="N106" s="113"/>
      <c r="O106" s="88" t="str">
        <f t="shared" si="4"/>
        <v/>
      </c>
    </row>
    <row r="107" spans="1:15" ht="24" x14ac:dyDescent="0.2">
      <c r="B107" s="72">
        <v>102</v>
      </c>
      <c r="C107" s="116" t="s">
        <v>75</v>
      </c>
      <c r="D107" s="116" t="s">
        <v>847</v>
      </c>
      <c r="E107" s="116" t="s">
        <v>810</v>
      </c>
      <c r="F107" s="116" t="s">
        <v>848</v>
      </c>
      <c r="G107" s="117" t="s">
        <v>78</v>
      </c>
      <c r="H107" s="117" t="s">
        <v>107</v>
      </c>
      <c r="I107" s="118">
        <v>1</v>
      </c>
      <c r="J107" s="112">
        <v>1040</v>
      </c>
      <c r="K107" s="119">
        <v>1.6442307692307701E-2</v>
      </c>
      <c r="L107" s="87"/>
      <c r="M107" s="97">
        <f t="shared" si="2"/>
        <v>1022.9</v>
      </c>
      <c r="N107" s="113"/>
      <c r="O107" s="88" t="str">
        <f t="shared" si="4"/>
        <v/>
      </c>
    </row>
    <row r="108" spans="1:15" x14ac:dyDescent="0.2">
      <c r="B108" s="72">
        <v>103</v>
      </c>
      <c r="C108" s="116" t="s">
        <v>75</v>
      </c>
      <c r="D108" s="116" t="s">
        <v>849</v>
      </c>
      <c r="E108" s="116" t="s">
        <v>810</v>
      </c>
      <c r="F108" s="116" t="s">
        <v>850</v>
      </c>
      <c r="G108" s="117" t="s">
        <v>78</v>
      </c>
      <c r="H108" s="117" t="s">
        <v>132</v>
      </c>
      <c r="I108" s="118">
        <v>1</v>
      </c>
      <c r="J108" s="112">
        <v>0</v>
      </c>
      <c r="K108" s="119">
        <v>1.6442307692307701E-2</v>
      </c>
      <c r="L108" s="87"/>
      <c r="M108" s="97">
        <f t="shared" si="2"/>
        <v>0</v>
      </c>
      <c r="N108" s="113"/>
      <c r="O108" s="88" t="str">
        <f t="shared" si="4"/>
        <v/>
      </c>
    </row>
    <row r="109" spans="1:15" ht="24" x14ac:dyDescent="0.2">
      <c r="B109" s="72">
        <v>104</v>
      </c>
      <c r="C109" s="116" t="s">
        <v>751</v>
      </c>
      <c r="D109" s="116" t="s">
        <v>851</v>
      </c>
      <c r="E109" s="116" t="s">
        <v>190</v>
      </c>
      <c r="F109" s="116" t="s">
        <v>852</v>
      </c>
      <c r="G109" s="117" t="s">
        <v>78</v>
      </c>
      <c r="H109" s="117" t="s">
        <v>107</v>
      </c>
      <c r="I109" s="118">
        <v>1</v>
      </c>
      <c r="J109" s="112">
        <v>37.44</v>
      </c>
      <c r="K109" s="119">
        <v>9.6500000000000002E-2</v>
      </c>
      <c r="L109" s="87"/>
      <c r="M109" s="97">
        <f t="shared" si="2"/>
        <v>33.827039999999997</v>
      </c>
      <c r="N109" s="113"/>
      <c r="O109" s="88" t="str">
        <f t="shared" si="4"/>
        <v/>
      </c>
    </row>
    <row r="110" spans="1:15" x14ac:dyDescent="0.2">
      <c r="B110" s="72">
        <v>105</v>
      </c>
      <c r="C110" s="116" t="s">
        <v>751</v>
      </c>
      <c r="D110" s="116" t="s">
        <v>853</v>
      </c>
      <c r="E110" s="116" t="s">
        <v>190</v>
      </c>
      <c r="F110" s="116" t="s">
        <v>854</v>
      </c>
      <c r="G110" s="117" t="s">
        <v>78</v>
      </c>
      <c r="H110" s="117" t="s">
        <v>855</v>
      </c>
      <c r="I110" s="118">
        <v>1</v>
      </c>
      <c r="J110" s="112">
        <v>156</v>
      </c>
      <c r="K110" s="119">
        <v>9.6500000000000002E-2</v>
      </c>
      <c r="L110" s="87"/>
      <c r="M110" s="97">
        <f t="shared" si="2"/>
        <v>140.946</v>
      </c>
      <c r="N110" s="113"/>
      <c r="O110" s="88" t="str">
        <f t="shared" si="4"/>
        <v/>
      </c>
    </row>
    <row r="111" spans="1:15" x14ac:dyDescent="0.2">
      <c r="B111" s="72">
        <v>106</v>
      </c>
      <c r="C111" s="116" t="s">
        <v>751</v>
      </c>
      <c r="D111" s="116" t="s">
        <v>856</v>
      </c>
      <c r="E111" s="116" t="s">
        <v>811</v>
      </c>
      <c r="F111" s="116" t="s">
        <v>857</v>
      </c>
      <c r="G111" s="117" t="s">
        <v>78</v>
      </c>
      <c r="H111" s="117" t="s">
        <v>81</v>
      </c>
      <c r="I111" s="118">
        <v>1</v>
      </c>
      <c r="J111" s="112">
        <v>4000</v>
      </c>
      <c r="K111" s="119">
        <v>4.2399999999999993E-2</v>
      </c>
      <c r="L111" s="87"/>
      <c r="M111" s="97">
        <f t="shared" si="2"/>
        <v>3830.4</v>
      </c>
      <c r="N111" s="113"/>
      <c r="O111" s="88" t="str">
        <f t="shared" si="4"/>
        <v/>
      </c>
    </row>
    <row r="112" spans="1:15" x14ac:dyDescent="0.2">
      <c r="B112" s="72">
        <v>107</v>
      </c>
      <c r="C112" s="116" t="s">
        <v>751</v>
      </c>
      <c r="D112" s="116" t="s">
        <v>858</v>
      </c>
      <c r="E112" s="116" t="s">
        <v>811</v>
      </c>
      <c r="F112" s="116" t="s">
        <v>859</v>
      </c>
      <c r="G112" s="117" t="s">
        <v>78</v>
      </c>
      <c r="H112" s="117" t="s">
        <v>107</v>
      </c>
      <c r="I112" s="118">
        <v>1</v>
      </c>
      <c r="J112" s="112">
        <v>375</v>
      </c>
      <c r="K112" s="119">
        <v>4.2399999999999993E-2</v>
      </c>
      <c r="L112" s="87"/>
      <c r="M112" s="97">
        <f t="shared" si="2"/>
        <v>359.1</v>
      </c>
      <c r="N112" s="113"/>
      <c r="O112" s="88" t="str">
        <f t="shared" si="4"/>
        <v/>
      </c>
    </row>
    <row r="113" spans="2:15" x14ac:dyDescent="0.2">
      <c r="B113" s="72">
        <v>108</v>
      </c>
      <c r="C113" s="116" t="s">
        <v>751</v>
      </c>
      <c r="D113" s="116" t="s">
        <v>860</v>
      </c>
      <c r="E113" s="116" t="s">
        <v>811</v>
      </c>
      <c r="F113" s="116" t="s">
        <v>861</v>
      </c>
      <c r="G113" s="117" t="s">
        <v>78</v>
      </c>
      <c r="H113" s="117" t="s">
        <v>81</v>
      </c>
      <c r="I113" s="118">
        <v>1</v>
      </c>
      <c r="J113" s="112">
        <v>30000</v>
      </c>
      <c r="K113" s="119">
        <v>4.2399999999999993E-2</v>
      </c>
      <c r="L113" s="87"/>
      <c r="M113" s="97">
        <f t="shared" si="2"/>
        <v>28728</v>
      </c>
      <c r="N113" s="113"/>
      <c r="O113" s="88" t="str">
        <f t="shared" si="4"/>
        <v/>
      </c>
    </row>
    <row r="114" spans="2:15" ht="24" x14ac:dyDescent="0.2">
      <c r="B114" s="72">
        <v>109</v>
      </c>
      <c r="C114" s="116" t="s">
        <v>601</v>
      </c>
      <c r="D114" s="116" t="s">
        <v>862</v>
      </c>
      <c r="E114" s="116" t="s">
        <v>30</v>
      </c>
      <c r="F114" s="116" t="s">
        <v>863</v>
      </c>
      <c r="G114" s="117" t="s">
        <v>78</v>
      </c>
      <c r="H114" s="117" t="s">
        <v>107</v>
      </c>
      <c r="I114" s="118">
        <v>1</v>
      </c>
      <c r="J114" s="112">
        <v>7488</v>
      </c>
      <c r="K114" s="119">
        <v>0.11</v>
      </c>
      <c r="L114" s="87">
        <v>0.25</v>
      </c>
      <c r="M114" s="97">
        <f t="shared" si="2"/>
        <v>5616</v>
      </c>
      <c r="N114" s="113"/>
      <c r="O114" s="88" t="str">
        <f t="shared" si="4"/>
        <v/>
      </c>
    </row>
  </sheetData>
  <sheetProtection formatCells="0"/>
  <protectedRanges>
    <protectedRange sqref="E2:E4 E87:E100 E6:E47 E115:E1048567" name="Range1"/>
    <protectedRange sqref="F1" name="Range1_1_1"/>
    <protectedRange sqref="E5" name="Range1_1_4"/>
    <protectedRange sqref="E48:E53" name="Range1_1"/>
    <protectedRange sqref="E68:E69" name="Range1_2"/>
    <protectedRange sqref="E101:E102" name="Range1_3"/>
    <protectedRange sqref="D104:D114" name="Range1_4"/>
  </protectedRanges>
  <autoFilter ref="A5:O100" xr:uid="{5FCEFDB6-66C8-4F1F-B5F7-8864DBF163BF}">
    <sortState xmlns:xlrd2="http://schemas.microsoft.com/office/spreadsheetml/2017/richdata2" ref="A6:O100">
      <sortCondition ref="B5:B100"/>
    </sortState>
  </autoFilter>
  <mergeCells count="3">
    <mergeCell ref="B1:C1"/>
    <mergeCell ref="B2:C2"/>
    <mergeCell ref="B3:C3"/>
  </mergeCells>
  <conditionalFormatting sqref="F68:F86">
    <cfRule type="duplicateValues" dxfId="0" priority="16"/>
  </conditionalFormatting>
  <printOptions horizontalCentered="1"/>
  <pageMargins left="0.25" right="0.25" top="0.75" bottom="0.75" header="0.3" footer="0.3"/>
  <pageSetup paperSize="5" scale="60" fitToHeight="0" orientation="landscape" horizontalDpi="4294967295" verticalDpi="4294967295" r:id="rId1"/>
  <headerFooter>
    <oddHeader>&amp;L&amp;"Arial,Regular"&amp;9Office of General Services
NYS Procurement&amp;C&amp;"Arial,Regular"&amp;9Group 73600 Solicitation 22802
Information Technology Umbrella Contract - Manufacturer Based (Statewide)&amp;R&amp;"Arial,Regular"&amp;9Appendix E Contract Pricing Modification
&amp;A</oddHeader>
    <oddFooter>&amp;L&amp;"Arial,Regular"&amp;10Contract Number&amp;C&amp;"Arial,Regular"&amp;10Contractor&amp;R&amp;"Arial,Regular"&amp;10Page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178AE-1377-479A-918C-E66841AF1135}">
  <sheetPr>
    <tabColor rgb="FFFF0000"/>
    <pageSetUpPr autoPageBreaks="0"/>
  </sheetPr>
  <dimension ref="B1:O18"/>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activeCell="D3" sqref="D3"/>
    </sheetView>
  </sheetViews>
  <sheetFormatPr defaultColWidth="9.28515625" defaultRowHeight="12" x14ac:dyDescent="0.2"/>
  <cols>
    <col min="1" max="1" width="1.7109375" style="17" customWidth="1"/>
    <col min="2" max="2" width="8.7109375" style="46" customWidth="1"/>
    <col min="3" max="3" width="17.140625" style="46" customWidth="1"/>
    <col min="4" max="4" width="88.140625" style="102" customWidth="1"/>
    <col min="5" max="5" width="18.42578125" style="46" customWidth="1"/>
    <col min="6" max="6" width="21.28515625" style="46" customWidth="1"/>
    <col min="7" max="7" width="10.7109375" style="46" customWidth="1"/>
    <col min="8" max="8" width="11.7109375" style="46" customWidth="1"/>
    <col min="9" max="9" width="9.7109375" style="47" customWidth="1"/>
    <col min="10" max="10" width="12.42578125" style="92" bestFit="1" customWidth="1"/>
    <col min="11" max="11" width="10.28515625" style="48" customWidth="1"/>
    <col min="12" max="12" width="10.28515625" style="49" customWidth="1"/>
    <col min="13" max="13" width="12.7109375" style="92" bestFit="1" customWidth="1"/>
    <col min="14" max="14" width="10.28515625" style="49" customWidth="1"/>
    <col min="15" max="15" width="13.140625" style="92" customWidth="1"/>
    <col min="16" max="16384" width="9.28515625" style="17"/>
  </cols>
  <sheetData>
    <row r="1" spans="2:15" s="6" customFormat="1" ht="12.75" customHeight="1" x14ac:dyDescent="0.2">
      <c r="B1" s="164" t="s">
        <v>27</v>
      </c>
      <c r="C1" s="165"/>
      <c r="D1" s="68" t="s">
        <v>28</v>
      </c>
      <c r="E1" s="15" t="s">
        <v>23</v>
      </c>
      <c r="F1" s="16">
        <f>COUNTA(E6:E50)</f>
        <v>13</v>
      </c>
      <c r="J1" s="89"/>
      <c r="M1" s="89"/>
      <c r="O1" s="89"/>
    </row>
    <row r="2" spans="2:15" s="6" customFormat="1" ht="12.75" x14ac:dyDescent="0.2">
      <c r="B2" s="166" t="s">
        <v>20</v>
      </c>
      <c r="C2" s="167"/>
      <c r="D2" s="69" t="s">
        <v>36</v>
      </c>
      <c r="E2" s="32"/>
      <c r="J2" s="89"/>
      <c r="M2" s="89"/>
      <c r="O2" s="89"/>
    </row>
    <row r="3" spans="2:15" s="6" customFormat="1" ht="13.5" customHeight="1" thickBot="1" x14ac:dyDescent="0.25">
      <c r="B3" s="168" t="s">
        <v>21</v>
      </c>
      <c r="C3" s="169"/>
      <c r="D3" s="63">
        <v>44403</v>
      </c>
      <c r="E3" s="32"/>
      <c r="J3" s="89"/>
      <c r="M3" s="89"/>
      <c r="O3" s="89"/>
    </row>
    <row r="4" spans="2:15" s="6" customFormat="1" ht="15.75" x14ac:dyDescent="0.25">
      <c r="B4" s="33"/>
      <c r="C4" s="33"/>
      <c r="D4" s="70"/>
      <c r="E4" s="33"/>
      <c r="F4" s="34">
        <f>'[2]Contractor Information'!D9</f>
        <v>0</v>
      </c>
      <c r="G4" s="35"/>
      <c r="I4" s="36"/>
      <c r="J4" s="89"/>
      <c r="K4" s="37"/>
      <c r="L4" s="38"/>
      <c r="M4" s="93"/>
      <c r="N4" s="38"/>
      <c r="O4" s="93"/>
    </row>
    <row r="5" spans="2:15" s="6" customFormat="1" ht="60" x14ac:dyDescent="0.2">
      <c r="B5" s="7" t="s">
        <v>2</v>
      </c>
      <c r="C5" s="7" t="s">
        <v>6</v>
      </c>
      <c r="D5" s="60" t="s">
        <v>7</v>
      </c>
      <c r="E5" s="3" t="s">
        <v>19</v>
      </c>
      <c r="F5" s="3" t="s">
        <v>10</v>
      </c>
      <c r="G5" s="3" t="s">
        <v>9</v>
      </c>
      <c r="H5" s="3" t="s">
        <v>0</v>
      </c>
      <c r="I5" s="3" t="s">
        <v>8</v>
      </c>
      <c r="J5" s="90" t="s">
        <v>1</v>
      </c>
      <c r="K5" s="8" t="s">
        <v>24</v>
      </c>
      <c r="L5" s="8" t="s">
        <v>18</v>
      </c>
      <c r="M5" s="90" t="s">
        <v>4</v>
      </c>
      <c r="N5" s="8" t="s">
        <v>3</v>
      </c>
      <c r="O5" s="90" t="s">
        <v>5</v>
      </c>
    </row>
    <row r="6" spans="2:15" ht="48" x14ac:dyDescent="0.2">
      <c r="B6" s="14">
        <v>1</v>
      </c>
      <c r="C6" s="18" t="s">
        <v>37</v>
      </c>
      <c r="D6" s="74" t="s">
        <v>38</v>
      </c>
      <c r="E6" s="18" t="s">
        <v>35</v>
      </c>
      <c r="F6" s="18" t="s">
        <v>39</v>
      </c>
      <c r="G6" s="50" t="s">
        <v>25</v>
      </c>
      <c r="H6" s="20" t="s">
        <v>16</v>
      </c>
      <c r="I6" s="21">
        <v>1</v>
      </c>
      <c r="J6" s="45">
        <v>151.91</v>
      </c>
      <c r="K6" s="22">
        <v>0</v>
      </c>
      <c r="L6" s="23">
        <v>0</v>
      </c>
      <c r="M6" s="95">
        <f>IF($J6="","",IF($L6="",$J6*(1-$K6),IF(L6&lt;K6,"Discount Error",J6*(1-$L6))))</f>
        <v>151.91</v>
      </c>
      <c r="N6" s="23">
        <v>0</v>
      </c>
      <c r="O6" s="95">
        <f>IF(M6="Discount Error","Error",IF($N6="","",IF(J6*(1-N6)&gt;M6,"Discount Error",($J6*(1-$N6)))))</f>
        <v>151.91</v>
      </c>
    </row>
    <row r="7" spans="2:15" ht="36" x14ac:dyDescent="0.2">
      <c r="B7" s="14">
        <v>2</v>
      </c>
      <c r="C7" s="18" t="s">
        <v>40</v>
      </c>
      <c r="D7" s="74" t="s">
        <v>41</v>
      </c>
      <c r="E7" s="18" t="s">
        <v>35</v>
      </c>
      <c r="F7" s="18" t="s">
        <v>42</v>
      </c>
      <c r="G7" s="50" t="s">
        <v>25</v>
      </c>
      <c r="H7" s="20" t="s">
        <v>16</v>
      </c>
      <c r="I7" s="21">
        <v>1</v>
      </c>
      <c r="J7" s="45">
        <v>203.59</v>
      </c>
      <c r="K7" s="22">
        <v>0</v>
      </c>
      <c r="L7" s="23">
        <v>0</v>
      </c>
      <c r="M7" s="95">
        <f t="shared" ref="M7:M16" si="0">IF($J7="","",IF($L7="",$J7*(1-$K7),IF(L7&lt;K7,"Discount Error",J7*(1-$L7))))</f>
        <v>203.59</v>
      </c>
      <c r="N7" s="23">
        <v>0</v>
      </c>
      <c r="O7" s="95">
        <f t="shared" ref="O7:O16" si="1">IF(M7="Discount Error","Error",IF($N7="","",IF(J7*(1-N7)&gt;M7,"Discount Error",($J7*(1-$N7)))))</f>
        <v>203.59</v>
      </c>
    </row>
    <row r="8" spans="2:15" ht="60" x14ac:dyDescent="0.2">
      <c r="B8" s="14">
        <v>3</v>
      </c>
      <c r="C8" s="18" t="s">
        <v>43</v>
      </c>
      <c r="D8" s="74" t="s">
        <v>44</v>
      </c>
      <c r="E8" s="18" t="s">
        <v>35</v>
      </c>
      <c r="F8" s="18" t="s">
        <v>45</v>
      </c>
      <c r="G8" s="50" t="s">
        <v>25</v>
      </c>
      <c r="H8" s="20" t="s">
        <v>16</v>
      </c>
      <c r="I8" s="21">
        <v>1</v>
      </c>
      <c r="J8" s="45">
        <v>218.83</v>
      </c>
      <c r="K8" s="22">
        <v>0</v>
      </c>
      <c r="L8" s="23">
        <v>0</v>
      </c>
      <c r="M8" s="95">
        <f t="shared" si="0"/>
        <v>218.83</v>
      </c>
      <c r="N8" s="23">
        <v>0</v>
      </c>
      <c r="O8" s="95">
        <f t="shared" si="1"/>
        <v>218.83</v>
      </c>
    </row>
    <row r="9" spans="2:15" ht="24" x14ac:dyDescent="0.2">
      <c r="B9" s="14">
        <v>4</v>
      </c>
      <c r="C9" s="18" t="s">
        <v>46</v>
      </c>
      <c r="D9" s="74" t="s">
        <v>47</v>
      </c>
      <c r="E9" s="18" t="s">
        <v>35</v>
      </c>
      <c r="F9" s="18" t="s">
        <v>48</v>
      </c>
      <c r="G9" s="50" t="s">
        <v>25</v>
      </c>
      <c r="H9" s="20" t="s">
        <v>16</v>
      </c>
      <c r="I9" s="21">
        <v>1</v>
      </c>
      <c r="J9" s="45">
        <v>242.47</v>
      </c>
      <c r="K9" s="22">
        <v>0</v>
      </c>
      <c r="L9" s="23">
        <v>0</v>
      </c>
      <c r="M9" s="95">
        <f t="shared" si="0"/>
        <v>242.47</v>
      </c>
      <c r="N9" s="23">
        <v>0</v>
      </c>
      <c r="O9" s="95">
        <f t="shared" si="1"/>
        <v>242.47</v>
      </c>
    </row>
    <row r="10" spans="2:15" ht="24" x14ac:dyDescent="0.2">
      <c r="B10" s="14">
        <v>5</v>
      </c>
      <c r="C10" s="18" t="s">
        <v>49</v>
      </c>
      <c r="D10" s="74" t="s">
        <v>50</v>
      </c>
      <c r="E10" s="18" t="s">
        <v>35</v>
      </c>
      <c r="F10" s="18" t="s">
        <v>51</v>
      </c>
      <c r="G10" s="50" t="s">
        <v>25</v>
      </c>
      <c r="H10" s="20" t="s">
        <v>16</v>
      </c>
      <c r="I10" s="21">
        <v>1</v>
      </c>
      <c r="J10" s="45">
        <v>218.83</v>
      </c>
      <c r="K10" s="22">
        <v>0</v>
      </c>
      <c r="L10" s="23">
        <v>0</v>
      </c>
      <c r="M10" s="95">
        <f t="shared" si="0"/>
        <v>218.83</v>
      </c>
      <c r="N10" s="23">
        <v>0</v>
      </c>
      <c r="O10" s="95">
        <f t="shared" si="1"/>
        <v>218.83</v>
      </c>
    </row>
    <row r="11" spans="2:15" ht="24" x14ac:dyDescent="0.2">
      <c r="B11" s="14">
        <v>6</v>
      </c>
      <c r="C11" s="18" t="s">
        <v>52</v>
      </c>
      <c r="D11" s="74" t="s">
        <v>53</v>
      </c>
      <c r="E11" s="18" t="s">
        <v>35</v>
      </c>
      <c r="F11" s="18" t="s">
        <v>54</v>
      </c>
      <c r="G11" s="50" t="s">
        <v>25</v>
      </c>
      <c r="H11" s="20" t="s">
        <v>16</v>
      </c>
      <c r="I11" s="21">
        <v>1</v>
      </c>
      <c r="J11" s="45">
        <v>231.21</v>
      </c>
      <c r="K11" s="22">
        <v>0</v>
      </c>
      <c r="L11" s="23">
        <v>0</v>
      </c>
      <c r="M11" s="95">
        <f t="shared" si="0"/>
        <v>231.21</v>
      </c>
      <c r="N11" s="23">
        <v>0</v>
      </c>
      <c r="O11" s="95">
        <f t="shared" si="1"/>
        <v>231.21</v>
      </c>
    </row>
    <row r="12" spans="2:15" ht="72" x14ac:dyDescent="0.2">
      <c r="B12" s="14">
        <v>7</v>
      </c>
      <c r="C12" s="18" t="s">
        <v>55</v>
      </c>
      <c r="D12" s="74" t="s">
        <v>56</v>
      </c>
      <c r="E12" s="18" t="s">
        <v>35</v>
      </c>
      <c r="F12" s="18" t="s">
        <v>57</v>
      </c>
      <c r="G12" s="50" t="s">
        <v>25</v>
      </c>
      <c r="H12" s="20" t="s">
        <v>16</v>
      </c>
      <c r="I12" s="21">
        <v>1</v>
      </c>
      <c r="J12" s="45">
        <v>253.72</v>
      </c>
      <c r="K12" s="22">
        <v>0</v>
      </c>
      <c r="L12" s="23">
        <v>0</v>
      </c>
      <c r="M12" s="95">
        <f t="shared" si="0"/>
        <v>253.72</v>
      </c>
      <c r="N12" s="23">
        <v>0</v>
      </c>
      <c r="O12" s="95">
        <f t="shared" si="1"/>
        <v>253.72</v>
      </c>
    </row>
    <row r="13" spans="2:15" ht="108" x14ac:dyDescent="0.2">
      <c r="B13" s="14">
        <v>8</v>
      </c>
      <c r="C13" s="18" t="s">
        <v>58</v>
      </c>
      <c r="D13" s="74" t="s">
        <v>59</v>
      </c>
      <c r="E13" s="18" t="s">
        <v>35</v>
      </c>
      <c r="F13" s="18" t="s">
        <v>60</v>
      </c>
      <c r="G13" s="50" t="s">
        <v>25</v>
      </c>
      <c r="H13" s="20" t="s">
        <v>16</v>
      </c>
      <c r="I13" s="21">
        <v>1</v>
      </c>
      <c r="J13" s="45">
        <v>231.21</v>
      </c>
      <c r="K13" s="22">
        <v>0</v>
      </c>
      <c r="L13" s="23">
        <v>0</v>
      </c>
      <c r="M13" s="95">
        <f t="shared" si="0"/>
        <v>231.21</v>
      </c>
      <c r="N13" s="23">
        <v>0</v>
      </c>
      <c r="O13" s="95">
        <f t="shared" si="1"/>
        <v>231.21</v>
      </c>
    </row>
    <row r="14" spans="2:15" ht="132" x14ac:dyDescent="0.2">
      <c r="B14" s="14">
        <v>9</v>
      </c>
      <c r="C14" s="18" t="s">
        <v>61</v>
      </c>
      <c r="D14" s="74" t="s">
        <v>62</v>
      </c>
      <c r="E14" s="18" t="s">
        <v>35</v>
      </c>
      <c r="F14" s="18" t="s">
        <v>63</v>
      </c>
      <c r="G14" s="50" t="s">
        <v>25</v>
      </c>
      <c r="H14" s="20" t="s">
        <v>16</v>
      </c>
      <c r="I14" s="21">
        <v>1</v>
      </c>
      <c r="J14" s="45">
        <v>242.47</v>
      </c>
      <c r="K14" s="22">
        <v>0</v>
      </c>
      <c r="L14" s="23">
        <v>0</v>
      </c>
      <c r="M14" s="95">
        <f t="shared" si="0"/>
        <v>242.47</v>
      </c>
      <c r="N14" s="23">
        <v>0</v>
      </c>
      <c r="O14" s="95">
        <f t="shared" si="1"/>
        <v>242.47</v>
      </c>
    </row>
    <row r="15" spans="2:15" ht="168" x14ac:dyDescent="0.2">
      <c r="B15" s="14">
        <v>10</v>
      </c>
      <c r="C15" s="18" t="s">
        <v>64</v>
      </c>
      <c r="D15" s="74" t="s">
        <v>65</v>
      </c>
      <c r="E15" s="18" t="s">
        <v>35</v>
      </c>
      <c r="F15" s="18" t="s">
        <v>66</v>
      </c>
      <c r="G15" s="50" t="s">
        <v>25</v>
      </c>
      <c r="H15" s="20" t="s">
        <v>16</v>
      </c>
      <c r="I15" s="21">
        <v>1</v>
      </c>
      <c r="J15" s="45">
        <v>253.72</v>
      </c>
      <c r="K15" s="22">
        <v>0</v>
      </c>
      <c r="L15" s="23">
        <v>0</v>
      </c>
      <c r="M15" s="95">
        <f t="shared" si="0"/>
        <v>253.72</v>
      </c>
      <c r="N15" s="23">
        <v>0</v>
      </c>
      <c r="O15" s="95">
        <f t="shared" si="1"/>
        <v>253.72</v>
      </c>
    </row>
    <row r="16" spans="2:15" ht="180" x14ac:dyDescent="0.2">
      <c r="B16" s="14">
        <v>11</v>
      </c>
      <c r="C16" s="18" t="s">
        <v>67</v>
      </c>
      <c r="D16" s="74" t="s">
        <v>68</v>
      </c>
      <c r="E16" s="18" t="s">
        <v>35</v>
      </c>
      <c r="F16" s="18" t="s">
        <v>69</v>
      </c>
      <c r="G16" s="50" t="s">
        <v>25</v>
      </c>
      <c r="H16" s="20" t="s">
        <v>16</v>
      </c>
      <c r="I16" s="21">
        <v>1</v>
      </c>
      <c r="J16" s="45">
        <v>264.97000000000003</v>
      </c>
      <c r="K16" s="22">
        <v>0</v>
      </c>
      <c r="L16" s="23">
        <v>0</v>
      </c>
      <c r="M16" s="95">
        <f t="shared" si="0"/>
        <v>264.97000000000003</v>
      </c>
      <c r="N16" s="23">
        <v>0</v>
      </c>
      <c r="O16" s="95">
        <f t="shared" si="1"/>
        <v>264.97000000000003</v>
      </c>
    </row>
    <row r="17" spans="2:15" ht="60" x14ac:dyDescent="0.2">
      <c r="B17" s="72">
        <v>12</v>
      </c>
      <c r="C17" s="74" t="s">
        <v>864</v>
      </c>
      <c r="D17" s="74" t="s">
        <v>865</v>
      </c>
      <c r="E17" s="74" t="s">
        <v>35</v>
      </c>
      <c r="F17" s="74" t="s">
        <v>866</v>
      </c>
      <c r="G17" s="50" t="s">
        <v>25</v>
      </c>
      <c r="H17" s="75" t="s">
        <v>16</v>
      </c>
      <c r="I17" s="76">
        <v>1</v>
      </c>
      <c r="J17" s="45">
        <v>375</v>
      </c>
      <c r="K17" s="125">
        <v>0</v>
      </c>
      <c r="L17" s="126"/>
      <c r="M17" s="95">
        <f>IF($J17="","",IF($L17="",$J17*(1-$K17),IF(L17&lt;K17,"Discount Error",J17*(1-$L17))))</f>
        <v>375</v>
      </c>
      <c r="N17" s="127"/>
      <c r="O17" s="128"/>
    </row>
    <row r="18" spans="2:15" ht="36" x14ac:dyDescent="0.2">
      <c r="B18" s="72">
        <v>13</v>
      </c>
      <c r="C18" s="74" t="s">
        <v>867</v>
      </c>
      <c r="D18" s="74" t="s">
        <v>868</v>
      </c>
      <c r="E18" s="74" t="s">
        <v>35</v>
      </c>
      <c r="F18" s="74" t="s">
        <v>869</v>
      </c>
      <c r="G18" s="50" t="s">
        <v>25</v>
      </c>
      <c r="H18" s="75" t="s">
        <v>16</v>
      </c>
      <c r="I18" s="76">
        <v>1</v>
      </c>
      <c r="J18" s="45">
        <v>75</v>
      </c>
      <c r="K18" s="125">
        <v>0</v>
      </c>
      <c r="L18" s="126"/>
      <c r="M18" s="95">
        <f>IF($J18="","",IF($L18="",$J18*(1-$K18),IF(L18&lt;K18,"Discount Error",J18*(1-$L18))))</f>
        <v>75</v>
      </c>
      <c r="N18" s="127"/>
      <c r="O18" s="128"/>
    </row>
  </sheetData>
  <sheetProtection formatCells="0"/>
  <protectedRanges>
    <protectedRange sqref="E2:E16 E19:E1048576" name="Range1"/>
    <protectedRange sqref="F1" name="Range1_1_1"/>
    <protectedRange sqref="E17:E18" name="Range1_1"/>
  </protectedRanges>
  <autoFilter ref="B5:O5" xr:uid="{35683735-9F59-42BB-BDE8-91B8CAF52E88}"/>
  <mergeCells count="3">
    <mergeCell ref="B1:C1"/>
    <mergeCell ref="B2:C2"/>
    <mergeCell ref="B3:C3"/>
  </mergeCells>
  <printOptions horizontalCentered="1"/>
  <pageMargins left="0.25" right="0.25" top="0.75" bottom="0.75" header="0.3" footer="0.3"/>
  <pageSetup paperSize="5" scale="60" fitToHeight="0" orientation="landscape" horizontalDpi="4294967295" verticalDpi="4294967295" r:id="rId1"/>
  <headerFooter>
    <oddHeader>&amp;L&amp;"Arial,Regular"&amp;9Office of General Services
NYS Procurement&amp;C&amp;"Arial,Regular"&amp;9Group 73600 Solicitation 22802
Information Technology Umbrella Contract - Manufacturer Based (Statewide)&amp;R&amp;"Arial,Regular"&amp;9Appendix E Contract Pricing Modification
&amp;A</oddHeader>
    <oddFooter>&amp;L&amp;"Arial,Regular"&amp;10Contract Number&amp;C&amp;"Arial,Regular"&amp;10Contractor&amp;R&amp;"Arial,Regular"&amp;10Page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QVJDQTP4TD7R-320-4383</_dlc_DocId>
    <_dlc_DocIdUrl xmlns="678ff5ba-7e10-4e2b-ab41-c6b2b3c0abbf">
      <Url>http://ogssp/sites/psg/it/ITTelcomFinance/_layouts/DocIdRedir.aspx?ID=QVJDQTP4TD7R-320-4383</Url>
      <Description>QVJDQTP4TD7R-320-4383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2.xml><?xml version="1.0" encoding="utf-8"?>
<ds:datastoreItem xmlns:ds="http://schemas.openxmlformats.org/officeDocument/2006/customXml" ds:itemID="{4A2A5245-DC2D-447F-8E39-EC602A9945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5E41A7-0C04-4853-8B46-153056B3A1B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8ff5ba-7e10-4e2b-ab41-c6b2b3c0abbf"/>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00656B85-5F80-4764-8086-415A65A6B55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Category Discount</vt:lpstr>
      <vt:lpstr>Lot 1 Software</vt:lpstr>
      <vt:lpstr>Lot 3 Cloud</vt:lpstr>
      <vt:lpstr>Lot 4 Implementation</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michael.falstich</dc:creator>
  <cp:lastModifiedBy>Laflamme, Jessica (OGS)</cp:lastModifiedBy>
  <cp:lastPrinted>2015-10-14T14:22:17Z</cp:lastPrinted>
  <dcterms:created xsi:type="dcterms:W3CDTF">2011-04-27T14:49:10Z</dcterms:created>
  <dcterms:modified xsi:type="dcterms:W3CDTF">2021-10-29T20:19:22Z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14edd5db-26e7-4d77-8eb2-3e1bf494d206</vt:lpwstr>
  </property>
</Properties>
</file>