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V:\ProcurementServices\PSTm04(Normile)\Security\77201-23150 IFSSS\PriceAdjustments\2024-06-01\New Lot 2 Price Lists\"/>
    </mc:Choice>
  </mc:AlternateContent>
  <xr:revisionPtr revIDLastSave="0" documentId="13_ncr:1_{B147BCE6-19B3-434E-BC24-F0EA6221C2D7}" xr6:coauthVersionLast="47" xr6:coauthVersionMax="47" xr10:uidLastSave="{00000000-0000-0000-0000-000000000000}"/>
  <workbookProtection workbookAlgorithmName="SHA-512" workbookHashValue="RuJEAFyRPUbXc/B78O+1KIfbC0v0EO6ylhEY1+Q9mCJuTnXrbyE3qrkgaC1zYR1z4lh1DPI+BxIeA1emQoQZvg==" workbookSaltValue="3TY65DoQ8rfF1V5SKHVfRA==" workbookSpinCount="100000" lockStructure="1"/>
  <bookViews>
    <workbookView xWindow="-120" yWindow="-120" windowWidth="29040" windowHeight="15840" firstSheet="1" activeTab="1" xr2:uid="{00000000-000D-0000-FFFF-FFFF00000000}"/>
  </bookViews>
  <sheets>
    <sheet name="Instructions" sheetId="2" state="hidden" r:id="rId1"/>
    <sheet name="Cover Page" sheetId="52" r:id="rId2"/>
    <sheet name="Equipment Pricing" sheetId="25" r:id="rId3"/>
    <sheet name="Central Station Monitor Pricing" sheetId="57" r:id="rId4"/>
    <sheet name="Region 7 Labor Rates" sheetId="43" r:id="rId5"/>
    <sheet name="Region 8 Labor Rates" sheetId="44" r:id="rId6"/>
    <sheet name="Region 9 Labor Rates" sheetId="45" r:id="rId7"/>
  </sheets>
  <definedNames>
    <definedName name="_xlnm._FilterDatabase" localSheetId="3" hidden="1">'Central Station Monitor Pricing'!$A$4:$G$4</definedName>
    <definedName name="_xlnm._FilterDatabase" localSheetId="2" hidden="1">'Equipment Pricing'!$A$4:$J$7742</definedName>
    <definedName name="_xlnm._FilterDatabase" localSheetId="4" hidden="1">'Region 7 Labor Rates'!$A$3:$O$36</definedName>
    <definedName name="_xlnm._FilterDatabase" localSheetId="5" hidden="1">'Region 8 Labor Rates'!$A$3:$O$46</definedName>
    <definedName name="_xlnm._FilterDatabase" localSheetId="6" hidden="1">'Region 9 Labor Rates'!$A$3:$O$39</definedName>
    <definedName name="_xlnm.Print_Titles" localSheetId="3">'Central Station Monitor Pricing'!$4:$4</definedName>
    <definedName name="_xlnm.Print_Titles" localSheetId="2">'Equipment Pricing'!$4:$4</definedName>
    <definedName name="_xlnm.Print_Titles" localSheetId="4">'Region 7 Labor Rates'!$3:$3</definedName>
    <definedName name="_xlnm.Print_Titles" localSheetId="5">'Region 8 Labor Rates'!$3:$3</definedName>
    <definedName name="_xlnm.Print_Titles" localSheetId="6">'Region 9 Labor Rates'!$3:$3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 i="25" l="1"/>
  <c r="A8" i="25" s="1"/>
  <c r="A9" i="25" s="1"/>
  <c r="A10" i="25" s="1"/>
  <c r="A11" i="25" s="1"/>
  <c r="A12" i="25"/>
  <c r="A13" i="25" s="1"/>
  <c r="A14" i="25" s="1"/>
  <c r="A15" i="25" s="1"/>
  <c r="A16" i="25" s="1"/>
  <c r="A17" i="25" s="1"/>
  <c r="A18" i="25" s="1"/>
  <c r="A19" i="25" s="1"/>
  <c r="A20" i="25" s="1"/>
  <c r="A21" i="25" s="1"/>
  <c r="A22" i="25" s="1"/>
  <c r="A23" i="25" s="1"/>
  <c r="A24" i="25" s="1"/>
  <c r="A25" i="25" s="1"/>
  <c r="A26" i="25" s="1"/>
  <c r="A27" i="25" s="1"/>
  <c r="A28" i="25"/>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A113" i="25" s="1"/>
  <c r="A114" i="25" s="1"/>
  <c r="A115" i="25" s="1"/>
  <c r="A116" i="25" s="1"/>
  <c r="A117" i="25" s="1"/>
  <c r="A118" i="25" s="1"/>
  <c r="A119" i="25" s="1"/>
  <c r="A120" i="25" s="1"/>
  <c r="A121" i="25" s="1"/>
  <c r="A122" i="25" s="1"/>
  <c r="A123" i="25" s="1"/>
  <c r="A124" i="25" s="1"/>
  <c r="A125" i="25" s="1"/>
  <c r="A126" i="25" s="1"/>
  <c r="A127" i="25" s="1"/>
  <c r="A128" i="25" s="1"/>
  <c r="A129" i="25" s="1"/>
  <c r="A130" i="25" s="1"/>
  <c r="A131" i="25" s="1"/>
  <c r="A132" i="25" s="1"/>
  <c r="A133" i="25" s="1"/>
  <c r="A134" i="25" s="1"/>
  <c r="A135" i="25" s="1"/>
  <c r="A136" i="25" s="1"/>
  <c r="A137" i="25" s="1"/>
  <c r="A138" i="25" s="1"/>
  <c r="A139" i="25" s="1"/>
  <c r="A140" i="25" s="1"/>
  <c r="A141" i="25" s="1"/>
  <c r="A142" i="25" s="1"/>
  <c r="A143" i="25" s="1"/>
  <c r="A144" i="25" s="1"/>
  <c r="A145" i="25" s="1"/>
  <c r="A146" i="25" s="1"/>
  <c r="A147" i="25" s="1"/>
  <c r="A148" i="25" s="1"/>
  <c r="A149" i="25" s="1"/>
  <c r="A150" i="25" s="1"/>
  <c r="A151" i="25" s="1"/>
  <c r="A152" i="25" s="1"/>
  <c r="A153" i="25" s="1"/>
  <c r="A154" i="25" s="1"/>
  <c r="A155" i="25" s="1"/>
  <c r="A156" i="25" s="1"/>
  <c r="A157" i="25" s="1"/>
  <c r="A158" i="25" s="1"/>
  <c r="A159" i="25" s="1"/>
  <c r="A160" i="25" s="1"/>
  <c r="A161" i="25" s="1"/>
  <c r="A162" i="25" s="1"/>
  <c r="A163" i="25" s="1"/>
  <c r="A164" i="25" s="1"/>
  <c r="A165" i="25" s="1"/>
  <c r="A166" i="25" s="1"/>
  <c r="A167" i="25" s="1"/>
  <c r="A168" i="25" s="1"/>
  <c r="A169" i="25" s="1"/>
  <c r="A170" i="25" s="1"/>
  <c r="A171" i="25" s="1"/>
  <c r="A172" i="25" s="1"/>
  <c r="A173" i="25" s="1"/>
  <c r="A174" i="25" s="1"/>
  <c r="A175" i="25" s="1"/>
  <c r="A176" i="25" s="1"/>
  <c r="A177" i="25" s="1"/>
  <c r="A178" i="25" s="1"/>
  <c r="A179" i="25" s="1"/>
  <c r="A180" i="25" s="1"/>
  <c r="A181" i="25" s="1"/>
  <c r="A182" i="25" s="1"/>
  <c r="A183" i="25" s="1"/>
  <c r="A184" i="25" s="1"/>
  <c r="A185" i="25" s="1"/>
  <c r="A186" i="25" s="1"/>
  <c r="A187" i="25" s="1"/>
  <c r="A188" i="25" s="1"/>
  <c r="A189" i="25" s="1"/>
  <c r="A190" i="25" s="1"/>
  <c r="A191" i="25" s="1"/>
  <c r="A192" i="25" s="1"/>
  <c r="A193" i="25" s="1"/>
  <c r="A194" i="25" s="1"/>
  <c r="A195" i="25" s="1"/>
  <c r="A196" i="25" s="1"/>
  <c r="A197" i="25" s="1"/>
  <c r="A198" i="25" s="1"/>
  <c r="A199" i="25" s="1"/>
  <c r="A200" i="25" s="1"/>
  <c r="A201" i="25" s="1"/>
  <c r="A202" i="25" s="1"/>
  <c r="A203" i="25" s="1"/>
  <c r="A204" i="25" s="1"/>
  <c r="A205" i="25" s="1"/>
  <c r="A206" i="25" s="1"/>
  <c r="A207" i="25" s="1"/>
  <c r="A208" i="25" s="1"/>
  <c r="A209" i="25" s="1"/>
  <c r="A210" i="25" s="1"/>
  <c r="A211" i="25" s="1"/>
  <c r="A212" i="25" s="1"/>
  <c r="A213" i="25" s="1"/>
  <c r="A214" i="25" s="1"/>
  <c r="A215" i="25" s="1"/>
  <c r="A216" i="25" s="1"/>
  <c r="A217" i="25" s="1"/>
  <c r="A218" i="25" s="1"/>
  <c r="A219" i="25" s="1"/>
  <c r="A220" i="25" s="1"/>
  <c r="A221" i="25" s="1"/>
  <c r="A222" i="25" s="1"/>
  <c r="A223" i="25" s="1"/>
  <c r="A224" i="25" s="1"/>
  <c r="A225" i="25" s="1"/>
  <c r="A226" i="25" s="1"/>
  <c r="A227" i="25" s="1"/>
  <c r="A228" i="25" s="1"/>
  <c r="A229" i="25" s="1"/>
  <c r="A230" i="25" s="1"/>
  <c r="A231" i="25" s="1"/>
  <c r="A232" i="25" s="1"/>
  <c r="A233" i="25" s="1"/>
  <c r="A234" i="25" s="1"/>
  <c r="A235" i="25" s="1"/>
  <c r="A236" i="25" s="1"/>
  <c r="A237" i="25" s="1"/>
  <c r="A238" i="25" s="1"/>
  <c r="A239" i="25" s="1"/>
  <c r="A240" i="25" s="1"/>
  <c r="A241" i="25" s="1"/>
  <c r="A242" i="25" s="1"/>
  <c r="A243" i="25" s="1"/>
  <c r="A244" i="25" s="1"/>
  <c r="A245" i="25" s="1"/>
  <c r="A246" i="25" s="1"/>
  <c r="A247" i="25" s="1"/>
  <c r="A248" i="25" s="1"/>
  <c r="A249" i="25" s="1"/>
  <c r="A250" i="25" s="1"/>
  <c r="A251" i="25" s="1"/>
  <c r="A252" i="25" s="1"/>
  <c r="A253" i="25" s="1"/>
  <c r="A254" i="25" s="1"/>
  <c r="A255" i="25" s="1"/>
  <c r="A256" i="25" s="1"/>
  <c r="A257" i="25" s="1"/>
  <c r="A258" i="25" s="1"/>
  <c r="A259" i="25" s="1"/>
  <c r="A260" i="25" s="1"/>
  <c r="A261" i="25" s="1"/>
  <c r="A262" i="25" s="1"/>
  <c r="A263" i="25" s="1"/>
  <c r="A264" i="25" s="1"/>
  <c r="A265" i="25" s="1"/>
  <c r="A266" i="25" s="1"/>
  <c r="A267" i="25" s="1"/>
  <c r="A268" i="25" s="1"/>
  <c r="A269" i="25" s="1"/>
  <c r="A270" i="25" s="1"/>
  <c r="A271" i="25" s="1"/>
  <c r="A272" i="25" s="1"/>
  <c r="A273" i="25" s="1"/>
  <c r="A274" i="25" s="1"/>
  <c r="A275" i="25" s="1"/>
  <c r="A276" i="25" s="1"/>
  <c r="A277" i="25" s="1"/>
  <c r="A278" i="25" s="1"/>
  <c r="A279" i="25" s="1"/>
  <c r="A280" i="25" s="1"/>
  <c r="A281" i="25" s="1"/>
  <c r="A282" i="25" s="1"/>
  <c r="A283" i="25" s="1"/>
  <c r="A284" i="25" s="1"/>
  <c r="A285" i="25" s="1"/>
  <c r="A286" i="25" s="1"/>
  <c r="A287" i="25" s="1"/>
  <c r="A288" i="25" s="1"/>
  <c r="A289" i="25" s="1"/>
  <c r="A290" i="25" s="1"/>
  <c r="A291" i="25" s="1"/>
  <c r="A292" i="25" s="1"/>
  <c r="A293" i="25" s="1"/>
  <c r="A294" i="25" s="1"/>
  <c r="A295" i="25" s="1"/>
  <c r="A296" i="25" s="1"/>
  <c r="A297" i="25" s="1"/>
  <c r="A298" i="25" s="1"/>
  <c r="A299" i="25" s="1"/>
  <c r="A300" i="25" s="1"/>
  <c r="A301" i="25" s="1"/>
  <c r="A302" i="25" s="1"/>
  <c r="A303" i="25" s="1"/>
  <c r="A304" i="25" s="1"/>
  <c r="A305" i="25" s="1"/>
  <c r="A306" i="25" s="1"/>
  <c r="A307" i="25" s="1"/>
  <c r="A308" i="25" s="1"/>
  <c r="A309" i="25" s="1"/>
  <c r="A310" i="25" s="1"/>
  <c r="A311" i="25" s="1"/>
  <c r="A312" i="25" s="1"/>
  <c r="A313" i="25" s="1"/>
  <c r="A314" i="25" s="1"/>
  <c r="A315" i="25" s="1"/>
  <c r="A316" i="25" s="1"/>
  <c r="A317" i="25" s="1"/>
  <c r="A318" i="25" s="1"/>
  <c r="A319" i="25" s="1"/>
  <c r="A320" i="25" s="1"/>
  <c r="A321" i="25" s="1"/>
  <c r="A322" i="25" s="1"/>
  <c r="A323" i="25" s="1"/>
  <c r="A324" i="25" s="1"/>
  <c r="A325" i="25" s="1"/>
  <c r="A326" i="25" s="1"/>
  <c r="A327" i="25" s="1"/>
  <c r="A328" i="25" s="1"/>
  <c r="A329" i="25" s="1"/>
  <c r="A330" i="25" s="1"/>
  <c r="A331" i="25" s="1"/>
  <c r="A332" i="25" s="1"/>
  <c r="A333" i="25" s="1"/>
  <c r="A334" i="25" s="1"/>
  <c r="A335" i="25" s="1"/>
  <c r="A336" i="25" s="1"/>
  <c r="A337" i="25" s="1"/>
  <c r="A338" i="25" s="1"/>
  <c r="A339" i="25" s="1"/>
  <c r="A340" i="25" s="1"/>
  <c r="A341" i="25" s="1"/>
  <c r="A342" i="25" s="1"/>
  <c r="A343" i="25" s="1"/>
  <c r="A344" i="25" s="1"/>
  <c r="A345" i="25" s="1"/>
  <c r="A346" i="25" s="1"/>
  <c r="A347" i="25" s="1"/>
  <c r="A348" i="25" s="1"/>
  <c r="A349" i="25" s="1"/>
  <c r="A350" i="25" s="1"/>
  <c r="A351" i="25" s="1"/>
  <c r="A352" i="25" s="1"/>
  <c r="A353" i="25" s="1"/>
  <c r="A354" i="25" s="1"/>
  <c r="A355" i="25" s="1"/>
  <c r="A356" i="25" s="1"/>
  <c r="A357" i="25" s="1"/>
  <c r="A358" i="25" s="1"/>
  <c r="A359" i="25" s="1"/>
  <c r="A360" i="25" s="1"/>
  <c r="A361" i="25" s="1"/>
  <c r="A362" i="25" s="1"/>
  <c r="A363" i="25" s="1"/>
  <c r="A364" i="25" s="1"/>
  <c r="A365" i="25" s="1"/>
  <c r="A366" i="25" s="1"/>
  <c r="A367" i="25" s="1"/>
  <c r="A368" i="25" s="1"/>
  <c r="A369" i="25" s="1"/>
  <c r="A370" i="25" s="1"/>
  <c r="A371" i="25" s="1"/>
  <c r="A372" i="25" s="1"/>
  <c r="A373" i="25" s="1"/>
  <c r="A374" i="25" s="1"/>
  <c r="A375" i="25" s="1"/>
  <c r="A376" i="25" s="1"/>
  <c r="A377" i="25" s="1"/>
  <c r="A378" i="25" s="1"/>
  <c r="A379" i="25" s="1"/>
  <c r="A380" i="25" s="1"/>
  <c r="A381" i="25" s="1"/>
  <c r="A382" i="25" s="1"/>
  <c r="A383" i="25" s="1"/>
  <c r="A384" i="25" s="1"/>
  <c r="A385" i="25" s="1"/>
  <c r="A386" i="25" s="1"/>
  <c r="A387" i="25" s="1"/>
  <c r="A388" i="25" s="1"/>
  <c r="A389" i="25" s="1"/>
  <c r="A390" i="25" s="1"/>
  <c r="A391" i="25" s="1"/>
  <c r="A392" i="25" s="1"/>
  <c r="A393" i="25" s="1"/>
  <c r="A394" i="25" s="1"/>
  <c r="A395" i="25" s="1"/>
  <c r="A396" i="25" s="1"/>
  <c r="A397" i="25" s="1"/>
  <c r="A398" i="25" s="1"/>
  <c r="A399" i="25" s="1"/>
  <c r="A400" i="25" s="1"/>
  <c r="A401" i="25" s="1"/>
  <c r="A402" i="25" s="1"/>
  <c r="A403" i="25" s="1"/>
  <c r="A404" i="25" s="1"/>
  <c r="A405" i="25" s="1"/>
  <c r="A406" i="25" s="1"/>
  <c r="A407" i="25" s="1"/>
  <c r="A408" i="25" s="1"/>
  <c r="A409" i="25" s="1"/>
  <c r="A410" i="25" s="1"/>
  <c r="A411" i="25" s="1"/>
  <c r="A412" i="25" s="1"/>
  <c r="A413" i="25" s="1"/>
  <c r="A414" i="25" s="1"/>
  <c r="A415" i="25" s="1"/>
  <c r="A416" i="25" s="1"/>
  <c r="A417" i="25" s="1"/>
  <c r="A418" i="25" s="1"/>
  <c r="A419" i="25" s="1"/>
  <c r="A420" i="25" s="1"/>
  <c r="A421" i="25" s="1"/>
  <c r="A422" i="25" s="1"/>
  <c r="A423" i="25" s="1"/>
  <c r="A424" i="25" s="1"/>
  <c r="A425" i="25" s="1"/>
  <c r="A426" i="25" s="1"/>
  <c r="A427" i="25" s="1"/>
  <c r="A428" i="25" s="1"/>
  <c r="A429" i="25" s="1"/>
  <c r="A430" i="25" s="1"/>
  <c r="A431" i="25" s="1"/>
  <c r="A432" i="25" s="1"/>
  <c r="A433" i="25" s="1"/>
  <c r="A434" i="25" s="1"/>
  <c r="A435" i="25" s="1"/>
  <c r="A436" i="25" s="1"/>
  <c r="A437" i="25" s="1"/>
  <c r="A438" i="25" s="1"/>
  <c r="A439" i="25" s="1"/>
  <c r="A440" i="25" s="1"/>
  <c r="A441" i="25" s="1"/>
  <c r="A442" i="25" s="1"/>
  <c r="A443" i="25" s="1"/>
  <c r="A444" i="25" s="1"/>
  <c r="A445" i="25" s="1"/>
  <c r="A446" i="25" s="1"/>
  <c r="A447" i="25" s="1"/>
  <c r="A448" i="25" s="1"/>
  <c r="A449" i="25" s="1"/>
  <c r="A450" i="25" s="1"/>
  <c r="A451" i="25" s="1"/>
  <c r="A452" i="25" s="1"/>
  <c r="A453" i="25" s="1"/>
  <c r="A454" i="25" s="1"/>
  <c r="A455" i="25" s="1"/>
  <c r="A456" i="25" s="1"/>
  <c r="A457" i="25" s="1"/>
  <c r="A458" i="25" s="1"/>
  <c r="A459" i="25" s="1"/>
  <c r="A460" i="25" s="1"/>
  <c r="A461" i="25" s="1"/>
  <c r="A462" i="25" s="1"/>
  <c r="A463" i="25" s="1"/>
  <c r="A464" i="25" s="1"/>
  <c r="A465" i="25" s="1"/>
  <c r="A466" i="25" s="1"/>
  <c r="A467" i="25" s="1"/>
  <c r="A468" i="25" s="1"/>
  <c r="A469" i="25" s="1"/>
  <c r="A470" i="25" s="1"/>
  <c r="A471" i="25" s="1"/>
  <c r="A472" i="25" s="1"/>
  <c r="A473" i="25" s="1"/>
  <c r="A474" i="25" s="1"/>
  <c r="A475" i="25" s="1"/>
  <c r="A476" i="25" s="1"/>
  <c r="A477" i="25" s="1"/>
  <c r="A478" i="25" s="1"/>
  <c r="A479" i="25" s="1"/>
  <c r="A480" i="25" s="1"/>
  <c r="A481" i="25" s="1"/>
  <c r="A482" i="25" s="1"/>
  <c r="A483" i="25" s="1"/>
  <c r="A484" i="25" s="1"/>
  <c r="A485" i="25" s="1"/>
  <c r="A486" i="25" s="1"/>
  <c r="A487" i="25" s="1"/>
  <c r="A488" i="25" s="1"/>
  <c r="A489" i="25" s="1"/>
  <c r="A490" i="25" s="1"/>
  <c r="A491" i="25" s="1"/>
  <c r="A492" i="25" s="1"/>
  <c r="A493" i="25" s="1"/>
  <c r="A494" i="25" s="1"/>
  <c r="A495" i="25" s="1"/>
  <c r="A496" i="25" s="1"/>
  <c r="A497" i="25" s="1"/>
  <c r="A498" i="25" s="1"/>
  <c r="A499" i="25" s="1"/>
  <c r="A500" i="25" s="1"/>
  <c r="A501" i="25" s="1"/>
  <c r="A502" i="25" s="1"/>
  <c r="A503" i="25" s="1"/>
  <c r="A504" i="25" s="1"/>
  <c r="A505" i="25" s="1"/>
  <c r="A506" i="25" s="1"/>
  <c r="A507" i="25" s="1"/>
  <c r="A508" i="25" s="1"/>
  <c r="A509" i="25" s="1"/>
  <c r="A510" i="25" s="1"/>
  <c r="A511" i="25" s="1"/>
  <c r="A512" i="25" s="1"/>
  <c r="A513" i="25" s="1"/>
  <c r="A514" i="25" s="1"/>
  <c r="A515" i="25" s="1"/>
  <c r="A516" i="25" s="1"/>
  <c r="A517" i="25" s="1"/>
  <c r="A518" i="25" s="1"/>
  <c r="A519" i="25" s="1"/>
  <c r="A520" i="25" s="1"/>
  <c r="A521" i="25" s="1"/>
  <c r="A522" i="25" s="1"/>
  <c r="A523" i="25" s="1"/>
  <c r="A524" i="25" s="1"/>
  <c r="A525" i="25" s="1"/>
  <c r="A526" i="25" s="1"/>
  <c r="A527" i="25" s="1"/>
  <c r="A528" i="25" s="1"/>
  <c r="A529" i="25" s="1"/>
  <c r="A530" i="25" s="1"/>
  <c r="A531" i="25" s="1"/>
  <c r="A532" i="25" s="1"/>
  <c r="A533" i="25" s="1"/>
  <c r="A534" i="25" s="1"/>
  <c r="A535" i="25" s="1"/>
  <c r="A536" i="25" s="1"/>
  <c r="A537" i="25" s="1"/>
  <c r="A538" i="25" s="1"/>
  <c r="A539" i="25" s="1"/>
  <c r="A540" i="25" s="1"/>
  <c r="A541" i="25" s="1"/>
  <c r="A542" i="25" s="1"/>
  <c r="A543" i="25" s="1"/>
  <c r="A544" i="25" s="1"/>
  <c r="A545" i="25" s="1"/>
  <c r="A546" i="25" s="1"/>
  <c r="A547" i="25" s="1"/>
  <c r="A548" i="25" s="1"/>
  <c r="A549" i="25" s="1"/>
  <c r="A550" i="25" s="1"/>
  <c r="A551" i="25" s="1"/>
  <c r="A552" i="25" s="1"/>
  <c r="A553" i="25" s="1"/>
  <c r="A554" i="25" s="1"/>
  <c r="A555" i="25" s="1"/>
  <c r="A556" i="25" s="1"/>
  <c r="A557" i="25" s="1"/>
  <c r="A558" i="25" s="1"/>
  <c r="A559" i="25" s="1"/>
  <c r="A560" i="25" s="1"/>
  <c r="A561" i="25" s="1"/>
  <c r="A562" i="25" s="1"/>
  <c r="A563" i="25" s="1"/>
  <c r="A564" i="25" s="1"/>
  <c r="A565" i="25" s="1"/>
  <c r="A566" i="25" s="1"/>
  <c r="A567" i="25" s="1"/>
  <c r="A568" i="25" s="1"/>
  <c r="A569" i="25" s="1"/>
  <c r="A570" i="25" s="1"/>
  <c r="A571" i="25" s="1"/>
  <c r="A572" i="25" s="1"/>
  <c r="A573" i="25" s="1"/>
  <c r="A574" i="25" s="1"/>
  <c r="A575" i="25" s="1"/>
  <c r="A576" i="25" s="1"/>
  <c r="A577" i="25" s="1"/>
  <c r="A578" i="25" s="1"/>
  <c r="A579" i="25" s="1"/>
  <c r="A580" i="25" s="1"/>
  <c r="A581" i="25" s="1"/>
  <c r="A582" i="25" s="1"/>
  <c r="A583" i="25" s="1"/>
  <c r="A584" i="25" s="1"/>
  <c r="A585" i="25" s="1"/>
  <c r="A586" i="25" s="1"/>
  <c r="A587" i="25" s="1"/>
  <c r="A588" i="25" s="1"/>
  <c r="A589" i="25" s="1"/>
  <c r="A590" i="25" s="1"/>
  <c r="A591" i="25" s="1"/>
  <c r="A592" i="25" s="1"/>
  <c r="A593" i="25" s="1"/>
  <c r="A594" i="25" s="1"/>
  <c r="A595" i="25" s="1"/>
  <c r="A596" i="25" s="1"/>
  <c r="A597" i="25" s="1"/>
  <c r="A598" i="25" s="1"/>
  <c r="A599" i="25" s="1"/>
  <c r="A600" i="25" s="1"/>
  <c r="A601" i="25" s="1"/>
  <c r="A602" i="25" s="1"/>
  <c r="A603" i="25" s="1"/>
  <c r="A604" i="25" s="1"/>
  <c r="A605" i="25" s="1"/>
  <c r="A606" i="25" s="1"/>
  <c r="A607" i="25" s="1"/>
  <c r="A608" i="25" s="1"/>
  <c r="A609" i="25" s="1"/>
  <c r="A610" i="25" s="1"/>
  <c r="A611" i="25" s="1"/>
  <c r="A612" i="25" s="1"/>
  <c r="A613" i="25" s="1"/>
  <c r="A614" i="25" s="1"/>
  <c r="A615" i="25" s="1"/>
  <c r="A616" i="25" s="1"/>
  <c r="A617" i="25" s="1"/>
  <c r="A618" i="25" s="1"/>
  <c r="A619" i="25" s="1"/>
  <c r="A620" i="25" s="1"/>
  <c r="A621" i="25" s="1"/>
  <c r="A622" i="25" s="1"/>
  <c r="A623" i="25" s="1"/>
  <c r="A624" i="25" s="1"/>
  <c r="A625" i="25" s="1"/>
  <c r="A626" i="25" s="1"/>
  <c r="A627" i="25" s="1"/>
  <c r="A628" i="25" s="1"/>
  <c r="A629" i="25" s="1"/>
  <c r="A630" i="25" s="1"/>
  <c r="A631" i="25" s="1"/>
  <c r="A632" i="25" s="1"/>
  <c r="A633" i="25" s="1"/>
  <c r="A634" i="25" s="1"/>
  <c r="A635" i="25" s="1"/>
  <c r="A636" i="25" s="1"/>
  <c r="A637" i="25" s="1"/>
  <c r="A638" i="25" s="1"/>
  <c r="A639" i="25" s="1"/>
  <c r="A640" i="25" s="1"/>
  <c r="A641" i="25" s="1"/>
  <c r="A642" i="25" s="1"/>
  <c r="A643" i="25" s="1"/>
  <c r="A644" i="25" s="1"/>
  <c r="A645" i="25" s="1"/>
  <c r="A646" i="25" s="1"/>
  <c r="A647" i="25" s="1"/>
  <c r="A648" i="25" s="1"/>
  <c r="A649" i="25" s="1"/>
  <c r="A650" i="25" s="1"/>
  <c r="A651" i="25" s="1"/>
  <c r="A652" i="25" s="1"/>
  <c r="A653" i="25" s="1"/>
  <c r="A654" i="25" s="1"/>
  <c r="A655" i="25" s="1"/>
  <c r="A656" i="25" s="1"/>
  <c r="A657" i="25" s="1"/>
  <c r="A658" i="25" s="1"/>
  <c r="A659" i="25" s="1"/>
  <c r="A660" i="25" s="1"/>
  <c r="A661" i="25" s="1"/>
  <c r="A662" i="25" s="1"/>
  <c r="A663" i="25" s="1"/>
  <c r="A664" i="25" s="1"/>
  <c r="A665" i="25" s="1"/>
  <c r="A666" i="25" s="1"/>
  <c r="A667" i="25" s="1"/>
  <c r="A668" i="25" s="1"/>
  <c r="A669" i="25" s="1"/>
  <c r="A670" i="25" s="1"/>
  <c r="A671" i="25" s="1"/>
  <c r="A672" i="25" s="1"/>
  <c r="A673" i="25" s="1"/>
  <c r="A674" i="25" s="1"/>
  <c r="A675" i="25" s="1"/>
  <c r="A676" i="25" s="1"/>
  <c r="A677" i="25" s="1"/>
  <c r="A678" i="25" s="1"/>
  <c r="A679" i="25" s="1"/>
  <c r="A680" i="25" s="1"/>
  <c r="A681" i="25" s="1"/>
  <c r="A682" i="25" s="1"/>
  <c r="A683" i="25" s="1"/>
  <c r="A684" i="25" s="1"/>
  <c r="A685" i="25" s="1"/>
  <c r="A686" i="25" s="1"/>
  <c r="A687" i="25" s="1"/>
  <c r="A688" i="25" s="1"/>
  <c r="A689" i="25" s="1"/>
  <c r="A690" i="25" s="1"/>
  <c r="A691" i="25" s="1"/>
  <c r="A692" i="25" s="1"/>
  <c r="A693" i="25" s="1"/>
  <c r="A694" i="25" s="1"/>
  <c r="A695" i="25" s="1"/>
  <c r="A696" i="25" s="1"/>
  <c r="A697" i="25" s="1"/>
  <c r="A698" i="25" s="1"/>
  <c r="A699" i="25" s="1"/>
  <c r="A700" i="25" s="1"/>
  <c r="A701" i="25" s="1"/>
  <c r="A702" i="25" s="1"/>
  <c r="A703" i="25" s="1"/>
  <c r="A704" i="25" s="1"/>
  <c r="A705" i="25" s="1"/>
  <c r="A706" i="25" s="1"/>
  <c r="A707" i="25" s="1"/>
  <c r="A708" i="25" s="1"/>
  <c r="A709" i="25" s="1"/>
  <c r="A710" i="25" s="1"/>
  <c r="A711" i="25" s="1"/>
  <c r="A712" i="25" s="1"/>
  <c r="A713" i="25" s="1"/>
  <c r="A714" i="25" s="1"/>
  <c r="A715" i="25" s="1"/>
  <c r="A716" i="25" s="1"/>
  <c r="A717" i="25" s="1"/>
  <c r="A718" i="25" s="1"/>
  <c r="A719" i="25" s="1"/>
  <c r="A720" i="25" s="1"/>
  <c r="A721" i="25" s="1"/>
  <c r="A722" i="25" s="1"/>
  <c r="A723" i="25" s="1"/>
  <c r="A724" i="25" s="1"/>
  <c r="A725" i="25" s="1"/>
  <c r="A726" i="25" s="1"/>
  <c r="A727" i="25" s="1"/>
  <c r="A728" i="25" s="1"/>
  <c r="A729" i="25" s="1"/>
  <c r="A730" i="25" s="1"/>
  <c r="A731" i="25" s="1"/>
  <c r="A732" i="25" s="1"/>
  <c r="A733" i="25" s="1"/>
  <c r="A734" i="25" s="1"/>
  <c r="A735" i="25" s="1"/>
  <c r="A736" i="25" s="1"/>
  <c r="A737" i="25" s="1"/>
  <c r="A738" i="25" s="1"/>
  <c r="A739" i="25" s="1"/>
  <c r="A740" i="25" s="1"/>
  <c r="A741" i="25" s="1"/>
  <c r="A742" i="25" s="1"/>
  <c r="A743" i="25" s="1"/>
  <c r="A744" i="25" s="1"/>
  <c r="A745" i="25" s="1"/>
  <c r="A746" i="25" s="1"/>
  <c r="A747" i="25" s="1"/>
  <c r="A748" i="25" s="1"/>
  <c r="A749" i="25" s="1"/>
  <c r="A750" i="25" s="1"/>
  <c r="A751" i="25" s="1"/>
  <c r="A752" i="25" s="1"/>
  <c r="A753" i="25" s="1"/>
  <c r="A754" i="25" s="1"/>
  <c r="A755" i="25" s="1"/>
  <c r="A756" i="25" s="1"/>
  <c r="A757" i="25" s="1"/>
  <c r="A758" i="25" s="1"/>
  <c r="A759" i="25" s="1"/>
  <c r="A760" i="25" s="1"/>
  <c r="A761" i="25" s="1"/>
  <c r="A762" i="25" s="1"/>
  <c r="A763" i="25" s="1"/>
  <c r="A764" i="25" s="1"/>
  <c r="A765" i="25" s="1"/>
  <c r="A766" i="25" s="1"/>
  <c r="A767" i="25" s="1"/>
  <c r="A768" i="25" s="1"/>
  <c r="A769" i="25" s="1"/>
  <c r="A770" i="25" s="1"/>
  <c r="A771" i="25" s="1"/>
  <c r="A772" i="25" s="1"/>
  <c r="A773" i="25" s="1"/>
  <c r="A774" i="25" s="1"/>
  <c r="A775" i="25" s="1"/>
  <c r="A776" i="25" s="1"/>
  <c r="A777" i="25" s="1"/>
  <c r="A778" i="25" s="1"/>
  <c r="A779" i="25" s="1"/>
  <c r="A780" i="25" s="1"/>
  <c r="A781" i="25" s="1"/>
  <c r="A782" i="25" s="1"/>
  <c r="A783" i="25" s="1"/>
  <c r="A784" i="25" s="1"/>
  <c r="A785" i="25" s="1"/>
  <c r="A786" i="25" s="1"/>
  <c r="A787" i="25" s="1"/>
  <c r="A788" i="25" s="1"/>
  <c r="A789" i="25" s="1"/>
  <c r="A790" i="25" s="1"/>
  <c r="A791" i="25" s="1"/>
  <c r="A792" i="25" s="1"/>
  <c r="A793" i="25" s="1"/>
  <c r="A794" i="25" s="1"/>
  <c r="A795" i="25" s="1"/>
  <c r="A796" i="25" s="1"/>
  <c r="A797" i="25" s="1"/>
  <c r="A798" i="25" s="1"/>
  <c r="A799" i="25" s="1"/>
  <c r="A800" i="25" s="1"/>
  <c r="A801" i="25" s="1"/>
  <c r="A802" i="25" s="1"/>
  <c r="A803" i="25" s="1"/>
  <c r="A804" i="25" s="1"/>
  <c r="A805" i="25" s="1"/>
  <c r="A806" i="25" s="1"/>
  <c r="A807" i="25" s="1"/>
  <c r="A808" i="25" s="1"/>
  <c r="A809" i="25" s="1"/>
  <c r="A810" i="25" s="1"/>
  <c r="A811" i="25" s="1"/>
  <c r="A812" i="25" s="1"/>
  <c r="A813" i="25" s="1"/>
  <c r="A814" i="25" s="1"/>
  <c r="A815" i="25" s="1"/>
  <c r="A816" i="25" s="1"/>
  <c r="A817" i="25" s="1"/>
  <c r="A818" i="25" s="1"/>
  <c r="A819" i="25" s="1"/>
  <c r="A820" i="25" s="1"/>
  <c r="A821" i="25" s="1"/>
  <c r="A822" i="25" s="1"/>
  <c r="A823" i="25" s="1"/>
  <c r="A824" i="25" s="1"/>
  <c r="A825" i="25" s="1"/>
  <c r="A826" i="25" s="1"/>
  <c r="A827" i="25" s="1"/>
  <c r="A828" i="25" s="1"/>
  <c r="A829" i="25" s="1"/>
  <c r="A830" i="25" s="1"/>
  <c r="A831" i="25" s="1"/>
  <c r="A832" i="25" s="1"/>
  <c r="A833" i="25" s="1"/>
  <c r="A834" i="25" s="1"/>
  <c r="A835" i="25" s="1"/>
  <c r="A836" i="25" s="1"/>
  <c r="A837" i="25" s="1"/>
  <c r="A838" i="25" s="1"/>
  <c r="A839" i="25" s="1"/>
  <c r="A840" i="25" s="1"/>
  <c r="A841" i="25" s="1"/>
  <c r="A842" i="25" s="1"/>
  <c r="A843" i="25" s="1"/>
  <c r="A844" i="25" s="1"/>
  <c r="A845" i="25" s="1"/>
  <c r="A846" i="25" s="1"/>
  <c r="A847" i="25" s="1"/>
  <c r="A848" i="25" s="1"/>
  <c r="A849" i="25" s="1"/>
  <c r="A850" i="25" s="1"/>
  <c r="A851" i="25" s="1"/>
  <c r="A852" i="25" s="1"/>
  <c r="A853" i="25" s="1"/>
  <c r="A854" i="25" s="1"/>
  <c r="A855" i="25" s="1"/>
  <c r="A856" i="25" s="1"/>
  <c r="A857" i="25" s="1"/>
  <c r="A858" i="25" s="1"/>
  <c r="A859" i="25" s="1"/>
  <c r="A860" i="25" s="1"/>
  <c r="A861" i="25" s="1"/>
  <c r="A862" i="25" s="1"/>
  <c r="A863" i="25" s="1"/>
  <c r="A864" i="25" s="1"/>
  <c r="A865" i="25" s="1"/>
  <c r="A866" i="25" s="1"/>
  <c r="A867" i="25" s="1"/>
  <c r="A868" i="25" s="1"/>
  <c r="A869" i="25" s="1"/>
  <c r="A870" i="25" s="1"/>
  <c r="A871" i="25" s="1"/>
  <c r="A872" i="25" s="1"/>
  <c r="A873" i="25" s="1"/>
  <c r="A874" i="25" s="1"/>
  <c r="A875" i="25" s="1"/>
  <c r="A876" i="25" s="1"/>
  <c r="A877" i="25" s="1"/>
  <c r="A878" i="25" s="1"/>
  <c r="A879" i="25" s="1"/>
  <c r="A880" i="25" s="1"/>
  <c r="A881" i="25" s="1"/>
  <c r="A882" i="25" s="1"/>
  <c r="A883" i="25" s="1"/>
  <c r="A884" i="25" s="1"/>
  <c r="A885" i="25" s="1"/>
  <c r="A886" i="25" s="1"/>
  <c r="A887" i="25" s="1"/>
  <c r="A888" i="25" s="1"/>
  <c r="A889" i="25" s="1"/>
  <c r="A890" i="25" s="1"/>
  <c r="A891" i="25" s="1"/>
  <c r="A892" i="25" s="1"/>
  <c r="A893" i="25" s="1"/>
  <c r="A894" i="25" s="1"/>
  <c r="A895" i="25" s="1"/>
  <c r="A896" i="25" s="1"/>
  <c r="A897" i="25" s="1"/>
  <c r="A898" i="25" s="1"/>
  <c r="A899" i="25" s="1"/>
  <c r="A900" i="25" s="1"/>
  <c r="A901" i="25" s="1"/>
  <c r="A902" i="25" s="1"/>
  <c r="A903" i="25" s="1"/>
  <c r="A904" i="25" s="1"/>
  <c r="A905" i="25" s="1"/>
  <c r="A906" i="25" s="1"/>
  <c r="A907" i="25" s="1"/>
  <c r="A908" i="25" s="1"/>
  <c r="A909" i="25" s="1"/>
  <c r="A910" i="25" s="1"/>
  <c r="A911" i="25" s="1"/>
  <c r="A912" i="25" s="1"/>
  <c r="A913" i="25" s="1"/>
  <c r="A914" i="25" s="1"/>
  <c r="A915" i="25" s="1"/>
  <c r="A916" i="25" s="1"/>
  <c r="A917" i="25" s="1"/>
  <c r="A918" i="25" s="1"/>
  <c r="A919" i="25" s="1"/>
  <c r="A920" i="25" s="1"/>
  <c r="A921" i="25" s="1"/>
  <c r="A922" i="25" s="1"/>
  <c r="A923" i="25" s="1"/>
  <c r="A924" i="25" s="1"/>
  <c r="A925" i="25" s="1"/>
  <c r="A926" i="25" s="1"/>
  <c r="A927" i="25" s="1"/>
  <c r="A928" i="25" s="1"/>
  <c r="A929" i="25" s="1"/>
  <c r="A930" i="25" s="1"/>
  <c r="A931" i="25" s="1"/>
  <c r="A932" i="25" s="1"/>
  <c r="A933" i="25" s="1"/>
  <c r="A934" i="25" s="1"/>
  <c r="A935" i="25" s="1"/>
  <c r="A936" i="25" s="1"/>
  <c r="A937" i="25" s="1"/>
  <c r="A938" i="25" s="1"/>
  <c r="A939" i="25" s="1"/>
  <c r="A940" i="25" s="1"/>
  <c r="A941" i="25" s="1"/>
  <c r="A942" i="25" s="1"/>
  <c r="A943" i="25" s="1"/>
  <c r="A944" i="25" s="1"/>
  <c r="A945" i="25" s="1"/>
  <c r="A946" i="25" s="1"/>
  <c r="A947" i="25" s="1"/>
  <c r="A948" i="25" s="1"/>
  <c r="A949" i="25" s="1"/>
  <c r="A950" i="25" s="1"/>
  <c r="A951" i="25" s="1"/>
  <c r="A952" i="25" s="1"/>
  <c r="A953" i="25" s="1"/>
  <c r="A954" i="25" s="1"/>
  <c r="A955" i="25" s="1"/>
  <c r="A956" i="25" s="1"/>
  <c r="A957" i="25" s="1"/>
  <c r="A958" i="25" s="1"/>
  <c r="A959" i="25" s="1"/>
  <c r="A960" i="25" s="1"/>
  <c r="A961" i="25" s="1"/>
  <c r="A962" i="25" s="1"/>
  <c r="A963" i="25" s="1"/>
  <c r="A964" i="25" s="1"/>
  <c r="A965" i="25" s="1"/>
  <c r="A966" i="25" s="1"/>
  <c r="A967" i="25" s="1"/>
  <c r="A968" i="25" s="1"/>
  <c r="A969" i="25" s="1"/>
  <c r="A970" i="25" s="1"/>
  <c r="A971" i="25" s="1"/>
  <c r="A972" i="25" s="1"/>
  <c r="A973" i="25" s="1"/>
  <c r="A974" i="25" s="1"/>
  <c r="A975" i="25" s="1"/>
  <c r="A976" i="25" s="1"/>
  <c r="A977" i="25" s="1"/>
  <c r="A978" i="25" s="1"/>
  <c r="A979" i="25" s="1"/>
  <c r="A980" i="25" s="1"/>
  <c r="A981" i="25" s="1"/>
  <c r="A982" i="25" s="1"/>
  <c r="A983" i="25" s="1"/>
  <c r="A984" i="25" s="1"/>
  <c r="A985" i="25" s="1"/>
  <c r="A986" i="25" s="1"/>
  <c r="A987" i="25" s="1"/>
  <c r="A988" i="25" s="1"/>
  <c r="A989" i="25" s="1"/>
  <c r="A990" i="25" s="1"/>
  <c r="A991" i="25" s="1"/>
  <c r="A992" i="25" s="1"/>
  <c r="A993" i="25" s="1"/>
  <c r="A994" i="25" s="1"/>
  <c r="A995" i="25" s="1"/>
  <c r="A996" i="25" s="1"/>
  <c r="A997" i="25" s="1"/>
  <c r="A998" i="25" s="1"/>
  <c r="A999" i="25" s="1"/>
  <c r="A1000" i="25" s="1"/>
  <c r="A1001" i="25" s="1"/>
  <c r="A1002" i="25" s="1"/>
  <c r="A1003" i="25" s="1"/>
  <c r="A1004" i="25" s="1"/>
  <c r="A1005" i="25" s="1"/>
  <c r="A1006" i="25" s="1"/>
  <c r="A1007" i="25" s="1"/>
  <c r="A1008" i="25" s="1"/>
  <c r="A1009" i="25" s="1"/>
  <c r="A1010" i="25" s="1"/>
  <c r="A1011" i="25" s="1"/>
  <c r="A1012" i="25" s="1"/>
  <c r="A1013" i="25" s="1"/>
  <c r="A1014" i="25" s="1"/>
  <c r="A1015" i="25" s="1"/>
  <c r="A1016" i="25" s="1"/>
  <c r="A1017" i="25" s="1"/>
  <c r="A1018" i="25" s="1"/>
  <c r="A1019" i="25" s="1"/>
  <c r="A1020" i="25" s="1"/>
  <c r="A1021" i="25" s="1"/>
  <c r="A1022" i="25" s="1"/>
  <c r="A1023" i="25" s="1"/>
  <c r="A1024" i="25" s="1"/>
  <c r="A1025" i="25" s="1"/>
  <c r="A1026" i="25" s="1"/>
  <c r="A1027" i="25" s="1"/>
  <c r="A1028" i="25" s="1"/>
  <c r="A1029" i="25" s="1"/>
  <c r="A1030" i="25" s="1"/>
  <c r="A1031" i="25" s="1"/>
  <c r="A1032" i="25" s="1"/>
  <c r="A1033" i="25" s="1"/>
  <c r="A1034" i="25" s="1"/>
  <c r="A1035" i="25" s="1"/>
  <c r="A1036" i="25" s="1"/>
  <c r="A1037" i="25" s="1"/>
  <c r="A1038" i="25" s="1"/>
  <c r="A1039" i="25" s="1"/>
  <c r="A1040" i="25" s="1"/>
  <c r="A1041" i="25" s="1"/>
  <c r="A1042" i="25" s="1"/>
  <c r="A1043" i="25" s="1"/>
  <c r="A1044" i="25" s="1"/>
  <c r="A1045" i="25" s="1"/>
  <c r="A1046" i="25" s="1"/>
  <c r="A1047" i="25" s="1"/>
  <c r="A1048" i="25" s="1"/>
  <c r="A1049" i="25" s="1"/>
  <c r="A1050" i="25" s="1"/>
  <c r="A1051" i="25" s="1"/>
  <c r="A1052" i="25" s="1"/>
  <c r="A1053" i="25" s="1"/>
  <c r="A1054" i="25" s="1"/>
  <c r="A1055" i="25" s="1"/>
  <c r="A1056" i="25" s="1"/>
  <c r="A1057" i="25" s="1"/>
  <c r="A1058" i="25" s="1"/>
  <c r="A1059" i="25" s="1"/>
  <c r="A1060" i="25" s="1"/>
  <c r="A1061" i="25" s="1"/>
  <c r="A1062" i="25" s="1"/>
  <c r="A1063" i="25" s="1"/>
  <c r="A1064" i="25" s="1"/>
  <c r="A1065" i="25" s="1"/>
  <c r="A1066" i="25" s="1"/>
  <c r="A1067" i="25" s="1"/>
  <c r="A1068" i="25" s="1"/>
  <c r="A1069" i="25" s="1"/>
  <c r="A1070" i="25" s="1"/>
  <c r="A1071" i="25" s="1"/>
  <c r="A1072" i="25" s="1"/>
  <c r="A1073" i="25" s="1"/>
  <c r="A1074" i="25" s="1"/>
  <c r="A1075" i="25" s="1"/>
  <c r="A1076" i="25" s="1"/>
  <c r="A1077" i="25" s="1"/>
  <c r="A1078" i="25" s="1"/>
  <c r="A1079" i="25" s="1"/>
  <c r="A1080" i="25" s="1"/>
  <c r="A1081" i="25" s="1"/>
  <c r="A1082" i="25" s="1"/>
  <c r="A1083" i="25" s="1"/>
  <c r="A1084" i="25" s="1"/>
  <c r="A1085" i="25" s="1"/>
  <c r="A1086" i="25" s="1"/>
  <c r="A1087" i="25" s="1"/>
  <c r="A1088" i="25" s="1"/>
  <c r="A1089" i="25" s="1"/>
  <c r="A1090" i="25" s="1"/>
  <c r="A1091" i="25" s="1"/>
  <c r="A1092" i="25" s="1"/>
  <c r="A1093" i="25" s="1"/>
  <c r="A1094" i="25" s="1"/>
  <c r="A1095" i="25" s="1"/>
  <c r="A1096" i="25" s="1"/>
  <c r="A1097" i="25" s="1"/>
  <c r="A1098" i="25" s="1"/>
  <c r="A1099" i="25" s="1"/>
  <c r="A1100" i="25" s="1"/>
  <c r="A1101" i="25" s="1"/>
  <c r="A1102" i="25" s="1"/>
  <c r="A1103" i="25" s="1"/>
  <c r="A1104" i="25" s="1"/>
  <c r="A1105" i="25" s="1"/>
  <c r="A1106" i="25" s="1"/>
  <c r="A1107" i="25" s="1"/>
  <c r="A1108" i="25" s="1"/>
  <c r="A1109" i="25" s="1"/>
  <c r="A1110" i="25" s="1"/>
  <c r="A1111" i="25" s="1"/>
  <c r="A1112" i="25" s="1"/>
  <c r="A1113" i="25" s="1"/>
  <c r="A1114" i="25" s="1"/>
  <c r="A1115" i="25" s="1"/>
  <c r="A1116" i="25" s="1"/>
  <c r="A1117" i="25" s="1"/>
  <c r="A1118" i="25" s="1"/>
  <c r="A1119" i="25" s="1"/>
  <c r="A1120" i="25" s="1"/>
  <c r="A1121" i="25" s="1"/>
  <c r="A1122" i="25" s="1"/>
  <c r="A1123" i="25" s="1"/>
  <c r="A1124" i="25" s="1"/>
  <c r="A1125" i="25" s="1"/>
  <c r="A1126" i="25" s="1"/>
  <c r="A1127" i="25" s="1"/>
  <c r="A1128" i="25" s="1"/>
  <c r="A1129" i="25" s="1"/>
  <c r="A1130" i="25" s="1"/>
  <c r="A1131" i="25" s="1"/>
  <c r="A1132" i="25" s="1"/>
  <c r="A1133" i="25" s="1"/>
  <c r="A1134" i="25" s="1"/>
  <c r="A1135" i="25" s="1"/>
  <c r="A1136" i="25" s="1"/>
  <c r="A1137" i="25" s="1"/>
  <c r="A1138" i="25" s="1"/>
  <c r="A1139" i="25" s="1"/>
  <c r="A1140" i="25" s="1"/>
  <c r="A1141" i="25" s="1"/>
  <c r="A1142" i="25" s="1"/>
  <c r="A1143" i="25" s="1"/>
  <c r="A1144" i="25" s="1"/>
  <c r="A1145" i="25" s="1"/>
  <c r="A1146" i="25" s="1"/>
  <c r="A1147" i="25" s="1"/>
  <c r="A1148" i="25" s="1"/>
  <c r="A1149" i="25" s="1"/>
  <c r="A1150" i="25" s="1"/>
  <c r="A1151" i="25" s="1"/>
  <c r="A1152" i="25" s="1"/>
  <c r="A1153" i="25" s="1"/>
  <c r="A1154" i="25" s="1"/>
  <c r="A1155" i="25" s="1"/>
  <c r="A1156" i="25" s="1"/>
  <c r="A1157" i="25" s="1"/>
  <c r="A1158" i="25" s="1"/>
  <c r="A1159" i="25" s="1"/>
  <c r="A1160" i="25" s="1"/>
  <c r="A1161" i="25" s="1"/>
  <c r="A1162" i="25" s="1"/>
  <c r="A1163" i="25" s="1"/>
  <c r="A1164" i="25" s="1"/>
  <c r="A1165" i="25" s="1"/>
  <c r="A1166" i="25" s="1"/>
  <c r="A1167" i="25" s="1"/>
  <c r="A1168" i="25" s="1"/>
  <c r="A1169" i="25" s="1"/>
  <c r="A1170" i="25" s="1"/>
  <c r="A1171" i="25" s="1"/>
  <c r="A1172" i="25" s="1"/>
  <c r="A1173" i="25" s="1"/>
  <c r="A1174" i="25" s="1"/>
  <c r="A1175" i="25" s="1"/>
  <c r="A1176" i="25" s="1"/>
  <c r="A1177" i="25" s="1"/>
  <c r="A1178" i="25" s="1"/>
  <c r="A1179" i="25" s="1"/>
  <c r="A1180" i="25" s="1"/>
  <c r="A1181" i="25" s="1"/>
  <c r="A1182" i="25" s="1"/>
  <c r="A1183" i="25" s="1"/>
  <c r="A1184" i="25" s="1"/>
  <c r="A1185" i="25" s="1"/>
  <c r="A1186" i="25" s="1"/>
  <c r="A1187" i="25" s="1"/>
  <c r="A1188" i="25" s="1"/>
  <c r="A1189" i="25" s="1"/>
  <c r="A1190" i="25" s="1"/>
  <c r="A1191" i="25" s="1"/>
  <c r="A1192" i="25" s="1"/>
  <c r="A1193" i="25" s="1"/>
  <c r="A1194" i="25" s="1"/>
  <c r="A1195" i="25" s="1"/>
  <c r="A1196" i="25" s="1"/>
  <c r="A1197" i="25" s="1"/>
  <c r="A1198" i="25" s="1"/>
  <c r="A1199" i="25" s="1"/>
  <c r="A1200" i="25" s="1"/>
  <c r="A1201" i="25" s="1"/>
  <c r="A1202" i="25" s="1"/>
  <c r="A1203" i="25" s="1"/>
  <c r="A1204" i="25" s="1"/>
  <c r="A1205" i="25" s="1"/>
  <c r="A1206" i="25" s="1"/>
  <c r="A1207" i="25" s="1"/>
  <c r="A1208" i="25" s="1"/>
  <c r="A1209" i="25" s="1"/>
  <c r="A1210" i="25" s="1"/>
  <c r="A1211" i="25" s="1"/>
  <c r="A1212" i="25" s="1"/>
  <c r="A1213" i="25" s="1"/>
  <c r="A1214" i="25" s="1"/>
  <c r="A1215" i="25" s="1"/>
  <c r="A1216" i="25" s="1"/>
  <c r="A1217" i="25" s="1"/>
  <c r="A1218" i="25" s="1"/>
  <c r="A1219" i="25" s="1"/>
  <c r="A1220" i="25" s="1"/>
  <c r="A1221" i="25" s="1"/>
  <c r="A1222" i="25" s="1"/>
  <c r="A1223" i="25" s="1"/>
  <c r="A1224" i="25" s="1"/>
  <c r="A1225" i="25" s="1"/>
  <c r="A1226" i="25" s="1"/>
  <c r="A1227" i="25" s="1"/>
  <c r="A1228" i="25" s="1"/>
  <c r="A1229" i="25" s="1"/>
  <c r="A1230" i="25" s="1"/>
  <c r="A1231" i="25" s="1"/>
  <c r="A1232" i="25" s="1"/>
  <c r="A1233" i="25" s="1"/>
  <c r="A1234" i="25" s="1"/>
  <c r="A1235" i="25" s="1"/>
  <c r="A1236" i="25" s="1"/>
  <c r="A1237" i="25" s="1"/>
  <c r="A1238" i="25" s="1"/>
  <c r="A1239" i="25" s="1"/>
  <c r="A1240" i="25" s="1"/>
  <c r="A1241" i="25" s="1"/>
  <c r="A1242" i="25" s="1"/>
  <c r="A1243" i="25" s="1"/>
  <c r="A1244" i="25" s="1"/>
  <c r="A1245" i="25" s="1"/>
  <c r="A1246" i="25" s="1"/>
  <c r="A1247" i="25" s="1"/>
  <c r="A1248" i="25" s="1"/>
  <c r="A1249" i="25" s="1"/>
  <c r="A1250" i="25" s="1"/>
  <c r="A1251" i="25" s="1"/>
  <c r="A1252" i="25" s="1"/>
  <c r="A1253" i="25" s="1"/>
  <c r="A1254" i="25" s="1"/>
  <c r="A1255" i="25" s="1"/>
  <c r="A1256" i="25" s="1"/>
  <c r="A1257" i="25" s="1"/>
  <c r="A1258" i="25" s="1"/>
  <c r="A1259" i="25" s="1"/>
  <c r="A1260" i="25" s="1"/>
  <c r="A1261" i="25" s="1"/>
  <c r="A1262" i="25" s="1"/>
  <c r="A1263" i="25" s="1"/>
  <c r="A1264" i="25" s="1"/>
  <c r="A1265" i="25" s="1"/>
  <c r="A1266" i="25" s="1"/>
  <c r="A1267" i="25" s="1"/>
  <c r="A1268" i="25" s="1"/>
  <c r="A1269" i="25" s="1"/>
  <c r="A1270" i="25" s="1"/>
  <c r="A1271" i="25" s="1"/>
  <c r="A1272" i="25" s="1"/>
  <c r="A1273" i="25" s="1"/>
  <c r="A1274" i="25" s="1"/>
  <c r="A1275" i="25" s="1"/>
  <c r="A1276" i="25" s="1"/>
  <c r="A1277" i="25" s="1"/>
  <c r="A1278" i="25" s="1"/>
  <c r="A1279" i="25" s="1"/>
  <c r="A1280" i="25" s="1"/>
  <c r="A1281" i="25" s="1"/>
  <c r="A1282" i="25" s="1"/>
  <c r="A1283" i="25" s="1"/>
  <c r="A1284" i="25" s="1"/>
  <c r="A1285" i="25" s="1"/>
  <c r="A1286" i="25" s="1"/>
  <c r="A1287" i="25" s="1"/>
  <c r="A1288" i="25" s="1"/>
  <c r="A1289" i="25" s="1"/>
  <c r="A1290" i="25" s="1"/>
  <c r="A1291" i="25" s="1"/>
  <c r="A1292" i="25" s="1"/>
  <c r="A1293" i="25" s="1"/>
  <c r="A1294" i="25" s="1"/>
  <c r="A1295" i="25" s="1"/>
  <c r="A1296" i="25" s="1"/>
  <c r="A1297" i="25" s="1"/>
  <c r="A1298" i="25" s="1"/>
  <c r="A1299" i="25" s="1"/>
  <c r="A1300" i="25" s="1"/>
  <c r="A1301" i="25" s="1"/>
  <c r="A1302" i="25" s="1"/>
  <c r="A1303" i="25" s="1"/>
  <c r="A1304" i="25" s="1"/>
  <c r="A1305" i="25" s="1"/>
  <c r="A1306" i="25" s="1"/>
  <c r="A1307" i="25" s="1"/>
  <c r="A1308" i="25" s="1"/>
  <c r="A1309" i="25" s="1"/>
  <c r="A1310" i="25" s="1"/>
  <c r="A1311" i="25" s="1"/>
  <c r="A1312" i="25" s="1"/>
  <c r="A1313" i="25" s="1"/>
  <c r="A1314" i="25" s="1"/>
  <c r="A1315" i="25" s="1"/>
  <c r="A1316" i="25" s="1"/>
  <c r="A1317" i="25" s="1"/>
  <c r="A1318" i="25" s="1"/>
  <c r="A1319" i="25" s="1"/>
  <c r="A1320" i="25" s="1"/>
  <c r="A1321" i="25" s="1"/>
  <c r="A1322" i="25" s="1"/>
  <c r="A1323" i="25" s="1"/>
  <c r="A1324" i="25" s="1"/>
  <c r="A1325" i="25" s="1"/>
  <c r="A1326" i="25" s="1"/>
  <c r="A1327" i="25" s="1"/>
  <c r="A1328" i="25" s="1"/>
  <c r="A1329" i="25" s="1"/>
  <c r="A1330" i="25" s="1"/>
  <c r="A1331" i="25" s="1"/>
  <c r="A1332" i="25" s="1"/>
  <c r="A1333" i="25" s="1"/>
  <c r="A1334" i="25" s="1"/>
  <c r="A1335" i="25" s="1"/>
  <c r="A1336" i="25" s="1"/>
  <c r="A1337" i="25" s="1"/>
  <c r="A1338" i="25" s="1"/>
  <c r="A1339" i="25" s="1"/>
  <c r="A1340" i="25" s="1"/>
  <c r="A1341" i="25" s="1"/>
  <c r="A1342" i="25" s="1"/>
  <c r="A1343" i="25" s="1"/>
  <c r="A1344" i="25" s="1"/>
  <c r="A1345" i="25" s="1"/>
  <c r="A1346" i="25" s="1"/>
  <c r="A1347" i="25" s="1"/>
  <c r="A1348" i="25" s="1"/>
  <c r="A1349" i="25" s="1"/>
  <c r="A1350" i="25" s="1"/>
  <c r="A1351" i="25" s="1"/>
  <c r="A1352" i="25" s="1"/>
  <c r="A1353" i="25" s="1"/>
  <c r="A1354" i="25" s="1"/>
  <c r="A1355" i="25" s="1"/>
  <c r="A1356" i="25" s="1"/>
  <c r="A1357" i="25" s="1"/>
  <c r="A1358" i="25" s="1"/>
  <c r="A1359" i="25" s="1"/>
  <c r="A1360" i="25" s="1"/>
  <c r="A1361" i="25" s="1"/>
  <c r="A1362" i="25" s="1"/>
  <c r="A1363" i="25" s="1"/>
  <c r="A1364" i="25" s="1"/>
  <c r="A1365" i="25" s="1"/>
  <c r="A1366" i="25" s="1"/>
  <c r="A1367" i="25" s="1"/>
  <c r="A1368" i="25" s="1"/>
  <c r="A1369" i="25" s="1"/>
  <c r="A1370" i="25" s="1"/>
  <c r="A1371" i="25" s="1"/>
  <c r="A1372" i="25" s="1"/>
  <c r="A1373" i="25" s="1"/>
  <c r="A1374" i="25" s="1"/>
  <c r="A1375" i="25" s="1"/>
  <c r="A1376" i="25" s="1"/>
  <c r="A1377" i="25" s="1"/>
  <c r="A1378" i="25" s="1"/>
  <c r="A1379" i="25" s="1"/>
  <c r="A1380" i="25" s="1"/>
  <c r="A1381" i="25" s="1"/>
  <c r="A1382" i="25" s="1"/>
  <c r="A1383" i="25" s="1"/>
  <c r="A1384" i="25" s="1"/>
  <c r="A1385" i="25" s="1"/>
  <c r="A1386" i="25" s="1"/>
  <c r="A1387" i="25" s="1"/>
  <c r="A1388" i="25" s="1"/>
  <c r="A1389" i="25" s="1"/>
  <c r="A1390" i="25" s="1"/>
  <c r="A1391" i="25" s="1"/>
  <c r="A1392" i="25" s="1"/>
  <c r="A1393" i="25" s="1"/>
  <c r="A1394" i="25" s="1"/>
  <c r="A1395" i="25" s="1"/>
  <c r="A1396" i="25" s="1"/>
  <c r="A1397" i="25" s="1"/>
  <c r="A1398" i="25" s="1"/>
  <c r="A1399" i="25" s="1"/>
  <c r="A1400" i="25" s="1"/>
  <c r="A1401" i="25" s="1"/>
  <c r="A1402" i="25" s="1"/>
  <c r="A1403" i="25" s="1"/>
  <c r="A1404" i="25" s="1"/>
  <c r="A1405" i="25" s="1"/>
  <c r="A1406" i="25" s="1"/>
  <c r="A1407" i="25" s="1"/>
  <c r="A1408" i="25" s="1"/>
  <c r="A1409" i="25" s="1"/>
  <c r="A1410" i="25" s="1"/>
  <c r="A1411" i="25" s="1"/>
  <c r="A1412" i="25" s="1"/>
  <c r="A1413" i="25" s="1"/>
  <c r="A1414" i="25" s="1"/>
  <c r="A1415" i="25" s="1"/>
  <c r="A1416" i="25" s="1"/>
  <c r="A1417" i="25" s="1"/>
  <c r="A1418" i="25" s="1"/>
  <c r="A1419" i="25" s="1"/>
  <c r="A1420" i="25" s="1"/>
  <c r="A1421" i="25" s="1"/>
  <c r="A1422" i="25" s="1"/>
  <c r="A1423" i="25" s="1"/>
  <c r="A1424" i="25" s="1"/>
  <c r="A1425" i="25" s="1"/>
  <c r="A1426" i="25" s="1"/>
  <c r="A1427" i="25" s="1"/>
  <c r="A1428" i="25" s="1"/>
  <c r="A1429" i="25" s="1"/>
  <c r="A1430" i="25" s="1"/>
  <c r="A1431" i="25" s="1"/>
  <c r="A1432" i="25" s="1"/>
  <c r="A1433" i="25" s="1"/>
  <c r="A1434" i="25" s="1"/>
  <c r="A1435" i="25" s="1"/>
  <c r="A1436" i="25" s="1"/>
  <c r="A1437" i="25" s="1"/>
  <c r="A1438" i="25" s="1"/>
  <c r="A1439" i="25" s="1"/>
  <c r="A1440" i="25" s="1"/>
  <c r="A1441" i="25" s="1"/>
  <c r="A1442" i="25" s="1"/>
  <c r="A1443" i="25" s="1"/>
  <c r="A1444" i="25" s="1"/>
  <c r="A1445" i="25" s="1"/>
  <c r="A1446" i="25" s="1"/>
  <c r="A1447" i="25" s="1"/>
  <c r="A1448" i="25" s="1"/>
  <c r="A1449" i="25" s="1"/>
  <c r="A1450" i="25" s="1"/>
  <c r="A1451" i="25" s="1"/>
  <c r="A1452" i="25" s="1"/>
  <c r="A1453" i="25" s="1"/>
  <c r="A1454" i="25" s="1"/>
  <c r="A1455" i="25" s="1"/>
  <c r="A1456" i="25" s="1"/>
  <c r="A1457" i="25" s="1"/>
  <c r="A1458" i="25" s="1"/>
  <c r="A1459" i="25" s="1"/>
  <c r="A1460" i="25" s="1"/>
  <c r="A1461" i="25" s="1"/>
  <c r="A1462" i="25" s="1"/>
  <c r="A1463" i="25" s="1"/>
  <c r="A1464" i="25" s="1"/>
  <c r="A1465" i="25" s="1"/>
  <c r="A1466" i="25" s="1"/>
  <c r="A1467" i="25" s="1"/>
  <c r="A1468" i="25" s="1"/>
  <c r="A1469" i="25" s="1"/>
  <c r="A1470" i="25" s="1"/>
  <c r="A1471" i="25" s="1"/>
  <c r="A1472" i="25" s="1"/>
  <c r="A1473" i="25" s="1"/>
  <c r="A1474" i="25" s="1"/>
  <c r="A1475" i="25" s="1"/>
  <c r="A1476" i="25" s="1"/>
  <c r="A1477" i="25" s="1"/>
  <c r="A1478" i="25" s="1"/>
  <c r="A1479" i="25" s="1"/>
  <c r="A1480" i="25" s="1"/>
  <c r="A1481" i="25" s="1"/>
  <c r="A1482" i="25" s="1"/>
  <c r="A1483" i="25" s="1"/>
  <c r="A1484" i="25" s="1"/>
  <c r="A1485" i="25" s="1"/>
  <c r="A1486" i="25" s="1"/>
  <c r="A1487" i="25" s="1"/>
  <c r="A1488" i="25" s="1"/>
  <c r="A1489" i="25" s="1"/>
  <c r="A1490" i="25" s="1"/>
  <c r="A1491" i="25" s="1"/>
  <c r="A1492" i="25" s="1"/>
  <c r="A1493" i="25" s="1"/>
  <c r="A1494" i="25" s="1"/>
  <c r="A1495" i="25" s="1"/>
  <c r="A1496" i="25" s="1"/>
  <c r="A1497" i="25" s="1"/>
  <c r="A1498" i="25" s="1"/>
  <c r="A1499" i="25" s="1"/>
  <c r="A1500" i="25" s="1"/>
  <c r="A1501" i="25" s="1"/>
  <c r="A1502" i="25" s="1"/>
  <c r="A1503" i="25" s="1"/>
  <c r="A1504" i="25" s="1"/>
  <c r="A1505" i="25" s="1"/>
  <c r="A1506" i="25" s="1"/>
  <c r="A1507" i="25" s="1"/>
  <c r="A1508" i="25" s="1"/>
  <c r="A1509" i="25" s="1"/>
  <c r="A1510" i="25" s="1"/>
  <c r="A1511" i="25" s="1"/>
  <c r="A1512" i="25" s="1"/>
  <c r="A1513" i="25" s="1"/>
  <c r="A1514" i="25" s="1"/>
  <c r="A1515" i="25" s="1"/>
  <c r="A1516" i="25" s="1"/>
  <c r="A1517" i="25" s="1"/>
  <c r="A1518" i="25" s="1"/>
  <c r="A1519" i="25" s="1"/>
  <c r="A1520" i="25" s="1"/>
  <c r="A1521" i="25" s="1"/>
  <c r="A1522" i="25" s="1"/>
  <c r="A1523" i="25" s="1"/>
  <c r="A1524" i="25" s="1"/>
  <c r="A1525" i="25" s="1"/>
  <c r="A1526" i="25" s="1"/>
  <c r="A1527" i="25" s="1"/>
  <c r="A1528" i="25" s="1"/>
  <c r="A1529" i="25" s="1"/>
  <c r="A1530" i="25" s="1"/>
  <c r="A1531" i="25" s="1"/>
  <c r="A1532" i="25" s="1"/>
  <c r="A1533" i="25" s="1"/>
  <c r="A1534" i="25" s="1"/>
  <c r="A1535" i="25" s="1"/>
  <c r="A1536" i="25" s="1"/>
  <c r="A1537" i="25" s="1"/>
  <c r="A1538" i="25" s="1"/>
  <c r="A1539" i="25" s="1"/>
  <c r="A1540" i="25" s="1"/>
  <c r="A1541" i="25" s="1"/>
  <c r="A1542" i="25" s="1"/>
  <c r="A1543" i="25" s="1"/>
  <c r="A1544" i="25" s="1"/>
  <c r="A1545" i="25" s="1"/>
  <c r="A1546" i="25" s="1"/>
  <c r="A1547" i="25" s="1"/>
  <c r="A1548" i="25" s="1"/>
  <c r="A1549" i="25" s="1"/>
  <c r="A1550" i="25" s="1"/>
  <c r="A1551" i="25" s="1"/>
  <c r="A1552" i="25" s="1"/>
  <c r="A1553" i="25" s="1"/>
  <c r="A1554" i="25" s="1"/>
  <c r="A1555" i="25" s="1"/>
  <c r="A1556" i="25" s="1"/>
  <c r="A1557" i="25" s="1"/>
  <c r="A1558" i="25" s="1"/>
  <c r="A1559" i="25" s="1"/>
  <c r="A1560" i="25" s="1"/>
  <c r="A1561" i="25" s="1"/>
  <c r="A1562" i="25" s="1"/>
  <c r="A1563" i="25" s="1"/>
  <c r="A1564" i="25" s="1"/>
  <c r="A1565" i="25" s="1"/>
  <c r="A1566" i="25" s="1"/>
  <c r="A1567" i="25" s="1"/>
  <c r="A1568" i="25" s="1"/>
  <c r="A1569" i="25" s="1"/>
  <c r="A1570" i="25" s="1"/>
  <c r="A1571" i="25" s="1"/>
  <c r="A1572" i="25" s="1"/>
  <c r="A1573" i="25" s="1"/>
  <c r="A1574" i="25" s="1"/>
  <c r="A1575" i="25" s="1"/>
  <c r="A1576" i="25" s="1"/>
  <c r="A1577" i="25" s="1"/>
  <c r="A1578" i="25" s="1"/>
  <c r="A1579" i="25" s="1"/>
  <c r="A1580" i="25" s="1"/>
  <c r="A1581" i="25" s="1"/>
  <c r="A1582" i="25" s="1"/>
  <c r="A1583" i="25" s="1"/>
  <c r="A1584" i="25" s="1"/>
  <c r="A1585" i="25" s="1"/>
  <c r="A1586" i="25" s="1"/>
  <c r="A1587" i="25" s="1"/>
  <c r="A1588" i="25" s="1"/>
  <c r="A1589" i="25" s="1"/>
  <c r="A1590" i="25" s="1"/>
  <c r="A1591" i="25" s="1"/>
  <c r="A1592" i="25" s="1"/>
  <c r="A1593" i="25" s="1"/>
  <c r="A1594" i="25" s="1"/>
  <c r="A1595" i="25" s="1"/>
  <c r="A1596" i="25" s="1"/>
  <c r="A1597" i="25" s="1"/>
  <c r="A1598" i="25" s="1"/>
  <c r="A1599" i="25" s="1"/>
  <c r="A1600" i="25" s="1"/>
  <c r="A1601" i="25" s="1"/>
  <c r="A1602" i="25" s="1"/>
  <c r="A1603" i="25" s="1"/>
  <c r="A1604" i="25" s="1"/>
  <c r="A1605" i="25" s="1"/>
  <c r="A1606" i="25" s="1"/>
  <c r="A1607" i="25" s="1"/>
  <c r="A1608" i="25" s="1"/>
  <c r="A1609" i="25" s="1"/>
  <c r="A1610" i="25" s="1"/>
  <c r="A1611" i="25" s="1"/>
  <c r="A1612" i="25" s="1"/>
  <c r="A1613" i="25" s="1"/>
  <c r="A1614" i="25" s="1"/>
  <c r="A1615" i="25" s="1"/>
  <c r="A1616" i="25" s="1"/>
  <c r="A1617" i="25" s="1"/>
  <c r="A1618" i="25" s="1"/>
  <c r="A1619" i="25" s="1"/>
  <c r="A1620" i="25" s="1"/>
  <c r="A1621" i="25" s="1"/>
  <c r="A1622" i="25" s="1"/>
  <c r="A1623" i="25" s="1"/>
  <c r="A1624" i="25" s="1"/>
  <c r="A1625" i="25" s="1"/>
  <c r="A1626" i="25" s="1"/>
  <c r="A1627" i="25" s="1"/>
  <c r="A1628" i="25" s="1"/>
  <c r="A1629" i="25" s="1"/>
  <c r="A1630" i="25" s="1"/>
  <c r="A1631" i="25" s="1"/>
  <c r="A1632" i="25" s="1"/>
  <c r="A1633" i="25" s="1"/>
  <c r="A1634" i="25" s="1"/>
  <c r="A1635" i="25" s="1"/>
  <c r="A1636" i="25" s="1"/>
  <c r="A1637" i="25" s="1"/>
  <c r="A1638" i="25" s="1"/>
  <c r="A1639" i="25" s="1"/>
  <c r="A1640" i="25" s="1"/>
  <c r="A1641" i="25" s="1"/>
  <c r="A1642" i="25" s="1"/>
  <c r="A1643" i="25" s="1"/>
  <c r="A1644" i="25" s="1"/>
  <c r="A1645" i="25" s="1"/>
  <c r="A1646" i="25" s="1"/>
  <c r="A1647" i="25" s="1"/>
  <c r="A1648" i="25" s="1"/>
  <c r="A1649" i="25" s="1"/>
  <c r="A1650" i="25" s="1"/>
  <c r="A1651" i="25" s="1"/>
  <c r="A1652" i="25" s="1"/>
  <c r="A1653" i="25" s="1"/>
  <c r="A1654" i="25" s="1"/>
  <c r="A1655" i="25" s="1"/>
  <c r="A1656" i="25" s="1"/>
  <c r="A1657" i="25" s="1"/>
  <c r="A1658" i="25" s="1"/>
  <c r="A1659" i="25" s="1"/>
  <c r="A1660" i="25" s="1"/>
  <c r="A1661" i="25" s="1"/>
  <c r="A1662" i="25" s="1"/>
  <c r="A1663" i="25" s="1"/>
  <c r="A1664" i="25" s="1"/>
  <c r="A1665" i="25" s="1"/>
  <c r="A1666" i="25" s="1"/>
  <c r="A1667" i="25" s="1"/>
  <c r="A1668" i="25" s="1"/>
  <c r="A1669" i="25" s="1"/>
  <c r="A1670" i="25" s="1"/>
  <c r="A1671" i="25" s="1"/>
  <c r="A1672" i="25" s="1"/>
  <c r="A1673" i="25" s="1"/>
  <c r="A1674" i="25" s="1"/>
  <c r="A1675" i="25" s="1"/>
  <c r="A1676" i="25" s="1"/>
  <c r="A1677" i="25" s="1"/>
  <c r="A1678" i="25" s="1"/>
  <c r="A1679" i="25" s="1"/>
  <c r="A1680" i="25" s="1"/>
  <c r="A1681" i="25" s="1"/>
  <c r="A1682" i="25" s="1"/>
  <c r="A1683" i="25" s="1"/>
  <c r="A1684" i="25" s="1"/>
  <c r="A1685" i="25" s="1"/>
  <c r="A1686" i="25" s="1"/>
  <c r="A1687" i="25" s="1"/>
  <c r="A1688" i="25" s="1"/>
  <c r="A1689" i="25" s="1"/>
  <c r="A1690" i="25" s="1"/>
  <c r="A1691" i="25" s="1"/>
  <c r="A1692" i="25" s="1"/>
  <c r="A1693" i="25" s="1"/>
  <c r="A1694" i="25" s="1"/>
  <c r="A1695" i="25" s="1"/>
  <c r="A1696" i="25" s="1"/>
  <c r="A1697" i="25" s="1"/>
  <c r="A1698" i="25" s="1"/>
  <c r="A1699" i="25" s="1"/>
  <c r="A1700" i="25" s="1"/>
  <c r="A1701" i="25" s="1"/>
  <c r="A1702" i="25" s="1"/>
  <c r="A1703" i="25" s="1"/>
  <c r="A1704" i="25" s="1"/>
  <c r="A1705" i="25" s="1"/>
  <c r="A1706" i="25" s="1"/>
  <c r="A1707" i="25" s="1"/>
  <c r="A1708" i="25" s="1"/>
  <c r="A1709" i="25" s="1"/>
  <c r="A1710" i="25" s="1"/>
  <c r="A1711" i="25" s="1"/>
  <c r="A1712" i="25" s="1"/>
  <c r="A1713" i="25" s="1"/>
  <c r="A1714" i="25" s="1"/>
  <c r="A1715" i="25" s="1"/>
  <c r="A1716" i="25" s="1"/>
  <c r="A1717" i="25" s="1"/>
  <c r="A1718" i="25" s="1"/>
  <c r="A1719" i="25" s="1"/>
  <c r="A1720" i="25" s="1"/>
  <c r="A1721" i="25" s="1"/>
  <c r="A1722" i="25" s="1"/>
  <c r="A1723" i="25" s="1"/>
  <c r="A1724" i="25" s="1"/>
  <c r="A1725" i="25" s="1"/>
  <c r="A1726" i="25" s="1"/>
  <c r="A1727" i="25" s="1"/>
  <c r="A1728" i="25" s="1"/>
  <c r="A1729" i="25" s="1"/>
  <c r="A1730" i="25" s="1"/>
  <c r="A1731" i="25" s="1"/>
  <c r="A1732" i="25" s="1"/>
  <c r="A1733" i="25" s="1"/>
  <c r="A1734" i="25" s="1"/>
  <c r="A1735" i="25" s="1"/>
  <c r="A1736" i="25" s="1"/>
  <c r="A1737" i="25" s="1"/>
  <c r="A1738" i="25" s="1"/>
  <c r="A1739" i="25" s="1"/>
  <c r="A1740" i="25" s="1"/>
  <c r="A1741" i="25" s="1"/>
  <c r="A1742" i="25" s="1"/>
  <c r="A1743" i="25" s="1"/>
  <c r="A1744" i="25" s="1"/>
  <c r="A1745" i="25" s="1"/>
  <c r="A1746" i="25" s="1"/>
  <c r="A1747" i="25" s="1"/>
  <c r="A1748" i="25" s="1"/>
  <c r="A1749" i="25" s="1"/>
  <c r="A1750" i="25" s="1"/>
  <c r="A1751" i="25" s="1"/>
  <c r="A1752" i="25" s="1"/>
  <c r="A1753" i="25" s="1"/>
  <c r="A1754" i="25" s="1"/>
  <c r="A1755" i="25" s="1"/>
  <c r="A1756" i="25" s="1"/>
  <c r="A1757" i="25" s="1"/>
  <c r="A1758" i="25" s="1"/>
  <c r="A1759" i="25" s="1"/>
  <c r="A1760" i="25" s="1"/>
  <c r="A1761" i="25" s="1"/>
  <c r="A1762" i="25" s="1"/>
  <c r="A1763" i="25" s="1"/>
  <c r="A1764" i="25" s="1"/>
  <c r="A1765" i="25" s="1"/>
  <c r="A1766" i="25" s="1"/>
  <c r="A1767" i="25" s="1"/>
  <c r="A1768" i="25" s="1"/>
  <c r="A1769" i="25" s="1"/>
  <c r="A1770" i="25" s="1"/>
  <c r="A1771" i="25" s="1"/>
  <c r="A1772" i="25" s="1"/>
  <c r="A1773" i="25" s="1"/>
  <c r="A1774" i="25" s="1"/>
  <c r="A1775" i="25" s="1"/>
  <c r="A1776" i="25" s="1"/>
  <c r="A1777" i="25" s="1"/>
  <c r="A1778" i="25" s="1"/>
  <c r="A1779" i="25" s="1"/>
  <c r="A1780" i="25" s="1"/>
  <c r="A1781" i="25" s="1"/>
  <c r="A1782" i="25" s="1"/>
  <c r="A1783" i="25" s="1"/>
  <c r="A1784" i="25" s="1"/>
  <c r="A1785" i="25" s="1"/>
  <c r="A1786" i="25" s="1"/>
  <c r="A1787" i="25" s="1"/>
  <c r="A1788" i="25" s="1"/>
  <c r="A1789" i="25" s="1"/>
  <c r="A1790" i="25" s="1"/>
  <c r="A1791" i="25" s="1"/>
  <c r="A1792" i="25" s="1"/>
  <c r="A1793" i="25" s="1"/>
  <c r="A1794" i="25" s="1"/>
  <c r="A1795" i="25" s="1"/>
  <c r="A1796" i="25" s="1"/>
  <c r="A1797" i="25" s="1"/>
  <c r="A1798" i="25" s="1"/>
  <c r="A1799" i="25" s="1"/>
  <c r="A1800" i="25" s="1"/>
  <c r="A1801" i="25" s="1"/>
  <c r="A1802" i="25" s="1"/>
  <c r="A1803" i="25" s="1"/>
  <c r="A1804" i="25" s="1"/>
  <c r="A1805" i="25" s="1"/>
  <c r="A1806" i="25" s="1"/>
  <c r="A1807" i="25" s="1"/>
  <c r="A1808" i="25" s="1"/>
  <c r="A1809" i="25" s="1"/>
  <c r="A1810" i="25" s="1"/>
  <c r="A1811" i="25" s="1"/>
  <c r="A1812" i="25" s="1"/>
  <c r="A1813" i="25" s="1"/>
  <c r="A1814" i="25" s="1"/>
  <c r="A1815" i="25" s="1"/>
  <c r="A1816" i="25" s="1"/>
  <c r="A1817" i="25" s="1"/>
  <c r="A1818" i="25" s="1"/>
  <c r="A1819" i="25" s="1"/>
  <c r="A1820" i="25" s="1"/>
  <c r="A1821" i="25" s="1"/>
  <c r="A1822" i="25" s="1"/>
  <c r="A1823" i="25" s="1"/>
  <c r="A1824" i="25" s="1"/>
  <c r="A1825" i="25" s="1"/>
  <c r="A1826" i="25" s="1"/>
  <c r="A1827" i="25" s="1"/>
  <c r="A1828" i="25" s="1"/>
  <c r="A1829" i="25" s="1"/>
  <c r="A1830" i="25" s="1"/>
  <c r="A1831" i="25" s="1"/>
  <c r="A1832" i="25" s="1"/>
  <c r="A1833" i="25" s="1"/>
  <c r="A1834" i="25" s="1"/>
  <c r="A1835" i="25" s="1"/>
  <c r="A1836" i="25" s="1"/>
  <c r="A1837" i="25" s="1"/>
  <c r="A1838" i="25" s="1"/>
  <c r="A1839" i="25" s="1"/>
  <c r="A1840" i="25" s="1"/>
  <c r="A1841" i="25" s="1"/>
  <c r="A1842" i="25" s="1"/>
  <c r="A1843" i="25" s="1"/>
  <c r="A1844" i="25" s="1"/>
  <c r="A1845" i="25" s="1"/>
  <c r="A1846" i="25" s="1"/>
  <c r="A1847" i="25" s="1"/>
  <c r="A1848" i="25" s="1"/>
  <c r="A1849" i="25" s="1"/>
  <c r="A1850" i="25" s="1"/>
  <c r="A1851" i="25" s="1"/>
  <c r="A1852" i="25" s="1"/>
  <c r="A1853" i="25" s="1"/>
  <c r="A1854" i="25" s="1"/>
  <c r="A1855" i="25" s="1"/>
  <c r="A1856" i="25" s="1"/>
  <c r="A1857" i="25" s="1"/>
  <c r="A1858" i="25" s="1"/>
  <c r="A1859" i="25" s="1"/>
  <c r="A1860" i="25" s="1"/>
  <c r="A1861" i="25" s="1"/>
  <c r="A1862" i="25" s="1"/>
  <c r="A1863" i="25" s="1"/>
  <c r="A1864" i="25" s="1"/>
  <c r="A1865" i="25" s="1"/>
  <c r="A1866" i="25" s="1"/>
  <c r="A1867" i="25" s="1"/>
  <c r="A1868" i="25" s="1"/>
  <c r="A1869" i="25" s="1"/>
  <c r="A1870" i="25" s="1"/>
  <c r="A1871" i="25" s="1"/>
  <c r="A1872" i="25" s="1"/>
  <c r="A1873" i="25" s="1"/>
  <c r="A1874" i="25" s="1"/>
  <c r="A1875" i="25" s="1"/>
  <c r="A1876" i="25" s="1"/>
  <c r="A1877" i="25" s="1"/>
  <c r="A1878" i="25" s="1"/>
  <c r="A1879" i="25" s="1"/>
  <c r="A1880" i="25" s="1"/>
  <c r="A1881" i="25" s="1"/>
  <c r="A1882" i="25" s="1"/>
  <c r="A1883" i="25" s="1"/>
  <c r="A1884" i="25" s="1"/>
  <c r="A1885" i="25" s="1"/>
  <c r="A1886" i="25" s="1"/>
  <c r="A1887" i="25" s="1"/>
  <c r="A1888" i="25" s="1"/>
  <c r="A1889" i="25" s="1"/>
  <c r="A1890" i="25" s="1"/>
  <c r="A1891" i="25" s="1"/>
  <c r="A1892" i="25" s="1"/>
  <c r="A1893" i="25" s="1"/>
  <c r="A1894" i="25" s="1"/>
  <c r="A1895" i="25" s="1"/>
  <c r="A1896" i="25" s="1"/>
  <c r="A1897" i="25" s="1"/>
  <c r="A1898" i="25" s="1"/>
  <c r="A1899" i="25" s="1"/>
  <c r="A1900" i="25" s="1"/>
  <c r="A1901" i="25" s="1"/>
  <c r="A1902" i="25" s="1"/>
  <c r="A1903" i="25" s="1"/>
  <c r="A1904" i="25" s="1"/>
  <c r="A1905" i="25" s="1"/>
  <c r="A1906" i="25" s="1"/>
  <c r="A1907" i="25" s="1"/>
  <c r="A1908" i="25" s="1"/>
  <c r="A1909" i="25" s="1"/>
  <c r="A1910" i="25" s="1"/>
  <c r="A1911" i="25" s="1"/>
  <c r="A1912" i="25" s="1"/>
  <c r="A1913" i="25" s="1"/>
  <c r="A1914" i="25" s="1"/>
  <c r="A1915" i="25" s="1"/>
  <c r="A1916" i="25" s="1"/>
  <c r="A1917" i="25" s="1"/>
  <c r="A1918" i="25" s="1"/>
  <c r="A1919" i="25" s="1"/>
  <c r="A1920" i="25" s="1"/>
  <c r="A1921" i="25" s="1"/>
  <c r="A1922" i="25" s="1"/>
  <c r="A1923" i="25" s="1"/>
  <c r="A1924" i="25" s="1"/>
  <c r="A1925" i="25" s="1"/>
  <c r="A1926" i="25" s="1"/>
  <c r="A1927" i="25" s="1"/>
  <c r="A1928" i="25" s="1"/>
  <c r="A1929" i="25" s="1"/>
  <c r="A1930" i="25" s="1"/>
  <c r="A1931" i="25" s="1"/>
  <c r="A1932" i="25" s="1"/>
  <c r="A1933" i="25" s="1"/>
  <c r="A1934" i="25" s="1"/>
  <c r="A1935" i="25" s="1"/>
  <c r="A1936" i="25" s="1"/>
  <c r="A1937" i="25" s="1"/>
  <c r="A1938" i="25" s="1"/>
  <c r="A1939" i="25" s="1"/>
  <c r="A1940" i="25" s="1"/>
  <c r="A1941" i="25" s="1"/>
  <c r="A1942" i="25" s="1"/>
  <c r="A1943" i="25" s="1"/>
  <c r="A1944" i="25" s="1"/>
  <c r="A1945" i="25" s="1"/>
  <c r="A1946" i="25" s="1"/>
  <c r="A1947" i="25" s="1"/>
  <c r="A1948" i="25" s="1"/>
  <c r="A1949" i="25" s="1"/>
  <c r="A1950" i="25" s="1"/>
  <c r="A1951" i="25" s="1"/>
  <c r="A1952" i="25" s="1"/>
  <c r="A1953" i="25" s="1"/>
  <c r="A1954" i="25" s="1"/>
  <c r="A1955" i="25" s="1"/>
  <c r="A1956" i="25" s="1"/>
  <c r="A1957" i="25" s="1"/>
  <c r="A1958" i="25" s="1"/>
  <c r="A1959" i="25" s="1"/>
  <c r="A1960" i="25" s="1"/>
  <c r="A1961" i="25" s="1"/>
  <c r="A1962" i="25" s="1"/>
  <c r="A1963" i="25" s="1"/>
  <c r="A1964" i="25" s="1"/>
  <c r="A1965" i="25" s="1"/>
  <c r="A1966" i="25" s="1"/>
  <c r="A1967" i="25" s="1"/>
  <c r="A1968" i="25" s="1"/>
  <c r="A1969" i="25" s="1"/>
  <c r="A1970" i="25" s="1"/>
  <c r="A1971" i="25" s="1"/>
  <c r="A1972" i="25" s="1"/>
  <c r="A1973" i="25" s="1"/>
  <c r="A1974" i="25" s="1"/>
  <c r="A1975" i="25" s="1"/>
  <c r="A1976" i="25" s="1"/>
  <c r="A1977" i="25" s="1"/>
  <c r="A1978" i="25" s="1"/>
  <c r="A1979" i="25" s="1"/>
  <c r="A1980" i="25" s="1"/>
  <c r="A1981" i="25" s="1"/>
  <c r="A1982" i="25" s="1"/>
  <c r="A1983" i="25" s="1"/>
  <c r="A1984" i="25" s="1"/>
  <c r="A1985" i="25" s="1"/>
  <c r="A1986" i="25" s="1"/>
  <c r="A1987" i="25" s="1"/>
  <c r="A1988" i="25" s="1"/>
  <c r="A1989" i="25" s="1"/>
  <c r="A1990" i="25" s="1"/>
  <c r="A1991" i="25" s="1"/>
  <c r="A1992" i="25" s="1"/>
  <c r="A1993" i="25" s="1"/>
  <c r="A1994" i="25" s="1"/>
  <c r="A1995" i="25" s="1"/>
  <c r="A1996" i="25" s="1"/>
  <c r="A1997" i="25" s="1"/>
  <c r="A1998" i="25" s="1"/>
  <c r="A1999" i="25" s="1"/>
  <c r="A2000" i="25" s="1"/>
  <c r="A2001" i="25" s="1"/>
  <c r="A2002" i="25" s="1"/>
  <c r="A2003" i="25" s="1"/>
  <c r="A2004" i="25" s="1"/>
  <c r="A2005" i="25" s="1"/>
  <c r="A2006" i="25" s="1"/>
  <c r="A2007" i="25" s="1"/>
  <c r="A2008" i="25" s="1"/>
  <c r="A2009" i="25" s="1"/>
  <c r="A2010" i="25" s="1"/>
  <c r="A2011" i="25" s="1"/>
  <c r="A2012" i="25" s="1"/>
  <c r="A2013" i="25" s="1"/>
  <c r="A2014" i="25" s="1"/>
  <c r="A2015" i="25" s="1"/>
  <c r="A2016" i="25" s="1"/>
  <c r="A2017" i="25" s="1"/>
  <c r="A2018" i="25" s="1"/>
  <c r="A2019" i="25" s="1"/>
  <c r="A2020" i="25" s="1"/>
  <c r="A2021" i="25" s="1"/>
  <c r="A2022" i="25" s="1"/>
  <c r="A2023" i="25" s="1"/>
  <c r="A2024" i="25" s="1"/>
  <c r="A2025" i="25" s="1"/>
  <c r="A2026" i="25" s="1"/>
  <c r="A2027" i="25" s="1"/>
  <c r="A2028" i="25" s="1"/>
  <c r="A2029" i="25" s="1"/>
  <c r="A2030" i="25" s="1"/>
  <c r="A2031" i="25" s="1"/>
  <c r="A2032" i="25" s="1"/>
  <c r="A2033" i="25" s="1"/>
  <c r="A2034" i="25" s="1"/>
  <c r="A2035" i="25" s="1"/>
  <c r="A2036" i="25" s="1"/>
  <c r="A2037" i="25" s="1"/>
  <c r="A2038" i="25" s="1"/>
  <c r="A2039" i="25" s="1"/>
  <c r="A2040" i="25" s="1"/>
  <c r="A2041" i="25" s="1"/>
  <c r="A2042" i="25" s="1"/>
  <c r="A2043" i="25" s="1"/>
  <c r="A2044" i="25" s="1"/>
  <c r="A2045" i="25" s="1"/>
  <c r="A2046" i="25" s="1"/>
  <c r="A2047" i="25" s="1"/>
  <c r="A2048" i="25" s="1"/>
  <c r="A2049" i="25" s="1"/>
  <c r="A2050" i="25" s="1"/>
  <c r="A2051" i="25" s="1"/>
  <c r="A2052" i="25" s="1"/>
  <c r="A2053" i="25" s="1"/>
  <c r="A2054" i="25" s="1"/>
  <c r="A2055" i="25" s="1"/>
  <c r="A2056" i="25" s="1"/>
  <c r="A2057" i="25" s="1"/>
  <c r="A2058" i="25" s="1"/>
  <c r="A2059" i="25" s="1"/>
  <c r="A2060" i="25" s="1"/>
  <c r="A2061" i="25" s="1"/>
  <c r="A2062" i="25" s="1"/>
  <c r="A2063" i="25" s="1"/>
  <c r="A2064" i="25" s="1"/>
  <c r="A2065" i="25" s="1"/>
  <c r="A2066" i="25" s="1"/>
  <c r="A2067" i="25" s="1"/>
  <c r="A2068" i="25" s="1"/>
  <c r="A2069" i="25" s="1"/>
  <c r="A2070" i="25" s="1"/>
  <c r="A2071" i="25" s="1"/>
  <c r="A2072" i="25" s="1"/>
  <c r="A2073" i="25" s="1"/>
  <c r="A2074" i="25" s="1"/>
  <c r="A2075" i="25" s="1"/>
  <c r="A2076" i="25" s="1"/>
  <c r="A2077" i="25" s="1"/>
  <c r="A2078" i="25" s="1"/>
  <c r="A2079" i="25" s="1"/>
  <c r="A2080" i="25" s="1"/>
  <c r="A2081" i="25" s="1"/>
  <c r="A2082" i="25" s="1"/>
  <c r="A2083" i="25" s="1"/>
  <c r="A2084" i="25" s="1"/>
  <c r="A2085" i="25" s="1"/>
  <c r="A2086" i="25" s="1"/>
  <c r="A2087" i="25" s="1"/>
  <c r="A2088" i="25" s="1"/>
  <c r="A2089" i="25" s="1"/>
  <c r="A2090" i="25" s="1"/>
  <c r="A2091" i="25" s="1"/>
  <c r="A2092" i="25" s="1"/>
  <c r="A2093" i="25" s="1"/>
  <c r="A2094" i="25" s="1"/>
  <c r="A2095" i="25" s="1"/>
  <c r="A2096" i="25" s="1"/>
  <c r="A2097" i="25" s="1"/>
  <c r="A2098" i="25" s="1"/>
  <c r="A2099" i="25" s="1"/>
  <c r="A2100" i="25" s="1"/>
  <c r="A2101" i="25" s="1"/>
  <c r="A2102" i="25" s="1"/>
  <c r="A2103" i="25" s="1"/>
  <c r="A2104" i="25" s="1"/>
  <c r="A2105" i="25" s="1"/>
  <c r="A2106" i="25" s="1"/>
  <c r="A2107" i="25" s="1"/>
  <c r="A2108" i="25" s="1"/>
  <c r="A2109" i="25" s="1"/>
  <c r="A2110" i="25" s="1"/>
  <c r="A2111" i="25" s="1"/>
  <c r="A2112" i="25" s="1"/>
  <c r="A2113" i="25" s="1"/>
  <c r="A2114" i="25" s="1"/>
  <c r="A2115" i="25" s="1"/>
  <c r="A2116" i="25" s="1"/>
  <c r="A2117" i="25" s="1"/>
  <c r="A2118" i="25" s="1"/>
  <c r="A2119" i="25" s="1"/>
  <c r="A2120" i="25" s="1"/>
  <c r="A2121" i="25" s="1"/>
  <c r="A2122" i="25" s="1"/>
  <c r="A2123" i="25" s="1"/>
  <c r="A2124" i="25" s="1"/>
  <c r="A2125" i="25" s="1"/>
  <c r="A2126" i="25" s="1"/>
  <c r="A2127" i="25" s="1"/>
  <c r="A2128" i="25" s="1"/>
  <c r="A2129" i="25" s="1"/>
  <c r="A2130" i="25" s="1"/>
  <c r="A2131" i="25" s="1"/>
  <c r="A2132" i="25" s="1"/>
  <c r="A2133" i="25" s="1"/>
  <c r="A2134" i="25" s="1"/>
  <c r="A2135" i="25" s="1"/>
  <c r="A2136" i="25" s="1"/>
  <c r="A2137" i="25" s="1"/>
  <c r="A2138" i="25" s="1"/>
  <c r="A2139" i="25" s="1"/>
  <c r="A2140" i="25" s="1"/>
  <c r="A2141" i="25" s="1"/>
  <c r="A2142" i="25" s="1"/>
  <c r="A2143" i="25" s="1"/>
  <c r="A2144" i="25" s="1"/>
  <c r="A2145" i="25" s="1"/>
  <c r="A2146" i="25" s="1"/>
  <c r="A2147" i="25" s="1"/>
  <c r="A2148" i="25" s="1"/>
  <c r="A2149" i="25" s="1"/>
  <c r="A2150" i="25" s="1"/>
  <c r="A2151" i="25" s="1"/>
  <c r="A2152" i="25" s="1"/>
  <c r="A2153" i="25" s="1"/>
  <c r="A2154" i="25" s="1"/>
  <c r="A2155" i="25" s="1"/>
  <c r="A2156" i="25" s="1"/>
  <c r="A2157" i="25" s="1"/>
  <c r="A2158" i="25" s="1"/>
  <c r="A2159" i="25" s="1"/>
  <c r="A2160" i="25" s="1"/>
  <c r="A2161" i="25" s="1"/>
  <c r="A2162" i="25" s="1"/>
  <c r="A2163" i="25" s="1"/>
  <c r="A2164" i="25" s="1"/>
  <c r="A2165" i="25" s="1"/>
  <c r="A2166" i="25" s="1"/>
  <c r="A2167" i="25" s="1"/>
  <c r="A2168" i="25" s="1"/>
  <c r="A2169" i="25" s="1"/>
  <c r="A2170" i="25" s="1"/>
  <c r="A2171" i="25" s="1"/>
  <c r="A2172" i="25" s="1"/>
  <c r="A2173" i="25" s="1"/>
  <c r="A2174" i="25" s="1"/>
  <c r="A2175" i="25" s="1"/>
  <c r="A2176" i="25" s="1"/>
  <c r="A2177" i="25" s="1"/>
  <c r="A2178" i="25" s="1"/>
  <c r="A2179" i="25" s="1"/>
  <c r="A2180" i="25" s="1"/>
  <c r="A2181" i="25" s="1"/>
  <c r="A2182" i="25" s="1"/>
  <c r="A2183" i="25" s="1"/>
  <c r="A2184" i="25" s="1"/>
  <c r="A2185" i="25" s="1"/>
  <c r="A2186" i="25" s="1"/>
  <c r="A2187" i="25" s="1"/>
  <c r="A2188" i="25" s="1"/>
  <c r="A2189" i="25" s="1"/>
  <c r="A2190" i="25" s="1"/>
  <c r="A2191" i="25" s="1"/>
  <c r="A2192" i="25" s="1"/>
  <c r="A2193" i="25" s="1"/>
  <c r="A2194" i="25" s="1"/>
  <c r="A2195" i="25" s="1"/>
  <c r="A2196" i="25" s="1"/>
  <c r="A2197" i="25" s="1"/>
  <c r="A2198" i="25" s="1"/>
  <c r="A2199" i="25" s="1"/>
  <c r="A2200" i="25" s="1"/>
  <c r="A2201" i="25" s="1"/>
  <c r="A2202" i="25" s="1"/>
  <c r="A2203" i="25" s="1"/>
  <c r="A2204" i="25" s="1"/>
  <c r="A2205" i="25" s="1"/>
  <c r="A2206" i="25" s="1"/>
  <c r="A2207" i="25" s="1"/>
  <c r="A2208" i="25" s="1"/>
  <c r="A2209" i="25" s="1"/>
  <c r="A2210" i="25" s="1"/>
  <c r="A2211" i="25" s="1"/>
  <c r="A2212" i="25" s="1"/>
  <c r="A2213" i="25" s="1"/>
  <c r="A2214" i="25" s="1"/>
  <c r="A2215" i="25" s="1"/>
  <c r="A2216" i="25" s="1"/>
  <c r="A2217" i="25" s="1"/>
  <c r="A2218" i="25" s="1"/>
  <c r="A2219" i="25" s="1"/>
  <c r="A2220" i="25" s="1"/>
  <c r="A2221" i="25" s="1"/>
  <c r="A2222" i="25" s="1"/>
  <c r="A2223" i="25" s="1"/>
  <c r="A2224" i="25" s="1"/>
  <c r="A2225" i="25" s="1"/>
  <c r="A2226" i="25" s="1"/>
  <c r="A2227" i="25" s="1"/>
  <c r="A2228" i="25" s="1"/>
  <c r="A2229" i="25" s="1"/>
  <c r="A2230" i="25" s="1"/>
  <c r="A2231" i="25" s="1"/>
  <c r="A2232" i="25" s="1"/>
  <c r="A2233" i="25" s="1"/>
  <c r="A2234" i="25" s="1"/>
  <c r="A2235" i="25" s="1"/>
  <c r="A2236" i="25" s="1"/>
  <c r="A2237" i="25" s="1"/>
  <c r="A2238" i="25" s="1"/>
  <c r="A2239" i="25" s="1"/>
  <c r="A2240" i="25" s="1"/>
  <c r="A2241" i="25" s="1"/>
  <c r="A2242" i="25" s="1"/>
  <c r="A2243" i="25" s="1"/>
  <c r="A2244" i="25" s="1"/>
  <c r="A2245" i="25" s="1"/>
  <c r="A2246" i="25" s="1"/>
  <c r="A2247" i="25" s="1"/>
  <c r="A2248" i="25" s="1"/>
  <c r="A2249" i="25" s="1"/>
  <c r="A2250" i="25" s="1"/>
  <c r="A2251" i="25" s="1"/>
  <c r="A2252" i="25" s="1"/>
  <c r="A2253" i="25" s="1"/>
  <c r="A2254" i="25" s="1"/>
  <c r="A2255" i="25" s="1"/>
  <c r="A2256" i="25" s="1"/>
  <c r="A2257" i="25" s="1"/>
  <c r="A2258" i="25" s="1"/>
  <c r="A2259" i="25" s="1"/>
  <c r="A2260" i="25" s="1"/>
  <c r="A2261" i="25" s="1"/>
  <c r="A2262" i="25" s="1"/>
  <c r="A2263" i="25" s="1"/>
  <c r="A2264" i="25" s="1"/>
  <c r="A2265" i="25" s="1"/>
  <c r="A2266" i="25" s="1"/>
  <c r="A2267" i="25" s="1"/>
  <c r="A2268" i="25" s="1"/>
  <c r="A2269" i="25" s="1"/>
  <c r="A2270" i="25" s="1"/>
  <c r="A2271" i="25" s="1"/>
  <c r="A2272" i="25" s="1"/>
  <c r="A2273" i="25" s="1"/>
  <c r="A2274" i="25" s="1"/>
  <c r="A2275" i="25" s="1"/>
  <c r="A2276" i="25" s="1"/>
  <c r="A2277" i="25" s="1"/>
  <c r="A2278" i="25" s="1"/>
  <c r="A2279" i="25" s="1"/>
  <c r="A2280" i="25" s="1"/>
  <c r="A2281" i="25" s="1"/>
  <c r="A2282" i="25" s="1"/>
  <c r="A2283" i="25" s="1"/>
  <c r="A2284" i="25" s="1"/>
  <c r="A2285" i="25" s="1"/>
  <c r="A2286" i="25" s="1"/>
  <c r="A2287" i="25" s="1"/>
  <c r="A2288" i="25" s="1"/>
  <c r="A2289" i="25" s="1"/>
  <c r="A2290" i="25" s="1"/>
  <c r="A2291" i="25" s="1"/>
  <c r="A2292" i="25" s="1"/>
  <c r="A2293" i="25" s="1"/>
  <c r="A2294" i="25" s="1"/>
  <c r="A2295" i="25" s="1"/>
  <c r="A2296" i="25" s="1"/>
  <c r="A2297" i="25" s="1"/>
  <c r="A2298" i="25" s="1"/>
  <c r="A2299" i="25" s="1"/>
  <c r="A2300" i="25" s="1"/>
  <c r="A2301" i="25" s="1"/>
  <c r="A2302" i="25" s="1"/>
  <c r="A2303" i="25" s="1"/>
  <c r="A2304" i="25" s="1"/>
  <c r="A2305" i="25" s="1"/>
  <c r="A2306" i="25" s="1"/>
  <c r="A2307" i="25" s="1"/>
  <c r="A2308" i="25" s="1"/>
  <c r="A2309" i="25" s="1"/>
  <c r="A2310" i="25" s="1"/>
  <c r="A2311" i="25" s="1"/>
  <c r="A2312" i="25" s="1"/>
  <c r="A2313" i="25" s="1"/>
  <c r="A2314" i="25" s="1"/>
  <c r="A2315" i="25" s="1"/>
  <c r="A2316" i="25" s="1"/>
  <c r="A2317" i="25" s="1"/>
  <c r="A2318" i="25" s="1"/>
  <c r="A2319" i="25" s="1"/>
  <c r="A2320" i="25" s="1"/>
  <c r="A2321" i="25" s="1"/>
  <c r="A2322" i="25" s="1"/>
  <c r="A2323" i="25" s="1"/>
  <c r="A2324" i="25" s="1"/>
  <c r="A2325" i="25" s="1"/>
  <c r="A2326" i="25" s="1"/>
  <c r="A2327" i="25" s="1"/>
  <c r="A2328" i="25" s="1"/>
  <c r="A2329" i="25" s="1"/>
  <c r="A2330" i="25" s="1"/>
  <c r="A2331" i="25" s="1"/>
  <c r="A2332" i="25" s="1"/>
  <c r="A2333" i="25" s="1"/>
  <c r="A2334" i="25" s="1"/>
  <c r="A2335" i="25" s="1"/>
  <c r="A2336" i="25" s="1"/>
  <c r="A2337" i="25" s="1"/>
  <c r="A2338" i="25" s="1"/>
  <c r="A2339" i="25" s="1"/>
  <c r="A2340" i="25" s="1"/>
  <c r="A2341" i="25" s="1"/>
  <c r="A2342" i="25" s="1"/>
  <c r="A2343" i="25" s="1"/>
  <c r="A2344" i="25" s="1"/>
  <c r="A2345" i="25" s="1"/>
  <c r="A2346" i="25" s="1"/>
  <c r="A2347" i="25" s="1"/>
  <c r="A2348" i="25" s="1"/>
  <c r="A2349" i="25" s="1"/>
  <c r="A2350" i="25" s="1"/>
  <c r="A2351" i="25" s="1"/>
  <c r="A2352" i="25" s="1"/>
  <c r="A2353" i="25" s="1"/>
  <c r="A2354" i="25" s="1"/>
  <c r="A2355" i="25" s="1"/>
  <c r="A2356" i="25" s="1"/>
  <c r="A2357" i="25" s="1"/>
  <c r="A2358" i="25" s="1"/>
  <c r="A2359" i="25" s="1"/>
  <c r="A2360" i="25" s="1"/>
  <c r="A2361" i="25" s="1"/>
  <c r="A2362" i="25" s="1"/>
  <c r="A2363" i="25" s="1"/>
  <c r="A2364" i="25" s="1"/>
  <c r="A2365" i="25" s="1"/>
  <c r="A2366" i="25" s="1"/>
  <c r="A2367" i="25" s="1"/>
  <c r="A2368" i="25" s="1"/>
  <c r="A2369" i="25" s="1"/>
  <c r="A2370" i="25" s="1"/>
  <c r="A2371" i="25" s="1"/>
  <c r="A2372" i="25" s="1"/>
  <c r="A2373" i="25" s="1"/>
  <c r="A2374" i="25" s="1"/>
  <c r="A2375" i="25" s="1"/>
  <c r="A2376" i="25" s="1"/>
  <c r="A2377" i="25" s="1"/>
  <c r="A2378" i="25" s="1"/>
  <c r="A2379" i="25" s="1"/>
  <c r="A2380" i="25" s="1"/>
  <c r="A2381" i="25" s="1"/>
  <c r="A2382" i="25" s="1"/>
  <c r="A2383" i="25" s="1"/>
  <c r="A2384" i="25" s="1"/>
  <c r="A2385" i="25" s="1"/>
  <c r="A2386" i="25" s="1"/>
  <c r="A2387" i="25" s="1"/>
  <c r="A2388" i="25" s="1"/>
  <c r="A2389" i="25" s="1"/>
  <c r="A2390" i="25" s="1"/>
  <c r="A2391" i="25" s="1"/>
  <c r="A2392" i="25" s="1"/>
  <c r="A2393" i="25" s="1"/>
  <c r="A2394" i="25" s="1"/>
  <c r="A2395" i="25" s="1"/>
  <c r="A2396" i="25" s="1"/>
  <c r="A2397" i="25" s="1"/>
  <c r="A2398" i="25" s="1"/>
  <c r="A2399" i="25" s="1"/>
  <c r="A2400" i="25" s="1"/>
  <c r="A2401" i="25" s="1"/>
  <c r="A2402" i="25" s="1"/>
  <c r="A2403" i="25" s="1"/>
  <c r="A2404" i="25" s="1"/>
  <c r="A2405" i="25" s="1"/>
  <c r="A2406" i="25" s="1"/>
  <c r="A2407" i="25" s="1"/>
  <c r="A2408" i="25" s="1"/>
  <c r="A2409" i="25" s="1"/>
  <c r="A2410" i="25" s="1"/>
  <c r="A2411" i="25" s="1"/>
  <c r="A2412" i="25" s="1"/>
  <c r="A2413" i="25" s="1"/>
  <c r="A2414" i="25" s="1"/>
  <c r="A2415" i="25" s="1"/>
  <c r="A2416" i="25" s="1"/>
  <c r="A2417" i="25" s="1"/>
  <c r="A2418" i="25" s="1"/>
  <c r="A2419" i="25" s="1"/>
  <c r="A2420" i="25" s="1"/>
  <c r="A2421" i="25" s="1"/>
  <c r="A2422" i="25" s="1"/>
  <c r="A2423" i="25" s="1"/>
  <c r="A2424" i="25" s="1"/>
  <c r="A2425" i="25" s="1"/>
  <c r="A2426" i="25" s="1"/>
  <c r="A2427" i="25" s="1"/>
  <c r="A2428" i="25" s="1"/>
  <c r="A2429" i="25" s="1"/>
  <c r="A2430" i="25" s="1"/>
  <c r="A2431" i="25" s="1"/>
  <c r="A2432" i="25" s="1"/>
  <c r="A2433" i="25" s="1"/>
  <c r="A2434" i="25" s="1"/>
  <c r="A2435" i="25" s="1"/>
  <c r="A2436" i="25" s="1"/>
  <c r="A2437" i="25" s="1"/>
  <c r="A2438" i="25" s="1"/>
  <c r="A2439" i="25" s="1"/>
  <c r="A2440" i="25" s="1"/>
  <c r="A2441" i="25" s="1"/>
  <c r="A2442" i="25" s="1"/>
  <c r="A2443" i="25" s="1"/>
  <c r="A2444" i="25" s="1"/>
  <c r="A2445" i="25" s="1"/>
  <c r="A2446" i="25" s="1"/>
  <c r="A2447" i="25" s="1"/>
  <c r="A2448" i="25" s="1"/>
  <c r="A2449" i="25" s="1"/>
  <c r="A2450" i="25" s="1"/>
  <c r="A2451" i="25" s="1"/>
  <c r="A2452" i="25" s="1"/>
  <c r="A2453" i="25" s="1"/>
  <c r="A2454" i="25" s="1"/>
  <c r="A2455" i="25" s="1"/>
  <c r="A2456" i="25" s="1"/>
  <c r="A2457" i="25" s="1"/>
  <c r="A2458" i="25" s="1"/>
  <c r="A2459" i="25" s="1"/>
  <c r="A2460" i="25" s="1"/>
  <c r="A2461" i="25" s="1"/>
  <c r="A2462" i="25" s="1"/>
  <c r="A2463" i="25" s="1"/>
  <c r="A2464" i="25" s="1"/>
  <c r="A2465" i="25" s="1"/>
  <c r="A2466" i="25" s="1"/>
  <c r="A2467" i="25" s="1"/>
  <c r="A2468" i="25" s="1"/>
  <c r="A2469" i="25" s="1"/>
  <c r="A2470" i="25" s="1"/>
  <c r="A2471" i="25" s="1"/>
  <c r="A2472" i="25" s="1"/>
  <c r="A2473" i="25" s="1"/>
  <c r="A2474" i="25" s="1"/>
  <c r="A2475" i="25" s="1"/>
  <c r="A2476" i="25" s="1"/>
  <c r="A2477" i="25" s="1"/>
  <c r="A2478" i="25" s="1"/>
  <c r="A2479" i="25" s="1"/>
  <c r="A2480" i="25" s="1"/>
  <c r="A2481" i="25" s="1"/>
  <c r="A2482" i="25" s="1"/>
  <c r="A2483" i="25" s="1"/>
  <c r="A2484" i="25" s="1"/>
  <c r="A2485" i="25" s="1"/>
  <c r="A2486" i="25" s="1"/>
  <c r="A2487" i="25" s="1"/>
  <c r="A2488" i="25" s="1"/>
  <c r="A2489" i="25" s="1"/>
  <c r="A2490" i="25" s="1"/>
  <c r="A2491" i="25" s="1"/>
  <c r="A2492" i="25" s="1"/>
  <c r="A2493" i="25" s="1"/>
  <c r="A2494" i="25" s="1"/>
  <c r="A2495" i="25" s="1"/>
  <c r="A2496" i="25" s="1"/>
  <c r="A2497" i="25" s="1"/>
  <c r="A2498" i="25" s="1"/>
  <c r="A2499" i="25" s="1"/>
  <c r="A2500" i="25" s="1"/>
  <c r="A2501" i="25" s="1"/>
  <c r="A2502" i="25" s="1"/>
  <c r="A2503" i="25" s="1"/>
  <c r="A2504" i="25" s="1"/>
  <c r="A2505" i="25" s="1"/>
  <c r="A2506" i="25" s="1"/>
  <c r="A2507" i="25" s="1"/>
  <c r="A2508" i="25" s="1"/>
  <c r="A2509" i="25" s="1"/>
  <c r="A2510" i="25" s="1"/>
  <c r="A2511" i="25" s="1"/>
  <c r="A2512" i="25" s="1"/>
  <c r="A2513" i="25" s="1"/>
  <c r="A2514" i="25" s="1"/>
  <c r="A2515" i="25" s="1"/>
  <c r="A2516" i="25" s="1"/>
  <c r="A2517" i="25" s="1"/>
  <c r="A2518" i="25" s="1"/>
  <c r="A2519" i="25" s="1"/>
  <c r="A2520" i="25" s="1"/>
  <c r="A2521" i="25" s="1"/>
  <c r="A2522" i="25" s="1"/>
  <c r="A2523" i="25" s="1"/>
  <c r="A2524" i="25" s="1"/>
  <c r="A2525" i="25" s="1"/>
  <c r="A2526" i="25" s="1"/>
  <c r="A2527" i="25" s="1"/>
  <c r="A2528" i="25" s="1"/>
  <c r="A2529" i="25" s="1"/>
  <c r="A2530" i="25" s="1"/>
  <c r="A2531" i="25" s="1"/>
  <c r="A2532" i="25" s="1"/>
  <c r="A2533" i="25" s="1"/>
  <c r="A2534" i="25" s="1"/>
  <c r="A2535" i="25" s="1"/>
  <c r="A2536" i="25" s="1"/>
  <c r="A2537" i="25" s="1"/>
  <c r="A2538" i="25" s="1"/>
  <c r="A2539" i="25" s="1"/>
  <c r="A2540" i="25" s="1"/>
  <c r="A2541" i="25" s="1"/>
  <c r="A2542" i="25" s="1"/>
  <c r="A2543" i="25" s="1"/>
  <c r="A2544" i="25" s="1"/>
  <c r="A2545" i="25" s="1"/>
  <c r="A2546" i="25" s="1"/>
  <c r="A2547" i="25" s="1"/>
  <c r="A2548" i="25" s="1"/>
  <c r="A2549" i="25" s="1"/>
  <c r="A2550" i="25" s="1"/>
  <c r="A2551" i="25" s="1"/>
  <c r="A2552" i="25" s="1"/>
  <c r="A2553" i="25" s="1"/>
  <c r="A2554" i="25" s="1"/>
  <c r="A2555" i="25" s="1"/>
  <c r="A2556" i="25" s="1"/>
  <c r="A2557" i="25" s="1"/>
  <c r="A2558" i="25" s="1"/>
  <c r="A2559" i="25" s="1"/>
  <c r="A2560" i="25" s="1"/>
  <c r="A2561" i="25" s="1"/>
  <c r="A2562" i="25" s="1"/>
  <c r="A2563" i="25" s="1"/>
  <c r="A2564" i="25" s="1"/>
  <c r="A2565" i="25" s="1"/>
  <c r="A2566" i="25" s="1"/>
  <c r="A2567" i="25" s="1"/>
  <c r="A2568" i="25" s="1"/>
  <c r="A2569" i="25" s="1"/>
  <c r="A2570" i="25" s="1"/>
  <c r="A2571" i="25" s="1"/>
  <c r="A2572" i="25" s="1"/>
  <c r="A2573" i="25" s="1"/>
  <c r="A2574" i="25" s="1"/>
  <c r="A2575" i="25" s="1"/>
  <c r="A2576" i="25" s="1"/>
  <c r="A2577" i="25" s="1"/>
  <c r="A2578" i="25" s="1"/>
  <c r="A2579" i="25" s="1"/>
  <c r="A2580" i="25" s="1"/>
  <c r="A2581" i="25" s="1"/>
  <c r="A2582" i="25" s="1"/>
  <c r="A2583" i="25" s="1"/>
  <c r="A2584" i="25" s="1"/>
  <c r="A2585" i="25" s="1"/>
  <c r="A2586" i="25" s="1"/>
  <c r="A2587" i="25" s="1"/>
  <c r="A2588" i="25" s="1"/>
  <c r="A2589" i="25" s="1"/>
  <c r="A2590" i="25" s="1"/>
  <c r="A2591" i="25" s="1"/>
  <c r="A2592" i="25" s="1"/>
  <c r="A2593" i="25" s="1"/>
  <c r="A2594" i="25" s="1"/>
  <c r="A2595" i="25" s="1"/>
  <c r="A2596" i="25" s="1"/>
  <c r="A2597" i="25" s="1"/>
  <c r="A2598" i="25" s="1"/>
  <c r="A2599" i="25" s="1"/>
  <c r="A2600" i="25" s="1"/>
  <c r="A2601" i="25" s="1"/>
  <c r="A2602" i="25" s="1"/>
  <c r="A2603" i="25" s="1"/>
  <c r="A2604" i="25" s="1"/>
  <c r="A2605" i="25" s="1"/>
  <c r="A2606" i="25" s="1"/>
  <c r="A2607" i="25" s="1"/>
  <c r="A2608" i="25" s="1"/>
  <c r="A2609" i="25" s="1"/>
  <c r="A2610" i="25" s="1"/>
  <c r="A2611" i="25" s="1"/>
  <c r="A2612" i="25" s="1"/>
  <c r="A2613" i="25" s="1"/>
  <c r="A2614" i="25" s="1"/>
  <c r="A2615" i="25" s="1"/>
  <c r="A2616" i="25" s="1"/>
  <c r="A2617" i="25" s="1"/>
  <c r="A2618" i="25" s="1"/>
  <c r="A2619" i="25" s="1"/>
  <c r="A2620" i="25" s="1"/>
  <c r="A2621" i="25" s="1"/>
  <c r="A2622" i="25" s="1"/>
  <c r="A2623" i="25" s="1"/>
  <c r="A2624" i="25" s="1"/>
  <c r="A2625" i="25" s="1"/>
  <c r="A2626" i="25" s="1"/>
  <c r="A2627" i="25" s="1"/>
  <c r="A2628" i="25" s="1"/>
  <c r="A2629" i="25" s="1"/>
  <c r="A2630" i="25" s="1"/>
  <c r="A2631" i="25" s="1"/>
  <c r="A2632" i="25" s="1"/>
  <c r="A2633" i="25" s="1"/>
  <c r="A2634" i="25" s="1"/>
  <c r="A2635" i="25" s="1"/>
  <c r="A2636" i="25" s="1"/>
  <c r="A2637" i="25" s="1"/>
  <c r="A2638" i="25" s="1"/>
  <c r="A2639" i="25" s="1"/>
  <c r="A2640" i="25" s="1"/>
  <c r="A2641" i="25" s="1"/>
  <c r="A2642" i="25" s="1"/>
  <c r="A2643" i="25" s="1"/>
  <c r="A2644" i="25" s="1"/>
  <c r="A2645" i="25" s="1"/>
  <c r="A2646" i="25" s="1"/>
  <c r="A2647" i="25" s="1"/>
  <c r="A2648" i="25" s="1"/>
  <c r="A2649" i="25" s="1"/>
  <c r="A2650" i="25" s="1"/>
  <c r="A2651" i="25" s="1"/>
  <c r="A2652" i="25" s="1"/>
  <c r="A2653" i="25" s="1"/>
  <c r="A2654" i="25" s="1"/>
  <c r="A2655" i="25" s="1"/>
  <c r="A2656" i="25" s="1"/>
  <c r="A2657" i="25" s="1"/>
  <c r="A2658" i="25" s="1"/>
  <c r="A2659" i="25" s="1"/>
  <c r="A2660" i="25" s="1"/>
  <c r="A2661" i="25" s="1"/>
  <c r="A2662" i="25" s="1"/>
  <c r="A2663" i="25" s="1"/>
  <c r="A2664" i="25" s="1"/>
  <c r="A2665" i="25" s="1"/>
  <c r="A2666" i="25" s="1"/>
  <c r="A2667" i="25" s="1"/>
  <c r="A2668" i="25" s="1"/>
  <c r="A2669" i="25" s="1"/>
  <c r="A2670" i="25" s="1"/>
  <c r="A2671" i="25" s="1"/>
  <c r="A2672" i="25" s="1"/>
  <c r="A2673" i="25" s="1"/>
  <c r="A2674" i="25" s="1"/>
  <c r="A2675" i="25" s="1"/>
  <c r="A2676" i="25" s="1"/>
  <c r="A2677" i="25" s="1"/>
  <c r="A2678" i="25" s="1"/>
  <c r="A2679" i="25" s="1"/>
  <c r="A2680" i="25" s="1"/>
  <c r="A2681" i="25" s="1"/>
  <c r="A2682" i="25" s="1"/>
  <c r="A2683" i="25" s="1"/>
  <c r="A2684" i="25" s="1"/>
  <c r="A2685" i="25" s="1"/>
  <c r="A2686" i="25" s="1"/>
  <c r="A2687" i="25" s="1"/>
  <c r="A2688" i="25" s="1"/>
  <c r="A2689" i="25" s="1"/>
  <c r="A2690" i="25" s="1"/>
  <c r="A2691" i="25" s="1"/>
  <c r="A2692" i="25" s="1"/>
  <c r="A2693" i="25" s="1"/>
  <c r="A2694" i="25" s="1"/>
  <c r="A2695" i="25" s="1"/>
  <c r="A2696" i="25" s="1"/>
  <c r="A2697" i="25" s="1"/>
  <c r="A2698" i="25" s="1"/>
  <c r="A2699" i="25" s="1"/>
  <c r="A2700" i="25" s="1"/>
  <c r="A2701" i="25" s="1"/>
  <c r="A2702" i="25" s="1"/>
  <c r="A2703" i="25" s="1"/>
  <c r="A2704" i="25" s="1"/>
  <c r="A2705" i="25" s="1"/>
  <c r="A2706" i="25" s="1"/>
  <c r="A2707" i="25" s="1"/>
  <c r="A2708" i="25" s="1"/>
  <c r="A2709" i="25" s="1"/>
  <c r="A2710" i="25" s="1"/>
  <c r="A2711" i="25" s="1"/>
  <c r="A2712" i="25" s="1"/>
  <c r="A2713" i="25" s="1"/>
  <c r="A2714" i="25" s="1"/>
  <c r="A2715" i="25" s="1"/>
  <c r="A2716" i="25" s="1"/>
  <c r="A2717" i="25" s="1"/>
  <c r="A2718" i="25" s="1"/>
  <c r="A2719" i="25" s="1"/>
  <c r="A2720" i="25" s="1"/>
  <c r="A2721" i="25" s="1"/>
  <c r="A2722" i="25" s="1"/>
  <c r="A2723" i="25" s="1"/>
  <c r="A2724" i="25" s="1"/>
  <c r="A2725" i="25" s="1"/>
  <c r="A2726" i="25" s="1"/>
  <c r="A2727" i="25" s="1"/>
  <c r="A2728" i="25" s="1"/>
  <c r="A2729" i="25" s="1"/>
  <c r="A2730" i="25" s="1"/>
  <c r="A2731" i="25" s="1"/>
  <c r="A2732" i="25" s="1"/>
  <c r="A2733" i="25" s="1"/>
  <c r="A2734" i="25" s="1"/>
  <c r="A2735" i="25" s="1"/>
  <c r="A2736" i="25" s="1"/>
  <c r="A2737" i="25" s="1"/>
  <c r="A2738" i="25" s="1"/>
  <c r="A2739" i="25" s="1"/>
  <c r="A2740" i="25" s="1"/>
  <c r="A2741" i="25" s="1"/>
  <c r="A2742" i="25" s="1"/>
  <c r="A2743" i="25" s="1"/>
  <c r="A2744" i="25" s="1"/>
  <c r="A2745" i="25" s="1"/>
  <c r="A2746" i="25" s="1"/>
  <c r="A2747" i="25" s="1"/>
  <c r="A2748" i="25" s="1"/>
  <c r="A2749" i="25" s="1"/>
  <c r="A2750" i="25" s="1"/>
  <c r="A2751" i="25" s="1"/>
  <c r="A2752" i="25" s="1"/>
  <c r="A2753" i="25" s="1"/>
  <c r="A2754" i="25" s="1"/>
  <c r="A2755" i="25" s="1"/>
  <c r="A2756" i="25" s="1"/>
  <c r="A2757" i="25" s="1"/>
  <c r="A2758" i="25" s="1"/>
  <c r="A2759" i="25" s="1"/>
  <c r="A2760" i="25" s="1"/>
  <c r="A2761" i="25" s="1"/>
  <c r="A2762" i="25" s="1"/>
  <c r="A2763" i="25" s="1"/>
  <c r="A2764" i="25" s="1"/>
  <c r="A2765" i="25" s="1"/>
  <c r="A2766" i="25" s="1"/>
  <c r="A2767" i="25" s="1"/>
  <c r="A2768" i="25" s="1"/>
  <c r="A2769" i="25" s="1"/>
  <c r="A2770" i="25" s="1"/>
  <c r="A2771" i="25" s="1"/>
  <c r="A2772" i="25" s="1"/>
  <c r="A2773" i="25" s="1"/>
  <c r="A2774" i="25" s="1"/>
  <c r="A2775" i="25" s="1"/>
  <c r="A2776" i="25" s="1"/>
  <c r="A2777" i="25" s="1"/>
  <c r="A2778" i="25" s="1"/>
  <c r="A2779" i="25" s="1"/>
  <c r="A2780" i="25" s="1"/>
  <c r="A2781" i="25" s="1"/>
  <c r="A2782" i="25" s="1"/>
  <c r="A2783" i="25" s="1"/>
  <c r="A2784" i="25" s="1"/>
  <c r="A2785" i="25" s="1"/>
  <c r="A2786" i="25" s="1"/>
  <c r="A2787" i="25" s="1"/>
  <c r="A2788" i="25" s="1"/>
  <c r="A2789" i="25" s="1"/>
  <c r="A2790" i="25" s="1"/>
  <c r="A2791" i="25" s="1"/>
  <c r="A2792" i="25" s="1"/>
  <c r="A2793" i="25" s="1"/>
  <c r="A2794" i="25" s="1"/>
  <c r="A2795" i="25" s="1"/>
  <c r="A2796" i="25" s="1"/>
  <c r="A2797" i="25" s="1"/>
  <c r="A2798" i="25" s="1"/>
  <c r="A2799" i="25" s="1"/>
  <c r="A2800" i="25" s="1"/>
  <c r="A2801" i="25" s="1"/>
  <c r="A2802" i="25" s="1"/>
  <c r="A2803" i="25" s="1"/>
  <c r="A2804" i="25" s="1"/>
  <c r="A2805" i="25" s="1"/>
  <c r="A2806" i="25" s="1"/>
  <c r="A2807" i="25" s="1"/>
  <c r="A2808" i="25" s="1"/>
  <c r="A2809" i="25" s="1"/>
  <c r="A2810" i="25" s="1"/>
  <c r="A2811" i="25" s="1"/>
  <c r="A2812" i="25" s="1"/>
  <c r="A2813" i="25" s="1"/>
  <c r="A2814" i="25" s="1"/>
  <c r="A2815" i="25" s="1"/>
  <c r="A2816" i="25" s="1"/>
  <c r="A2817" i="25" s="1"/>
  <c r="A2818" i="25" s="1"/>
  <c r="A2819" i="25" s="1"/>
  <c r="A2820" i="25" s="1"/>
  <c r="A2821" i="25" s="1"/>
  <c r="A2822" i="25" s="1"/>
  <c r="A2823" i="25" s="1"/>
  <c r="A2824" i="25" s="1"/>
  <c r="A2825" i="25" s="1"/>
  <c r="A2826" i="25" s="1"/>
  <c r="A2827" i="25" s="1"/>
  <c r="A2828" i="25" s="1"/>
  <c r="A2829" i="25" s="1"/>
  <c r="A2830" i="25" s="1"/>
  <c r="A2831" i="25" s="1"/>
  <c r="A2832" i="25" s="1"/>
  <c r="A2833" i="25" s="1"/>
  <c r="A2834" i="25" s="1"/>
  <c r="A2835" i="25" s="1"/>
  <c r="A2836" i="25" s="1"/>
  <c r="A2837" i="25" s="1"/>
  <c r="A2838" i="25" s="1"/>
  <c r="A2839" i="25" s="1"/>
  <c r="A2840" i="25" s="1"/>
  <c r="A2841" i="25" s="1"/>
  <c r="A2842" i="25" s="1"/>
  <c r="A2843" i="25" s="1"/>
  <c r="A2844" i="25" s="1"/>
  <c r="A2845" i="25" s="1"/>
  <c r="A2846" i="25" s="1"/>
  <c r="A2847" i="25" s="1"/>
  <c r="A2848" i="25" s="1"/>
  <c r="A2849" i="25" s="1"/>
  <c r="A2850" i="25" s="1"/>
  <c r="A2851" i="25" s="1"/>
  <c r="A2852" i="25" s="1"/>
  <c r="A2853" i="25" s="1"/>
  <c r="A2854" i="25" s="1"/>
  <c r="A2855" i="25" s="1"/>
  <c r="A2856" i="25" s="1"/>
  <c r="A2857" i="25" s="1"/>
  <c r="A2858" i="25" s="1"/>
  <c r="A2859" i="25" s="1"/>
  <c r="A2860" i="25" s="1"/>
  <c r="A2861" i="25" s="1"/>
  <c r="A2862" i="25" s="1"/>
  <c r="A2863" i="25" s="1"/>
  <c r="A2864" i="25" s="1"/>
  <c r="A2865" i="25" s="1"/>
  <c r="A2866" i="25" s="1"/>
  <c r="A2867" i="25" s="1"/>
  <c r="A2868" i="25" s="1"/>
  <c r="A2869" i="25" s="1"/>
  <c r="A2870" i="25" s="1"/>
  <c r="A2871" i="25" s="1"/>
  <c r="A2872" i="25" s="1"/>
  <c r="A2873" i="25" s="1"/>
  <c r="A2874" i="25" s="1"/>
  <c r="A2875" i="25" s="1"/>
  <c r="A2876" i="25" s="1"/>
  <c r="A2877" i="25" s="1"/>
  <c r="A2878" i="25" s="1"/>
  <c r="A2879" i="25" s="1"/>
  <c r="A2880" i="25" s="1"/>
  <c r="A2881" i="25" s="1"/>
  <c r="A2882" i="25" s="1"/>
  <c r="A2883" i="25" s="1"/>
  <c r="A2884" i="25" s="1"/>
  <c r="A2885" i="25" s="1"/>
  <c r="A2886" i="25" s="1"/>
  <c r="A2887" i="25" s="1"/>
  <c r="A2888" i="25" s="1"/>
  <c r="A2889" i="25" s="1"/>
  <c r="A2890" i="25" s="1"/>
  <c r="A2891" i="25" s="1"/>
  <c r="A2892" i="25" s="1"/>
  <c r="A2893" i="25" s="1"/>
  <c r="A2894" i="25" s="1"/>
  <c r="A2895" i="25" s="1"/>
  <c r="A2896" i="25" s="1"/>
  <c r="A2897" i="25" s="1"/>
  <c r="A2898" i="25" s="1"/>
  <c r="A2899" i="25" s="1"/>
  <c r="A2900" i="25" s="1"/>
  <c r="A2901" i="25" s="1"/>
  <c r="A2902" i="25" s="1"/>
  <c r="A2903" i="25" s="1"/>
  <c r="A2904" i="25" s="1"/>
  <c r="A2905" i="25" s="1"/>
  <c r="A2906" i="25" s="1"/>
  <c r="A2907" i="25" s="1"/>
  <c r="A2908" i="25" s="1"/>
  <c r="A2909" i="25" s="1"/>
  <c r="A2910" i="25" s="1"/>
  <c r="A2911" i="25" s="1"/>
  <c r="A2912" i="25" s="1"/>
  <c r="A2913" i="25" s="1"/>
  <c r="A2914" i="25" s="1"/>
  <c r="A2915" i="25" s="1"/>
  <c r="A2916" i="25" s="1"/>
  <c r="A2917" i="25" s="1"/>
  <c r="A2918" i="25" s="1"/>
  <c r="A2919" i="25" s="1"/>
  <c r="A2920" i="25" s="1"/>
  <c r="A2921" i="25" s="1"/>
  <c r="A2922" i="25" s="1"/>
  <c r="A2923" i="25" s="1"/>
  <c r="A2924" i="25" s="1"/>
  <c r="A2925" i="25" s="1"/>
  <c r="A2926" i="25" s="1"/>
  <c r="A2927" i="25" s="1"/>
  <c r="A2928" i="25" s="1"/>
  <c r="A2929" i="25" s="1"/>
  <c r="A2930" i="25" s="1"/>
  <c r="A2931" i="25" s="1"/>
  <c r="A2932" i="25" s="1"/>
  <c r="A2933" i="25" s="1"/>
  <c r="A2934" i="25" s="1"/>
  <c r="A2935" i="25" s="1"/>
  <c r="A2936" i="25" s="1"/>
  <c r="A2937" i="25" s="1"/>
  <c r="A2938" i="25" s="1"/>
  <c r="A2939" i="25" s="1"/>
  <c r="A2940" i="25" s="1"/>
  <c r="A2941" i="25" s="1"/>
  <c r="A2942" i="25" s="1"/>
  <c r="A2943" i="25" s="1"/>
  <c r="A2944" i="25" s="1"/>
  <c r="A2945" i="25" s="1"/>
  <c r="A2946" i="25" s="1"/>
  <c r="A2947" i="25" s="1"/>
  <c r="A2948" i="25" s="1"/>
  <c r="A2949" i="25" s="1"/>
  <c r="A2950" i="25" s="1"/>
  <c r="A2951" i="25" s="1"/>
  <c r="A2952" i="25" s="1"/>
  <c r="A2953" i="25" s="1"/>
  <c r="A2954" i="25" s="1"/>
  <c r="A2955" i="25" s="1"/>
  <c r="A2956" i="25" s="1"/>
  <c r="A2957" i="25" s="1"/>
  <c r="A2958" i="25" s="1"/>
  <c r="A2959" i="25" s="1"/>
  <c r="A2960" i="25" s="1"/>
  <c r="A2961" i="25" s="1"/>
  <c r="A2962" i="25" s="1"/>
  <c r="A2963" i="25" s="1"/>
  <c r="A2964" i="25" s="1"/>
  <c r="A2965" i="25" s="1"/>
  <c r="A2966" i="25" s="1"/>
  <c r="A2967" i="25" s="1"/>
  <c r="A2968" i="25" s="1"/>
  <c r="A2969" i="25" s="1"/>
  <c r="A2970" i="25" s="1"/>
  <c r="A2971" i="25" s="1"/>
  <c r="A2972" i="25" s="1"/>
  <c r="A2973" i="25" s="1"/>
  <c r="A2974" i="25" s="1"/>
  <c r="A2975" i="25" s="1"/>
  <c r="A2976" i="25" s="1"/>
  <c r="A2977" i="25" s="1"/>
  <c r="A2978" i="25" s="1"/>
  <c r="A2979" i="25" s="1"/>
  <c r="A2980" i="25" s="1"/>
  <c r="A2981" i="25" s="1"/>
  <c r="A2982" i="25" s="1"/>
  <c r="A2983" i="25" s="1"/>
  <c r="A2984" i="25" s="1"/>
  <c r="A2985" i="25" s="1"/>
  <c r="A2986" i="25" s="1"/>
  <c r="A2987" i="25" s="1"/>
  <c r="A2988" i="25" s="1"/>
  <c r="A2989" i="25" s="1"/>
  <c r="A2990" i="25" s="1"/>
  <c r="A2991" i="25" s="1"/>
  <c r="A2992" i="25" s="1"/>
  <c r="A2993" i="25" s="1"/>
  <c r="A2994" i="25" s="1"/>
  <c r="A2995" i="25" s="1"/>
  <c r="A2996" i="25" s="1"/>
  <c r="A2997" i="25" s="1"/>
  <c r="A2998" i="25" s="1"/>
  <c r="A2999" i="25" s="1"/>
  <c r="A3000" i="25" s="1"/>
  <c r="A3001" i="25" s="1"/>
  <c r="A3002" i="25" s="1"/>
  <c r="A3003" i="25" s="1"/>
  <c r="A3004" i="25" s="1"/>
  <c r="A3005" i="25" s="1"/>
  <c r="A3006" i="25" s="1"/>
  <c r="A3007" i="25" s="1"/>
  <c r="A3008" i="25" s="1"/>
  <c r="A3009" i="25" s="1"/>
  <c r="A3010" i="25" s="1"/>
  <c r="A3011" i="25" s="1"/>
  <c r="A3012" i="25" s="1"/>
  <c r="A3013" i="25" s="1"/>
  <c r="A3014" i="25" s="1"/>
  <c r="A3015" i="25" s="1"/>
  <c r="A3016" i="25" s="1"/>
  <c r="A3017" i="25" s="1"/>
  <c r="A3018" i="25" s="1"/>
  <c r="A3019" i="25" s="1"/>
  <c r="A3020" i="25" s="1"/>
  <c r="A3021" i="25" s="1"/>
  <c r="A3022" i="25" s="1"/>
  <c r="A3023" i="25" s="1"/>
  <c r="A3024" i="25" s="1"/>
  <c r="A3025" i="25" s="1"/>
  <c r="A3026" i="25" s="1"/>
  <c r="A3027" i="25" s="1"/>
  <c r="A3028" i="25" s="1"/>
  <c r="A3029" i="25" s="1"/>
  <c r="A3030" i="25" s="1"/>
  <c r="A3031" i="25" s="1"/>
  <c r="A3032" i="25" s="1"/>
  <c r="A3033" i="25" s="1"/>
  <c r="A3034" i="25" s="1"/>
  <c r="A3035" i="25" s="1"/>
  <c r="A3036" i="25" s="1"/>
  <c r="A3037" i="25" s="1"/>
  <c r="A3038" i="25" s="1"/>
  <c r="A3039" i="25" s="1"/>
  <c r="A3040" i="25" s="1"/>
  <c r="A3041" i="25" s="1"/>
  <c r="A3042" i="25" s="1"/>
  <c r="A3043" i="25" s="1"/>
  <c r="A3044" i="25" s="1"/>
  <c r="A3045" i="25" s="1"/>
  <c r="A3046" i="25" s="1"/>
  <c r="A3047" i="25" s="1"/>
  <c r="A3048" i="25" s="1"/>
  <c r="A3049" i="25" s="1"/>
  <c r="A3050" i="25" s="1"/>
  <c r="A3051" i="25" s="1"/>
  <c r="A3052" i="25" s="1"/>
  <c r="A3053" i="25" s="1"/>
  <c r="A3054" i="25" s="1"/>
  <c r="A3055" i="25" s="1"/>
  <c r="A3056" i="25" s="1"/>
  <c r="A3057" i="25" s="1"/>
  <c r="A3058" i="25" s="1"/>
  <c r="A3059" i="25" s="1"/>
  <c r="A3060" i="25" s="1"/>
  <c r="A3061" i="25" s="1"/>
  <c r="A3062" i="25" s="1"/>
  <c r="A3063" i="25" s="1"/>
  <c r="A3064" i="25" s="1"/>
  <c r="A3065" i="25" s="1"/>
  <c r="A3066" i="25" s="1"/>
  <c r="A3067" i="25" s="1"/>
  <c r="A3068" i="25" s="1"/>
  <c r="A3069" i="25" s="1"/>
  <c r="A3070" i="25" s="1"/>
  <c r="A3071" i="25" s="1"/>
  <c r="A3072" i="25" s="1"/>
  <c r="A3073" i="25" s="1"/>
  <c r="A3074" i="25" s="1"/>
  <c r="A3075" i="25" s="1"/>
  <c r="A3076" i="25" s="1"/>
  <c r="A3077" i="25" s="1"/>
  <c r="A3078" i="25" s="1"/>
  <c r="A3079" i="25" s="1"/>
  <c r="A3080" i="25" s="1"/>
  <c r="A3081" i="25" s="1"/>
  <c r="A3082" i="25" s="1"/>
  <c r="A3083" i="25" s="1"/>
  <c r="A3084" i="25" s="1"/>
  <c r="A3085" i="25" s="1"/>
  <c r="A3086" i="25" s="1"/>
  <c r="A3087" i="25" s="1"/>
  <c r="A3088" i="25" s="1"/>
  <c r="A3089" i="25" s="1"/>
  <c r="A3090" i="25" s="1"/>
  <c r="A3091" i="25" s="1"/>
  <c r="A3092" i="25" s="1"/>
  <c r="A3093" i="25" s="1"/>
  <c r="A3094" i="25" s="1"/>
  <c r="A3095" i="25" s="1"/>
  <c r="A3096" i="25" s="1"/>
  <c r="A3097" i="25" s="1"/>
  <c r="A3098" i="25" s="1"/>
  <c r="A3099" i="25" s="1"/>
  <c r="A3100" i="25" s="1"/>
  <c r="A3101" i="25" s="1"/>
  <c r="A3102" i="25" s="1"/>
  <c r="A3103" i="25" s="1"/>
  <c r="A3104" i="25" s="1"/>
  <c r="A3105" i="25" s="1"/>
  <c r="A3106" i="25" s="1"/>
  <c r="A3107" i="25" s="1"/>
  <c r="A3108" i="25" s="1"/>
  <c r="A3109" i="25" s="1"/>
  <c r="A3110" i="25" s="1"/>
  <c r="A3111" i="25" s="1"/>
  <c r="A3112" i="25" s="1"/>
  <c r="A3113" i="25" s="1"/>
  <c r="A3114" i="25" s="1"/>
  <c r="A3115" i="25" s="1"/>
  <c r="A3116" i="25" s="1"/>
  <c r="A3117" i="25" s="1"/>
  <c r="A3118" i="25" s="1"/>
  <c r="A3119" i="25" s="1"/>
  <c r="A3120" i="25" s="1"/>
  <c r="A3121" i="25" s="1"/>
  <c r="A3122" i="25" s="1"/>
  <c r="A3123" i="25" s="1"/>
  <c r="A3124" i="25" s="1"/>
  <c r="A3125" i="25" s="1"/>
  <c r="A3126" i="25" s="1"/>
  <c r="A3127" i="25" s="1"/>
  <c r="A3128" i="25" s="1"/>
  <c r="A3129" i="25" s="1"/>
  <c r="A3130" i="25" s="1"/>
  <c r="A3131" i="25" s="1"/>
  <c r="A3132" i="25" s="1"/>
  <c r="A3133" i="25" s="1"/>
  <c r="A3134" i="25" s="1"/>
  <c r="A3135" i="25" s="1"/>
  <c r="A3136" i="25" s="1"/>
  <c r="A3137" i="25" s="1"/>
  <c r="A3138" i="25" s="1"/>
  <c r="A3139" i="25" s="1"/>
  <c r="A3140" i="25" s="1"/>
  <c r="A3141" i="25" s="1"/>
  <c r="A3142" i="25" s="1"/>
  <c r="A3143" i="25" s="1"/>
  <c r="A3144" i="25" s="1"/>
  <c r="A3145" i="25" s="1"/>
  <c r="A3146" i="25" s="1"/>
  <c r="A3147" i="25" s="1"/>
  <c r="A3148" i="25" s="1"/>
  <c r="A3149" i="25" s="1"/>
  <c r="A3150" i="25" s="1"/>
  <c r="A3151" i="25" s="1"/>
  <c r="A3152" i="25" s="1"/>
  <c r="A3153" i="25" s="1"/>
  <c r="A3154" i="25" s="1"/>
  <c r="A3155" i="25" s="1"/>
  <c r="A3156" i="25" s="1"/>
  <c r="A3157" i="25" s="1"/>
  <c r="A3158" i="25" s="1"/>
  <c r="A3159" i="25" s="1"/>
  <c r="A3160" i="25" s="1"/>
  <c r="A3161" i="25" s="1"/>
  <c r="A3162" i="25" s="1"/>
  <c r="A3163" i="25" s="1"/>
  <c r="A3164" i="25" s="1"/>
  <c r="A3165" i="25" s="1"/>
  <c r="A3166" i="25" s="1"/>
  <c r="A3167" i="25" s="1"/>
  <c r="A3168" i="25" s="1"/>
  <c r="A3169" i="25" s="1"/>
  <c r="A3170" i="25" s="1"/>
  <c r="A3171" i="25" s="1"/>
  <c r="A3172" i="25" s="1"/>
  <c r="A3173" i="25" s="1"/>
  <c r="A3174" i="25" s="1"/>
  <c r="A3175" i="25" s="1"/>
  <c r="A3176" i="25" s="1"/>
  <c r="A3177" i="25" s="1"/>
  <c r="A3178" i="25" s="1"/>
  <c r="A3179" i="25" s="1"/>
  <c r="A3180" i="25" s="1"/>
  <c r="A3181" i="25" s="1"/>
  <c r="A3182" i="25" s="1"/>
  <c r="A3183" i="25" s="1"/>
  <c r="A3184" i="25" s="1"/>
  <c r="A3185" i="25" s="1"/>
  <c r="A3186" i="25" s="1"/>
  <c r="A3187" i="25" s="1"/>
  <c r="A3188" i="25" s="1"/>
  <c r="A3189" i="25" s="1"/>
  <c r="A3190" i="25" s="1"/>
  <c r="A3191" i="25" s="1"/>
  <c r="A3192" i="25" s="1"/>
  <c r="A3193" i="25" s="1"/>
  <c r="A3194" i="25" s="1"/>
  <c r="A3195" i="25" s="1"/>
  <c r="A3196" i="25" s="1"/>
  <c r="A3197" i="25" s="1"/>
  <c r="A3198" i="25" s="1"/>
  <c r="A3199" i="25" s="1"/>
  <c r="A3200" i="25" s="1"/>
  <c r="A3201" i="25" s="1"/>
  <c r="A3202" i="25" s="1"/>
  <c r="A3203" i="25" s="1"/>
  <c r="A3204" i="25" s="1"/>
  <c r="A3205" i="25" s="1"/>
  <c r="A3206" i="25" s="1"/>
  <c r="A3207" i="25" s="1"/>
  <c r="A3208" i="25" s="1"/>
  <c r="A3209" i="25" s="1"/>
  <c r="A3210" i="25" s="1"/>
  <c r="A3211" i="25" s="1"/>
  <c r="A3212" i="25" s="1"/>
  <c r="A3213" i="25" s="1"/>
  <c r="A3214" i="25" s="1"/>
  <c r="A3215" i="25" s="1"/>
  <c r="A3216" i="25" s="1"/>
  <c r="A3217" i="25" s="1"/>
  <c r="A3218" i="25" s="1"/>
  <c r="A3219" i="25" s="1"/>
  <c r="A3220" i="25" s="1"/>
  <c r="A3221" i="25" s="1"/>
  <c r="A3222" i="25" s="1"/>
  <c r="A3223" i="25" s="1"/>
  <c r="A3224" i="25" s="1"/>
  <c r="A3225" i="25" s="1"/>
  <c r="A3226" i="25" s="1"/>
  <c r="A3227" i="25" s="1"/>
  <c r="A3228" i="25" s="1"/>
  <c r="A3229" i="25" s="1"/>
  <c r="A3230" i="25" s="1"/>
  <c r="A3231" i="25" s="1"/>
  <c r="A3232" i="25" s="1"/>
  <c r="A3233" i="25" s="1"/>
  <c r="A3234" i="25" s="1"/>
  <c r="A3235" i="25" s="1"/>
  <c r="A3236" i="25" s="1"/>
  <c r="A3237" i="25" s="1"/>
  <c r="A3238" i="25" s="1"/>
  <c r="A3239" i="25" s="1"/>
  <c r="A3240" i="25" s="1"/>
  <c r="A3241" i="25" s="1"/>
  <c r="A3242" i="25" s="1"/>
  <c r="A3243" i="25" s="1"/>
  <c r="A3244" i="25" s="1"/>
  <c r="A3245" i="25" s="1"/>
  <c r="A3246" i="25" s="1"/>
  <c r="A3247" i="25" s="1"/>
  <c r="A3248" i="25" s="1"/>
  <c r="A3249" i="25" s="1"/>
  <c r="A3250" i="25" s="1"/>
  <c r="A3251" i="25" s="1"/>
  <c r="A3252" i="25" s="1"/>
  <c r="A3253" i="25" s="1"/>
  <c r="A3254" i="25" s="1"/>
  <c r="A3255" i="25" s="1"/>
  <c r="A3256" i="25" s="1"/>
  <c r="A3257" i="25" s="1"/>
  <c r="A3258" i="25" s="1"/>
  <c r="A3259" i="25" s="1"/>
  <c r="A3260" i="25" s="1"/>
  <c r="A3261" i="25" s="1"/>
  <c r="A3262" i="25" s="1"/>
  <c r="A3263" i="25" s="1"/>
  <c r="A3264" i="25" s="1"/>
  <c r="A3265" i="25" s="1"/>
  <c r="A3266" i="25" s="1"/>
  <c r="A3267" i="25" s="1"/>
  <c r="A3268" i="25" s="1"/>
  <c r="A3269" i="25" s="1"/>
  <c r="A3270" i="25" s="1"/>
  <c r="A3271" i="25" s="1"/>
  <c r="A3272" i="25" s="1"/>
  <c r="A3273" i="25" s="1"/>
  <c r="A3274" i="25" s="1"/>
  <c r="A3275" i="25" s="1"/>
  <c r="A3276" i="25" s="1"/>
  <c r="A3277" i="25" s="1"/>
  <c r="A3278" i="25" s="1"/>
  <c r="A3279" i="25" s="1"/>
  <c r="A3280" i="25" s="1"/>
  <c r="A3281" i="25" s="1"/>
  <c r="A3282" i="25" s="1"/>
  <c r="A3283" i="25" s="1"/>
  <c r="A3284" i="25" s="1"/>
  <c r="A3285" i="25" s="1"/>
  <c r="A3286" i="25" s="1"/>
  <c r="A3287" i="25" s="1"/>
  <c r="A3288" i="25" s="1"/>
  <c r="A3289" i="25" s="1"/>
  <c r="A3290" i="25" s="1"/>
  <c r="A3291" i="25" s="1"/>
  <c r="A3292" i="25" s="1"/>
  <c r="A3293" i="25" s="1"/>
  <c r="A3294" i="25" s="1"/>
  <c r="A3295" i="25" s="1"/>
  <c r="A3296" i="25" s="1"/>
  <c r="A3297" i="25" s="1"/>
  <c r="A3298" i="25" s="1"/>
  <c r="A3299" i="25" s="1"/>
  <c r="A3300" i="25" s="1"/>
  <c r="A3301" i="25" s="1"/>
  <c r="A3302" i="25" s="1"/>
  <c r="A3303" i="25" s="1"/>
  <c r="A3304" i="25" s="1"/>
  <c r="A3305" i="25" s="1"/>
  <c r="A3306" i="25" s="1"/>
  <c r="A3307" i="25" s="1"/>
  <c r="A3308" i="25" s="1"/>
  <c r="A3309" i="25" s="1"/>
  <c r="A3310" i="25" s="1"/>
  <c r="A3311" i="25" s="1"/>
  <c r="A3312" i="25" s="1"/>
  <c r="A3313" i="25" s="1"/>
  <c r="A3314" i="25" s="1"/>
  <c r="A3315" i="25" s="1"/>
  <c r="A3316" i="25" s="1"/>
  <c r="A3317" i="25" s="1"/>
  <c r="A3318" i="25" s="1"/>
  <c r="A3319" i="25" s="1"/>
  <c r="A3320" i="25" s="1"/>
  <c r="A3321" i="25" s="1"/>
  <c r="A3322" i="25" s="1"/>
  <c r="A3323" i="25" s="1"/>
  <c r="A3324" i="25" s="1"/>
  <c r="A3325" i="25" s="1"/>
  <c r="A3326" i="25" s="1"/>
  <c r="A3327" i="25" s="1"/>
  <c r="A3328" i="25" s="1"/>
  <c r="A3329" i="25" s="1"/>
  <c r="A3330" i="25" s="1"/>
  <c r="A3331" i="25" s="1"/>
  <c r="A3332" i="25" s="1"/>
  <c r="A3333" i="25" s="1"/>
  <c r="A3334" i="25" s="1"/>
  <c r="A3335" i="25" s="1"/>
  <c r="A3336" i="25" s="1"/>
  <c r="A3337" i="25" s="1"/>
  <c r="A3338" i="25" s="1"/>
  <c r="A3339" i="25" s="1"/>
  <c r="A3340" i="25" s="1"/>
  <c r="A3341" i="25" s="1"/>
  <c r="A3342" i="25" s="1"/>
  <c r="A3343" i="25" s="1"/>
  <c r="A3344" i="25" s="1"/>
  <c r="A3345" i="25" s="1"/>
  <c r="A3346" i="25" s="1"/>
  <c r="A3347" i="25" s="1"/>
  <c r="A3348" i="25" s="1"/>
  <c r="A3349" i="25" s="1"/>
  <c r="A3350" i="25" s="1"/>
  <c r="A3351" i="25" s="1"/>
  <c r="A3352" i="25" s="1"/>
  <c r="A3353" i="25" s="1"/>
  <c r="A3354" i="25" s="1"/>
  <c r="A3355" i="25" s="1"/>
  <c r="A3356" i="25" s="1"/>
  <c r="A3357" i="25" s="1"/>
  <c r="A3358" i="25" s="1"/>
  <c r="A3359" i="25" s="1"/>
  <c r="A3360" i="25" s="1"/>
  <c r="A3361" i="25" s="1"/>
  <c r="A3362" i="25" s="1"/>
  <c r="A3363" i="25" s="1"/>
  <c r="A3364" i="25" s="1"/>
  <c r="A3365" i="25" s="1"/>
  <c r="A3366" i="25" s="1"/>
  <c r="A3367" i="25" s="1"/>
  <c r="A3368" i="25" s="1"/>
  <c r="A3369" i="25" s="1"/>
  <c r="A3370" i="25" s="1"/>
  <c r="A3371" i="25" s="1"/>
  <c r="A3372" i="25" s="1"/>
  <c r="A3373" i="25" s="1"/>
  <c r="A3374" i="25" s="1"/>
  <c r="A3375" i="25" s="1"/>
  <c r="A3376" i="25" s="1"/>
  <c r="A3377" i="25" s="1"/>
  <c r="A3378" i="25" s="1"/>
  <c r="A3379" i="25" s="1"/>
  <c r="A3380" i="25" s="1"/>
  <c r="A3381" i="25" s="1"/>
  <c r="A3382" i="25" s="1"/>
  <c r="A3383" i="25" s="1"/>
  <c r="A3384" i="25" s="1"/>
  <c r="A3385" i="25" s="1"/>
  <c r="A3386" i="25" s="1"/>
  <c r="A3387" i="25" s="1"/>
  <c r="A3388" i="25" s="1"/>
  <c r="A3389" i="25" s="1"/>
  <c r="A3390" i="25" s="1"/>
  <c r="A3391" i="25" s="1"/>
  <c r="A3392" i="25" s="1"/>
  <c r="A3393" i="25" s="1"/>
  <c r="A3394" i="25" s="1"/>
  <c r="A3395" i="25" s="1"/>
  <c r="A3396" i="25" s="1"/>
  <c r="A3397" i="25" s="1"/>
  <c r="A3398" i="25" s="1"/>
  <c r="A3399" i="25" s="1"/>
  <c r="A3400" i="25" s="1"/>
  <c r="A3401" i="25" s="1"/>
  <c r="A3402" i="25" s="1"/>
  <c r="A3403" i="25" s="1"/>
  <c r="A3404" i="25" s="1"/>
  <c r="A3405" i="25" s="1"/>
  <c r="A3406" i="25" s="1"/>
  <c r="A3407" i="25" s="1"/>
  <c r="A3408" i="25" s="1"/>
  <c r="A3409" i="25" s="1"/>
  <c r="A3410" i="25" s="1"/>
  <c r="A3411" i="25" s="1"/>
  <c r="A3412" i="25" s="1"/>
  <c r="A3413" i="25" s="1"/>
  <c r="A3414" i="25" s="1"/>
  <c r="A3415" i="25" s="1"/>
  <c r="A3416" i="25" s="1"/>
  <c r="A3417" i="25" s="1"/>
  <c r="A3418" i="25" s="1"/>
  <c r="A3419" i="25" s="1"/>
  <c r="A3420" i="25" s="1"/>
  <c r="A3421" i="25" s="1"/>
  <c r="A3422" i="25" s="1"/>
  <c r="A3423" i="25" s="1"/>
  <c r="A3424" i="25" s="1"/>
  <c r="A3425" i="25" s="1"/>
  <c r="A3426" i="25" s="1"/>
  <c r="A3427" i="25" s="1"/>
  <c r="A3428" i="25" s="1"/>
  <c r="A3429" i="25" s="1"/>
  <c r="A3430" i="25" s="1"/>
  <c r="A3431" i="25" s="1"/>
  <c r="A3432" i="25" s="1"/>
  <c r="A3433" i="25" s="1"/>
  <c r="A3434" i="25" s="1"/>
  <c r="A3435" i="25" s="1"/>
  <c r="A3436" i="25" s="1"/>
  <c r="A3437" i="25" s="1"/>
  <c r="A3438" i="25" s="1"/>
  <c r="A3439" i="25" s="1"/>
  <c r="A3440" i="25" s="1"/>
  <c r="A3441" i="25" s="1"/>
  <c r="A3442" i="25" s="1"/>
  <c r="A3443" i="25" s="1"/>
  <c r="A3444" i="25" s="1"/>
  <c r="A3445" i="25" s="1"/>
  <c r="A3446" i="25" s="1"/>
  <c r="A3447" i="25" s="1"/>
  <c r="A3448" i="25" s="1"/>
  <c r="A3449" i="25" s="1"/>
  <c r="A3450" i="25" s="1"/>
  <c r="A3451" i="25" s="1"/>
  <c r="A3452" i="25" s="1"/>
  <c r="A3453" i="25" s="1"/>
  <c r="A3454" i="25" s="1"/>
  <c r="A3455" i="25" s="1"/>
  <c r="A3456" i="25" s="1"/>
  <c r="A3457" i="25" s="1"/>
  <c r="A3458" i="25" s="1"/>
  <c r="A3459" i="25" s="1"/>
  <c r="A3460" i="25" s="1"/>
  <c r="A3461" i="25" s="1"/>
  <c r="A3462" i="25" s="1"/>
  <c r="A3463" i="25" s="1"/>
  <c r="A3464" i="25" s="1"/>
  <c r="A3465" i="25" s="1"/>
  <c r="A3466" i="25" s="1"/>
  <c r="A3467" i="25" s="1"/>
  <c r="A3468" i="25" s="1"/>
  <c r="A3469" i="25" s="1"/>
  <c r="A3470" i="25" s="1"/>
  <c r="A3471" i="25" s="1"/>
  <c r="A3472" i="25" s="1"/>
  <c r="A3473" i="25" s="1"/>
  <c r="A3474" i="25" s="1"/>
  <c r="A3475" i="25" s="1"/>
  <c r="A3476" i="25" s="1"/>
  <c r="A3477" i="25" s="1"/>
  <c r="A3478" i="25" s="1"/>
  <c r="A3479" i="25" s="1"/>
  <c r="A3480" i="25" s="1"/>
  <c r="A3481" i="25" s="1"/>
  <c r="A3482" i="25" s="1"/>
  <c r="A3483" i="25" s="1"/>
  <c r="A3484" i="25" s="1"/>
  <c r="A3485" i="25" s="1"/>
  <c r="A3486" i="25" s="1"/>
  <c r="A3487" i="25" s="1"/>
  <c r="A3488" i="25" s="1"/>
  <c r="A3489" i="25" s="1"/>
  <c r="A3490" i="25" s="1"/>
  <c r="A3491" i="25" s="1"/>
  <c r="A3492" i="25" s="1"/>
  <c r="A3493" i="25" s="1"/>
  <c r="A3494" i="25" s="1"/>
  <c r="A3495" i="25" s="1"/>
  <c r="A3496" i="25" s="1"/>
  <c r="A3497" i="25" s="1"/>
  <c r="A3498" i="25" s="1"/>
  <c r="A3499" i="25" s="1"/>
  <c r="A3500" i="25" s="1"/>
  <c r="A3501" i="25" s="1"/>
  <c r="A3502" i="25" s="1"/>
  <c r="A3503" i="25" s="1"/>
  <c r="A3504" i="25" s="1"/>
  <c r="A3505" i="25" s="1"/>
  <c r="A3506" i="25" s="1"/>
  <c r="A3507" i="25" s="1"/>
  <c r="A3508" i="25" s="1"/>
  <c r="A3509" i="25" s="1"/>
  <c r="A3510" i="25" s="1"/>
  <c r="A3511" i="25" s="1"/>
  <c r="A3512" i="25" s="1"/>
  <c r="A3513" i="25" s="1"/>
  <c r="A3514" i="25" s="1"/>
  <c r="A3515" i="25" s="1"/>
  <c r="A3516" i="25" s="1"/>
  <c r="A3517" i="25" s="1"/>
  <c r="A3518" i="25" s="1"/>
  <c r="A3519" i="25" s="1"/>
  <c r="A3520" i="25" s="1"/>
  <c r="A3521" i="25" s="1"/>
  <c r="A3522" i="25" s="1"/>
  <c r="A3523" i="25" s="1"/>
  <c r="A3524" i="25" s="1"/>
  <c r="A3525" i="25" s="1"/>
  <c r="A3526" i="25" s="1"/>
  <c r="A3527" i="25" s="1"/>
  <c r="A3528" i="25" s="1"/>
  <c r="A3529" i="25" s="1"/>
  <c r="A3530" i="25" s="1"/>
  <c r="A3531" i="25" s="1"/>
  <c r="A3532" i="25" s="1"/>
  <c r="A3533" i="25" s="1"/>
  <c r="A3534" i="25" s="1"/>
  <c r="A3535" i="25" s="1"/>
  <c r="A3536" i="25" s="1"/>
  <c r="A3537" i="25" s="1"/>
  <c r="A3538" i="25" s="1"/>
  <c r="A3539" i="25" s="1"/>
  <c r="A3540" i="25" s="1"/>
  <c r="A3541" i="25" s="1"/>
  <c r="A3542" i="25" s="1"/>
  <c r="A3543" i="25" s="1"/>
  <c r="A3544" i="25" s="1"/>
  <c r="A3545" i="25" s="1"/>
  <c r="A3546" i="25" s="1"/>
  <c r="A3547" i="25" s="1"/>
  <c r="A3548" i="25" s="1"/>
  <c r="A3549" i="25" s="1"/>
  <c r="A3550" i="25" s="1"/>
  <c r="A3551" i="25" s="1"/>
  <c r="A3552" i="25" s="1"/>
  <c r="A3553" i="25" s="1"/>
  <c r="A3554" i="25" s="1"/>
  <c r="A3555" i="25" s="1"/>
  <c r="A3556" i="25" s="1"/>
  <c r="A3557" i="25" s="1"/>
  <c r="A3558" i="25" s="1"/>
  <c r="A3559" i="25" s="1"/>
  <c r="A3560" i="25" s="1"/>
  <c r="A3561" i="25" s="1"/>
  <c r="A3562" i="25" s="1"/>
  <c r="A3563" i="25" s="1"/>
  <c r="A3564" i="25" s="1"/>
  <c r="A3565" i="25" s="1"/>
  <c r="A3566" i="25" s="1"/>
  <c r="A3567" i="25" s="1"/>
  <c r="A3568" i="25" s="1"/>
  <c r="A3569" i="25" s="1"/>
  <c r="A3570" i="25" s="1"/>
  <c r="A3571" i="25" s="1"/>
  <c r="A3572" i="25" s="1"/>
  <c r="A3573" i="25" s="1"/>
  <c r="A3574" i="25" s="1"/>
  <c r="A3575" i="25" s="1"/>
  <c r="A3576" i="25" s="1"/>
  <c r="A3577" i="25" s="1"/>
  <c r="A3578" i="25" s="1"/>
  <c r="A3579" i="25" s="1"/>
  <c r="A3580" i="25" s="1"/>
  <c r="A3581" i="25" s="1"/>
  <c r="A3582" i="25" s="1"/>
  <c r="A3583" i="25" s="1"/>
  <c r="A3584" i="25" s="1"/>
  <c r="A3585" i="25" s="1"/>
  <c r="A3586" i="25" s="1"/>
  <c r="A3587" i="25" s="1"/>
  <c r="A3588" i="25" s="1"/>
  <c r="A3589" i="25" s="1"/>
  <c r="A3590" i="25" s="1"/>
  <c r="A3591" i="25" s="1"/>
  <c r="A3592" i="25" s="1"/>
  <c r="A3593" i="25" s="1"/>
  <c r="A3594" i="25" s="1"/>
  <c r="A3595" i="25" s="1"/>
  <c r="A3596" i="25" s="1"/>
  <c r="A3597" i="25" s="1"/>
  <c r="A3598" i="25" s="1"/>
  <c r="A3599" i="25" s="1"/>
  <c r="A3600" i="25" s="1"/>
  <c r="A3601" i="25" s="1"/>
  <c r="A3602" i="25" s="1"/>
  <c r="A3603" i="25" s="1"/>
  <c r="A3604" i="25" s="1"/>
  <c r="A3605" i="25" s="1"/>
  <c r="A3606" i="25" s="1"/>
  <c r="A3607" i="25" s="1"/>
  <c r="A3608" i="25" s="1"/>
  <c r="A3609" i="25" s="1"/>
  <c r="A3610" i="25" s="1"/>
  <c r="A3611" i="25" s="1"/>
  <c r="A3612" i="25" s="1"/>
  <c r="A3613" i="25" s="1"/>
  <c r="A3614" i="25" s="1"/>
  <c r="A3615" i="25" s="1"/>
  <c r="A3616" i="25" s="1"/>
  <c r="A3617" i="25" s="1"/>
  <c r="A3618" i="25" s="1"/>
  <c r="A3619" i="25" s="1"/>
  <c r="A3620" i="25" s="1"/>
  <c r="A3621" i="25" s="1"/>
  <c r="A3622" i="25" s="1"/>
  <c r="A3623" i="25" s="1"/>
  <c r="A3624" i="25" s="1"/>
  <c r="A3625" i="25" s="1"/>
  <c r="A3626" i="25" s="1"/>
  <c r="A3627" i="25" s="1"/>
  <c r="A3628" i="25" s="1"/>
  <c r="A3629" i="25" s="1"/>
  <c r="A3630" i="25" s="1"/>
  <c r="A3631" i="25" s="1"/>
  <c r="A3632" i="25" s="1"/>
  <c r="A3633" i="25" s="1"/>
  <c r="A3634" i="25" s="1"/>
  <c r="A3635" i="25" s="1"/>
  <c r="A3636" i="25" s="1"/>
  <c r="A3637" i="25" s="1"/>
  <c r="A3638" i="25" s="1"/>
  <c r="A3639" i="25" s="1"/>
  <c r="A3640" i="25" s="1"/>
  <c r="A3641" i="25" s="1"/>
  <c r="A3642" i="25" s="1"/>
  <c r="A3643" i="25" s="1"/>
  <c r="A3644" i="25" s="1"/>
  <c r="A3645" i="25" s="1"/>
  <c r="A3646" i="25" s="1"/>
  <c r="A3647" i="25" s="1"/>
  <c r="A3648" i="25" s="1"/>
  <c r="A3649" i="25" s="1"/>
  <c r="A3650" i="25" s="1"/>
  <c r="A3651" i="25" s="1"/>
  <c r="A3652" i="25" s="1"/>
  <c r="A3653" i="25" s="1"/>
  <c r="A3654" i="25" s="1"/>
  <c r="A3655" i="25" s="1"/>
  <c r="A3656" i="25" s="1"/>
  <c r="A3657" i="25" s="1"/>
  <c r="A3658" i="25" s="1"/>
  <c r="A3659" i="25" s="1"/>
  <c r="A3660" i="25" s="1"/>
  <c r="A3661" i="25" s="1"/>
  <c r="A3662" i="25" s="1"/>
  <c r="A3663" i="25" s="1"/>
  <c r="A3664" i="25" s="1"/>
  <c r="A3665" i="25" s="1"/>
  <c r="A3666" i="25" s="1"/>
  <c r="A3667" i="25" s="1"/>
  <c r="A3668" i="25" s="1"/>
  <c r="A3669" i="25" s="1"/>
  <c r="A3670" i="25" s="1"/>
  <c r="A3671" i="25" s="1"/>
  <c r="A3672" i="25" s="1"/>
  <c r="A3673" i="25" s="1"/>
  <c r="A3674" i="25" s="1"/>
  <c r="A3675" i="25" s="1"/>
  <c r="A3676" i="25" s="1"/>
  <c r="A3677" i="25" s="1"/>
  <c r="A3678" i="25" s="1"/>
  <c r="A3679" i="25" s="1"/>
  <c r="A3680" i="25" s="1"/>
  <c r="A3681" i="25" s="1"/>
  <c r="A3682" i="25" s="1"/>
  <c r="A3683" i="25" s="1"/>
  <c r="A3684" i="25" s="1"/>
  <c r="A3685" i="25" s="1"/>
  <c r="A3686" i="25" s="1"/>
  <c r="A3687" i="25" s="1"/>
  <c r="A3688" i="25" s="1"/>
  <c r="A3689" i="25" s="1"/>
  <c r="A3690" i="25" s="1"/>
  <c r="A3691" i="25" s="1"/>
  <c r="A3692" i="25" s="1"/>
  <c r="A3693" i="25" s="1"/>
  <c r="A3694" i="25" s="1"/>
  <c r="A3695" i="25" s="1"/>
  <c r="A3696" i="25" s="1"/>
  <c r="A3697" i="25" s="1"/>
  <c r="A3698" i="25" s="1"/>
  <c r="A3699" i="25" s="1"/>
  <c r="A3700" i="25" s="1"/>
  <c r="A3701" i="25" s="1"/>
  <c r="A3702" i="25" s="1"/>
  <c r="A3703" i="25" s="1"/>
  <c r="A3704" i="25" s="1"/>
  <c r="A3705" i="25" s="1"/>
  <c r="A3706" i="25" s="1"/>
  <c r="A3707" i="25" s="1"/>
  <c r="A3708" i="25" s="1"/>
  <c r="A3709" i="25" s="1"/>
  <c r="A3710" i="25" s="1"/>
  <c r="A3711" i="25" s="1"/>
  <c r="A3712" i="25" s="1"/>
  <c r="A3713" i="25" s="1"/>
  <c r="A3714" i="25" s="1"/>
  <c r="A3715" i="25" s="1"/>
  <c r="A3716" i="25" s="1"/>
  <c r="A3717" i="25" s="1"/>
  <c r="A3718" i="25" s="1"/>
  <c r="A3719" i="25" s="1"/>
  <c r="A3720" i="25" s="1"/>
  <c r="A3721" i="25" s="1"/>
  <c r="A3722" i="25" s="1"/>
  <c r="A3723" i="25" s="1"/>
  <c r="A3724" i="25" s="1"/>
  <c r="A3725" i="25" s="1"/>
  <c r="A3726" i="25" s="1"/>
  <c r="A3727" i="25" s="1"/>
  <c r="A3728" i="25" s="1"/>
  <c r="A3729" i="25" s="1"/>
  <c r="A3730" i="25" s="1"/>
  <c r="A3731" i="25" s="1"/>
  <c r="A3732" i="25" s="1"/>
  <c r="A3733" i="25" s="1"/>
  <c r="A3734" i="25" s="1"/>
  <c r="A3735" i="25" s="1"/>
  <c r="A3736" i="25" s="1"/>
  <c r="A3737" i="25" s="1"/>
  <c r="A3738" i="25" s="1"/>
  <c r="A3739" i="25" s="1"/>
  <c r="A3740" i="25" s="1"/>
  <c r="A3741" i="25" s="1"/>
  <c r="A3742" i="25" s="1"/>
  <c r="A3743" i="25" s="1"/>
  <c r="A3744" i="25" s="1"/>
  <c r="A3745" i="25" s="1"/>
  <c r="A3746" i="25" s="1"/>
  <c r="A3747" i="25" s="1"/>
  <c r="A3748" i="25" s="1"/>
  <c r="A3749" i="25" s="1"/>
  <c r="A3750" i="25" s="1"/>
  <c r="A3751" i="25" s="1"/>
  <c r="A3752" i="25" s="1"/>
  <c r="A3753" i="25" s="1"/>
  <c r="A3754" i="25" s="1"/>
  <c r="A3755" i="25" s="1"/>
  <c r="A3756" i="25" s="1"/>
  <c r="A3757" i="25" s="1"/>
  <c r="A3758" i="25" s="1"/>
  <c r="A3759" i="25" s="1"/>
  <c r="A3760" i="25" s="1"/>
  <c r="A3761" i="25" s="1"/>
  <c r="A3762" i="25" s="1"/>
  <c r="A3763" i="25" s="1"/>
  <c r="A3764" i="25" s="1"/>
  <c r="A3765" i="25" s="1"/>
  <c r="A3766" i="25" s="1"/>
  <c r="A3767" i="25" s="1"/>
  <c r="A3768" i="25" s="1"/>
  <c r="A3769" i="25" s="1"/>
  <c r="A3770" i="25" s="1"/>
  <c r="A3771" i="25" s="1"/>
  <c r="A3772" i="25" s="1"/>
  <c r="A3773" i="25" s="1"/>
  <c r="A3774" i="25" s="1"/>
  <c r="A3775" i="25" s="1"/>
  <c r="A3776" i="25" s="1"/>
  <c r="A3777" i="25" s="1"/>
  <c r="A3778" i="25" s="1"/>
  <c r="A3779" i="25" s="1"/>
  <c r="A3780" i="25" s="1"/>
  <c r="A3781" i="25" s="1"/>
  <c r="A3782" i="25" s="1"/>
  <c r="A3783" i="25" s="1"/>
  <c r="A3784" i="25" s="1"/>
  <c r="A3785" i="25" s="1"/>
  <c r="A3786" i="25" s="1"/>
  <c r="A3787" i="25" s="1"/>
  <c r="A3788" i="25" s="1"/>
  <c r="A3789" i="25" s="1"/>
  <c r="A3790" i="25" s="1"/>
  <c r="A3791" i="25" s="1"/>
  <c r="A3792" i="25" s="1"/>
  <c r="A3793" i="25" s="1"/>
  <c r="A3794" i="25" s="1"/>
  <c r="A3795" i="25" s="1"/>
  <c r="A3796" i="25" s="1"/>
  <c r="A3797" i="25" s="1"/>
  <c r="A3798" i="25" s="1"/>
  <c r="A3799" i="25" s="1"/>
  <c r="A3800" i="25" s="1"/>
  <c r="A3801" i="25" s="1"/>
  <c r="A3802" i="25" s="1"/>
  <c r="A3803" i="25" s="1"/>
  <c r="A3804" i="25" s="1"/>
  <c r="A3805" i="25" s="1"/>
  <c r="A3806" i="25" s="1"/>
  <c r="A3807" i="25" s="1"/>
  <c r="A3808" i="25" s="1"/>
  <c r="A3809" i="25" s="1"/>
  <c r="A3810" i="25" s="1"/>
  <c r="A3811" i="25" s="1"/>
  <c r="A3812" i="25" s="1"/>
  <c r="A3813" i="25" s="1"/>
  <c r="A3814" i="25" s="1"/>
  <c r="A3815" i="25" s="1"/>
  <c r="A3816" i="25" s="1"/>
  <c r="A3817" i="25" s="1"/>
  <c r="A3818" i="25" s="1"/>
  <c r="A3819" i="25" s="1"/>
  <c r="A3820" i="25" s="1"/>
  <c r="A3821" i="25" s="1"/>
  <c r="A3822" i="25" s="1"/>
  <c r="A3823" i="25" s="1"/>
  <c r="A3824" i="25" s="1"/>
  <c r="A3825" i="25" s="1"/>
  <c r="A3826" i="25" s="1"/>
  <c r="A3827" i="25" s="1"/>
  <c r="A3828" i="25" s="1"/>
  <c r="A3829" i="25" s="1"/>
  <c r="A3830" i="25" s="1"/>
  <c r="A3831" i="25" s="1"/>
  <c r="A3832" i="25" s="1"/>
  <c r="A3833" i="25" s="1"/>
  <c r="A3834" i="25" s="1"/>
  <c r="A3835" i="25" s="1"/>
  <c r="A3836" i="25" s="1"/>
  <c r="A3837" i="25" s="1"/>
  <c r="A3838" i="25" s="1"/>
  <c r="A3839" i="25" s="1"/>
  <c r="A3840" i="25" s="1"/>
  <c r="A3841" i="25" s="1"/>
  <c r="A3842" i="25" s="1"/>
  <c r="A3843" i="25" s="1"/>
  <c r="A3844" i="25" s="1"/>
  <c r="A3845" i="25" s="1"/>
  <c r="A3846" i="25" s="1"/>
  <c r="A3847" i="25" s="1"/>
  <c r="A3848" i="25" s="1"/>
  <c r="A3849" i="25" s="1"/>
  <c r="A3850" i="25" s="1"/>
  <c r="A3851" i="25" s="1"/>
  <c r="A3852" i="25" s="1"/>
  <c r="A3853" i="25" s="1"/>
  <c r="A3854" i="25" s="1"/>
  <c r="A3855" i="25" s="1"/>
  <c r="A3856" i="25" s="1"/>
  <c r="A3857" i="25" s="1"/>
  <c r="A3858" i="25" s="1"/>
  <c r="A3859" i="25" s="1"/>
  <c r="A3860" i="25" s="1"/>
  <c r="A3861" i="25" s="1"/>
  <c r="A3862" i="25" s="1"/>
  <c r="A3863" i="25" s="1"/>
  <c r="A3864" i="25" s="1"/>
  <c r="A3865" i="25" s="1"/>
  <c r="A3866" i="25" s="1"/>
  <c r="A3867" i="25" s="1"/>
  <c r="A3868" i="25" s="1"/>
  <c r="A3869" i="25" s="1"/>
  <c r="A3870" i="25" s="1"/>
  <c r="A3871" i="25" s="1"/>
  <c r="A3872" i="25" s="1"/>
  <c r="A3873" i="25" s="1"/>
  <c r="A3874" i="25" s="1"/>
  <c r="A3875" i="25" s="1"/>
  <c r="A3876" i="25" s="1"/>
  <c r="A3877" i="25" s="1"/>
  <c r="A3878" i="25" s="1"/>
  <c r="A3879" i="25" s="1"/>
  <c r="A3880" i="25" s="1"/>
  <c r="A3881" i="25" s="1"/>
  <c r="A3882" i="25" s="1"/>
  <c r="A3883" i="25" s="1"/>
  <c r="A3884" i="25" s="1"/>
  <c r="A3885" i="25" s="1"/>
  <c r="A3886" i="25" s="1"/>
  <c r="A3887" i="25" s="1"/>
  <c r="A3888" i="25" s="1"/>
  <c r="A3889" i="25" s="1"/>
  <c r="A3890" i="25" s="1"/>
  <c r="A3891" i="25" s="1"/>
  <c r="A3892" i="25" s="1"/>
  <c r="A3893" i="25" s="1"/>
  <c r="A3894" i="25" s="1"/>
  <c r="A3895" i="25" s="1"/>
  <c r="A3896" i="25" s="1"/>
  <c r="A3897" i="25" s="1"/>
  <c r="A3898" i="25" s="1"/>
  <c r="A3899" i="25" s="1"/>
  <c r="A3900" i="25" s="1"/>
  <c r="A3901" i="25" s="1"/>
  <c r="A3902" i="25" s="1"/>
  <c r="A3903" i="25" s="1"/>
  <c r="A3904" i="25" s="1"/>
  <c r="A3905" i="25" s="1"/>
  <c r="A3906" i="25" s="1"/>
  <c r="A3907" i="25" s="1"/>
  <c r="A3908" i="25" s="1"/>
  <c r="A3909" i="25" s="1"/>
  <c r="A3910" i="25" s="1"/>
  <c r="A3911" i="25" s="1"/>
  <c r="A3912" i="25" s="1"/>
  <c r="A3913" i="25" s="1"/>
  <c r="A3914" i="25" s="1"/>
  <c r="A3915" i="25" s="1"/>
  <c r="A3916" i="25" s="1"/>
  <c r="A3917" i="25" s="1"/>
  <c r="A3918" i="25" s="1"/>
  <c r="A3919" i="25" s="1"/>
  <c r="A3920" i="25" s="1"/>
  <c r="A3921" i="25" s="1"/>
  <c r="A3922" i="25" s="1"/>
  <c r="A3923" i="25" s="1"/>
  <c r="A3924" i="25" s="1"/>
  <c r="A3925" i="25" s="1"/>
  <c r="A3926" i="25" s="1"/>
  <c r="A3927" i="25" s="1"/>
  <c r="A3928" i="25" s="1"/>
  <c r="A3929" i="25" s="1"/>
  <c r="A3930" i="25" s="1"/>
  <c r="A3931" i="25" s="1"/>
  <c r="A3932" i="25" s="1"/>
  <c r="A3933" i="25" s="1"/>
  <c r="A3934" i="25" s="1"/>
  <c r="A3935" i="25" s="1"/>
  <c r="A3936" i="25" s="1"/>
  <c r="A3937" i="25" s="1"/>
  <c r="A3938" i="25" s="1"/>
  <c r="A3939" i="25" s="1"/>
  <c r="A3940" i="25" s="1"/>
  <c r="A3941" i="25" s="1"/>
  <c r="A3942" i="25" s="1"/>
  <c r="A3943" i="25" s="1"/>
  <c r="A3944" i="25" s="1"/>
  <c r="A3945" i="25" s="1"/>
  <c r="A3946" i="25" s="1"/>
  <c r="A3947" i="25" s="1"/>
  <c r="A3948" i="25" s="1"/>
  <c r="A3949" i="25" s="1"/>
  <c r="A3950" i="25" s="1"/>
  <c r="A3951" i="25" s="1"/>
  <c r="A3952" i="25" s="1"/>
  <c r="A3953" i="25" s="1"/>
  <c r="A3954" i="25" s="1"/>
  <c r="A3955" i="25" s="1"/>
  <c r="A3956" i="25" s="1"/>
  <c r="A3957" i="25" s="1"/>
  <c r="A3958" i="25" s="1"/>
  <c r="A3959" i="25" s="1"/>
  <c r="A3960" i="25" s="1"/>
  <c r="A3961" i="25" s="1"/>
  <c r="A3962" i="25" s="1"/>
  <c r="A3963" i="25" s="1"/>
  <c r="A3964" i="25" s="1"/>
  <c r="A3965" i="25" s="1"/>
  <c r="A3966" i="25" s="1"/>
  <c r="A3967" i="25" s="1"/>
  <c r="A3968" i="25" s="1"/>
  <c r="A3969" i="25" s="1"/>
  <c r="A3970" i="25" s="1"/>
  <c r="A3971" i="25" s="1"/>
  <c r="A3972" i="25" s="1"/>
  <c r="A3973" i="25" s="1"/>
  <c r="A3974" i="25" s="1"/>
  <c r="A3975" i="25" s="1"/>
  <c r="A3976" i="25" s="1"/>
  <c r="A3977" i="25" s="1"/>
  <c r="A3978" i="25" s="1"/>
  <c r="A3979" i="25" s="1"/>
  <c r="A3980" i="25" s="1"/>
  <c r="A3981" i="25" s="1"/>
  <c r="A3982" i="25" s="1"/>
  <c r="A3983" i="25" s="1"/>
  <c r="A3984" i="25" s="1"/>
  <c r="A3985" i="25" s="1"/>
  <c r="A3986" i="25" s="1"/>
  <c r="A3987" i="25" s="1"/>
  <c r="A3988" i="25" s="1"/>
  <c r="A3989" i="25" s="1"/>
  <c r="A3990" i="25" s="1"/>
  <c r="A3991" i="25" s="1"/>
  <c r="A3992" i="25" s="1"/>
  <c r="A3993" i="25" s="1"/>
  <c r="A3994" i="25" s="1"/>
  <c r="A3995" i="25" s="1"/>
  <c r="A3996" i="25" s="1"/>
  <c r="A3997" i="25" s="1"/>
  <c r="A3998" i="25" s="1"/>
  <c r="A3999" i="25" s="1"/>
  <c r="A4000" i="25" s="1"/>
  <c r="A4001" i="25" s="1"/>
  <c r="A4002" i="25" s="1"/>
  <c r="A4003" i="25" s="1"/>
  <c r="A4004" i="25" s="1"/>
  <c r="A4005" i="25" s="1"/>
  <c r="A4006" i="25" s="1"/>
  <c r="A4007" i="25" s="1"/>
  <c r="A4008" i="25" s="1"/>
  <c r="A4009" i="25" s="1"/>
  <c r="A4010" i="25" s="1"/>
  <c r="A4011" i="25" s="1"/>
  <c r="A4012" i="25" s="1"/>
  <c r="A4013" i="25" s="1"/>
  <c r="A4014" i="25" s="1"/>
  <c r="A4015" i="25" s="1"/>
  <c r="A4016" i="25" s="1"/>
  <c r="A4017" i="25" s="1"/>
  <c r="A4018" i="25" s="1"/>
  <c r="A4019" i="25" s="1"/>
  <c r="A4020" i="25" s="1"/>
  <c r="A4021" i="25" s="1"/>
  <c r="A4022" i="25" s="1"/>
  <c r="A4023" i="25" s="1"/>
  <c r="A4024" i="25" s="1"/>
  <c r="A4025" i="25" s="1"/>
  <c r="A4026" i="25" s="1"/>
  <c r="A4027" i="25" s="1"/>
  <c r="A4028" i="25" s="1"/>
  <c r="A4029" i="25" s="1"/>
  <c r="A4030" i="25" s="1"/>
  <c r="A4031" i="25" s="1"/>
  <c r="A4032" i="25" s="1"/>
  <c r="A4033" i="25" s="1"/>
  <c r="A4034" i="25" s="1"/>
  <c r="A4035" i="25" s="1"/>
  <c r="A4036" i="25" s="1"/>
  <c r="A4037" i="25" s="1"/>
  <c r="A4038" i="25" s="1"/>
  <c r="A4039" i="25" s="1"/>
  <c r="A4040" i="25" s="1"/>
  <c r="A4041" i="25" s="1"/>
  <c r="A4042" i="25" s="1"/>
  <c r="A4043" i="25" s="1"/>
  <c r="A4044" i="25" s="1"/>
  <c r="A4045" i="25" s="1"/>
  <c r="A4046" i="25" s="1"/>
  <c r="A4047" i="25" s="1"/>
  <c r="A4048" i="25" s="1"/>
  <c r="A4049" i="25" s="1"/>
  <c r="A4050" i="25" s="1"/>
  <c r="A4051" i="25" s="1"/>
  <c r="A4052" i="25" s="1"/>
  <c r="A4053" i="25" s="1"/>
  <c r="A4054" i="25" s="1"/>
  <c r="A4055" i="25" s="1"/>
  <c r="A4056" i="25" s="1"/>
  <c r="A4057" i="25" s="1"/>
  <c r="A4058" i="25" s="1"/>
  <c r="A4059" i="25" s="1"/>
  <c r="A4060" i="25" s="1"/>
  <c r="A4061" i="25" s="1"/>
  <c r="A4062" i="25" s="1"/>
  <c r="A4063" i="25" s="1"/>
  <c r="A4064" i="25" s="1"/>
  <c r="A4065" i="25" s="1"/>
  <c r="A4066" i="25" s="1"/>
  <c r="A4067" i="25" s="1"/>
  <c r="A4068" i="25" s="1"/>
  <c r="A4069" i="25" s="1"/>
  <c r="A4070" i="25" s="1"/>
  <c r="A4071" i="25" s="1"/>
  <c r="A4072" i="25" s="1"/>
  <c r="A4073" i="25" s="1"/>
  <c r="A4074" i="25" s="1"/>
  <c r="A4075" i="25" s="1"/>
  <c r="A4076" i="25" s="1"/>
  <c r="A4077" i="25" s="1"/>
  <c r="A4078" i="25" s="1"/>
  <c r="A4079" i="25" s="1"/>
  <c r="A4080" i="25" s="1"/>
  <c r="A4081" i="25" s="1"/>
  <c r="A4082" i="25" s="1"/>
  <c r="A4083" i="25" s="1"/>
  <c r="A4084" i="25" s="1"/>
  <c r="A4085" i="25" s="1"/>
  <c r="A4086" i="25" s="1"/>
  <c r="A4087" i="25" s="1"/>
  <c r="A4088" i="25" s="1"/>
  <c r="A4089" i="25" s="1"/>
  <c r="A4090" i="25" s="1"/>
  <c r="A4091" i="25" s="1"/>
  <c r="A4092" i="25" s="1"/>
  <c r="A4093" i="25" s="1"/>
  <c r="A4094" i="25" s="1"/>
  <c r="A4095" i="25" s="1"/>
  <c r="A4096" i="25" s="1"/>
  <c r="A4097" i="25" s="1"/>
  <c r="A4098" i="25" s="1"/>
  <c r="A4099" i="25" s="1"/>
  <c r="A4100" i="25" s="1"/>
  <c r="A4101" i="25" s="1"/>
  <c r="A4102" i="25" s="1"/>
  <c r="A4103" i="25" s="1"/>
  <c r="A4104" i="25" s="1"/>
  <c r="A4105" i="25" s="1"/>
  <c r="A4106" i="25" s="1"/>
  <c r="A4107" i="25" s="1"/>
  <c r="A4108" i="25" s="1"/>
  <c r="A4109" i="25" s="1"/>
  <c r="A4110" i="25" s="1"/>
  <c r="A4111" i="25" s="1"/>
  <c r="A4112" i="25" s="1"/>
  <c r="A4113" i="25" s="1"/>
  <c r="A4114" i="25" s="1"/>
  <c r="A4115" i="25" s="1"/>
  <c r="A4116" i="25" s="1"/>
  <c r="A4117" i="25" s="1"/>
  <c r="A4118" i="25" s="1"/>
  <c r="A4119" i="25" s="1"/>
  <c r="A4120" i="25" s="1"/>
  <c r="A4121" i="25" s="1"/>
  <c r="A4122" i="25" s="1"/>
  <c r="A4123" i="25" s="1"/>
  <c r="A4124" i="25" s="1"/>
  <c r="A4125" i="25" s="1"/>
  <c r="A4126" i="25" s="1"/>
  <c r="A4127" i="25" s="1"/>
  <c r="A4128" i="25" s="1"/>
  <c r="A4129" i="25" s="1"/>
  <c r="A4130" i="25" s="1"/>
  <c r="A4131" i="25" s="1"/>
  <c r="A4132" i="25" s="1"/>
  <c r="A4133" i="25" s="1"/>
  <c r="A4134" i="25" s="1"/>
  <c r="A4135" i="25" s="1"/>
  <c r="A4136" i="25" s="1"/>
  <c r="A4137" i="25" s="1"/>
  <c r="A4138" i="25" s="1"/>
  <c r="A4139" i="25" s="1"/>
  <c r="A4140" i="25" s="1"/>
  <c r="A4141" i="25" s="1"/>
  <c r="A4142" i="25" s="1"/>
  <c r="A4143" i="25" s="1"/>
  <c r="A4144" i="25" s="1"/>
  <c r="A4145" i="25" s="1"/>
  <c r="A4146" i="25" s="1"/>
  <c r="A4147" i="25" s="1"/>
  <c r="A4148" i="25" s="1"/>
  <c r="A4149" i="25" s="1"/>
  <c r="A4150" i="25" s="1"/>
  <c r="A4151" i="25" s="1"/>
  <c r="A4152" i="25" s="1"/>
  <c r="A4153" i="25" s="1"/>
  <c r="A4154" i="25" s="1"/>
  <c r="A4155" i="25" s="1"/>
  <c r="A4156" i="25" s="1"/>
  <c r="A4157" i="25" s="1"/>
  <c r="A4158" i="25" s="1"/>
  <c r="A4159" i="25" s="1"/>
  <c r="A4160" i="25" s="1"/>
  <c r="A4161" i="25" s="1"/>
  <c r="A4162" i="25" s="1"/>
  <c r="A4163" i="25" s="1"/>
  <c r="A4164" i="25" s="1"/>
  <c r="A4165" i="25" s="1"/>
  <c r="A4166" i="25" s="1"/>
  <c r="A4167" i="25" s="1"/>
  <c r="A4168" i="25" s="1"/>
  <c r="A4169" i="25" s="1"/>
  <c r="A4170" i="25" s="1"/>
  <c r="A4171" i="25" s="1"/>
  <c r="A4172" i="25" s="1"/>
  <c r="A4173" i="25" s="1"/>
  <c r="A4174" i="25" s="1"/>
  <c r="A4175" i="25" s="1"/>
  <c r="A4176" i="25" s="1"/>
  <c r="A4177" i="25" s="1"/>
  <c r="A4178" i="25" s="1"/>
  <c r="A4179" i="25" s="1"/>
  <c r="A4180" i="25" s="1"/>
  <c r="A4181" i="25" s="1"/>
  <c r="A4182" i="25" s="1"/>
  <c r="A4183" i="25" s="1"/>
  <c r="A4184" i="25" s="1"/>
  <c r="A4185" i="25" s="1"/>
  <c r="A4186" i="25" s="1"/>
  <c r="A4187" i="25" s="1"/>
  <c r="A4188" i="25" s="1"/>
  <c r="A4189" i="25" s="1"/>
  <c r="A4190" i="25" s="1"/>
  <c r="A4191" i="25" s="1"/>
  <c r="A4192" i="25" s="1"/>
  <c r="A4193" i="25" s="1"/>
  <c r="A4194" i="25" s="1"/>
  <c r="A4195" i="25" s="1"/>
  <c r="A4196" i="25" s="1"/>
  <c r="A4197" i="25" s="1"/>
  <c r="A4198" i="25" s="1"/>
  <c r="A4199" i="25" s="1"/>
  <c r="A4200" i="25" s="1"/>
  <c r="A4201" i="25" s="1"/>
  <c r="A4202" i="25" s="1"/>
  <c r="A4203" i="25" s="1"/>
  <c r="A4204" i="25" s="1"/>
  <c r="A4205" i="25" s="1"/>
  <c r="A4206" i="25" s="1"/>
  <c r="A4207" i="25" s="1"/>
  <c r="A4208" i="25" s="1"/>
  <c r="A4209" i="25" s="1"/>
  <c r="A4210" i="25" s="1"/>
  <c r="A4211" i="25" s="1"/>
  <c r="A4212" i="25" s="1"/>
  <c r="A4213" i="25" s="1"/>
  <c r="A4214" i="25" s="1"/>
  <c r="A4215" i="25" s="1"/>
  <c r="A4216" i="25" s="1"/>
  <c r="A4217" i="25" s="1"/>
  <c r="A4218" i="25" s="1"/>
  <c r="A4219" i="25" s="1"/>
  <c r="A4220" i="25" s="1"/>
  <c r="A4221" i="25" s="1"/>
  <c r="A4222" i="25" s="1"/>
  <c r="A4223" i="25" s="1"/>
  <c r="A4224" i="25" s="1"/>
  <c r="A4225" i="25" s="1"/>
  <c r="A4226" i="25" s="1"/>
  <c r="A4227" i="25" s="1"/>
  <c r="A4228" i="25" s="1"/>
  <c r="A4229" i="25" s="1"/>
  <c r="A4230" i="25" s="1"/>
  <c r="A4231" i="25" s="1"/>
  <c r="A4232" i="25" s="1"/>
  <c r="A4233" i="25" s="1"/>
  <c r="A4234" i="25" s="1"/>
  <c r="A4235" i="25" s="1"/>
  <c r="A4236" i="25" s="1"/>
  <c r="A4237" i="25" s="1"/>
  <c r="A4238" i="25" s="1"/>
  <c r="A4239" i="25" s="1"/>
  <c r="A4240" i="25" s="1"/>
  <c r="A4241" i="25" s="1"/>
  <c r="A4242" i="25" s="1"/>
  <c r="A4243" i="25" s="1"/>
  <c r="A4244" i="25" s="1"/>
  <c r="A4245" i="25" s="1"/>
  <c r="A4246" i="25" s="1"/>
  <c r="A4247" i="25" s="1"/>
  <c r="A4248" i="25" s="1"/>
  <c r="A4249" i="25" s="1"/>
  <c r="A4250" i="25" s="1"/>
  <c r="A4251" i="25" s="1"/>
  <c r="A4252" i="25" s="1"/>
  <c r="A4253" i="25" s="1"/>
  <c r="A4254" i="25" s="1"/>
  <c r="A4255" i="25" s="1"/>
  <c r="A4256" i="25" s="1"/>
  <c r="A4257" i="25" s="1"/>
  <c r="A4258" i="25" s="1"/>
  <c r="A4259" i="25" s="1"/>
  <c r="A4260" i="25" s="1"/>
  <c r="A4261" i="25" s="1"/>
  <c r="A4262" i="25" s="1"/>
  <c r="A4263" i="25" s="1"/>
  <c r="A4264" i="25" s="1"/>
  <c r="A4265" i="25" s="1"/>
  <c r="A4266" i="25" s="1"/>
  <c r="A4267" i="25" s="1"/>
  <c r="A4268" i="25" s="1"/>
  <c r="A4269" i="25" s="1"/>
  <c r="A4270" i="25" s="1"/>
  <c r="A4271" i="25" s="1"/>
  <c r="A4272" i="25" s="1"/>
  <c r="A4273" i="25" s="1"/>
  <c r="A4274" i="25" s="1"/>
  <c r="A4275" i="25" s="1"/>
  <c r="A4276" i="25" s="1"/>
  <c r="A4277" i="25" s="1"/>
  <c r="A4278" i="25" s="1"/>
  <c r="A4279" i="25" s="1"/>
  <c r="A4280" i="25" s="1"/>
  <c r="A4281" i="25" s="1"/>
  <c r="A4282" i="25" s="1"/>
  <c r="A4283" i="25" s="1"/>
  <c r="A4284" i="25" s="1"/>
  <c r="A4285" i="25" s="1"/>
  <c r="A4286" i="25" s="1"/>
  <c r="A4287" i="25" s="1"/>
  <c r="A4288" i="25" s="1"/>
  <c r="A4289" i="25" s="1"/>
  <c r="A4290" i="25" s="1"/>
  <c r="A4291" i="25" s="1"/>
  <c r="A4292" i="25" s="1"/>
  <c r="A4293" i="25" s="1"/>
  <c r="A4294" i="25" s="1"/>
  <c r="A4295" i="25" s="1"/>
  <c r="A4296" i="25" s="1"/>
  <c r="A4297" i="25" s="1"/>
  <c r="A4298" i="25" s="1"/>
  <c r="A4299" i="25" s="1"/>
  <c r="A4300" i="25" s="1"/>
  <c r="A4301" i="25" s="1"/>
  <c r="A4302" i="25" s="1"/>
  <c r="A4303" i="25" s="1"/>
  <c r="A4304" i="25" s="1"/>
  <c r="A4305" i="25" s="1"/>
  <c r="A4306" i="25" s="1"/>
  <c r="A4307" i="25" s="1"/>
  <c r="A4308" i="25" s="1"/>
  <c r="A4309" i="25" s="1"/>
  <c r="A4310" i="25" s="1"/>
  <c r="A4311" i="25" s="1"/>
  <c r="A4312" i="25" s="1"/>
  <c r="A4313" i="25" s="1"/>
  <c r="A4314" i="25" s="1"/>
  <c r="A4315" i="25" s="1"/>
  <c r="A4316" i="25" s="1"/>
  <c r="A4317" i="25" s="1"/>
  <c r="A4318" i="25" s="1"/>
  <c r="A4319" i="25" s="1"/>
  <c r="A4320" i="25" s="1"/>
  <c r="A4321" i="25" s="1"/>
  <c r="A4322" i="25" s="1"/>
  <c r="A4323" i="25" s="1"/>
  <c r="A4324" i="25" s="1"/>
  <c r="A4325" i="25" s="1"/>
  <c r="A4326" i="25" s="1"/>
  <c r="A4327" i="25" s="1"/>
  <c r="A4328" i="25" s="1"/>
  <c r="A4329" i="25" s="1"/>
  <c r="A4330" i="25" s="1"/>
  <c r="A4331" i="25" s="1"/>
  <c r="A4332" i="25" s="1"/>
  <c r="A4333" i="25" s="1"/>
  <c r="A4334" i="25" s="1"/>
  <c r="A4335" i="25" s="1"/>
  <c r="A4336" i="25" s="1"/>
  <c r="A4337" i="25" s="1"/>
  <c r="A4338" i="25" s="1"/>
  <c r="A4339" i="25" s="1"/>
  <c r="A4340" i="25" s="1"/>
  <c r="A4341" i="25" s="1"/>
  <c r="A4342" i="25" s="1"/>
  <c r="A4343" i="25" s="1"/>
  <c r="A4344" i="25" s="1"/>
  <c r="A4345" i="25" s="1"/>
  <c r="A4346" i="25" s="1"/>
  <c r="A4347" i="25" s="1"/>
  <c r="A4348" i="25" s="1"/>
  <c r="A4349" i="25" s="1"/>
  <c r="A4350" i="25" s="1"/>
  <c r="A4351" i="25" s="1"/>
  <c r="A4352" i="25" s="1"/>
  <c r="A4353" i="25" s="1"/>
  <c r="A4354" i="25" s="1"/>
  <c r="A4355" i="25" s="1"/>
  <c r="A4356" i="25" s="1"/>
  <c r="A4357" i="25" s="1"/>
  <c r="A4358" i="25" s="1"/>
  <c r="A4359" i="25" s="1"/>
  <c r="A4360" i="25" s="1"/>
  <c r="A4361" i="25" s="1"/>
  <c r="A4362" i="25" s="1"/>
  <c r="A4363" i="25" s="1"/>
  <c r="A4364" i="25" s="1"/>
  <c r="A4365" i="25" s="1"/>
  <c r="A4366" i="25" s="1"/>
  <c r="A4367" i="25" s="1"/>
  <c r="A4368" i="25" s="1"/>
  <c r="A4369" i="25" s="1"/>
  <c r="A4370" i="25" s="1"/>
  <c r="A4371" i="25" s="1"/>
  <c r="A4372" i="25" s="1"/>
  <c r="A4373" i="25" s="1"/>
  <c r="A4374" i="25" s="1"/>
  <c r="A4375" i="25" s="1"/>
  <c r="A4376" i="25" s="1"/>
  <c r="A4377" i="25" s="1"/>
  <c r="A4378" i="25" s="1"/>
  <c r="A4379" i="25" s="1"/>
  <c r="A4380" i="25" s="1"/>
  <c r="A4381" i="25" s="1"/>
  <c r="A4382" i="25" s="1"/>
  <c r="A4383" i="25" s="1"/>
  <c r="A4384" i="25" s="1"/>
  <c r="A4385" i="25" s="1"/>
  <c r="A4386" i="25" s="1"/>
  <c r="A4387" i="25" s="1"/>
  <c r="A4388" i="25" s="1"/>
  <c r="A4389" i="25" s="1"/>
  <c r="A4390" i="25" s="1"/>
  <c r="A4391" i="25" s="1"/>
  <c r="A4392" i="25" s="1"/>
  <c r="A4393" i="25" s="1"/>
  <c r="A4394" i="25" s="1"/>
  <c r="A4395" i="25" s="1"/>
  <c r="A4396" i="25" s="1"/>
  <c r="A4397" i="25" s="1"/>
  <c r="A4398" i="25" s="1"/>
  <c r="A4399" i="25" s="1"/>
  <c r="A4400" i="25" s="1"/>
  <c r="A4401" i="25" s="1"/>
  <c r="A4402" i="25" s="1"/>
  <c r="A4403" i="25" s="1"/>
  <c r="A4404" i="25" s="1"/>
  <c r="A4405" i="25" s="1"/>
  <c r="A4406" i="25" s="1"/>
  <c r="A4407" i="25" s="1"/>
  <c r="A4408" i="25" s="1"/>
  <c r="A4409" i="25" s="1"/>
  <c r="A4410" i="25" s="1"/>
  <c r="A4411" i="25" s="1"/>
  <c r="A4412" i="25" s="1"/>
  <c r="A4413" i="25" s="1"/>
  <c r="A4414" i="25" s="1"/>
  <c r="A4415" i="25" s="1"/>
  <c r="A4416" i="25" s="1"/>
  <c r="A4417" i="25" s="1"/>
  <c r="A4418" i="25" s="1"/>
  <c r="A4419" i="25" s="1"/>
  <c r="A4420" i="25" s="1"/>
  <c r="A4421" i="25" s="1"/>
  <c r="A4422" i="25" s="1"/>
  <c r="A4423" i="25" s="1"/>
  <c r="A4424" i="25" s="1"/>
  <c r="A4425" i="25" s="1"/>
  <c r="A4426" i="25" s="1"/>
  <c r="A4427" i="25" s="1"/>
  <c r="A4428" i="25" s="1"/>
  <c r="A4429" i="25" s="1"/>
  <c r="A4430" i="25" s="1"/>
  <c r="A4431" i="25" s="1"/>
  <c r="A4432" i="25" s="1"/>
  <c r="A4433" i="25" s="1"/>
  <c r="A4434" i="25" s="1"/>
  <c r="A4435" i="25" s="1"/>
  <c r="A4436" i="25" s="1"/>
  <c r="A4437" i="25" s="1"/>
  <c r="A4438" i="25" s="1"/>
  <c r="A4439" i="25" s="1"/>
  <c r="A4440" i="25" s="1"/>
  <c r="A4441" i="25" s="1"/>
  <c r="A4442" i="25" s="1"/>
  <c r="A4443" i="25" s="1"/>
  <c r="A4444" i="25" s="1"/>
  <c r="A4445" i="25" s="1"/>
  <c r="A4446" i="25" s="1"/>
  <c r="A4447" i="25" s="1"/>
  <c r="A4448" i="25" s="1"/>
  <c r="A4449" i="25" s="1"/>
  <c r="A4450" i="25" s="1"/>
  <c r="A4451" i="25" s="1"/>
  <c r="A4452" i="25" s="1"/>
  <c r="A4453" i="25" s="1"/>
  <c r="A4454" i="25" s="1"/>
  <c r="A4455" i="25" s="1"/>
  <c r="A4456" i="25" s="1"/>
  <c r="A4457" i="25" s="1"/>
  <c r="A4458" i="25" s="1"/>
  <c r="A4459" i="25" s="1"/>
  <c r="A4460" i="25" s="1"/>
  <c r="A4461" i="25" s="1"/>
  <c r="A4462" i="25" s="1"/>
  <c r="A4463" i="25" s="1"/>
  <c r="A4464" i="25" s="1"/>
  <c r="A4465" i="25" s="1"/>
  <c r="A4466" i="25" s="1"/>
  <c r="A4467" i="25" s="1"/>
  <c r="A4468" i="25" s="1"/>
  <c r="A4469" i="25" s="1"/>
  <c r="A4470" i="25" s="1"/>
  <c r="A4471" i="25" s="1"/>
  <c r="A4472" i="25" s="1"/>
  <c r="A4473" i="25" s="1"/>
  <c r="A4474" i="25" s="1"/>
  <c r="A4475" i="25" s="1"/>
  <c r="A4476" i="25" s="1"/>
  <c r="A4477" i="25" s="1"/>
  <c r="A4478" i="25" s="1"/>
  <c r="A4479" i="25" s="1"/>
  <c r="A4480" i="25" s="1"/>
  <c r="A4481" i="25" s="1"/>
  <c r="A4482" i="25" s="1"/>
  <c r="A4483" i="25" s="1"/>
  <c r="A4484" i="25" s="1"/>
  <c r="A4485" i="25" s="1"/>
  <c r="A4486" i="25" s="1"/>
  <c r="A4487" i="25" s="1"/>
  <c r="A4488" i="25" s="1"/>
  <c r="A4489" i="25" s="1"/>
  <c r="A4490" i="25" s="1"/>
  <c r="A4491" i="25" s="1"/>
  <c r="A4492" i="25" s="1"/>
  <c r="A4493" i="25" s="1"/>
  <c r="A4494" i="25" s="1"/>
  <c r="A4495" i="25" s="1"/>
  <c r="A4496" i="25" s="1"/>
  <c r="A4497" i="25" s="1"/>
  <c r="A4498" i="25" s="1"/>
  <c r="A4499" i="25" s="1"/>
  <c r="A4500" i="25" s="1"/>
  <c r="A4501" i="25" s="1"/>
  <c r="A4502" i="25" s="1"/>
  <c r="A4503" i="25" s="1"/>
  <c r="A4504" i="25" s="1"/>
  <c r="A4505" i="25" s="1"/>
  <c r="A4506" i="25" s="1"/>
  <c r="A4507" i="25" s="1"/>
  <c r="A4508" i="25" s="1"/>
  <c r="A4509" i="25" s="1"/>
  <c r="A4510" i="25" s="1"/>
  <c r="A4511" i="25" s="1"/>
  <c r="A4512" i="25" s="1"/>
  <c r="A4513" i="25" s="1"/>
  <c r="A4514" i="25" s="1"/>
  <c r="A4515" i="25" s="1"/>
  <c r="A4516" i="25" s="1"/>
  <c r="A4517" i="25" s="1"/>
  <c r="A4518" i="25" s="1"/>
  <c r="A4519" i="25" s="1"/>
  <c r="A4520" i="25" s="1"/>
  <c r="A4521" i="25" s="1"/>
  <c r="A4522" i="25" s="1"/>
  <c r="A4523" i="25" s="1"/>
  <c r="A4524" i="25" s="1"/>
  <c r="A4525" i="25" s="1"/>
  <c r="A4526" i="25" s="1"/>
  <c r="A4527" i="25" s="1"/>
  <c r="A4528" i="25" s="1"/>
  <c r="A4529" i="25" s="1"/>
  <c r="A4530" i="25" s="1"/>
  <c r="A4531" i="25" s="1"/>
  <c r="A4532" i="25" s="1"/>
  <c r="A4533" i="25" s="1"/>
  <c r="A4534" i="25" s="1"/>
  <c r="A4535" i="25" s="1"/>
  <c r="A4536" i="25" s="1"/>
  <c r="A4537" i="25" s="1"/>
  <c r="A4538" i="25" s="1"/>
  <c r="A4539" i="25" s="1"/>
  <c r="A4540" i="25" s="1"/>
  <c r="A4541" i="25" s="1"/>
  <c r="A4542" i="25" s="1"/>
  <c r="A4543" i="25" s="1"/>
  <c r="A4544" i="25" s="1"/>
  <c r="A4545" i="25" s="1"/>
  <c r="A4546" i="25" s="1"/>
  <c r="A4547" i="25" s="1"/>
  <c r="A4548" i="25" s="1"/>
  <c r="A4549" i="25" s="1"/>
  <c r="A4550" i="25" s="1"/>
  <c r="A4551" i="25" s="1"/>
  <c r="A4552" i="25" s="1"/>
  <c r="A4553" i="25" s="1"/>
  <c r="A4554" i="25" s="1"/>
  <c r="A4555" i="25" s="1"/>
  <c r="A4556" i="25" s="1"/>
  <c r="A4557" i="25" s="1"/>
  <c r="A4558" i="25" s="1"/>
  <c r="A4559" i="25" s="1"/>
  <c r="A4560" i="25" s="1"/>
  <c r="A4561" i="25" s="1"/>
  <c r="A4562" i="25" s="1"/>
  <c r="A4563" i="25" s="1"/>
  <c r="A4564" i="25" s="1"/>
  <c r="A4565" i="25" s="1"/>
  <c r="A4566" i="25" s="1"/>
  <c r="A4567" i="25" s="1"/>
  <c r="A4568" i="25" s="1"/>
  <c r="A4569" i="25" s="1"/>
  <c r="A4570" i="25" s="1"/>
  <c r="A4571" i="25" s="1"/>
  <c r="A4572" i="25" s="1"/>
  <c r="A4573" i="25" s="1"/>
  <c r="A4574" i="25" s="1"/>
  <c r="A4575" i="25" s="1"/>
  <c r="A4576" i="25" s="1"/>
  <c r="A4577" i="25" s="1"/>
  <c r="A4578" i="25" s="1"/>
  <c r="A4579" i="25" s="1"/>
  <c r="A4580" i="25" s="1"/>
  <c r="A4581" i="25" s="1"/>
  <c r="A4582" i="25" s="1"/>
  <c r="A4583" i="25" s="1"/>
  <c r="A4584" i="25" s="1"/>
  <c r="A4585" i="25" s="1"/>
  <c r="A4586" i="25" s="1"/>
  <c r="A4587" i="25" s="1"/>
  <c r="A4588" i="25" s="1"/>
  <c r="A4589" i="25" s="1"/>
  <c r="A4590" i="25" s="1"/>
  <c r="A4591" i="25" s="1"/>
  <c r="A4592" i="25" s="1"/>
  <c r="A4593" i="25" s="1"/>
  <c r="A4594" i="25" s="1"/>
  <c r="A4595" i="25" s="1"/>
  <c r="A4596" i="25" s="1"/>
  <c r="A4597" i="25" s="1"/>
  <c r="A4598" i="25" s="1"/>
  <c r="A4599" i="25" s="1"/>
  <c r="A4600" i="25" s="1"/>
  <c r="A4601" i="25" s="1"/>
  <c r="A4602" i="25" s="1"/>
  <c r="A4603" i="25" s="1"/>
  <c r="A4604" i="25" s="1"/>
  <c r="A4605" i="25" s="1"/>
  <c r="A4606" i="25" s="1"/>
  <c r="A4607" i="25" s="1"/>
  <c r="A4608" i="25" s="1"/>
  <c r="A4609" i="25" s="1"/>
  <c r="A4610" i="25" s="1"/>
  <c r="A4611" i="25" s="1"/>
  <c r="A4612" i="25" s="1"/>
  <c r="A4613" i="25" s="1"/>
  <c r="A4614" i="25" s="1"/>
  <c r="A4615" i="25" s="1"/>
  <c r="A4616" i="25" s="1"/>
  <c r="A4617" i="25" s="1"/>
  <c r="A4618" i="25" s="1"/>
  <c r="A4619" i="25" s="1"/>
  <c r="A4620" i="25" s="1"/>
  <c r="A4621" i="25" s="1"/>
  <c r="A4622" i="25" s="1"/>
  <c r="A4623" i="25" s="1"/>
  <c r="A4624" i="25" s="1"/>
  <c r="A4625" i="25" s="1"/>
  <c r="A4626" i="25" s="1"/>
  <c r="A4627" i="25" s="1"/>
  <c r="A4628" i="25" s="1"/>
  <c r="A4629" i="25" s="1"/>
  <c r="A4630" i="25" s="1"/>
  <c r="A4631" i="25" s="1"/>
  <c r="A4632" i="25" s="1"/>
  <c r="A4633" i="25" s="1"/>
  <c r="A4634" i="25" s="1"/>
  <c r="A4635" i="25" s="1"/>
  <c r="A4636" i="25" s="1"/>
  <c r="A4637" i="25" s="1"/>
  <c r="A4638" i="25" s="1"/>
  <c r="A4639" i="25" s="1"/>
  <c r="A4640" i="25" s="1"/>
  <c r="A4641" i="25" s="1"/>
  <c r="A4642" i="25" s="1"/>
  <c r="A4643" i="25" s="1"/>
  <c r="A4644" i="25" s="1"/>
  <c r="A4645" i="25" s="1"/>
  <c r="A4646" i="25" s="1"/>
  <c r="A4647" i="25" s="1"/>
  <c r="A4648" i="25" s="1"/>
  <c r="A4649" i="25" s="1"/>
  <c r="A4650" i="25" s="1"/>
  <c r="A4651" i="25" s="1"/>
  <c r="A4652" i="25" s="1"/>
  <c r="A4653" i="25" s="1"/>
  <c r="A4654" i="25" s="1"/>
  <c r="A4655" i="25" s="1"/>
  <c r="A4656" i="25" s="1"/>
  <c r="A4657" i="25" s="1"/>
  <c r="A4658" i="25" s="1"/>
  <c r="A4659" i="25" s="1"/>
  <c r="A4660" i="25" s="1"/>
  <c r="A4661" i="25" s="1"/>
  <c r="A4662" i="25" s="1"/>
  <c r="A4663" i="25" s="1"/>
  <c r="A4664" i="25" s="1"/>
  <c r="A4665" i="25" s="1"/>
  <c r="A4666" i="25" s="1"/>
  <c r="A4667" i="25" s="1"/>
  <c r="A4668" i="25" s="1"/>
  <c r="A4669" i="25" s="1"/>
  <c r="A4670" i="25" s="1"/>
  <c r="A4671" i="25" s="1"/>
  <c r="A4672" i="25" s="1"/>
  <c r="A4673" i="25" s="1"/>
  <c r="A4674" i="25" s="1"/>
  <c r="A4675" i="25" s="1"/>
  <c r="A4676" i="25" s="1"/>
  <c r="A4677" i="25" s="1"/>
  <c r="A4678" i="25" s="1"/>
  <c r="A4679" i="25" s="1"/>
  <c r="A4680" i="25" s="1"/>
  <c r="A4681" i="25" s="1"/>
  <c r="A4682" i="25" s="1"/>
  <c r="A4683" i="25" s="1"/>
  <c r="A4684" i="25" s="1"/>
  <c r="A4685" i="25" s="1"/>
  <c r="A4686" i="25" s="1"/>
  <c r="A4687" i="25" s="1"/>
  <c r="A4688" i="25" s="1"/>
  <c r="A4689" i="25" s="1"/>
  <c r="A4690" i="25" s="1"/>
  <c r="A4691" i="25" s="1"/>
  <c r="A4692" i="25" s="1"/>
  <c r="A4693" i="25" s="1"/>
  <c r="A4694" i="25" s="1"/>
  <c r="A4695" i="25" s="1"/>
  <c r="A4696" i="25" s="1"/>
  <c r="A4697" i="25" s="1"/>
  <c r="A4698" i="25" s="1"/>
  <c r="A4699" i="25" s="1"/>
  <c r="A4700" i="25" s="1"/>
  <c r="A4701" i="25" s="1"/>
  <c r="A4702" i="25" s="1"/>
  <c r="A4703" i="25" s="1"/>
  <c r="A4704" i="25" s="1"/>
  <c r="A4705" i="25" s="1"/>
  <c r="A4706" i="25" s="1"/>
  <c r="A4707" i="25" s="1"/>
  <c r="A4708" i="25" s="1"/>
  <c r="A4709" i="25" s="1"/>
  <c r="A4710" i="25" s="1"/>
  <c r="A4711" i="25" s="1"/>
  <c r="A4712" i="25" s="1"/>
  <c r="A4713" i="25" s="1"/>
  <c r="A4714" i="25" s="1"/>
  <c r="A4715" i="25" s="1"/>
  <c r="A4716" i="25" s="1"/>
  <c r="A4717" i="25" s="1"/>
  <c r="A4718" i="25" s="1"/>
  <c r="A4719" i="25" s="1"/>
  <c r="A4720" i="25" s="1"/>
  <c r="A4721" i="25" s="1"/>
  <c r="A4722" i="25" s="1"/>
  <c r="A4723" i="25" s="1"/>
  <c r="A4724" i="25" s="1"/>
  <c r="A4725" i="25" s="1"/>
  <c r="A4726" i="25" s="1"/>
  <c r="A4727" i="25" s="1"/>
  <c r="A4728" i="25" s="1"/>
  <c r="A4729" i="25" s="1"/>
  <c r="A4730" i="25" s="1"/>
  <c r="A4731" i="25" s="1"/>
  <c r="A4732" i="25" s="1"/>
  <c r="A4733" i="25" s="1"/>
  <c r="A4734" i="25" s="1"/>
  <c r="A4735" i="25" s="1"/>
  <c r="A4736" i="25" s="1"/>
  <c r="A4737" i="25" s="1"/>
  <c r="A4738" i="25" s="1"/>
  <c r="A4739" i="25" s="1"/>
  <c r="A4740" i="25" s="1"/>
  <c r="A4741" i="25" s="1"/>
  <c r="A4742" i="25" s="1"/>
  <c r="A4743" i="25" s="1"/>
  <c r="A4744" i="25" s="1"/>
  <c r="A4745" i="25" s="1"/>
  <c r="A4746" i="25" s="1"/>
  <c r="A4747" i="25" s="1"/>
  <c r="A4748" i="25" s="1"/>
  <c r="A4749" i="25" s="1"/>
  <c r="A4750" i="25" s="1"/>
  <c r="A4751" i="25" s="1"/>
  <c r="A4752" i="25" s="1"/>
  <c r="A4753" i="25" s="1"/>
  <c r="A4754" i="25" s="1"/>
  <c r="A4755" i="25" s="1"/>
  <c r="A4756" i="25" s="1"/>
  <c r="A4757" i="25" s="1"/>
  <c r="A4758" i="25" s="1"/>
  <c r="A4759" i="25" s="1"/>
  <c r="A4760" i="25" s="1"/>
  <c r="A4761" i="25" s="1"/>
  <c r="A4762" i="25" s="1"/>
  <c r="A4763" i="25" s="1"/>
  <c r="A4764" i="25" s="1"/>
  <c r="A4765" i="25" s="1"/>
  <c r="A4766" i="25" s="1"/>
  <c r="A4767" i="25" s="1"/>
  <c r="A4768" i="25" s="1"/>
  <c r="A4769" i="25" s="1"/>
  <c r="A4770" i="25" s="1"/>
  <c r="A4771" i="25" s="1"/>
  <c r="A4772" i="25" s="1"/>
  <c r="A4773" i="25" s="1"/>
  <c r="A4774" i="25" s="1"/>
  <c r="A4775" i="25" s="1"/>
  <c r="A4776" i="25" s="1"/>
  <c r="A4777" i="25" s="1"/>
  <c r="A4778" i="25" s="1"/>
  <c r="A4779" i="25" s="1"/>
  <c r="A4780" i="25" s="1"/>
  <c r="A4781" i="25" s="1"/>
  <c r="A4782" i="25" s="1"/>
  <c r="A4783" i="25" s="1"/>
  <c r="A4784" i="25" s="1"/>
  <c r="A4785" i="25" s="1"/>
  <c r="A4786" i="25" s="1"/>
  <c r="A4787" i="25" s="1"/>
  <c r="A4788" i="25" s="1"/>
  <c r="A4789" i="25" s="1"/>
  <c r="A4790" i="25" s="1"/>
  <c r="A4791" i="25" s="1"/>
  <c r="A4792" i="25" s="1"/>
  <c r="A4793" i="25" s="1"/>
  <c r="A4794" i="25" s="1"/>
  <c r="A4795" i="25" s="1"/>
  <c r="A4796" i="25" s="1"/>
  <c r="A4797" i="25" s="1"/>
  <c r="A4798" i="25" s="1"/>
  <c r="A4799" i="25" s="1"/>
  <c r="A4800" i="25" s="1"/>
  <c r="A4801" i="25" s="1"/>
  <c r="A4802" i="25" s="1"/>
  <c r="A4803" i="25" s="1"/>
  <c r="A4804" i="25" s="1"/>
  <c r="A4805" i="25" s="1"/>
  <c r="A4806" i="25" s="1"/>
  <c r="A4807" i="25" s="1"/>
  <c r="A4808" i="25" s="1"/>
  <c r="A4809" i="25" s="1"/>
  <c r="A4810" i="25" s="1"/>
  <c r="A4811" i="25" s="1"/>
  <c r="A4812" i="25" s="1"/>
  <c r="A4813" i="25" s="1"/>
  <c r="A4814" i="25" s="1"/>
  <c r="A4815" i="25" s="1"/>
  <c r="A4816" i="25" s="1"/>
  <c r="A4817" i="25" s="1"/>
  <c r="A4818" i="25" s="1"/>
  <c r="A4819" i="25" s="1"/>
  <c r="A4820" i="25" s="1"/>
  <c r="A4821" i="25" s="1"/>
  <c r="A4822" i="25" s="1"/>
  <c r="A4823" i="25" s="1"/>
  <c r="A4824" i="25" s="1"/>
  <c r="A4825" i="25" s="1"/>
  <c r="A4826" i="25" s="1"/>
  <c r="A4827" i="25" s="1"/>
  <c r="A4828" i="25" s="1"/>
  <c r="A4829" i="25" s="1"/>
  <c r="A4830" i="25" s="1"/>
  <c r="A4831" i="25" s="1"/>
  <c r="A4832" i="25" s="1"/>
  <c r="A4833" i="25" s="1"/>
  <c r="A4834" i="25" s="1"/>
  <c r="A4835" i="25" s="1"/>
  <c r="A4836" i="25" s="1"/>
  <c r="A4837" i="25" s="1"/>
  <c r="A4838" i="25" s="1"/>
  <c r="A4839" i="25" s="1"/>
  <c r="A4840" i="25" s="1"/>
  <c r="A4841" i="25" s="1"/>
  <c r="A4842" i="25" s="1"/>
  <c r="A4843" i="25" s="1"/>
  <c r="A4844" i="25" s="1"/>
  <c r="A4845" i="25" s="1"/>
  <c r="A4846" i="25" s="1"/>
  <c r="A4847" i="25" s="1"/>
  <c r="A4848" i="25" s="1"/>
  <c r="A4849" i="25" s="1"/>
  <c r="A4850" i="25" s="1"/>
  <c r="A4851" i="25" s="1"/>
  <c r="A4852" i="25" s="1"/>
  <c r="A4853" i="25" s="1"/>
  <c r="A4854" i="25" s="1"/>
  <c r="A4855" i="25" s="1"/>
  <c r="A4856" i="25" s="1"/>
  <c r="A4857" i="25" s="1"/>
  <c r="A4858" i="25" s="1"/>
  <c r="A4859" i="25" s="1"/>
  <c r="A4860" i="25" s="1"/>
  <c r="A4861" i="25" s="1"/>
  <c r="A4862" i="25" s="1"/>
  <c r="A4863" i="25" s="1"/>
  <c r="A4864" i="25" s="1"/>
  <c r="A4865" i="25" s="1"/>
  <c r="A4866" i="25" s="1"/>
  <c r="A4867" i="25" s="1"/>
  <c r="A4868" i="25" s="1"/>
  <c r="A4869" i="25" s="1"/>
  <c r="A4870" i="25" s="1"/>
  <c r="A4871" i="25" s="1"/>
  <c r="A4872" i="25" s="1"/>
  <c r="A4873" i="25" s="1"/>
  <c r="A4874" i="25" s="1"/>
  <c r="A4875" i="25" s="1"/>
  <c r="A4876" i="25" s="1"/>
  <c r="A4877" i="25" s="1"/>
  <c r="A4878" i="25" s="1"/>
  <c r="A4879" i="25" s="1"/>
  <c r="A4880" i="25" s="1"/>
  <c r="A4881" i="25" s="1"/>
  <c r="A4882" i="25" s="1"/>
  <c r="A4883" i="25" s="1"/>
  <c r="A4884" i="25" s="1"/>
  <c r="A4885" i="25" s="1"/>
  <c r="A4886" i="25" s="1"/>
  <c r="A4887" i="25" s="1"/>
  <c r="A4888" i="25" s="1"/>
  <c r="A4889" i="25" s="1"/>
  <c r="A4890" i="25" s="1"/>
  <c r="A4891" i="25" s="1"/>
  <c r="A4892" i="25" s="1"/>
  <c r="A4893" i="25" s="1"/>
  <c r="A4894" i="25" s="1"/>
  <c r="A4895" i="25" s="1"/>
  <c r="A4896" i="25" s="1"/>
  <c r="A4897" i="25" s="1"/>
  <c r="A4898" i="25" s="1"/>
  <c r="A4899" i="25" s="1"/>
  <c r="A4900" i="25" s="1"/>
  <c r="A4901" i="25" s="1"/>
  <c r="A4902" i="25" s="1"/>
  <c r="A4903" i="25" s="1"/>
  <c r="A4904" i="25" s="1"/>
  <c r="A4905" i="25" s="1"/>
  <c r="A4906" i="25" s="1"/>
  <c r="A4907" i="25" s="1"/>
  <c r="A4908" i="25" s="1"/>
  <c r="A4909" i="25" s="1"/>
  <c r="A4910" i="25" s="1"/>
  <c r="A4911" i="25" s="1"/>
  <c r="A4912" i="25" s="1"/>
  <c r="A4913" i="25" s="1"/>
  <c r="A4914" i="25" s="1"/>
  <c r="A4915" i="25" s="1"/>
  <c r="A4916" i="25" s="1"/>
  <c r="A4917" i="25" s="1"/>
  <c r="A4918" i="25" s="1"/>
  <c r="A4919" i="25" s="1"/>
  <c r="A4920" i="25" s="1"/>
  <c r="A4921" i="25" s="1"/>
  <c r="A4922" i="25" s="1"/>
  <c r="A4923" i="25" s="1"/>
  <c r="A4924" i="25" s="1"/>
  <c r="A4925" i="25" s="1"/>
  <c r="A4926" i="25" s="1"/>
  <c r="A4927" i="25" s="1"/>
  <c r="A4928" i="25" s="1"/>
  <c r="A4929" i="25" s="1"/>
  <c r="A4930" i="25" s="1"/>
  <c r="A4931" i="25" s="1"/>
  <c r="A4932" i="25" s="1"/>
  <c r="A4933" i="25" s="1"/>
  <c r="A4934" i="25" s="1"/>
  <c r="A4935" i="25" s="1"/>
  <c r="A4936" i="25" s="1"/>
  <c r="A4937" i="25" s="1"/>
  <c r="A4938" i="25" s="1"/>
  <c r="A4939" i="25" s="1"/>
  <c r="A4940" i="25" s="1"/>
  <c r="A4941" i="25" s="1"/>
  <c r="A4942" i="25" s="1"/>
  <c r="A4943" i="25" s="1"/>
  <c r="A4944" i="25" s="1"/>
  <c r="A4945" i="25" s="1"/>
  <c r="A4946" i="25" s="1"/>
  <c r="A4947" i="25" s="1"/>
  <c r="A4948" i="25" s="1"/>
  <c r="A4949" i="25" s="1"/>
  <c r="A4950" i="25" s="1"/>
  <c r="A4951" i="25" s="1"/>
  <c r="A4952" i="25" s="1"/>
  <c r="A4953" i="25" s="1"/>
  <c r="A4954" i="25" s="1"/>
  <c r="A4955" i="25" s="1"/>
  <c r="A4956" i="25" s="1"/>
  <c r="A4957" i="25" s="1"/>
  <c r="A4958" i="25" s="1"/>
  <c r="A4959" i="25" s="1"/>
  <c r="A4960" i="25" s="1"/>
  <c r="A4961" i="25" s="1"/>
  <c r="A4962" i="25" s="1"/>
  <c r="A4963" i="25" s="1"/>
  <c r="A4964" i="25" s="1"/>
  <c r="A4965" i="25" s="1"/>
  <c r="A4966" i="25" s="1"/>
  <c r="A4967" i="25" s="1"/>
  <c r="A4968" i="25" s="1"/>
  <c r="A4969" i="25" s="1"/>
  <c r="A4970" i="25" s="1"/>
  <c r="A4971" i="25" s="1"/>
  <c r="A4972" i="25" s="1"/>
  <c r="A4973" i="25" s="1"/>
  <c r="A4974" i="25" s="1"/>
  <c r="A4975" i="25" s="1"/>
  <c r="A4976" i="25" s="1"/>
  <c r="A4977" i="25" s="1"/>
  <c r="A4978" i="25" s="1"/>
  <c r="A4979" i="25" s="1"/>
  <c r="A4980" i="25" s="1"/>
  <c r="A4981" i="25" s="1"/>
  <c r="A4982" i="25" s="1"/>
  <c r="A4983" i="25" s="1"/>
  <c r="A4984" i="25" s="1"/>
  <c r="A4985" i="25" s="1"/>
  <c r="A4986" i="25" s="1"/>
  <c r="A4987" i="25" s="1"/>
  <c r="A4988" i="25" s="1"/>
  <c r="A4989" i="25" s="1"/>
  <c r="A4990" i="25" s="1"/>
  <c r="A4991" i="25" s="1"/>
  <c r="A4992" i="25" s="1"/>
  <c r="A4993" i="25" s="1"/>
  <c r="A4994" i="25" s="1"/>
  <c r="A4995" i="25" s="1"/>
  <c r="A4996" i="25" s="1"/>
  <c r="A4997" i="25" s="1"/>
  <c r="A4998" i="25" s="1"/>
  <c r="A4999" i="25" s="1"/>
  <c r="A5000" i="25" s="1"/>
  <c r="A5001" i="25" s="1"/>
  <c r="A5002" i="25" s="1"/>
  <c r="A5003" i="25" s="1"/>
  <c r="A5004" i="25" s="1"/>
  <c r="A5005" i="25" s="1"/>
  <c r="A5006" i="25" s="1"/>
  <c r="A5007" i="25" s="1"/>
  <c r="A5008" i="25" s="1"/>
  <c r="A5009" i="25" s="1"/>
  <c r="A5010" i="25" s="1"/>
  <c r="A5011" i="25" s="1"/>
  <c r="A5012" i="25" s="1"/>
  <c r="A5013" i="25" s="1"/>
  <c r="A5014" i="25" s="1"/>
  <c r="A5015" i="25" s="1"/>
  <c r="A5016" i="25" s="1"/>
  <c r="A5017" i="25" s="1"/>
  <c r="A5018" i="25" s="1"/>
  <c r="A5019" i="25" s="1"/>
  <c r="A5020" i="25" s="1"/>
  <c r="A5021" i="25" s="1"/>
  <c r="A5022" i="25" s="1"/>
  <c r="A5023" i="25" s="1"/>
  <c r="A5024" i="25" s="1"/>
  <c r="A5025" i="25" s="1"/>
  <c r="A5026" i="25" s="1"/>
  <c r="A5027" i="25" s="1"/>
  <c r="A5028" i="25" s="1"/>
  <c r="A5029" i="25" s="1"/>
  <c r="A5030" i="25" s="1"/>
  <c r="A5031" i="25" s="1"/>
  <c r="A5032" i="25" s="1"/>
  <c r="A5033" i="25" s="1"/>
  <c r="A5034" i="25" s="1"/>
  <c r="A5035" i="25" s="1"/>
  <c r="A5036" i="25" s="1"/>
  <c r="A5037" i="25" s="1"/>
  <c r="A5038" i="25" s="1"/>
  <c r="A5039" i="25" s="1"/>
  <c r="A5040" i="25" s="1"/>
  <c r="A5041" i="25" s="1"/>
  <c r="A5042" i="25" s="1"/>
  <c r="A5043" i="25" s="1"/>
  <c r="A5044" i="25" s="1"/>
  <c r="A5045" i="25" s="1"/>
  <c r="A5046" i="25" s="1"/>
  <c r="A5047" i="25" s="1"/>
  <c r="A5048" i="25" s="1"/>
  <c r="A5049" i="25" s="1"/>
  <c r="A5050" i="25" s="1"/>
  <c r="A5051" i="25" s="1"/>
  <c r="A5052" i="25" s="1"/>
  <c r="A5053" i="25" s="1"/>
  <c r="A5054" i="25" s="1"/>
  <c r="A5055" i="25" s="1"/>
  <c r="A5056" i="25" s="1"/>
  <c r="A5057" i="25" s="1"/>
  <c r="A5058" i="25" s="1"/>
  <c r="A5059" i="25" s="1"/>
  <c r="A5060" i="25" s="1"/>
  <c r="A5061" i="25" s="1"/>
  <c r="A5062" i="25" s="1"/>
  <c r="A5063" i="25" s="1"/>
  <c r="A5064" i="25" s="1"/>
  <c r="A5065" i="25" s="1"/>
  <c r="A5066" i="25" s="1"/>
  <c r="A5067" i="25" s="1"/>
  <c r="A5068" i="25" s="1"/>
  <c r="A5069" i="25" s="1"/>
  <c r="A5070" i="25" s="1"/>
  <c r="A5071" i="25" s="1"/>
  <c r="A5072" i="25" s="1"/>
  <c r="A5073" i="25" s="1"/>
  <c r="A5074" i="25" s="1"/>
  <c r="A5075" i="25" s="1"/>
  <c r="A5076" i="25" s="1"/>
  <c r="A5077" i="25" s="1"/>
  <c r="A5078" i="25" s="1"/>
  <c r="A5079" i="25" s="1"/>
  <c r="A5080" i="25" s="1"/>
  <c r="A5081" i="25" s="1"/>
  <c r="A5082" i="25" s="1"/>
  <c r="A5083" i="25" s="1"/>
  <c r="A5084" i="25" s="1"/>
  <c r="A5085" i="25" s="1"/>
  <c r="A5086" i="25" s="1"/>
  <c r="A5087" i="25" s="1"/>
  <c r="A5088" i="25" s="1"/>
  <c r="A5089" i="25" s="1"/>
  <c r="A5090" i="25" s="1"/>
  <c r="A5091" i="25" s="1"/>
  <c r="A5092" i="25" s="1"/>
  <c r="A5093" i="25" s="1"/>
  <c r="A5094" i="25" s="1"/>
  <c r="A5095" i="25" s="1"/>
  <c r="A5096" i="25" s="1"/>
  <c r="A5097" i="25" s="1"/>
  <c r="A5098" i="25" s="1"/>
  <c r="A5099" i="25" s="1"/>
  <c r="A5100" i="25" s="1"/>
  <c r="A5101" i="25" s="1"/>
  <c r="A5102" i="25" s="1"/>
  <c r="A5103" i="25" s="1"/>
  <c r="A5104" i="25" s="1"/>
  <c r="A5105" i="25" s="1"/>
  <c r="A5106" i="25" s="1"/>
  <c r="A5107" i="25" s="1"/>
  <c r="A5108" i="25" s="1"/>
  <c r="A5109" i="25" s="1"/>
  <c r="A5110" i="25" s="1"/>
  <c r="A5111" i="25" s="1"/>
  <c r="A5112" i="25" s="1"/>
  <c r="A5113" i="25" s="1"/>
  <c r="A5114" i="25" s="1"/>
  <c r="A5115" i="25" s="1"/>
  <c r="A5116" i="25" s="1"/>
  <c r="A5117" i="25" s="1"/>
  <c r="A5118" i="25" s="1"/>
  <c r="A5119" i="25" s="1"/>
  <c r="A5120" i="25" s="1"/>
  <c r="A5121" i="25" s="1"/>
  <c r="A5122" i="25" s="1"/>
  <c r="A5123" i="25" s="1"/>
  <c r="A5124" i="25" s="1"/>
  <c r="A5125" i="25" s="1"/>
  <c r="A5126" i="25" s="1"/>
  <c r="A5127" i="25" s="1"/>
  <c r="A5128" i="25" s="1"/>
  <c r="A5129" i="25" s="1"/>
  <c r="A5130" i="25" s="1"/>
  <c r="A5131" i="25" s="1"/>
  <c r="A5132" i="25" s="1"/>
  <c r="A5133" i="25" s="1"/>
  <c r="A5134" i="25" s="1"/>
  <c r="A5135" i="25" s="1"/>
  <c r="A5136" i="25" s="1"/>
  <c r="A5137" i="25" s="1"/>
  <c r="A5138" i="25" s="1"/>
  <c r="A5139" i="25" s="1"/>
  <c r="A5140" i="25" s="1"/>
  <c r="A5141" i="25" s="1"/>
  <c r="A5142" i="25" s="1"/>
  <c r="A5143" i="25" s="1"/>
  <c r="A5144" i="25" s="1"/>
  <c r="A5145" i="25" s="1"/>
  <c r="A5146" i="25" s="1"/>
  <c r="A5147" i="25" s="1"/>
  <c r="A5148" i="25" s="1"/>
  <c r="A5149" i="25" s="1"/>
  <c r="A5150" i="25" s="1"/>
  <c r="A5151" i="25" s="1"/>
  <c r="A5152" i="25" s="1"/>
  <c r="A5153" i="25" s="1"/>
  <c r="A5154" i="25" s="1"/>
  <c r="A5155" i="25" s="1"/>
  <c r="A5156" i="25" s="1"/>
  <c r="A5157" i="25" s="1"/>
  <c r="A5158" i="25" s="1"/>
  <c r="A5159" i="25" s="1"/>
  <c r="A5160" i="25" s="1"/>
  <c r="A5161" i="25" s="1"/>
  <c r="A5162" i="25" s="1"/>
  <c r="A5163" i="25" s="1"/>
  <c r="A5164" i="25" s="1"/>
  <c r="A5165" i="25" s="1"/>
  <c r="A5166" i="25" s="1"/>
  <c r="A5167" i="25" s="1"/>
  <c r="A5168" i="25" s="1"/>
  <c r="A5169" i="25" s="1"/>
  <c r="A5170" i="25" s="1"/>
  <c r="A5171" i="25" s="1"/>
  <c r="A5172" i="25" s="1"/>
  <c r="A5173" i="25" s="1"/>
  <c r="A5174" i="25" s="1"/>
  <c r="A5175" i="25" s="1"/>
  <c r="A5176" i="25" s="1"/>
  <c r="A5177" i="25" s="1"/>
  <c r="A5178" i="25" s="1"/>
  <c r="A5179" i="25" s="1"/>
  <c r="A5180" i="25" s="1"/>
  <c r="A5181" i="25" s="1"/>
  <c r="A5182" i="25" s="1"/>
  <c r="A5183" i="25" s="1"/>
  <c r="A5184" i="25" s="1"/>
  <c r="A5185" i="25" s="1"/>
  <c r="A5186" i="25" s="1"/>
  <c r="A5187" i="25" s="1"/>
  <c r="A5188" i="25" s="1"/>
  <c r="A5189" i="25" s="1"/>
  <c r="A5190" i="25" s="1"/>
  <c r="A5191" i="25" s="1"/>
  <c r="A5192" i="25" s="1"/>
  <c r="A5193" i="25" s="1"/>
  <c r="A5194" i="25" s="1"/>
  <c r="A5195" i="25" s="1"/>
  <c r="A5196" i="25" s="1"/>
  <c r="A5197" i="25" s="1"/>
  <c r="A5198" i="25" s="1"/>
  <c r="A5199" i="25" s="1"/>
  <c r="A5200" i="25" s="1"/>
  <c r="A5201" i="25" s="1"/>
  <c r="A5202" i="25" s="1"/>
  <c r="A5203" i="25" s="1"/>
  <c r="A5204" i="25" s="1"/>
  <c r="A5205" i="25" s="1"/>
  <c r="A5206" i="25" s="1"/>
  <c r="A5207" i="25" s="1"/>
  <c r="A5208" i="25" s="1"/>
  <c r="A5209" i="25" s="1"/>
  <c r="A5210" i="25" s="1"/>
  <c r="A5211" i="25" s="1"/>
  <c r="A5212" i="25" s="1"/>
  <c r="A5213" i="25" s="1"/>
  <c r="A5214" i="25" s="1"/>
  <c r="A5215" i="25" s="1"/>
  <c r="A5216" i="25" s="1"/>
  <c r="A5217" i="25" s="1"/>
  <c r="A5218" i="25" s="1"/>
  <c r="A5219" i="25" s="1"/>
  <c r="A5220" i="25" s="1"/>
  <c r="A5221" i="25" s="1"/>
  <c r="A5222" i="25" s="1"/>
  <c r="A5223" i="25" s="1"/>
  <c r="A5224" i="25" s="1"/>
  <c r="A5225" i="25" s="1"/>
  <c r="A5226" i="25" s="1"/>
  <c r="A5227" i="25" s="1"/>
  <c r="A5228" i="25" s="1"/>
  <c r="A5229" i="25" s="1"/>
  <c r="A5230" i="25" s="1"/>
  <c r="A5231" i="25" s="1"/>
  <c r="A5232" i="25" s="1"/>
  <c r="A5233" i="25" s="1"/>
  <c r="A5234" i="25" s="1"/>
  <c r="A5235" i="25" s="1"/>
  <c r="A5236" i="25" s="1"/>
  <c r="A5237" i="25" s="1"/>
  <c r="A5238" i="25" s="1"/>
  <c r="A5239" i="25" s="1"/>
  <c r="A5240" i="25" s="1"/>
  <c r="A5241" i="25" s="1"/>
  <c r="A5242" i="25" s="1"/>
  <c r="A5243" i="25" s="1"/>
  <c r="A5244" i="25" s="1"/>
  <c r="A5245" i="25" s="1"/>
  <c r="A5246" i="25" s="1"/>
  <c r="A5247" i="25" s="1"/>
  <c r="A5248" i="25" s="1"/>
  <c r="A5249" i="25" s="1"/>
  <c r="A5250" i="25" s="1"/>
  <c r="A5251" i="25" s="1"/>
  <c r="A5252" i="25" s="1"/>
  <c r="A5253" i="25" s="1"/>
  <c r="A5254" i="25" s="1"/>
  <c r="A5255" i="25" s="1"/>
  <c r="A5256" i="25" s="1"/>
  <c r="A5257" i="25" s="1"/>
  <c r="A5258" i="25" s="1"/>
  <c r="A5259" i="25" s="1"/>
  <c r="A5260" i="25" s="1"/>
  <c r="A5261" i="25" s="1"/>
  <c r="A5262" i="25" s="1"/>
  <c r="A5263" i="25" s="1"/>
  <c r="A5264" i="25" s="1"/>
  <c r="A5265" i="25" s="1"/>
  <c r="A5266" i="25" s="1"/>
  <c r="A5267" i="25" s="1"/>
  <c r="A5268" i="25" s="1"/>
  <c r="A5269" i="25" s="1"/>
  <c r="A5270" i="25" s="1"/>
  <c r="A5271" i="25" s="1"/>
  <c r="A5272" i="25" s="1"/>
  <c r="A5273" i="25" s="1"/>
  <c r="A5274" i="25" s="1"/>
  <c r="A5275" i="25" s="1"/>
  <c r="A5276" i="25" s="1"/>
  <c r="A5277" i="25" s="1"/>
  <c r="A5278" i="25" s="1"/>
  <c r="A5279" i="25" s="1"/>
  <c r="A5280" i="25" s="1"/>
  <c r="A5281" i="25" s="1"/>
  <c r="A5282" i="25" s="1"/>
  <c r="A5283" i="25" s="1"/>
  <c r="A5284" i="25" s="1"/>
  <c r="A5285" i="25" s="1"/>
  <c r="A5286" i="25" s="1"/>
  <c r="A5287" i="25" s="1"/>
  <c r="A5288" i="25" s="1"/>
  <c r="A5289" i="25" s="1"/>
  <c r="A5290" i="25" s="1"/>
  <c r="A5291" i="25" s="1"/>
  <c r="A5292" i="25" s="1"/>
  <c r="A5293" i="25" s="1"/>
  <c r="A5294" i="25" s="1"/>
  <c r="A5295" i="25" s="1"/>
  <c r="A5296" i="25" s="1"/>
  <c r="A5297" i="25" s="1"/>
  <c r="A5298" i="25" s="1"/>
  <c r="A5299" i="25" s="1"/>
  <c r="A5300" i="25" s="1"/>
  <c r="A5301" i="25" s="1"/>
  <c r="A5302" i="25" s="1"/>
  <c r="A5303" i="25" s="1"/>
  <c r="A5304" i="25" s="1"/>
  <c r="A5305" i="25" s="1"/>
  <c r="A5306" i="25" s="1"/>
  <c r="A5307" i="25" s="1"/>
  <c r="A5308" i="25" s="1"/>
  <c r="A5309" i="25" s="1"/>
  <c r="A5310" i="25" s="1"/>
  <c r="A5311" i="25" s="1"/>
  <c r="A5312" i="25" s="1"/>
  <c r="A5313" i="25" s="1"/>
  <c r="A5314" i="25" s="1"/>
  <c r="A5315" i="25" s="1"/>
  <c r="A5316" i="25" s="1"/>
  <c r="A5317" i="25" s="1"/>
  <c r="A5318" i="25" s="1"/>
  <c r="A5319" i="25" s="1"/>
  <c r="A5320" i="25" s="1"/>
  <c r="A5321" i="25" s="1"/>
  <c r="A5322" i="25" s="1"/>
  <c r="A5323" i="25" s="1"/>
  <c r="A5324" i="25" s="1"/>
  <c r="A5325" i="25" s="1"/>
  <c r="A5326" i="25" s="1"/>
  <c r="A5327" i="25" s="1"/>
  <c r="A5328" i="25" s="1"/>
  <c r="A5329" i="25" s="1"/>
  <c r="A5330" i="25" s="1"/>
  <c r="A5331" i="25" s="1"/>
  <c r="A5332" i="25" s="1"/>
  <c r="A5333" i="25" s="1"/>
  <c r="A5334" i="25" s="1"/>
  <c r="A5335" i="25" s="1"/>
  <c r="A5336" i="25" s="1"/>
  <c r="A5337" i="25" s="1"/>
  <c r="A5338" i="25" s="1"/>
  <c r="A5339" i="25" s="1"/>
  <c r="A5340" i="25" s="1"/>
  <c r="A5341" i="25" s="1"/>
  <c r="A5342" i="25" s="1"/>
  <c r="A5343" i="25" s="1"/>
  <c r="A5344" i="25" s="1"/>
  <c r="A5345" i="25" s="1"/>
  <c r="A5346" i="25" s="1"/>
  <c r="A5347" i="25" s="1"/>
  <c r="A5348" i="25" s="1"/>
  <c r="A5349" i="25" s="1"/>
  <c r="A5350" i="25" s="1"/>
  <c r="A5351" i="25" s="1"/>
  <c r="A5352" i="25" s="1"/>
  <c r="A5353" i="25" s="1"/>
  <c r="A5354" i="25" s="1"/>
  <c r="A5355" i="25" s="1"/>
  <c r="A5356" i="25" s="1"/>
  <c r="A5357" i="25" s="1"/>
  <c r="A5358" i="25" s="1"/>
  <c r="A5359" i="25" s="1"/>
  <c r="A5360" i="25" s="1"/>
  <c r="A5361" i="25" s="1"/>
  <c r="A5362" i="25" s="1"/>
  <c r="A5363" i="25" s="1"/>
  <c r="A5364" i="25" s="1"/>
  <c r="A5365" i="25" s="1"/>
  <c r="A5366" i="25" s="1"/>
  <c r="A5367" i="25" s="1"/>
  <c r="A5368" i="25" s="1"/>
  <c r="A5369" i="25" s="1"/>
  <c r="A5370" i="25" s="1"/>
  <c r="A5371" i="25" s="1"/>
  <c r="A5372" i="25" s="1"/>
  <c r="A5373" i="25" s="1"/>
  <c r="A5374" i="25" s="1"/>
  <c r="A5375" i="25" s="1"/>
  <c r="A5376" i="25" s="1"/>
  <c r="A5377" i="25" s="1"/>
  <c r="A5378" i="25" s="1"/>
  <c r="A5379" i="25" s="1"/>
  <c r="A5380" i="25" s="1"/>
  <c r="A5381" i="25" s="1"/>
  <c r="A5382" i="25" s="1"/>
  <c r="A5383" i="25" s="1"/>
  <c r="A5384" i="25" s="1"/>
  <c r="A5385" i="25" s="1"/>
  <c r="A5386" i="25" s="1"/>
  <c r="A5387" i="25" s="1"/>
  <c r="A5388" i="25" s="1"/>
  <c r="A5389" i="25" s="1"/>
  <c r="A5390" i="25" s="1"/>
  <c r="A5391" i="25" s="1"/>
  <c r="A5392" i="25" s="1"/>
  <c r="A5393" i="25" s="1"/>
  <c r="A5394" i="25" s="1"/>
  <c r="A5395" i="25" s="1"/>
  <c r="A5396" i="25" s="1"/>
  <c r="A5397" i="25" s="1"/>
  <c r="A5398" i="25" s="1"/>
  <c r="A5399" i="25" s="1"/>
  <c r="A5400" i="25" s="1"/>
  <c r="A5401" i="25" s="1"/>
  <c r="A5402" i="25" s="1"/>
  <c r="A5403" i="25" s="1"/>
  <c r="A5404" i="25" s="1"/>
  <c r="A5405" i="25" s="1"/>
  <c r="A5406" i="25" s="1"/>
  <c r="A5407" i="25" s="1"/>
  <c r="A5408" i="25" s="1"/>
  <c r="A5409" i="25" s="1"/>
  <c r="A5410" i="25" s="1"/>
  <c r="A5411" i="25" s="1"/>
  <c r="A5412" i="25" s="1"/>
  <c r="A5413" i="25" s="1"/>
  <c r="A5414" i="25" s="1"/>
  <c r="A5415" i="25" s="1"/>
  <c r="A5416" i="25" s="1"/>
  <c r="A5417" i="25" s="1"/>
  <c r="A5418" i="25" s="1"/>
  <c r="A5419" i="25" s="1"/>
  <c r="A5420" i="25" s="1"/>
  <c r="A5421" i="25" s="1"/>
  <c r="A5422" i="25" s="1"/>
  <c r="A5423" i="25" s="1"/>
  <c r="A5424" i="25" s="1"/>
  <c r="A5425" i="25" s="1"/>
  <c r="A5426" i="25" s="1"/>
  <c r="A5427" i="25" s="1"/>
  <c r="A5428" i="25" s="1"/>
  <c r="A5429" i="25" s="1"/>
  <c r="A5430" i="25" s="1"/>
  <c r="A5431" i="25" s="1"/>
  <c r="A5432" i="25" s="1"/>
  <c r="A5433" i="25" s="1"/>
  <c r="A5434" i="25" s="1"/>
  <c r="A5435" i="25" s="1"/>
  <c r="A5436" i="25" s="1"/>
  <c r="A5437" i="25" s="1"/>
  <c r="A5438" i="25" s="1"/>
  <c r="A5439" i="25" s="1"/>
  <c r="A5440" i="25" s="1"/>
  <c r="A5441" i="25" s="1"/>
  <c r="A5442" i="25" s="1"/>
  <c r="A5443" i="25" s="1"/>
  <c r="A5444" i="25" s="1"/>
  <c r="A5445" i="25" s="1"/>
  <c r="A5446" i="25" s="1"/>
  <c r="A5447" i="25" s="1"/>
  <c r="A5448" i="25" s="1"/>
  <c r="A5449" i="25" s="1"/>
  <c r="A5450" i="25" s="1"/>
  <c r="A5451" i="25" s="1"/>
  <c r="A5452" i="25" s="1"/>
  <c r="A5453" i="25" s="1"/>
  <c r="A5454" i="25" s="1"/>
  <c r="A5455" i="25" s="1"/>
  <c r="A5456" i="25" s="1"/>
  <c r="A5457" i="25" s="1"/>
  <c r="A5458" i="25" s="1"/>
  <c r="A5459" i="25" s="1"/>
  <c r="A5460" i="25" s="1"/>
  <c r="A5461" i="25" s="1"/>
  <c r="A5462" i="25" s="1"/>
  <c r="A5463" i="25" s="1"/>
  <c r="A5464" i="25" s="1"/>
  <c r="A5465" i="25" s="1"/>
  <c r="A5466" i="25" s="1"/>
  <c r="A5467" i="25" s="1"/>
  <c r="A5468" i="25" s="1"/>
  <c r="A5469" i="25" s="1"/>
  <c r="A5470" i="25" s="1"/>
  <c r="A5471" i="25" s="1"/>
  <c r="A5472" i="25" s="1"/>
  <c r="A5473" i="25" s="1"/>
  <c r="A5474" i="25" s="1"/>
  <c r="A5475" i="25" s="1"/>
  <c r="A5476" i="25" s="1"/>
  <c r="A5477" i="25" s="1"/>
  <c r="A5478" i="25" s="1"/>
  <c r="A5479" i="25" s="1"/>
  <c r="A5480" i="25" s="1"/>
  <c r="A5481" i="25" s="1"/>
  <c r="A5482" i="25" s="1"/>
  <c r="A5483" i="25" s="1"/>
  <c r="A5484" i="25" s="1"/>
  <c r="A5485" i="25" s="1"/>
  <c r="A5486" i="25" s="1"/>
  <c r="A5487" i="25" s="1"/>
  <c r="A5488" i="25" s="1"/>
  <c r="A5489" i="25" s="1"/>
  <c r="A5490" i="25" s="1"/>
  <c r="A5491" i="25" s="1"/>
  <c r="A5492" i="25" s="1"/>
  <c r="A5493" i="25" s="1"/>
  <c r="A5494" i="25" s="1"/>
  <c r="A5495" i="25" s="1"/>
  <c r="A5496" i="25" s="1"/>
  <c r="A5497" i="25" s="1"/>
  <c r="A5498" i="25" s="1"/>
  <c r="A5499" i="25" s="1"/>
  <c r="A5500" i="25" s="1"/>
  <c r="A5501" i="25" s="1"/>
  <c r="A5502" i="25" s="1"/>
  <c r="A5503" i="25" s="1"/>
  <c r="A5504" i="25" s="1"/>
  <c r="A5505" i="25" s="1"/>
  <c r="A5506" i="25" s="1"/>
  <c r="A5507" i="25" s="1"/>
  <c r="A5508" i="25" s="1"/>
  <c r="A5509" i="25" s="1"/>
  <c r="A5510" i="25" s="1"/>
  <c r="A5511" i="25" s="1"/>
  <c r="A5512" i="25" s="1"/>
  <c r="A5513" i="25" s="1"/>
  <c r="A5514" i="25" s="1"/>
  <c r="A5515" i="25" s="1"/>
  <c r="A5516" i="25" s="1"/>
  <c r="A5517" i="25" s="1"/>
  <c r="A5518" i="25" s="1"/>
  <c r="A5519" i="25" s="1"/>
  <c r="A5520" i="25" s="1"/>
  <c r="A5521" i="25" s="1"/>
  <c r="A5522" i="25" s="1"/>
  <c r="A5523" i="25" s="1"/>
  <c r="A5524" i="25" s="1"/>
  <c r="A5525" i="25" s="1"/>
  <c r="A5526" i="25" s="1"/>
  <c r="A5527" i="25" s="1"/>
  <c r="A5528" i="25" s="1"/>
  <c r="A5529" i="25" s="1"/>
  <c r="A5530" i="25" s="1"/>
  <c r="A5531" i="25" s="1"/>
  <c r="A5532" i="25" s="1"/>
  <c r="A5533" i="25" s="1"/>
  <c r="A5534" i="25" s="1"/>
  <c r="A5535" i="25" s="1"/>
  <c r="A5536" i="25" s="1"/>
  <c r="A5537" i="25" s="1"/>
  <c r="A5538" i="25" s="1"/>
  <c r="A5539" i="25" s="1"/>
  <c r="A5540" i="25" s="1"/>
  <c r="A5541" i="25" s="1"/>
  <c r="A5542" i="25" s="1"/>
  <c r="A5543" i="25" s="1"/>
  <c r="A5544" i="25" s="1"/>
  <c r="A5545" i="25" s="1"/>
  <c r="A5546" i="25" s="1"/>
  <c r="A5547" i="25" s="1"/>
  <c r="A5548" i="25" s="1"/>
  <c r="A5549" i="25" s="1"/>
  <c r="A5550" i="25" s="1"/>
  <c r="A5551" i="25" s="1"/>
  <c r="A5552" i="25" s="1"/>
  <c r="A5553" i="25" s="1"/>
  <c r="A5554" i="25" s="1"/>
  <c r="A5555" i="25" s="1"/>
  <c r="A5556" i="25" s="1"/>
  <c r="A5557" i="25" s="1"/>
  <c r="A5558" i="25" s="1"/>
  <c r="A5559" i="25" s="1"/>
  <c r="A5560" i="25" s="1"/>
  <c r="A5561" i="25" s="1"/>
  <c r="A5562" i="25" s="1"/>
  <c r="A5563" i="25" s="1"/>
  <c r="A5564" i="25" s="1"/>
  <c r="A5565" i="25" s="1"/>
  <c r="A5566" i="25" s="1"/>
  <c r="A5567" i="25" s="1"/>
  <c r="A5568" i="25" s="1"/>
  <c r="A5569" i="25" s="1"/>
  <c r="A5570" i="25" s="1"/>
  <c r="A5571" i="25" s="1"/>
  <c r="A5572" i="25" s="1"/>
  <c r="A5573" i="25" s="1"/>
  <c r="A5574" i="25" s="1"/>
  <c r="A5575" i="25" s="1"/>
  <c r="A5576" i="25" s="1"/>
  <c r="A5577" i="25" s="1"/>
  <c r="A5578" i="25" s="1"/>
  <c r="A5579" i="25" s="1"/>
  <c r="A5580" i="25" s="1"/>
  <c r="A5581" i="25" s="1"/>
  <c r="A5582" i="25" s="1"/>
  <c r="A5583" i="25" s="1"/>
  <c r="A5584" i="25" s="1"/>
  <c r="A5585" i="25" s="1"/>
  <c r="A5586" i="25" s="1"/>
  <c r="A5587" i="25" s="1"/>
  <c r="A5588" i="25" s="1"/>
  <c r="A5589" i="25" s="1"/>
  <c r="A5590" i="25" s="1"/>
  <c r="A5591" i="25" s="1"/>
  <c r="A5592" i="25" s="1"/>
  <c r="A5593" i="25" s="1"/>
  <c r="A5594" i="25" s="1"/>
  <c r="A5595" i="25" s="1"/>
  <c r="A5596" i="25" s="1"/>
  <c r="A5597" i="25" s="1"/>
  <c r="A5598" i="25" s="1"/>
  <c r="A5599" i="25" s="1"/>
  <c r="A5600" i="25" s="1"/>
  <c r="A5601" i="25" s="1"/>
  <c r="A5602" i="25" s="1"/>
  <c r="A5603" i="25" s="1"/>
  <c r="A5604" i="25" s="1"/>
  <c r="A5605" i="25" s="1"/>
  <c r="A5606" i="25" s="1"/>
  <c r="A5607" i="25" s="1"/>
  <c r="A5608" i="25" s="1"/>
  <c r="A5609" i="25" s="1"/>
  <c r="A5610" i="25" s="1"/>
  <c r="A5611" i="25" s="1"/>
  <c r="A5612" i="25" s="1"/>
  <c r="A5613" i="25" s="1"/>
  <c r="A5614" i="25" s="1"/>
  <c r="A5615" i="25" s="1"/>
  <c r="A5616" i="25" s="1"/>
  <c r="A5617" i="25" s="1"/>
  <c r="A5618" i="25" s="1"/>
  <c r="A5619" i="25" s="1"/>
  <c r="A5620" i="25" s="1"/>
  <c r="A5621" i="25" s="1"/>
  <c r="A5622" i="25" s="1"/>
  <c r="A5623" i="25" s="1"/>
  <c r="A5624" i="25" s="1"/>
  <c r="A5625" i="25" s="1"/>
  <c r="A5626" i="25" s="1"/>
  <c r="A5627" i="25" s="1"/>
  <c r="A5628" i="25" s="1"/>
  <c r="A5629" i="25" s="1"/>
  <c r="A5630" i="25" s="1"/>
  <c r="A5631" i="25" s="1"/>
  <c r="A5632" i="25" s="1"/>
  <c r="A5633" i="25" s="1"/>
  <c r="A5634" i="25" s="1"/>
  <c r="A5635" i="25" s="1"/>
  <c r="A5636" i="25" s="1"/>
  <c r="A5637" i="25" s="1"/>
  <c r="A5638" i="25" s="1"/>
  <c r="A5639" i="25" s="1"/>
  <c r="A5640" i="25" s="1"/>
  <c r="A5641" i="25" s="1"/>
  <c r="A5642" i="25" s="1"/>
  <c r="A5643" i="25" s="1"/>
  <c r="A5644" i="25" s="1"/>
  <c r="A5645" i="25" s="1"/>
  <c r="A5646" i="25" s="1"/>
  <c r="A5647" i="25" s="1"/>
  <c r="A5648" i="25" s="1"/>
  <c r="A5649" i="25" s="1"/>
  <c r="A5650" i="25" s="1"/>
  <c r="A5651" i="25" s="1"/>
  <c r="A5652" i="25" s="1"/>
  <c r="A5653" i="25" s="1"/>
  <c r="A5654" i="25" s="1"/>
  <c r="A5655" i="25" s="1"/>
  <c r="A5656" i="25" s="1"/>
  <c r="A5657" i="25" s="1"/>
  <c r="A5658" i="25" s="1"/>
  <c r="A5659" i="25" s="1"/>
  <c r="A5660" i="25" s="1"/>
  <c r="A5661" i="25" s="1"/>
  <c r="A5662" i="25" s="1"/>
  <c r="A5663" i="25" s="1"/>
  <c r="A5664" i="25" s="1"/>
  <c r="A5665" i="25" s="1"/>
  <c r="A5666" i="25" s="1"/>
  <c r="A5667" i="25" s="1"/>
  <c r="A5668" i="25" s="1"/>
  <c r="A5669" i="25" s="1"/>
  <c r="A5670" i="25" s="1"/>
  <c r="A5671" i="25" s="1"/>
  <c r="A5672" i="25" s="1"/>
  <c r="A5673" i="25" s="1"/>
  <c r="A5674" i="25" s="1"/>
  <c r="A5675" i="25" s="1"/>
  <c r="A5676" i="25" s="1"/>
  <c r="A5677" i="25" s="1"/>
  <c r="A5678" i="25" s="1"/>
  <c r="A5679" i="25" s="1"/>
  <c r="A5680" i="25" s="1"/>
  <c r="A5681" i="25" s="1"/>
  <c r="A5682" i="25" s="1"/>
  <c r="A5683" i="25" s="1"/>
  <c r="A5684" i="25" s="1"/>
  <c r="A5685" i="25" s="1"/>
  <c r="A5686" i="25" s="1"/>
  <c r="A5687" i="25" s="1"/>
  <c r="A5688" i="25" s="1"/>
  <c r="A5689" i="25" s="1"/>
  <c r="A5690" i="25" s="1"/>
  <c r="A5691" i="25" s="1"/>
  <c r="A5692" i="25" s="1"/>
  <c r="A5693" i="25" s="1"/>
  <c r="A5694" i="25" s="1"/>
  <c r="A5695" i="25" s="1"/>
  <c r="A5696" i="25" s="1"/>
  <c r="A5697" i="25" s="1"/>
  <c r="A5698" i="25" s="1"/>
  <c r="A5699" i="25" s="1"/>
  <c r="A5700" i="25" s="1"/>
  <c r="A5701" i="25" s="1"/>
  <c r="A5702" i="25" s="1"/>
  <c r="A5703" i="25" s="1"/>
  <c r="A5704" i="25" s="1"/>
  <c r="A5705" i="25" s="1"/>
  <c r="A5706" i="25" s="1"/>
  <c r="A5707" i="25" s="1"/>
  <c r="A5708" i="25" s="1"/>
  <c r="A5709" i="25" s="1"/>
  <c r="A5710" i="25" s="1"/>
  <c r="A5711" i="25" s="1"/>
  <c r="A5712" i="25" s="1"/>
  <c r="A5713" i="25" s="1"/>
  <c r="A5714" i="25" s="1"/>
  <c r="A5715" i="25" s="1"/>
  <c r="A5716" i="25" s="1"/>
  <c r="A5717" i="25" s="1"/>
  <c r="A5718" i="25" s="1"/>
  <c r="A5719" i="25" s="1"/>
  <c r="A5720" i="25" s="1"/>
  <c r="A5721" i="25" s="1"/>
  <c r="A5722" i="25" s="1"/>
  <c r="A5723" i="25" s="1"/>
  <c r="A5724" i="25" s="1"/>
  <c r="A5725" i="25" s="1"/>
  <c r="A5726" i="25" s="1"/>
  <c r="A5727" i="25" s="1"/>
  <c r="A5728" i="25" s="1"/>
  <c r="A5729" i="25" s="1"/>
  <c r="A5730" i="25" s="1"/>
  <c r="A5731" i="25" s="1"/>
  <c r="A5732" i="25" s="1"/>
  <c r="A5733" i="25" s="1"/>
  <c r="A5734" i="25" s="1"/>
  <c r="A5735" i="25" s="1"/>
  <c r="A5736" i="25" s="1"/>
  <c r="A5737" i="25" s="1"/>
  <c r="A5738" i="25" s="1"/>
  <c r="A5739" i="25" s="1"/>
  <c r="A5740" i="25" s="1"/>
  <c r="A5741" i="25" s="1"/>
  <c r="A5742" i="25" s="1"/>
  <c r="A5743" i="25" s="1"/>
  <c r="A5744" i="25" s="1"/>
  <c r="A5745" i="25" s="1"/>
  <c r="A5746" i="25" s="1"/>
  <c r="A5747" i="25" s="1"/>
  <c r="A5748" i="25" s="1"/>
  <c r="A5749" i="25" s="1"/>
  <c r="A5750" i="25" s="1"/>
  <c r="A5751" i="25" s="1"/>
  <c r="A5752" i="25" s="1"/>
  <c r="A5753" i="25" s="1"/>
  <c r="A5754" i="25" s="1"/>
  <c r="A5755" i="25" s="1"/>
  <c r="A5756" i="25" s="1"/>
  <c r="A5757" i="25" s="1"/>
  <c r="A5758" i="25" s="1"/>
  <c r="A5759" i="25" s="1"/>
  <c r="A5760" i="25" s="1"/>
  <c r="A5761" i="25" s="1"/>
  <c r="A5762" i="25" s="1"/>
  <c r="A5763" i="25" s="1"/>
  <c r="A5764" i="25" s="1"/>
  <c r="A5765" i="25" s="1"/>
  <c r="A5766" i="25" s="1"/>
  <c r="A5767" i="25" s="1"/>
  <c r="A5768" i="25" s="1"/>
  <c r="A5769" i="25" s="1"/>
  <c r="A5770" i="25" s="1"/>
  <c r="A5771" i="25" s="1"/>
  <c r="A5772" i="25" s="1"/>
  <c r="A5773" i="25" s="1"/>
  <c r="A5774" i="25" s="1"/>
  <c r="A5775" i="25" s="1"/>
  <c r="A5776" i="25" s="1"/>
  <c r="A5777" i="25" s="1"/>
  <c r="A5778" i="25" s="1"/>
  <c r="A5779" i="25" s="1"/>
  <c r="A5780" i="25" s="1"/>
  <c r="A5781" i="25" s="1"/>
  <c r="A5782" i="25" s="1"/>
  <c r="A5783" i="25" s="1"/>
  <c r="A5784" i="25" s="1"/>
  <c r="A5785" i="25" s="1"/>
  <c r="A5786" i="25" s="1"/>
  <c r="A5787" i="25" s="1"/>
  <c r="A5788" i="25" s="1"/>
  <c r="A5789" i="25" s="1"/>
  <c r="A5790" i="25" s="1"/>
  <c r="A5791" i="25" s="1"/>
  <c r="A5792" i="25" s="1"/>
  <c r="A5793" i="25" s="1"/>
  <c r="A5794" i="25" s="1"/>
  <c r="A5795" i="25" s="1"/>
  <c r="A5796" i="25" s="1"/>
  <c r="A5797" i="25" s="1"/>
  <c r="A5798" i="25" s="1"/>
  <c r="A5799" i="25" s="1"/>
  <c r="A5800" i="25" s="1"/>
  <c r="A5801" i="25" s="1"/>
  <c r="A5802" i="25" s="1"/>
  <c r="A5803" i="25" s="1"/>
  <c r="A5804" i="25" s="1"/>
  <c r="A5805" i="25" s="1"/>
  <c r="A5806" i="25" s="1"/>
  <c r="A5807" i="25" s="1"/>
  <c r="A5808" i="25" s="1"/>
  <c r="A5809" i="25" s="1"/>
  <c r="A5810" i="25" s="1"/>
  <c r="A5811" i="25" s="1"/>
  <c r="A5812" i="25" s="1"/>
  <c r="A5813" i="25" s="1"/>
  <c r="A5814" i="25" s="1"/>
  <c r="A5815" i="25" s="1"/>
  <c r="A5816" i="25" s="1"/>
  <c r="A5817" i="25" s="1"/>
  <c r="A5818" i="25" s="1"/>
  <c r="A5819" i="25" s="1"/>
  <c r="A5820" i="25" s="1"/>
  <c r="A5821" i="25" s="1"/>
  <c r="A5822" i="25" s="1"/>
  <c r="A5823" i="25" s="1"/>
  <c r="A5824" i="25" s="1"/>
  <c r="A5825" i="25" s="1"/>
  <c r="A5826" i="25" s="1"/>
  <c r="A5827" i="25" s="1"/>
  <c r="A5828" i="25" s="1"/>
  <c r="A5829" i="25" s="1"/>
  <c r="A5830" i="25" s="1"/>
  <c r="A5831" i="25" s="1"/>
  <c r="A5832" i="25" s="1"/>
  <c r="A5833" i="25" s="1"/>
  <c r="A5834" i="25" s="1"/>
  <c r="A5835" i="25" s="1"/>
  <c r="A5836" i="25" s="1"/>
  <c r="A5837" i="25" s="1"/>
  <c r="A5838" i="25" s="1"/>
  <c r="A5839" i="25" s="1"/>
  <c r="A5840" i="25" s="1"/>
  <c r="A5841" i="25" s="1"/>
  <c r="A5842" i="25" s="1"/>
  <c r="A5843" i="25" s="1"/>
  <c r="A5844" i="25" s="1"/>
  <c r="A5845" i="25" s="1"/>
  <c r="A5846" i="25" s="1"/>
  <c r="A5847" i="25" s="1"/>
  <c r="A5848" i="25" s="1"/>
  <c r="A5849" i="25" s="1"/>
  <c r="A5850" i="25" s="1"/>
  <c r="A5851" i="25" s="1"/>
  <c r="A5852" i="25" s="1"/>
  <c r="A5853" i="25" s="1"/>
  <c r="A5854" i="25" s="1"/>
  <c r="A5855" i="25" s="1"/>
  <c r="A5856" i="25" s="1"/>
  <c r="A5857" i="25" s="1"/>
  <c r="A5858" i="25" s="1"/>
  <c r="A5859" i="25" s="1"/>
  <c r="A5860" i="25" s="1"/>
  <c r="A5861" i="25" s="1"/>
  <c r="A5862" i="25" s="1"/>
  <c r="A5863" i="25" s="1"/>
  <c r="A5864" i="25" s="1"/>
  <c r="A5865" i="25" s="1"/>
  <c r="A5866" i="25" s="1"/>
  <c r="A5867" i="25" s="1"/>
  <c r="A5868" i="25" s="1"/>
  <c r="A5869" i="25" s="1"/>
  <c r="A5870" i="25" s="1"/>
  <c r="A5871" i="25" s="1"/>
  <c r="A5872" i="25" s="1"/>
  <c r="A5873" i="25" s="1"/>
  <c r="A5874" i="25" s="1"/>
  <c r="A5875" i="25" s="1"/>
  <c r="A5876" i="25" s="1"/>
  <c r="A5877" i="25" s="1"/>
  <c r="A5878" i="25" s="1"/>
  <c r="A5879" i="25" s="1"/>
  <c r="A5880" i="25" s="1"/>
  <c r="A5881" i="25" s="1"/>
  <c r="A5882" i="25" s="1"/>
  <c r="A5883" i="25" s="1"/>
  <c r="A5884" i="25" s="1"/>
  <c r="A5885" i="25" s="1"/>
  <c r="A5886" i="25" s="1"/>
  <c r="A5887" i="25" s="1"/>
  <c r="A5888" i="25" s="1"/>
  <c r="A5889" i="25" s="1"/>
  <c r="A5890" i="25" s="1"/>
  <c r="A5891" i="25" s="1"/>
  <c r="A5892" i="25" s="1"/>
  <c r="A5893" i="25" s="1"/>
  <c r="A5894" i="25" s="1"/>
  <c r="A5895" i="25" s="1"/>
  <c r="A5896" i="25" s="1"/>
  <c r="A5897" i="25" s="1"/>
  <c r="A5898" i="25" s="1"/>
  <c r="A5899" i="25" s="1"/>
  <c r="A5900" i="25" s="1"/>
  <c r="A5901" i="25" s="1"/>
  <c r="A5902" i="25" s="1"/>
  <c r="A5903" i="25" s="1"/>
  <c r="A5904" i="25" s="1"/>
  <c r="A5905" i="25" s="1"/>
  <c r="A5906" i="25" s="1"/>
  <c r="A5907" i="25" s="1"/>
  <c r="A5908" i="25" s="1"/>
  <c r="A5909" i="25" s="1"/>
  <c r="A5910" i="25" s="1"/>
  <c r="A5911" i="25" s="1"/>
  <c r="A5912" i="25" s="1"/>
  <c r="A5913" i="25" s="1"/>
  <c r="A5914" i="25" s="1"/>
  <c r="A5915" i="25" s="1"/>
  <c r="A5916" i="25" s="1"/>
  <c r="A5917" i="25" s="1"/>
  <c r="A5918" i="25" s="1"/>
  <c r="A5919" i="25" s="1"/>
  <c r="A5920" i="25" s="1"/>
  <c r="A5921" i="25" s="1"/>
  <c r="A5922" i="25" s="1"/>
  <c r="A5923" i="25" s="1"/>
  <c r="A5924" i="25" s="1"/>
  <c r="A5925" i="25" s="1"/>
  <c r="A5926" i="25" s="1"/>
  <c r="A5927" i="25" s="1"/>
  <c r="A5928" i="25" s="1"/>
  <c r="A5929" i="25" s="1"/>
  <c r="A5930" i="25" s="1"/>
  <c r="A5931" i="25" s="1"/>
  <c r="A5932" i="25" s="1"/>
  <c r="A5933" i="25" s="1"/>
  <c r="A5934" i="25" s="1"/>
  <c r="A5935" i="25" s="1"/>
  <c r="A5936" i="25" s="1"/>
  <c r="A5937" i="25" s="1"/>
  <c r="A5938" i="25" s="1"/>
  <c r="A5939" i="25" s="1"/>
  <c r="A5940" i="25" s="1"/>
  <c r="A5941" i="25" s="1"/>
  <c r="A5942" i="25" s="1"/>
  <c r="A5943" i="25" s="1"/>
  <c r="A5944" i="25" s="1"/>
  <c r="A5945" i="25" s="1"/>
  <c r="A5946" i="25" s="1"/>
  <c r="A5947" i="25" s="1"/>
  <c r="A5948" i="25" s="1"/>
  <c r="A5949" i="25" s="1"/>
  <c r="A5950" i="25" s="1"/>
  <c r="A5951" i="25" s="1"/>
  <c r="A5952" i="25" s="1"/>
  <c r="A5953" i="25" s="1"/>
  <c r="A5954" i="25" s="1"/>
  <c r="A5955" i="25" s="1"/>
  <c r="A5956" i="25" s="1"/>
  <c r="A5957" i="25" s="1"/>
  <c r="A5958" i="25" s="1"/>
  <c r="A5959" i="25" s="1"/>
  <c r="A5960" i="25" s="1"/>
  <c r="A5961" i="25" s="1"/>
  <c r="A5962" i="25" s="1"/>
  <c r="A5963" i="25" s="1"/>
  <c r="A5964" i="25" s="1"/>
  <c r="A5965" i="25" s="1"/>
  <c r="A5966" i="25" s="1"/>
  <c r="A5967" i="25" s="1"/>
  <c r="A5968" i="25" s="1"/>
  <c r="A5969" i="25" s="1"/>
  <c r="A5970" i="25" s="1"/>
  <c r="A5971" i="25" s="1"/>
  <c r="A5972" i="25" s="1"/>
  <c r="A5973" i="25" s="1"/>
  <c r="A5974" i="25" s="1"/>
  <c r="A5975" i="25" s="1"/>
  <c r="A5976" i="25" s="1"/>
  <c r="A5977" i="25" s="1"/>
  <c r="A5978" i="25" s="1"/>
  <c r="A5979" i="25" s="1"/>
  <c r="A5980" i="25" s="1"/>
  <c r="A5981" i="25" s="1"/>
  <c r="A5982" i="25" s="1"/>
  <c r="A5983" i="25" s="1"/>
  <c r="A5984" i="25" s="1"/>
  <c r="A5985" i="25" s="1"/>
  <c r="A5986" i="25" s="1"/>
  <c r="A5987" i="25" s="1"/>
  <c r="A5988" i="25" s="1"/>
  <c r="A5989" i="25" s="1"/>
  <c r="A5990" i="25" s="1"/>
  <c r="A5991" i="25" s="1"/>
  <c r="A5992" i="25" s="1"/>
  <c r="A5993" i="25" s="1"/>
  <c r="A5994" i="25" s="1"/>
  <c r="A5995" i="25" s="1"/>
  <c r="A5996" i="25" s="1"/>
  <c r="A5997" i="25" s="1"/>
  <c r="A5998" i="25" s="1"/>
  <c r="A5999" i="25" s="1"/>
  <c r="A6000" i="25" s="1"/>
  <c r="A6001" i="25" s="1"/>
  <c r="A6002" i="25" s="1"/>
  <c r="A6003" i="25" s="1"/>
  <c r="A6004" i="25" s="1"/>
  <c r="A6005" i="25" s="1"/>
  <c r="A6006" i="25" s="1"/>
  <c r="A6007" i="25" s="1"/>
  <c r="A6008" i="25" s="1"/>
  <c r="A6009" i="25" s="1"/>
  <c r="A6010" i="25" s="1"/>
  <c r="A6011" i="25" s="1"/>
  <c r="A6012" i="25" s="1"/>
  <c r="A6013" i="25" s="1"/>
  <c r="A6014" i="25" s="1"/>
  <c r="A6015" i="25" s="1"/>
  <c r="A6016" i="25" s="1"/>
  <c r="A6017" i="25" s="1"/>
  <c r="A6018" i="25" s="1"/>
  <c r="A6019" i="25" s="1"/>
  <c r="A6020" i="25" s="1"/>
  <c r="A6021" i="25" s="1"/>
  <c r="A6022" i="25" s="1"/>
  <c r="A6023" i="25" s="1"/>
  <c r="A6024" i="25" s="1"/>
  <c r="A6025" i="25" s="1"/>
  <c r="A6026" i="25" s="1"/>
  <c r="A6027" i="25" s="1"/>
  <c r="A6028" i="25" s="1"/>
  <c r="A6029" i="25" s="1"/>
  <c r="A6030" i="25" s="1"/>
  <c r="A6031" i="25" s="1"/>
  <c r="A6032" i="25" s="1"/>
  <c r="A6033" i="25" s="1"/>
  <c r="A6034" i="25" s="1"/>
  <c r="A6035" i="25" s="1"/>
  <c r="A6036" i="25" s="1"/>
  <c r="A6037" i="25" s="1"/>
  <c r="A6038" i="25" s="1"/>
  <c r="A6039" i="25" s="1"/>
  <c r="A6040" i="25" s="1"/>
  <c r="A6041" i="25" s="1"/>
  <c r="A6042" i="25" s="1"/>
  <c r="A6043" i="25" s="1"/>
  <c r="A6044" i="25" s="1"/>
  <c r="A6045" i="25" s="1"/>
  <c r="A6046" i="25" s="1"/>
  <c r="A6047" i="25" s="1"/>
  <c r="A6048" i="25" s="1"/>
  <c r="A6049" i="25" s="1"/>
  <c r="A6050" i="25" s="1"/>
  <c r="A6051" i="25" s="1"/>
  <c r="A6052" i="25" s="1"/>
  <c r="A6053" i="25" s="1"/>
  <c r="A6054" i="25" s="1"/>
  <c r="A6055" i="25" s="1"/>
  <c r="A6056" i="25" s="1"/>
  <c r="A6057" i="25" s="1"/>
  <c r="A6058" i="25" s="1"/>
  <c r="A6059" i="25" s="1"/>
  <c r="A6060" i="25" s="1"/>
  <c r="A6061" i="25" s="1"/>
  <c r="A6062" i="25" s="1"/>
  <c r="A6063" i="25" s="1"/>
  <c r="A6064" i="25" s="1"/>
  <c r="A6065" i="25" s="1"/>
  <c r="A6066" i="25" s="1"/>
  <c r="A6067" i="25" s="1"/>
  <c r="A6068" i="25" s="1"/>
  <c r="A6069" i="25" s="1"/>
  <c r="A6070" i="25" s="1"/>
  <c r="A6071" i="25" s="1"/>
  <c r="A6072" i="25" s="1"/>
  <c r="A6073" i="25" s="1"/>
  <c r="A6074" i="25" s="1"/>
  <c r="A6075" i="25" s="1"/>
  <c r="A6076" i="25" s="1"/>
  <c r="A6077" i="25" s="1"/>
  <c r="A6078" i="25" s="1"/>
  <c r="A6079" i="25" s="1"/>
  <c r="A6080" i="25" s="1"/>
  <c r="A6081" i="25" s="1"/>
  <c r="A6082" i="25" s="1"/>
  <c r="A6083" i="25" s="1"/>
  <c r="A6084" i="25" s="1"/>
  <c r="A6085" i="25" s="1"/>
  <c r="A6086" i="25" s="1"/>
  <c r="A6087" i="25" s="1"/>
  <c r="A6088" i="25" s="1"/>
  <c r="A6089" i="25" s="1"/>
  <c r="A6090" i="25" s="1"/>
  <c r="A6091" i="25" s="1"/>
  <c r="A6092" i="25" s="1"/>
  <c r="A6093" i="25" s="1"/>
  <c r="A6094" i="25" s="1"/>
  <c r="A6095" i="25" s="1"/>
  <c r="A6096" i="25" s="1"/>
  <c r="A6097" i="25" s="1"/>
  <c r="A6098" i="25" s="1"/>
  <c r="A6099" i="25" s="1"/>
  <c r="A6100" i="25" s="1"/>
  <c r="A6101" i="25" s="1"/>
  <c r="A6102" i="25" s="1"/>
  <c r="A6103" i="25" s="1"/>
  <c r="A6104" i="25" s="1"/>
  <c r="A6105" i="25" s="1"/>
  <c r="A6106" i="25" s="1"/>
  <c r="A6107" i="25" s="1"/>
  <c r="A6108" i="25" s="1"/>
  <c r="A6109" i="25" s="1"/>
  <c r="A6110" i="25" s="1"/>
  <c r="A6111" i="25" s="1"/>
  <c r="A6112" i="25" s="1"/>
  <c r="A6113" i="25" s="1"/>
  <c r="A6114" i="25" s="1"/>
  <c r="A6115" i="25" s="1"/>
  <c r="A6116" i="25" s="1"/>
  <c r="A6117" i="25" s="1"/>
  <c r="A6118" i="25" s="1"/>
  <c r="A6119" i="25" s="1"/>
  <c r="A6120" i="25" s="1"/>
  <c r="A6121" i="25" s="1"/>
  <c r="A6122" i="25" s="1"/>
  <c r="A6123" i="25" s="1"/>
  <c r="A6124" i="25" s="1"/>
  <c r="A6125" i="25" s="1"/>
  <c r="A6126" i="25" s="1"/>
  <c r="A6127" i="25" s="1"/>
  <c r="A6128" i="25" s="1"/>
  <c r="A6129" i="25" s="1"/>
  <c r="A6130" i="25" s="1"/>
  <c r="A6131" i="25" s="1"/>
  <c r="A6132" i="25" s="1"/>
  <c r="A6133" i="25" s="1"/>
  <c r="A6134" i="25" s="1"/>
  <c r="A6135" i="25" s="1"/>
  <c r="A6136" i="25" s="1"/>
  <c r="A6137" i="25" s="1"/>
  <c r="A6138" i="25" s="1"/>
  <c r="A6139" i="25" s="1"/>
  <c r="A6140" i="25" s="1"/>
  <c r="A6141" i="25" s="1"/>
  <c r="A6142" i="25" s="1"/>
  <c r="A6143" i="25" s="1"/>
  <c r="A6144" i="25" s="1"/>
  <c r="A6145" i="25" s="1"/>
  <c r="A6146" i="25" s="1"/>
  <c r="A6147" i="25" s="1"/>
  <c r="A6148" i="25" s="1"/>
  <c r="A6149" i="25" s="1"/>
  <c r="A6150" i="25" s="1"/>
  <c r="A6151" i="25" s="1"/>
  <c r="A6152" i="25" s="1"/>
  <c r="A6153" i="25" s="1"/>
  <c r="A6154" i="25" s="1"/>
  <c r="A6155" i="25" s="1"/>
  <c r="A6156" i="25" s="1"/>
  <c r="A6157" i="25" s="1"/>
  <c r="A6158" i="25" s="1"/>
  <c r="A6159" i="25" s="1"/>
  <c r="A6160" i="25" s="1"/>
  <c r="A6161" i="25" s="1"/>
  <c r="A6162" i="25" s="1"/>
  <c r="A6163" i="25" s="1"/>
  <c r="A6164" i="25" s="1"/>
  <c r="A6165" i="25" s="1"/>
  <c r="A6166" i="25" s="1"/>
  <c r="A6167" i="25" s="1"/>
  <c r="A6168" i="25" s="1"/>
  <c r="A6169" i="25" s="1"/>
  <c r="A6170" i="25" s="1"/>
  <c r="A6171" i="25" s="1"/>
  <c r="A6172" i="25" s="1"/>
  <c r="A6173" i="25" s="1"/>
  <c r="A6174" i="25" s="1"/>
  <c r="A6175" i="25" s="1"/>
  <c r="A6176" i="25" s="1"/>
  <c r="A6177" i="25" s="1"/>
  <c r="A6178" i="25" s="1"/>
  <c r="A6179" i="25" s="1"/>
  <c r="A6180" i="25" s="1"/>
  <c r="A6181" i="25" s="1"/>
  <c r="A6182" i="25" s="1"/>
  <c r="A6183" i="25" s="1"/>
  <c r="A6184" i="25" s="1"/>
  <c r="A6185" i="25" s="1"/>
  <c r="A6186" i="25" s="1"/>
  <c r="A6187" i="25" s="1"/>
  <c r="A6188" i="25" s="1"/>
  <c r="A6189" i="25" s="1"/>
  <c r="A6190" i="25" s="1"/>
  <c r="A6191" i="25" s="1"/>
  <c r="A6192" i="25" s="1"/>
  <c r="A6193" i="25" s="1"/>
  <c r="A6194" i="25" s="1"/>
  <c r="A6195" i="25" s="1"/>
  <c r="A6196" i="25" s="1"/>
  <c r="A6197" i="25" s="1"/>
  <c r="A6198" i="25" s="1"/>
  <c r="A6199" i="25" s="1"/>
  <c r="A6200" i="25" s="1"/>
  <c r="A6201" i="25" s="1"/>
  <c r="A6202" i="25" s="1"/>
  <c r="A6203" i="25" s="1"/>
  <c r="A6204" i="25" s="1"/>
  <c r="A6205" i="25" s="1"/>
  <c r="A6206" i="25" s="1"/>
  <c r="A6207" i="25" s="1"/>
  <c r="A6208" i="25" s="1"/>
  <c r="A6209" i="25" s="1"/>
  <c r="A6210" i="25" s="1"/>
  <c r="A6211" i="25" s="1"/>
  <c r="A6212" i="25" s="1"/>
  <c r="A6213" i="25" s="1"/>
  <c r="A6214" i="25" s="1"/>
  <c r="A6215" i="25" s="1"/>
  <c r="A6216" i="25" s="1"/>
  <c r="A6217" i="25" s="1"/>
  <c r="A6218" i="25" s="1"/>
  <c r="A6219" i="25" s="1"/>
  <c r="A6220" i="25" s="1"/>
  <c r="A6221" i="25" s="1"/>
  <c r="A6222" i="25" s="1"/>
  <c r="A6223" i="25" s="1"/>
  <c r="A6224" i="25" s="1"/>
  <c r="A6225" i="25" s="1"/>
  <c r="A6226" i="25" s="1"/>
  <c r="A6227" i="25" s="1"/>
  <c r="A6228" i="25" s="1"/>
  <c r="A6229" i="25" s="1"/>
  <c r="A6230" i="25" s="1"/>
  <c r="A6231" i="25" s="1"/>
  <c r="A6232" i="25" s="1"/>
  <c r="A6233" i="25" s="1"/>
  <c r="A6234" i="25" s="1"/>
  <c r="A6235" i="25" s="1"/>
  <c r="A6236" i="25" s="1"/>
  <c r="A6237" i="25" s="1"/>
  <c r="A6238" i="25" s="1"/>
  <c r="A6239" i="25" s="1"/>
  <c r="A6240" i="25" s="1"/>
  <c r="A6241" i="25" s="1"/>
  <c r="A6242" i="25" s="1"/>
  <c r="A6243" i="25" s="1"/>
  <c r="A6244" i="25" s="1"/>
  <c r="A6245" i="25" s="1"/>
  <c r="A6246" i="25" s="1"/>
  <c r="A6247" i="25" s="1"/>
  <c r="A6248" i="25" s="1"/>
  <c r="A6249" i="25" s="1"/>
  <c r="A6250" i="25" s="1"/>
  <c r="A6251" i="25" s="1"/>
  <c r="A6252" i="25" s="1"/>
  <c r="A6253" i="25" s="1"/>
  <c r="A6254" i="25" s="1"/>
  <c r="A6255" i="25" s="1"/>
  <c r="A6256" i="25" s="1"/>
  <c r="A6257" i="25" s="1"/>
  <c r="A6258" i="25" s="1"/>
  <c r="A6259" i="25" s="1"/>
  <c r="A6260" i="25" s="1"/>
  <c r="A6261" i="25" s="1"/>
  <c r="A6262" i="25" s="1"/>
  <c r="A6263" i="25" s="1"/>
  <c r="A6264" i="25" s="1"/>
  <c r="A6265" i="25" s="1"/>
  <c r="A6266" i="25" s="1"/>
  <c r="A6267" i="25" s="1"/>
  <c r="A6268" i="25" s="1"/>
  <c r="A6269" i="25" s="1"/>
  <c r="A6270" i="25" s="1"/>
  <c r="A6271" i="25" s="1"/>
  <c r="A6272" i="25" s="1"/>
  <c r="A6273" i="25" s="1"/>
  <c r="A6274" i="25" s="1"/>
  <c r="A6275" i="25" s="1"/>
  <c r="A6276" i="25" s="1"/>
  <c r="A6277" i="25" s="1"/>
  <c r="A6278" i="25" s="1"/>
  <c r="A6279" i="25" s="1"/>
  <c r="A6280" i="25" s="1"/>
  <c r="A6281" i="25" s="1"/>
  <c r="A6282" i="25" s="1"/>
  <c r="A6283" i="25" s="1"/>
  <c r="A6284" i="25" s="1"/>
  <c r="A6285" i="25" s="1"/>
  <c r="A6286" i="25" s="1"/>
  <c r="A6287" i="25" s="1"/>
  <c r="A6288" i="25" s="1"/>
  <c r="A6289" i="25" s="1"/>
  <c r="A6290" i="25" s="1"/>
  <c r="A6291" i="25" s="1"/>
  <c r="A6292" i="25" s="1"/>
  <c r="A6293" i="25" s="1"/>
  <c r="A6294" i="25" s="1"/>
  <c r="A6295" i="25" s="1"/>
  <c r="A6296" i="25" s="1"/>
  <c r="A6297" i="25" s="1"/>
  <c r="A6298" i="25" s="1"/>
  <c r="A6299" i="25" s="1"/>
  <c r="A6300" i="25" s="1"/>
  <c r="A6301" i="25" s="1"/>
  <c r="A6302" i="25" s="1"/>
  <c r="A6303" i="25" s="1"/>
  <c r="A6304" i="25" s="1"/>
  <c r="A6305" i="25" s="1"/>
  <c r="A6306" i="25" s="1"/>
  <c r="A6307" i="25" s="1"/>
  <c r="A6308" i="25" s="1"/>
  <c r="A6309" i="25" s="1"/>
  <c r="A6310" i="25" s="1"/>
  <c r="A6311" i="25" s="1"/>
  <c r="A6312" i="25" s="1"/>
  <c r="A6313" i="25" s="1"/>
  <c r="A6314" i="25" s="1"/>
  <c r="A6315" i="25" s="1"/>
  <c r="A6316" i="25" s="1"/>
  <c r="A6317" i="25" s="1"/>
  <c r="A6318" i="25" s="1"/>
  <c r="A6319" i="25" s="1"/>
  <c r="A6320" i="25" s="1"/>
  <c r="A6321" i="25" s="1"/>
  <c r="A6322" i="25" s="1"/>
  <c r="A6323" i="25" s="1"/>
  <c r="A6324" i="25" s="1"/>
  <c r="A6325" i="25" s="1"/>
  <c r="A6326" i="25" s="1"/>
  <c r="A6327" i="25" s="1"/>
  <c r="A6328" i="25" s="1"/>
  <c r="A6329" i="25" s="1"/>
  <c r="A6330" i="25" s="1"/>
  <c r="A6331" i="25" s="1"/>
  <c r="A6332" i="25" s="1"/>
  <c r="A6333" i="25" s="1"/>
  <c r="A6334" i="25" s="1"/>
  <c r="A6335" i="25" s="1"/>
  <c r="A6336" i="25" s="1"/>
  <c r="A6337" i="25" s="1"/>
  <c r="A6338" i="25" s="1"/>
  <c r="A6339" i="25" s="1"/>
  <c r="A6340" i="25" s="1"/>
  <c r="A6341" i="25" s="1"/>
  <c r="A6342" i="25" s="1"/>
  <c r="A6343" i="25" s="1"/>
  <c r="A6344" i="25" s="1"/>
  <c r="A6345" i="25" s="1"/>
  <c r="A6346" i="25" s="1"/>
  <c r="A6347" i="25" s="1"/>
  <c r="A6348" i="25" s="1"/>
  <c r="A6349" i="25" s="1"/>
  <c r="A6350" i="25" s="1"/>
  <c r="A6351" i="25" s="1"/>
  <c r="A6352" i="25" s="1"/>
  <c r="A6353" i="25" s="1"/>
  <c r="A6354" i="25" s="1"/>
  <c r="A6355" i="25" s="1"/>
  <c r="A6356" i="25" s="1"/>
  <c r="A6357" i="25" s="1"/>
  <c r="A6358" i="25" s="1"/>
  <c r="A6359" i="25" s="1"/>
  <c r="A6360" i="25" s="1"/>
  <c r="A6361" i="25" s="1"/>
  <c r="A6362" i="25" s="1"/>
  <c r="A6363" i="25" s="1"/>
  <c r="A6364" i="25" s="1"/>
  <c r="A6365" i="25" s="1"/>
  <c r="A6366" i="25" s="1"/>
  <c r="A6367" i="25" s="1"/>
  <c r="A6368" i="25" s="1"/>
  <c r="A6369" i="25" s="1"/>
  <c r="A6370" i="25" s="1"/>
  <c r="A6371" i="25" s="1"/>
  <c r="A6372" i="25" s="1"/>
  <c r="A6373" i="25" s="1"/>
  <c r="A6374" i="25" s="1"/>
  <c r="A6375" i="25" s="1"/>
  <c r="A6376" i="25" s="1"/>
  <c r="A6377" i="25" s="1"/>
  <c r="A6378" i="25" s="1"/>
  <c r="A6379" i="25" s="1"/>
  <c r="A6380" i="25" s="1"/>
  <c r="A6381" i="25" s="1"/>
  <c r="A6382" i="25" s="1"/>
  <c r="A6383" i="25" s="1"/>
  <c r="A6384" i="25" s="1"/>
  <c r="A6385" i="25" s="1"/>
  <c r="A6386" i="25" s="1"/>
  <c r="A6387" i="25" s="1"/>
  <c r="A6388" i="25" s="1"/>
  <c r="A6389" i="25" s="1"/>
  <c r="A6390" i="25" s="1"/>
  <c r="A6391" i="25" s="1"/>
  <c r="A6392" i="25" s="1"/>
  <c r="A6393" i="25" s="1"/>
  <c r="A6394" i="25" s="1"/>
  <c r="A6395" i="25" s="1"/>
  <c r="A6396" i="25" s="1"/>
  <c r="A6397" i="25" s="1"/>
  <c r="A6398" i="25" s="1"/>
  <c r="A6399" i="25" s="1"/>
  <c r="A6400" i="25" s="1"/>
  <c r="A6401" i="25" s="1"/>
  <c r="A6402" i="25" s="1"/>
  <c r="A6403" i="25" s="1"/>
  <c r="A6404" i="25" s="1"/>
  <c r="A6405" i="25" s="1"/>
  <c r="A6406" i="25" s="1"/>
  <c r="A6407" i="25" s="1"/>
  <c r="A6408" i="25" s="1"/>
  <c r="A6409" i="25" s="1"/>
  <c r="A6410" i="25" s="1"/>
  <c r="A6411" i="25" s="1"/>
  <c r="A6412" i="25" s="1"/>
  <c r="A6413" i="25" s="1"/>
  <c r="A6414" i="25" s="1"/>
  <c r="A6415" i="25" s="1"/>
  <c r="A6416" i="25" s="1"/>
  <c r="A6417" i="25" s="1"/>
  <c r="A6418" i="25" s="1"/>
  <c r="A6419" i="25" s="1"/>
  <c r="A6420" i="25" s="1"/>
  <c r="A6421" i="25" s="1"/>
  <c r="A6422" i="25" s="1"/>
  <c r="A6423" i="25" s="1"/>
  <c r="A6424" i="25" s="1"/>
  <c r="A6425" i="25" s="1"/>
  <c r="A6426" i="25" s="1"/>
  <c r="A6427" i="25" s="1"/>
  <c r="A6428" i="25" s="1"/>
  <c r="A6429" i="25" s="1"/>
  <c r="A6430" i="25" s="1"/>
  <c r="A6431" i="25" s="1"/>
  <c r="A6432" i="25" s="1"/>
  <c r="A6433" i="25" s="1"/>
  <c r="A6434" i="25" s="1"/>
  <c r="A6435" i="25" s="1"/>
  <c r="A6436" i="25" s="1"/>
  <c r="A6437" i="25" s="1"/>
  <c r="A6438" i="25" s="1"/>
  <c r="A6439" i="25" s="1"/>
  <c r="A6440" i="25" s="1"/>
  <c r="A6441" i="25" s="1"/>
  <c r="A6442" i="25" s="1"/>
  <c r="A6443" i="25" s="1"/>
  <c r="A6444" i="25" s="1"/>
  <c r="A6445" i="25" s="1"/>
  <c r="A6446" i="25" s="1"/>
  <c r="A6447" i="25" s="1"/>
  <c r="A6448" i="25" s="1"/>
  <c r="A6449" i="25" s="1"/>
  <c r="A6450" i="25" s="1"/>
  <c r="A6451" i="25" s="1"/>
  <c r="A6452" i="25" s="1"/>
  <c r="A6453" i="25" s="1"/>
  <c r="A6454" i="25" s="1"/>
  <c r="A6455" i="25" s="1"/>
  <c r="A6456" i="25" s="1"/>
  <c r="A6457" i="25" s="1"/>
  <c r="A6458" i="25" s="1"/>
  <c r="A6459" i="25" s="1"/>
  <c r="A6460" i="25" s="1"/>
  <c r="A6461" i="25" s="1"/>
  <c r="A6462" i="25" s="1"/>
  <c r="A6463" i="25" s="1"/>
  <c r="A6464" i="25" s="1"/>
  <c r="A6465" i="25" s="1"/>
  <c r="A6466" i="25" s="1"/>
  <c r="A6467" i="25" s="1"/>
  <c r="A6468" i="25" s="1"/>
  <c r="A6469" i="25" s="1"/>
  <c r="A6470" i="25" s="1"/>
  <c r="A6471" i="25" s="1"/>
  <c r="A6472" i="25" s="1"/>
  <c r="A6473" i="25" s="1"/>
  <c r="A6474" i="25" s="1"/>
  <c r="A6475" i="25" s="1"/>
  <c r="A6476" i="25" s="1"/>
  <c r="A6477" i="25" s="1"/>
  <c r="A6478" i="25" s="1"/>
  <c r="A6479" i="25" s="1"/>
  <c r="A6480" i="25" s="1"/>
  <c r="A6481" i="25" s="1"/>
  <c r="A6482" i="25" s="1"/>
  <c r="A6483" i="25" s="1"/>
  <c r="A6484" i="25" s="1"/>
  <c r="A6485" i="25" s="1"/>
  <c r="A6486" i="25" s="1"/>
  <c r="A6487" i="25" s="1"/>
  <c r="A6488" i="25" s="1"/>
  <c r="A6489" i="25" s="1"/>
  <c r="A6490" i="25" s="1"/>
  <c r="A6491" i="25" s="1"/>
  <c r="A6492" i="25" s="1"/>
  <c r="A6493" i="25" s="1"/>
  <c r="A6494" i="25" s="1"/>
  <c r="A6495" i="25" s="1"/>
  <c r="A6496" i="25" s="1"/>
  <c r="A6497" i="25" s="1"/>
  <c r="A6498" i="25" s="1"/>
  <c r="A6499" i="25" s="1"/>
  <c r="A6500" i="25" s="1"/>
  <c r="A6501" i="25" s="1"/>
  <c r="A6502" i="25" s="1"/>
  <c r="A6503" i="25" s="1"/>
  <c r="A6504" i="25" s="1"/>
  <c r="A6505" i="25" s="1"/>
  <c r="A6506" i="25" s="1"/>
  <c r="A6507" i="25" s="1"/>
  <c r="A6508" i="25" s="1"/>
  <c r="A6509" i="25" s="1"/>
  <c r="A6510" i="25" s="1"/>
  <c r="A6511" i="25" s="1"/>
  <c r="A6512" i="25" s="1"/>
  <c r="A6513" i="25" s="1"/>
  <c r="A6514" i="25" s="1"/>
  <c r="A6515" i="25" s="1"/>
  <c r="A6516" i="25" s="1"/>
  <c r="A6517" i="25" s="1"/>
  <c r="A6518" i="25" s="1"/>
  <c r="A6519" i="25" s="1"/>
  <c r="A6520" i="25" s="1"/>
  <c r="A6521" i="25" s="1"/>
  <c r="A6522" i="25" s="1"/>
  <c r="A6523" i="25" s="1"/>
  <c r="A6524" i="25" s="1"/>
  <c r="A6525" i="25" s="1"/>
  <c r="A6526" i="25" s="1"/>
  <c r="A6527" i="25" s="1"/>
  <c r="A6528" i="25" s="1"/>
  <c r="A6529" i="25" s="1"/>
  <c r="A6530" i="25" s="1"/>
  <c r="A6531" i="25" s="1"/>
  <c r="A6532" i="25" s="1"/>
  <c r="A6533" i="25" s="1"/>
  <c r="A6534" i="25" s="1"/>
  <c r="A6535" i="25" s="1"/>
  <c r="A6536" i="25" s="1"/>
  <c r="A6537" i="25" s="1"/>
  <c r="A6538" i="25" s="1"/>
  <c r="A6539" i="25" s="1"/>
  <c r="A6540" i="25" s="1"/>
  <c r="A6541" i="25" s="1"/>
  <c r="A6542" i="25" s="1"/>
  <c r="A6543" i="25" s="1"/>
  <c r="A6544" i="25" s="1"/>
  <c r="A6545" i="25" s="1"/>
  <c r="A6546" i="25" s="1"/>
  <c r="A6547" i="25" s="1"/>
  <c r="A6548" i="25" s="1"/>
  <c r="A6549" i="25" s="1"/>
  <c r="A6550" i="25" s="1"/>
  <c r="A6551" i="25" s="1"/>
  <c r="A6552" i="25" s="1"/>
  <c r="A6553" i="25" s="1"/>
  <c r="A6554" i="25" s="1"/>
  <c r="A6555" i="25" s="1"/>
  <c r="A6556" i="25" s="1"/>
  <c r="A6557" i="25" s="1"/>
  <c r="A6558" i="25" s="1"/>
  <c r="A6559" i="25" s="1"/>
  <c r="A6560" i="25" s="1"/>
  <c r="A6561" i="25" s="1"/>
  <c r="A6562" i="25" s="1"/>
  <c r="A6563" i="25" s="1"/>
  <c r="A6564" i="25" s="1"/>
  <c r="A6565" i="25" s="1"/>
  <c r="A6566" i="25" s="1"/>
  <c r="A6567" i="25" s="1"/>
  <c r="A6568" i="25" s="1"/>
  <c r="A6569" i="25" s="1"/>
  <c r="A6570" i="25" s="1"/>
  <c r="A6571" i="25" s="1"/>
  <c r="A6572" i="25" s="1"/>
  <c r="A6573" i="25" s="1"/>
  <c r="A6574" i="25" s="1"/>
  <c r="A6575" i="25" s="1"/>
  <c r="A6576" i="25" s="1"/>
  <c r="A6577" i="25" s="1"/>
  <c r="A6578" i="25" s="1"/>
  <c r="A6579" i="25" s="1"/>
  <c r="A6580" i="25" s="1"/>
  <c r="A6581" i="25" s="1"/>
  <c r="A6582" i="25" s="1"/>
  <c r="A6583" i="25" s="1"/>
  <c r="A6584" i="25" s="1"/>
  <c r="A6585" i="25" s="1"/>
  <c r="A6586" i="25" s="1"/>
  <c r="A6587" i="25" s="1"/>
  <c r="A6588" i="25" s="1"/>
  <c r="A6589" i="25" s="1"/>
  <c r="A6590" i="25" s="1"/>
  <c r="A6591" i="25" s="1"/>
  <c r="A6592" i="25" s="1"/>
  <c r="A6593" i="25" s="1"/>
  <c r="A6594" i="25" s="1"/>
  <c r="A6595" i="25" s="1"/>
  <c r="A6596" i="25" s="1"/>
  <c r="A6597" i="25" s="1"/>
  <c r="A6598" i="25" s="1"/>
  <c r="A6599" i="25" s="1"/>
  <c r="A6600" i="25" s="1"/>
  <c r="A6601" i="25" s="1"/>
  <c r="A6602" i="25" s="1"/>
  <c r="A6603" i="25" s="1"/>
  <c r="A6604" i="25" s="1"/>
  <c r="A6605" i="25" s="1"/>
  <c r="A6606" i="25" s="1"/>
  <c r="A6607" i="25" s="1"/>
  <c r="A6608" i="25" s="1"/>
  <c r="A6609" i="25" s="1"/>
  <c r="A6610" i="25" s="1"/>
  <c r="A6611" i="25" s="1"/>
  <c r="A6612" i="25" s="1"/>
  <c r="A6613" i="25" s="1"/>
  <c r="A6614" i="25" s="1"/>
  <c r="A6615" i="25" s="1"/>
  <c r="A6616" i="25" s="1"/>
  <c r="A6617" i="25" s="1"/>
  <c r="A6618" i="25" s="1"/>
  <c r="A6619" i="25" s="1"/>
  <c r="A6620" i="25" s="1"/>
  <c r="A6621" i="25" s="1"/>
  <c r="A6622" i="25" s="1"/>
  <c r="A6623" i="25" s="1"/>
  <c r="A6624" i="25" s="1"/>
  <c r="A6625" i="25" s="1"/>
  <c r="A6626" i="25" s="1"/>
  <c r="A6627" i="25" s="1"/>
  <c r="A6628" i="25" s="1"/>
  <c r="A6629" i="25" s="1"/>
  <c r="A6630" i="25" s="1"/>
  <c r="A6631" i="25" s="1"/>
  <c r="A6632" i="25" s="1"/>
  <c r="A6633" i="25" s="1"/>
  <c r="A6634" i="25" s="1"/>
  <c r="A6635" i="25" s="1"/>
  <c r="A6636" i="25" s="1"/>
  <c r="A6637" i="25" s="1"/>
  <c r="A6638" i="25" s="1"/>
  <c r="A6639" i="25" s="1"/>
  <c r="A6640" i="25" s="1"/>
  <c r="A6641" i="25" s="1"/>
  <c r="A6642" i="25" s="1"/>
  <c r="A6643" i="25" s="1"/>
  <c r="A6644" i="25" s="1"/>
  <c r="A6645" i="25" s="1"/>
  <c r="A6646" i="25" s="1"/>
  <c r="A6647" i="25" s="1"/>
  <c r="A6648" i="25" s="1"/>
  <c r="A6649" i="25" s="1"/>
  <c r="A6650" i="25" s="1"/>
  <c r="A6651" i="25" s="1"/>
  <c r="A6652" i="25" s="1"/>
  <c r="A6653" i="25" s="1"/>
  <c r="A6654" i="25" s="1"/>
  <c r="A6655" i="25" s="1"/>
  <c r="A6656" i="25" s="1"/>
  <c r="A6657" i="25" s="1"/>
  <c r="A6658" i="25" s="1"/>
  <c r="A6659" i="25" s="1"/>
  <c r="A6660" i="25" s="1"/>
  <c r="A6661" i="25" s="1"/>
  <c r="A6662" i="25" s="1"/>
  <c r="A6663" i="25" s="1"/>
  <c r="A6664" i="25" s="1"/>
  <c r="A6665" i="25" s="1"/>
  <c r="A6666" i="25" s="1"/>
  <c r="A6667" i="25" s="1"/>
  <c r="A6668" i="25" s="1"/>
  <c r="A6669" i="25" s="1"/>
  <c r="A6670" i="25" s="1"/>
  <c r="A6671" i="25" s="1"/>
  <c r="A6672" i="25" s="1"/>
  <c r="A6673" i="25" s="1"/>
  <c r="A6674" i="25" s="1"/>
  <c r="A6675" i="25" s="1"/>
  <c r="A6676" i="25" s="1"/>
  <c r="A6677" i="25" s="1"/>
  <c r="A6678" i="25" s="1"/>
  <c r="A6679" i="25" s="1"/>
  <c r="A6680" i="25" s="1"/>
  <c r="A6681" i="25" s="1"/>
  <c r="A6682" i="25" s="1"/>
  <c r="A6683" i="25" s="1"/>
  <c r="A6684" i="25" s="1"/>
  <c r="A6685" i="25" s="1"/>
  <c r="A6686" i="25" s="1"/>
  <c r="A6687" i="25" s="1"/>
  <c r="A6688" i="25" s="1"/>
  <c r="A6689" i="25" s="1"/>
  <c r="A6690" i="25" s="1"/>
  <c r="A6691" i="25" s="1"/>
  <c r="A6692" i="25" s="1"/>
  <c r="A6693" i="25" s="1"/>
  <c r="A6694" i="25" s="1"/>
  <c r="A6695" i="25" s="1"/>
  <c r="A6696" i="25" s="1"/>
  <c r="A6697" i="25" s="1"/>
  <c r="A6698" i="25" s="1"/>
  <c r="A6699" i="25" s="1"/>
  <c r="A6700" i="25" s="1"/>
  <c r="A6701" i="25" s="1"/>
  <c r="A6702" i="25" s="1"/>
  <c r="A6703" i="25" s="1"/>
  <c r="A6704" i="25" s="1"/>
  <c r="A6705" i="25" s="1"/>
  <c r="A6706" i="25" s="1"/>
  <c r="A6707" i="25" s="1"/>
  <c r="A6708" i="25" s="1"/>
  <c r="A6709" i="25" s="1"/>
  <c r="A6710" i="25" s="1"/>
  <c r="A6711" i="25" s="1"/>
  <c r="A6712" i="25" s="1"/>
  <c r="A6713" i="25" s="1"/>
  <c r="A6714" i="25" s="1"/>
  <c r="A6715" i="25" s="1"/>
  <c r="A6716" i="25" s="1"/>
  <c r="A6717" i="25" s="1"/>
  <c r="A6718" i="25" s="1"/>
  <c r="A6719" i="25" s="1"/>
  <c r="A6720" i="25" s="1"/>
  <c r="A6721" i="25" s="1"/>
  <c r="A6722" i="25" s="1"/>
  <c r="A6723" i="25" s="1"/>
  <c r="A6724" i="25" s="1"/>
  <c r="A6725" i="25" s="1"/>
  <c r="A6726" i="25" s="1"/>
  <c r="A6727" i="25" s="1"/>
  <c r="A6728" i="25" s="1"/>
  <c r="A6729" i="25" s="1"/>
  <c r="A6730" i="25" s="1"/>
  <c r="A6731" i="25" s="1"/>
  <c r="A6732" i="25" s="1"/>
  <c r="A6733" i="25" s="1"/>
  <c r="A6734" i="25" s="1"/>
  <c r="A6735" i="25" s="1"/>
  <c r="A6736" i="25" s="1"/>
  <c r="A6737" i="25" s="1"/>
  <c r="A6738" i="25" s="1"/>
  <c r="A6739" i="25" s="1"/>
  <c r="A6740" i="25" s="1"/>
  <c r="A6741" i="25" s="1"/>
  <c r="A6742" i="25" s="1"/>
  <c r="A6743" i="25" s="1"/>
  <c r="A6744" i="25" s="1"/>
  <c r="A6745" i="25" s="1"/>
  <c r="A6746" i="25" s="1"/>
  <c r="A6747" i="25" s="1"/>
  <c r="A6748" i="25" s="1"/>
  <c r="A6749" i="25" s="1"/>
  <c r="A6750" i="25" s="1"/>
  <c r="A6751" i="25" s="1"/>
  <c r="A6752" i="25" s="1"/>
  <c r="A6753" i="25" s="1"/>
  <c r="A6754" i="25" s="1"/>
  <c r="A6755" i="25" s="1"/>
  <c r="A6756" i="25" s="1"/>
  <c r="A6757" i="25" s="1"/>
  <c r="A6758" i="25" s="1"/>
  <c r="A6759" i="25" s="1"/>
  <c r="A6760" i="25" s="1"/>
  <c r="A6761" i="25" s="1"/>
  <c r="A6762" i="25" s="1"/>
  <c r="A6763" i="25" s="1"/>
  <c r="A6764" i="25" s="1"/>
  <c r="A6765" i="25" s="1"/>
  <c r="A6766" i="25" s="1"/>
  <c r="A6767" i="25" s="1"/>
  <c r="A6768" i="25" s="1"/>
  <c r="A6769" i="25" s="1"/>
  <c r="A6770" i="25" s="1"/>
  <c r="A6771" i="25" s="1"/>
  <c r="A6772" i="25" s="1"/>
  <c r="A6773" i="25" s="1"/>
  <c r="A6774" i="25" s="1"/>
  <c r="A6775" i="25" s="1"/>
  <c r="A6776" i="25" s="1"/>
  <c r="A6777" i="25" s="1"/>
  <c r="A6778" i="25" s="1"/>
  <c r="A6779" i="25" s="1"/>
  <c r="A6780" i="25" s="1"/>
  <c r="A6781" i="25" s="1"/>
  <c r="A6782" i="25" s="1"/>
  <c r="A6783" i="25" s="1"/>
  <c r="A6784" i="25" s="1"/>
  <c r="A6785" i="25" s="1"/>
  <c r="A6786" i="25" s="1"/>
  <c r="A6787" i="25" s="1"/>
  <c r="A6788" i="25" s="1"/>
  <c r="A6789" i="25" s="1"/>
  <c r="A6790" i="25" s="1"/>
  <c r="A6791" i="25" s="1"/>
  <c r="A6792" i="25" s="1"/>
  <c r="A6793" i="25" s="1"/>
  <c r="A6794" i="25" s="1"/>
  <c r="A6795" i="25" s="1"/>
  <c r="A6796" i="25" s="1"/>
  <c r="A6797" i="25" s="1"/>
  <c r="A6798" i="25" s="1"/>
  <c r="A6799" i="25" s="1"/>
  <c r="A6800" i="25" s="1"/>
  <c r="A6801" i="25" s="1"/>
  <c r="A6802" i="25" s="1"/>
  <c r="A6803" i="25" s="1"/>
  <c r="A6804" i="25" s="1"/>
  <c r="A6805" i="25" s="1"/>
  <c r="A6806" i="25" s="1"/>
  <c r="A6807" i="25" s="1"/>
  <c r="A6808" i="25" s="1"/>
  <c r="A6809" i="25" s="1"/>
  <c r="A6810" i="25" s="1"/>
  <c r="A6811" i="25" s="1"/>
  <c r="A6812" i="25" s="1"/>
  <c r="A6813" i="25" s="1"/>
  <c r="A6814" i="25" s="1"/>
  <c r="A6815" i="25" s="1"/>
  <c r="A6816" i="25" s="1"/>
  <c r="A6817" i="25" s="1"/>
  <c r="A6818" i="25" s="1"/>
  <c r="A6819" i="25" s="1"/>
  <c r="A6820" i="25" s="1"/>
  <c r="A6821" i="25" s="1"/>
  <c r="A6822" i="25" s="1"/>
  <c r="A6823" i="25" s="1"/>
  <c r="A6824" i="25" s="1"/>
  <c r="A6825" i="25" s="1"/>
  <c r="A6826" i="25" s="1"/>
  <c r="A6827" i="25" s="1"/>
  <c r="A6828" i="25" s="1"/>
  <c r="A6829" i="25" s="1"/>
  <c r="A6830" i="25" s="1"/>
  <c r="A6831" i="25" s="1"/>
  <c r="A6832" i="25" s="1"/>
  <c r="A6833" i="25" s="1"/>
  <c r="A6834" i="25" s="1"/>
  <c r="A6835" i="25" s="1"/>
  <c r="A6836" i="25" s="1"/>
  <c r="A6837" i="25" s="1"/>
  <c r="A6838" i="25" s="1"/>
  <c r="A6839" i="25" s="1"/>
  <c r="A6840" i="25" s="1"/>
  <c r="A6841" i="25" s="1"/>
  <c r="A6842" i="25" s="1"/>
  <c r="A6843" i="25" s="1"/>
  <c r="A6844" i="25" s="1"/>
  <c r="A6845" i="25" s="1"/>
  <c r="A6846" i="25" s="1"/>
  <c r="A6847" i="25" s="1"/>
  <c r="A6848" i="25" s="1"/>
  <c r="A6849" i="25" s="1"/>
  <c r="A6850" i="25" s="1"/>
  <c r="A6851" i="25" s="1"/>
  <c r="A6852" i="25" s="1"/>
  <c r="A6853" i="25" s="1"/>
  <c r="A6854" i="25" s="1"/>
  <c r="A6855" i="25" s="1"/>
  <c r="A6856" i="25" s="1"/>
  <c r="A6857" i="25" s="1"/>
  <c r="A6858" i="25" s="1"/>
  <c r="A6859" i="25" s="1"/>
  <c r="A6860" i="25" s="1"/>
  <c r="A6861" i="25" s="1"/>
  <c r="A6862" i="25" s="1"/>
  <c r="A6863" i="25" s="1"/>
  <c r="A6864" i="25" s="1"/>
  <c r="A6865" i="25" s="1"/>
  <c r="A6866" i="25" s="1"/>
  <c r="A6867" i="25" s="1"/>
  <c r="A6868" i="25" s="1"/>
  <c r="A6869" i="25" s="1"/>
  <c r="A6870" i="25" s="1"/>
  <c r="A6871" i="25" s="1"/>
  <c r="A6872" i="25" s="1"/>
  <c r="A6873" i="25" s="1"/>
  <c r="A6874" i="25" s="1"/>
  <c r="A6875" i="25" s="1"/>
  <c r="A6876" i="25" s="1"/>
  <c r="A6877" i="25" s="1"/>
  <c r="A6878" i="25" s="1"/>
  <c r="A6879" i="25" s="1"/>
  <c r="A6880" i="25" s="1"/>
  <c r="A6881" i="25" s="1"/>
  <c r="A6882" i="25" s="1"/>
  <c r="A6883" i="25" s="1"/>
  <c r="A6884" i="25" s="1"/>
  <c r="A6885" i="25" s="1"/>
  <c r="A6886" i="25" s="1"/>
  <c r="A6887" i="25" s="1"/>
  <c r="A6888" i="25" s="1"/>
  <c r="A6889" i="25" s="1"/>
  <c r="A6890" i="25" s="1"/>
  <c r="A6891" i="25" s="1"/>
  <c r="A6892" i="25" s="1"/>
  <c r="A6893" i="25" s="1"/>
  <c r="A6894" i="25" s="1"/>
  <c r="A6895" i="25" s="1"/>
  <c r="A6896" i="25" s="1"/>
  <c r="A6897" i="25" s="1"/>
  <c r="A6898" i="25" s="1"/>
  <c r="A6899" i="25" s="1"/>
  <c r="A6900" i="25" s="1"/>
  <c r="A6901" i="25" s="1"/>
  <c r="A6902" i="25" s="1"/>
  <c r="A6903" i="25" s="1"/>
  <c r="A6904" i="25" s="1"/>
  <c r="A6905" i="25" s="1"/>
  <c r="A6906" i="25" s="1"/>
  <c r="A6907" i="25" s="1"/>
  <c r="A6908" i="25" s="1"/>
  <c r="A6909" i="25" s="1"/>
  <c r="A6910" i="25" s="1"/>
  <c r="A6911" i="25" s="1"/>
  <c r="A6912" i="25" s="1"/>
  <c r="A6913" i="25" s="1"/>
  <c r="A6914" i="25" s="1"/>
  <c r="A6915" i="25" s="1"/>
  <c r="A6916" i="25" s="1"/>
  <c r="A6917" i="25" s="1"/>
  <c r="A6918" i="25" s="1"/>
  <c r="A6919" i="25" s="1"/>
  <c r="A6920" i="25" s="1"/>
  <c r="A6921" i="25" s="1"/>
  <c r="A6922" i="25" s="1"/>
  <c r="A6923" i="25" s="1"/>
  <c r="A6924" i="25" s="1"/>
  <c r="A6925" i="25" s="1"/>
  <c r="A6926" i="25" s="1"/>
  <c r="A6927" i="25" s="1"/>
  <c r="A6928" i="25" s="1"/>
  <c r="A6929" i="25" s="1"/>
  <c r="A6930" i="25" s="1"/>
  <c r="A6931" i="25" s="1"/>
  <c r="A6932" i="25" s="1"/>
  <c r="A6933" i="25" s="1"/>
  <c r="A6934" i="25" s="1"/>
  <c r="A6935" i="25" s="1"/>
  <c r="A6936" i="25" s="1"/>
  <c r="A6937" i="25" s="1"/>
  <c r="A6938" i="25" s="1"/>
  <c r="A6939" i="25" s="1"/>
  <c r="A6940" i="25" s="1"/>
  <c r="A6941" i="25" s="1"/>
  <c r="A6942" i="25" s="1"/>
  <c r="A6943" i="25" s="1"/>
  <c r="A6944" i="25" s="1"/>
  <c r="A6945" i="25" s="1"/>
  <c r="A6946" i="25" s="1"/>
  <c r="A6947" i="25" s="1"/>
  <c r="A6948" i="25" s="1"/>
  <c r="A6949" i="25" s="1"/>
  <c r="A6950" i="25" s="1"/>
  <c r="A6951" i="25" s="1"/>
  <c r="A6952" i="25" s="1"/>
  <c r="A6953" i="25" s="1"/>
  <c r="A6954" i="25" s="1"/>
  <c r="A6955" i="25" s="1"/>
  <c r="A6956" i="25" s="1"/>
  <c r="A6957" i="25" s="1"/>
  <c r="A6958" i="25" s="1"/>
  <c r="A6959" i="25" s="1"/>
  <c r="A6960" i="25" s="1"/>
  <c r="A6961" i="25" s="1"/>
  <c r="A6962" i="25" s="1"/>
  <c r="A6963" i="25" s="1"/>
  <c r="A6964" i="25" s="1"/>
  <c r="A6965" i="25" s="1"/>
  <c r="A6966" i="25" s="1"/>
  <c r="A6967" i="25" s="1"/>
  <c r="A6968" i="25" s="1"/>
  <c r="A6969" i="25" s="1"/>
  <c r="A6970" i="25" s="1"/>
  <c r="A6971" i="25" s="1"/>
  <c r="A6972" i="25" s="1"/>
  <c r="A6973" i="25" s="1"/>
  <c r="A6974" i="25" s="1"/>
  <c r="A6975" i="25" s="1"/>
  <c r="A6976" i="25" s="1"/>
  <c r="A6977" i="25" s="1"/>
  <c r="A6978" i="25" s="1"/>
  <c r="A6979" i="25" s="1"/>
  <c r="A6980" i="25" s="1"/>
  <c r="A6981" i="25" s="1"/>
  <c r="A6982" i="25" s="1"/>
  <c r="A6983" i="25" s="1"/>
  <c r="A6984" i="25" s="1"/>
  <c r="A6985" i="25" s="1"/>
  <c r="A6986" i="25" s="1"/>
  <c r="A6987" i="25" s="1"/>
  <c r="A6988" i="25" s="1"/>
  <c r="A6989" i="25" s="1"/>
  <c r="A6990" i="25" s="1"/>
  <c r="A6991" i="25" s="1"/>
  <c r="A6992" i="25" s="1"/>
  <c r="A6993" i="25" s="1"/>
  <c r="A6994" i="25" s="1"/>
  <c r="A6995" i="25" s="1"/>
  <c r="A6996" i="25" s="1"/>
  <c r="A6997" i="25" s="1"/>
  <c r="A6998" i="25" s="1"/>
  <c r="A6999" i="25" s="1"/>
  <c r="A7000" i="25" s="1"/>
  <c r="A7001" i="25" s="1"/>
  <c r="A7002" i="25" s="1"/>
  <c r="A7003" i="25" s="1"/>
  <c r="A7004" i="25" s="1"/>
  <c r="A7005" i="25" s="1"/>
  <c r="A7006" i="25" s="1"/>
  <c r="A7007" i="25" s="1"/>
  <c r="A7008" i="25" s="1"/>
  <c r="A7009" i="25" s="1"/>
  <c r="A7010" i="25" s="1"/>
  <c r="A7011" i="25" s="1"/>
  <c r="A7012" i="25" s="1"/>
  <c r="A7013" i="25" s="1"/>
  <c r="A7014" i="25" s="1"/>
  <c r="A7015" i="25" s="1"/>
  <c r="A7016" i="25" s="1"/>
  <c r="A7017" i="25" s="1"/>
  <c r="A7018" i="25" s="1"/>
  <c r="A7019" i="25" s="1"/>
  <c r="A7020" i="25" s="1"/>
  <c r="A7021" i="25" s="1"/>
  <c r="A7022" i="25" s="1"/>
  <c r="A7023" i="25" s="1"/>
  <c r="A7024" i="25" s="1"/>
  <c r="A7025" i="25" s="1"/>
  <c r="A7026" i="25" s="1"/>
  <c r="A7027" i="25" s="1"/>
  <c r="A7028" i="25" s="1"/>
  <c r="A7029" i="25" s="1"/>
  <c r="A7030" i="25" s="1"/>
  <c r="A7031" i="25" s="1"/>
  <c r="A7032" i="25" s="1"/>
  <c r="A7033" i="25" s="1"/>
  <c r="A7034" i="25" s="1"/>
  <c r="A7035" i="25" s="1"/>
  <c r="A7036" i="25" s="1"/>
  <c r="A7037" i="25" s="1"/>
  <c r="A7038" i="25" s="1"/>
  <c r="A7039" i="25" s="1"/>
  <c r="A7040" i="25" s="1"/>
  <c r="A7041" i="25" s="1"/>
  <c r="A7042" i="25" s="1"/>
  <c r="A7043" i="25" s="1"/>
  <c r="A7044" i="25" s="1"/>
  <c r="A7045" i="25" s="1"/>
  <c r="A7046" i="25" s="1"/>
  <c r="A7047" i="25" s="1"/>
  <c r="A7048" i="25" s="1"/>
  <c r="A7049" i="25" s="1"/>
  <c r="A7050" i="25" s="1"/>
  <c r="A7051" i="25" s="1"/>
  <c r="A7052" i="25" s="1"/>
  <c r="A7053" i="25" s="1"/>
  <c r="A7054" i="25" s="1"/>
  <c r="A7055" i="25" s="1"/>
  <c r="A7056" i="25" s="1"/>
  <c r="A7057" i="25" s="1"/>
  <c r="A7058" i="25" s="1"/>
  <c r="A7059" i="25" s="1"/>
  <c r="A7060" i="25" s="1"/>
  <c r="A7061" i="25" s="1"/>
  <c r="A7062" i="25" s="1"/>
  <c r="A7063" i="25" s="1"/>
  <c r="A7064" i="25" s="1"/>
  <c r="A7065" i="25" s="1"/>
  <c r="A7066" i="25" s="1"/>
  <c r="A7067" i="25" s="1"/>
  <c r="A7068" i="25" s="1"/>
  <c r="A7069" i="25" s="1"/>
  <c r="A7070" i="25" s="1"/>
  <c r="A7071" i="25" s="1"/>
  <c r="A7072" i="25" s="1"/>
  <c r="A7073" i="25" s="1"/>
  <c r="A7074" i="25" s="1"/>
  <c r="A7075" i="25" s="1"/>
  <c r="A7076" i="25" s="1"/>
  <c r="A7077" i="25" s="1"/>
  <c r="A7078" i="25" s="1"/>
  <c r="A7079" i="25" s="1"/>
  <c r="A7080" i="25" s="1"/>
  <c r="A7081" i="25" s="1"/>
  <c r="A7082" i="25" s="1"/>
  <c r="A7083" i="25" s="1"/>
  <c r="A7084" i="25" s="1"/>
  <c r="A7085" i="25" s="1"/>
  <c r="A7086" i="25" s="1"/>
  <c r="A7087" i="25" s="1"/>
  <c r="A7088" i="25" s="1"/>
  <c r="A7089" i="25" s="1"/>
  <c r="A7090" i="25" s="1"/>
  <c r="A7091" i="25" s="1"/>
  <c r="A7092" i="25" s="1"/>
  <c r="A7093" i="25" s="1"/>
  <c r="A7094" i="25" s="1"/>
  <c r="A7095" i="25" s="1"/>
  <c r="A7096" i="25" s="1"/>
  <c r="A7097" i="25" s="1"/>
  <c r="A7098" i="25" s="1"/>
  <c r="A7099" i="25" s="1"/>
  <c r="A7100" i="25" s="1"/>
  <c r="A7101" i="25" s="1"/>
  <c r="A7102" i="25" s="1"/>
  <c r="A7103" i="25" s="1"/>
  <c r="A7104" i="25" s="1"/>
  <c r="A7105" i="25" s="1"/>
  <c r="A7106" i="25" s="1"/>
  <c r="A7107" i="25" s="1"/>
  <c r="A7108" i="25" s="1"/>
  <c r="A7109" i="25" s="1"/>
  <c r="A7110" i="25" s="1"/>
  <c r="A7111" i="25" s="1"/>
  <c r="A7112" i="25" s="1"/>
  <c r="A7113" i="25" s="1"/>
  <c r="A7114" i="25" s="1"/>
  <c r="A7115" i="25" s="1"/>
  <c r="A7116" i="25" s="1"/>
  <c r="A7117" i="25" s="1"/>
  <c r="A7118" i="25" s="1"/>
  <c r="A7119" i="25" s="1"/>
  <c r="A7120" i="25" s="1"/>
  <c r="A7121" i="25" s="1"/>
  <c r="A7122" i="25" s="1"/>
  <c r="A7123" i="25" s="1"/>
  <c r="A7124" i="25" s="1"/>
  <c r="A7125" i="25" s="1"/>
  <c r="A7126" i="25" s="1"/>
  <c r="A7127" i="25" s="1"/>
  <c r="A7128" i="25" s="1"/>
  <c r="A7129" i="25" s="1"/>
  <c r="A7130" i="25" s="1"/>
  <c r="A7131" i="25" s="1"/>
  <c r="A7132" i="25" s="1"/>
  <c r="A7133" i="25" s="1"/>
  <c r="A7134" i="25" s="1"/>
  <c r="A7135" i="25" s="1"/>
  <c r="A7136" i="25" s="1"/>
  <c r="A7137" i="25" s="1"/>
  <c r="A7138" i="25" s="1"/>
  <c r="A7139" i="25" s="1"/>
  <c r="A7140" i="25" s="1"/>
  <c r="A7141" i="25" s="1"/>
  <c r="A7142" i="25" s="1"/>
  <c r="A7143" i="25" s="1"/>
  <c r="A7144" i="25" s="1"/>
  <c r="A7145" i="25" s="1"/>
  <c r="A7146" i="25" s="1"/>
  <c r="A7147" i="25" s="1"/>
  <c r="A7148" i="25" s="1"/>
  <c r="A7149" i="25" s="1"/>
  <c r="A7150" i="25" s="1"/>
  <c r="A7151" i="25" s="1"/>
  <c r="A7152" i="25" s="1"/>
  <c r="A7153" i="25" s="1"/>
  <c r="A7154" i="25" s="1"/>
  <c r="A7155" i="25" s="1"/>
  <c r="A7156" i="25" s="1"/>
  <c r="A7157" i="25" s="1"/>
  <c r="A7158" i="25" s="1"/>
  <c r="A7159" i="25" s="1"/>
  <c r="A7160" i="25" s="1"/>
  <c r="A7161" i="25" s="1"/>
  <c r="A7162" i="25" s="1"/>
  <c r="A7163" i="25" s="1"/>
  <c r="A7164" i="25" s="1"/>
  <c r="A7165" i="25" s="1"/>
  <c r="A7166" i="25" s="1"/>
  <c r="A7167" i="25" s="1"/>
  <c r="A7168" i="25" s="1"/>
  <c r="A7169" i="25" s="1"/>
  <c r="A7170" i="25" s="1"/>
  <c r="A7171" i="25" s="1"/>
  <c r="A7172" i="25" s="1"/>
  <c r="A7173" i="25" s="1"/>
  <c r="A7174" i="25" s="1"/>
  <c r="A7175" i="25" s="1"/>
  <c r="A7176" i="25" s="1"/>
  <c r="A7177" i="25" s="1"/>
  <c r="A7178" i="25" s="1"/>
  <c r="A7179" i="25" s="1"/>
  <c r="A7180" i="25" s="1"/>
  <c r="A7181" i="25" s="1"/>
  <c r="A7182" i="25" s="1"/>
  <c r="A7183" i="25" s="1"/>
  <c r="A7184" i="25" s="1"/>
  <c r="A7185" i="25" s="1"/>
  <c r="A7186" i="25" s="1"/>
  <c r="A7187" i="25" s="1"/>
  <c r="A7188" i="25" s="1"/>
  <c r="A7189" i="25" s="1"/>
  <c r="A7190" i="25" s="1"/>
  <c r="A7191" i="25" s="1"/>
  <c r="A7192" i="25" s="1"/>
  <c r="A7193" i="25" s="1"/>
  <c r="A7194" i="25" s="1"/>
  <c r="A7195" i="25" s="1"/>
  <c r="A7196" i="25" s="1"/>
  <c r="A7197" i="25" s="1"/>
  <c r="A7198" i="25" s="1"/>
  <c r="A7199" i="25" s="1"/>
  <c r="A7200" i="25" s="1"/>
  <c r="A7201" i="25" s="1"/>
  <c r="A7202" i="25" s="1"/>
  <c r="A7203" i="25" s="1"/>
  <c r="A7204" i="25" s="1"/>
  <c r="A7205" i="25" s="1"/>
  <c r="A7206" i="25" s="1"/>
  <c r="A7207" i="25" s="1"/>
  <c r="A7208" i="25" s="1"/>
  <c r="A7209" i="25" s="1"/>
  <c r="A7210" i="25" s="1"/>
  <c r="A7211" i="25" s="1"/>
  <c r="A7212" i="25" s="1"/>
  <c r="A7213" i="25" s="1"/>
  <c r="A7214" i="25" s="1"/>
  <c r="A7215" i="25" s="1"/>
  <c r="A7216" i="25" s="1"/>
  <c r="A7217" i="25" s="1"/>
  <c r="A7218" i="25" s="1"/>
  <c r="A7219" i="25" s="1"/>
  <c r="A7220" i="25" s="1"/>
  <c r="A7221" i="25" s="1"/>
  <c r="A7222" i="25" s="1"/>
  <c r="A7223" i="25" s="1"/>
  <c r="A7224" i="25" s="1"/>
  <c r="A7225" i="25" s="1"/>
  <c r="A7226" i="25" s="1"/>
  <c r="A7227" i="25" s="1"/>
  <c r="A7228" i="25" s="1"/>
  <c r="A7229" i="25" s="1"/>
  <c r="A7230" i="25" s="1"/>
  <c r="A7231" i="25" s="1"/>
  <c r="A7232" i="25" s="1"/>
  <c r="A7233" i="25" s="1"/>
  <c r="A7234" i="25" s="1"/>
  <c r="A7235" i="25" s="1"/>
  <c r="A7236" i="25" s="1"/>
  <c r="A7237" i="25" s="1"/>
  <c r="A7238" i="25" s="1"/>
  <c r="A7239" i="25" s="1"/>
  <c r="A7240" i="25" s="1"/>
  <c r="A7241" i="25" s="1"/>
  <c r="A7242" i="25" s="1"/>
  <c r="A7243" i="25" s="1"/>
  <c r="A7244" i="25" s="1"/>
  <c r="A7245" i="25" s="1"/>
  <c r="A7246" i="25" s="1"/>
  <c r="A7247" i="25" s="1"/>
  <c r="A7248" i="25" s="1"/>
  <c r="A7249" i="25" s="1"/>
  <c r="A7250" i="25" s="1"/>
  <c r="A7251" i="25" s="1"/>
  <c r="A7252" i="25" s="1"/>
  <c r="A7253" i="25" s="1"/>
  <c r="A7254" i="25" s="1"/>
  <c r="A7255" i="25" s="1"/>
  <c r="A7256" i="25" s="1"/>
  <c r="A7257" i="25" s="1"/>
  <c r="A7258" i="25" s="1"/>
  <c r="A7259" i="25" s="1"/>
  <c r="A7260" i="25" s="1"/>
  <c r="A7261" i="25" s="1"/>
  <c r="A7262" i="25" s="1"/>
  <c r="A7263" i="25" s="1"/>
  <c r="A7264" i="25" s="1"/>
  <c r="A7265" i="25" s="1"/>
  <c r="A7266" i="25" s="1"/>
  <c r="A7267" i="25" s="1"/>
  <c r="A7268" i="25" s="1"/>
  <c r="A7269" i="25" s="1"/>
  <c r="A7270" i="25" s="1"/>
  <c r="A7271" i="25" s="1"/>
  <c r="A7272" i="25" s="1"/>
  <c r="A7273" i="25" s="1"/>
  <c r="A7274" i="25" s="1"/>
  <c r="A7275" i="25" s="1"/>
  <c r="A7276" i="25" s="1"/>
  <c r="A7277" i="25" s="1"/>
  <c r="A7278" i="25" s="1"/>
  <c r="A7279" i="25" s="1"/>
  <c r="A7280" i="25" s="1"/>
  <c r="A7281" i="25" s="1"/>
  <c r="A7282" i="25" s="1"/>
  <c r="A7283" i="25" s="1"/>
  <c r="A7284" i="25" s="1"/>
  <c r="A7285" i="25" s="1"/>
  <c r="A7286" i="25" s="1"/>
  <c r="A7287" i="25" s="1"/>
  <c r="A7288" i="25" s="1"/>
  <c r="A7289" i="25" s="1"/>
  <c r="A7290" i="25" s="1"/>
  <c r="A7291" i="25" s="1"/>
  <c r="A7292" i="25" s="1"/>
  <c r="A7293" i="25" s="1"/>
  <c r="A7294" i="25" s="1"/>
  <c r="A7295" i="25" s="1"/>
  <c r="A7296" i="25" s="1"/>
  <c r="A7297" i="25" s="1"/>
  <c r="A7298" i="25" s="1"/>
  <c r="A7299" i="25" s="1"/>
  <c r="A7300" i="25" s="1"/>
  <c r="A7301" i="25" s="1"/>
  <c r="A7302" i="25" s="1"/>
  <c r="A7303" i="25" s="1"/>
  <c r="A7304" i="25" s="1"/>
  <c r="A7305" i="25" s="1"/>
  <c r="A7306" i="25" s="1"/>
  <c r="A7307" i="25" s="1"/>
  <c r="A7308" i="25" s="1"/>
  <c r="A7309" i="25" s="1"/>
  <c r="A7310" i="25" s="1"/>
  <c r="A7311" i="25" s="1"/>
  <c r="A7312" i="25" s="1"/>
  <c r="A7313" i="25" s="1"/>
  <c r="A7314" i="25" s="1"/>
  <c r="A7315" i="25" s="1"/>
  <c r="A7316" i="25" s="1"/>
  <c r="A7317" i="25" s="1"/>
  <c r="A7318" i="25" s="1"/>
  <c r="A7319" i="25" s="1"/>
  <c r="A7320" i="25" s="1"/>
  <c r="A7321" i="25" s="1"/>
  <c r="A7322" i="25" s="1"/>
  <c r="A7323" i="25" s="1"/>
  <c r="A7324" i="25" s="1"/>
  <c r="A7325" i="25" s="1"/>
  <c r="A7326" i="25" s="1"/>
  <c r="A7327" i="25" s="1"/>
  <c r="A7328" i="25" s="1"/>
  <c r="A7329" i="25" s="1"/>
  <c r="A7330" i="25" s="1"/>
  <c r="A7331" i="25" s="1"/>
  <c r="A7332" i="25" s="1"/>
  <c r="A7333" i="25" s="1"/>
  <c r="A7334" i="25" s="1"/>
  <c r="A7335" i="25" s="1"/>
  <c r="A7336" i="25" s="1"/>
  <c r="A7337" i="25" s="1"/>
  <c r="A7338" i="25" s="1"/>
  <c r="A7339" i="25" s="1"/>
  <c r="A7340" i="25" s="1"/>
  <c r="A7341" i="25" s="1"/>
  <c r="A7342" i="25" s="1"/>
  <c r="A7343" i="25" s="1"/>
  <c r="A7344" i="25" s="1"/>
  <c r="A7345" i="25" s="1"/>
  <c r="A7346" i="25" s="1"/>
  <c r="A7347" i="25" s="1"/>
  <c r="A7348" i="25" s="1"/>
  <c r="A7349" i="25" s="1"/>
  <c r="A7350" i="25" s="1"/>
  <c r="A7351" i="25" s="1"/>
  <c r="A7352" i="25" s="1"/>
  <c r="A7353" i="25" s="1"/>
  <c r="A7354" i="25" s="1"/>
  <c r="A7355" i="25" s="1"/>
  <c r="A7356" i="25" s="1"/>
  <c r="A7357" i="25" s="1"/>
  <c r="A7358" i="25" s="1"/>
  <c r="A7359" i="25" s="1"/>
  <c r="A7360" i="25" s="1"/>
  <c r="A7361" i="25" s="1"/>
  <c r="A7362" i="25" s="1"/>
  <c r="A7363" i="25" s="1"/>
  <c r="A7364" i="25" s="1"/>
  <c r="A7365" i="25" s="1"/>
  <c r="A7366" i="25" s="1"/>
  <c r="A7367" i="25" s="1"/>
  <c r="A7368" i="25" s="1"/>
  <c r="A7369" i="25" s="1"/>
  <c r="A7370" i="25" s="1"/>
  <c r="A7371" i="25" s="1"/>
  <c r="A7372" i="25" s="1"/>
  <c r="A7373" i="25" s="1"/>
  <c r="A7374" i="25" s="1"/>
  <c r="A7375" i="25" s="1"/>
  <c r="A7376" i="25" s="1"/>
  <c r="A7377" i="25" s="1"/>
  <c r="A7378" i="25" s="1"/>
  <c r="A7379" i="25" s="1"/>
  <c r="A7380" i="25" s="1"/>
  <c r="A7381" i="25" s="1"/>
  <c r="A7382" i="25" s="1"/>
  <c r="A7383" i="25" s="1"/>
  <c r="A7384" i="25" s="1"/>
  <c r="A7385" i="25" s="1"/>
  <c r="A7386" i="25" s="1"/>
  <c r="A7387" i="25" s="1"/>
  <c r="A7388" i="25" s="1"/>
  <c r="A7389" i="25" s="1"/>
  <c r="A7390" i="25" s="1"/>
  <c r="A7391" i="25" s="1"/>
  <c r="A7392" i="25" s="1"/>
  <c r="A7393" i="25" s="1"/>
  <c r="A7394" i="25" s="1"/>
  <c r="A7395" i="25" s="1"/>
  <c r="A7396" i="25" s="1"/>
  <c r="A7397" i="25" s="1"/>
  <c r="A7398" i="25" s="1"/>
  <c r="A7399" i="25" s="1"/>
  <c r="A7400" i="25" s="1"/>
  <c r="A7401" i="25" s="1"/>
  <c r="A7402" i="25" s="1"/>
  <c r="A7403" i="25" s="1"/>
  <c r="A7404" i="25" s="1"/>
  <c r="A7405" i="25" s="1"/>
  <c r="A7406" i="25" s="1"/>
  <c r="A7407" i="25" s="1"/>
  <c r="A7408" i="25" s="1"/>
  <c r="A7409" i="25" s="1"/>
  <c r="A7410" i="25" s="1"/>
  <c r="A7411" i="25" s="1"/>
  <c r="A7412" i="25" s="1"/>
  <c r="A7413" i="25" s="1"/>
  <c r="A7414" i="25" s="1"/>
  <c r="A7415" i="25" s="1"/>
  <c r="A7416" i="25" s="1"/>
  <c r="A7417" i="25" s="1"/>
  <c r="A7418" i="25" s="1"/>
  <c r="A7419" i="25" s="1"/>
  <c r="A7420" i="25" s="1"/>
  <c r="A7421" i="25" s="1"/>
  <c r="A7422" i="25" s="1"/>
  <c r="A7423" i="25" s="1"/>
  <c r="A7424" i="25" s="1"/>
  <c r="A7425" i="25" s="1"/>
  <c r="A7426" i="25" s="1"/>
  <c r="A7427" i="25" s="1"/>
  <c r="A7428" i="25" s="1"/>
  <c r="A7429" i="25" s="1"/>
  <c r="A7430" i="25" s="1"/>
  <c r="A7431" i="25" s="1"/>
  <c r="A7432" i="25" s="1"/>
  <c r="A7433" i="25" s="1"/>
  <c r="A7434" i="25" s="1"/>
  <c r="A7435" i="25" s="1"/>
  <c r="A7436" i="25" s="1"/>
  <c r="A7437" i="25" s="1"/>
  <c r="A7438" i="25" s="1"/>
  <c r="A7439" i="25" s="1"/>
  <c r="A7440" i="25" s="1"/>
  <c r="A7441" i="25" s="1"/>
  <c r="A7442" i="25" s="1"/>
  <c r="A7443" i="25" s="1"/>
  <c r="A7444" i="25" s="1"/>
  <c r="A7445" i="25" s="1"/>
  <c r="A7446" i="25" s="1"/>
  <c r="A7447" i="25" s="1"/>
  <c r="A7448" i="25" s="1"/>
  <c r="A7449" i="25" s="1"/>
  <c r="A7450" i="25" s="1"/>
  <c r="A7451" i="25" s="1"/>
  <c r="A7452" i="25" s="1"/>
  <c r="A7453" i="25" s="1"/>
  <c r="A7454" i="25" s="1"/>
  <c r="A7455" i="25" s="1"/>
  <c r="A7456" i="25" s="1"/>
  <c r="A7457" i="25" s="1"/>
  <c r="A7458" i="25" s="1"/>
  <c r="A7459" i="25" s="1"/>
  <c r="A7460" i="25" s="1"/>
  <c r="A7461" i="25" s="1"/>
  <c r="A7462" i="25" s="1"/>
  <c r="A7463" i="25" s="1"/>
  <c r="A7464" i="25" s="1"/>
  <c r="A7465" i="25" s="1"/>
  <c r="A7466" i="25" s="1"/>
  <c r="A7467" i="25" s="1"/>
  <c r="A7468" i="25" s="1"/>
  <c r="A7469" i="25" s="1"/>
  <c r="A7470" i="25" s="1"/>
  <c r="A7471" i="25" s="1"/>
  <c r="A7472" i="25" s="1"/>
  <c r="A7473" i="25" s="1"/>
  <c r="A7474" i="25" s="1"/>
  <c r="A7475" i="25" s="1"/>
  <c r="A7476" i="25" s="1"/>
  <c r="A7477" i="25" s="1"/>
  <c r="A7478" i="25" s="1"/>
  <c r="A7479" i="25" s="1"/>
  <c r="A7480" i="25" s="1"/>
  <c r="A7481" i="25" s="1"/>
  <c r="A7482" i="25" s="1"/>
  <c r="A7483" i="25" s="1"/>
  <c r="A7484" i="25" s="1"/>
  <c r="A7485" i="25" s="1"/>
  <c r="A7486" i="25" s="1"/>
  <c r="A7487" i="25" s="1"/>
  <c r="A7488" i="25" s="1"/>
  <c r="A7489" i="25" s="1"/>
  <c r="A7490" i="25" s="1"/>
  <c r="A7491" i="25" s="1"/>
  <c r="A7492" i="25" s="1"/>
  <c r="A7493" i="25" s="1"/>
  <c r="A7494" i="25" s="1"/>
  <c r="A7495" i="25" s="1"/>
  <c r="A7496" i="25" s="1"/>
  <c r="A7497" i="25" s="1"/>
  <c r="A7498" i="25" s="1"/>
  <c r="A7499" i="25" s="1"/>
  <c r="A7500" i="25" s="1"/>
  <c r="A7501" i="25" s="1"/>
  <c r="A7502" i="25" s="1"/>
  <c r="A7503" i="25" s="1"/>
  <c r="A7504" i="25" s="1"/>
  <c r="A7505" i="25" s="1"/>
  <c r="A7506" i="25" s="1"/>
  <c r="A7507" i="25" s="1"/>
  <c r="A7508" i="25" s="1"/>
  <c r="A7509" i="25" s="1"/>
  <c r="A7510" i="25" s="1"/>
  <c r="A7511" i="25" s="1"/>
  <c r="A7512" i="25" s="1"/>
  <c r="A7513" i="25" s="1"/>
  <c r="A7514" i="25" s="1"/>
  <c r="A7515" i="25" s="1"/>
  <c r="A7516" i="25" s="1"/>
  <c r="A7517" i="25" s="1"/>
  <c r="A7518" i="25" s="1"/>
  <c r="A7519" i="25" s="1"/>
  <c r="A7520" i="25" s="1"/>
  <c r="A7521" i="25" s="1"/>
  <c r="A7522" i="25" s="1"/>
  <c r="A7523" i="25" s="1"/>
  <c r="A7524" i="25" s="1"/>
  <c r="A7525" i="25" s="1"/>
  <c r="A7526" i="25" s="1"/>
  <c r="A7527" i="25" s="1"/>
  <c r="A7528" i="25" s="1"/>
  <c r="A7529" i="25" s="1"/>
  <c r="A7530" i="25" s="1"/>
  <c r="A7531" i="25" s="1"/>
  <c r="A7532" i="25" s="1"/>
  <c r="A7533" i="25" s="1"/>
  <c r="A7534" i="25" s="1"/>
  <c r="A7535" i="25" s="1"/>
  <c r="A7536" i="25" s="1"/>
  <c r="A7537" i="25" s="1"/>
  <c r="A7538" i="25" s="1"/>
  <c r="A7539" i="25" s="1"/>
  <c r="A7540" i="25" s="1"/>
  <c r="A7541" i="25" s="1"/>
  <c r="A7542" i="25" s="1"/>
  <c r="A7543" i="25" s="1"/>
  <c r="A7544" i="25" s="1"/>
  <c r="A7545" i="25" s="1"/>
  <c r="A7546" i="25" s="1"/>
  <c r="A7547" i="25" s="1"/>
  <c r="A7548" i="25" s="1"/>
  <c r="A7549" i="25" s="1"/>
  <c r="A7550" i="25" s="1"/>
  <c r="A7551" i="25" s="1"/>
  <c r="A7552" i="25" s="1"/>
  <c r="A7553" i="25" s="1"/>
  <c r="A7554" i="25" s="1"/>
  <c r="A7555" i="25" s="1"/>
  <c r="A7556" i="25" s="1"/>
  <c r="A7557" i="25" s="1"/>
  <c r="A7558" i="25" s="1"/>
  <c r="A7559" i="25" s="1"/>
  <c r="A7560" i="25" s="1"/>
  <c r="A7561" i="25" s="1"/>
  <c r="A7562" i="25" s="1"/>
  <c r="A7563" i="25" s="1"/>
  <c r="A7564" i="25" s="1"/>
  <c r="A7565" i="25" s="1"/>
  <c r="A7566" i="25" s="1"/>
  <c r="A7567" i="25" s="1"/>
  <c r="A7568" i="25" s="1"/>
  <c r="A7569" i="25" s="1"/>
  <c r="A7570" i="25" s="1"/>
  <c r="A7571" i="25" s="1"/>
  <c r="A7572" i="25" s="1"/>
  <c r="A7573" i="25" s="1"/>
  <c r="A7574" i="25" s="1"/>
  <c r="A7575" i="25" s="1"/>
  <c r="A7576" i="25" s="1"/>
  <c r="A7577" i="25" s="1"/>
  <c r="A7578" i="25" s="1"/>
  <c r="A7579" i="25" s="1"/>
  <c r="A7580" i="25" s="1"/>
  <c r="A7581" i="25" s="1"/>
  <c r="A7582" i="25" s="1"/>
  <c r="A7583" i="25" s="1"/>
  <c r="A7584" i="25" s="1"/>
  <c r="A7585" i="25" s="1"/>
  <c r="A7586" i="25" s="1"/>
  <c r="A7587" i="25" s="1"/>
  <c r="A7588" i="25" s="1"/>
  <c r="A7589" i="25" s="1"/>
  <c r="A7590" i="25" s="1"/>
  <c r="A7591" i="25" s="1"/>
  <c r="A7592" i="25" s="1"/>
  <c r="A7593" i="25" s="1"/>
  <c r="A7594" i="25" s="1"/>
  <c r="A7595" i="25" s="1"/>
  <c r="A7596" i="25" s="1"/>
  <c r="A7597" i="25" s="1"/>
  <c r="A7598" i="25" s="1"/>
  <c r="A7599" i="25" s="1"/>
  <c r="A7600" i="25" s="1"/>
  <c r="A7601" i="25" s="1"/>
  <c r="A7602" i="25" s="1"/>
  <c r="A7603" i="25" s="1"/>
  <c r="A7604" i="25" s="1"/>
  <c r="A7605" i="25" s="1"/>
  <c r="A7606" i="25" s="1"/>
  <c r="A7607" i="25" s="1"/>
  <c r="A7608" i="25" s="1"/>
  <c r="A7609" i="25" s="1"/>
  <c r="A7610" i="25" s="1"/>
  <c r="A7611" i="25" s="1"/>
  <c r="A7612" i="25" s="1"/>
  <c r="A7613" i="25" s="1"/>
  <c r="A7614" i="25" s="1"/>
  <c r="A7615" i="25" s="1"/>
  <c r="A7616" i="25" s="1"/>
  <c r="A7617" i="25" s="1"/>
  <c r="A7618" i="25" s="1"/>
  <c r="A7619" i="25" s="1"/>
  <c r="A7620" i="25" s="1"/>
  <c r="A7621" i="25" s="1"/>
  <c r="A7622" i="25" s="1"/>
  <c r="A7623" i="25" s="1"/>
  <c r="A7624" i="25" s="1"/>
  <c r="A7625" i="25" s="1"/>
  <c r="A7626" i="25" s="1"/>
  <c r="A7627" i="25" s="1"/>
  <c r="A7628" i="25" s="1"/>
  <c r="A7629" i="25" s="1"/>
  <c r="A7630" i="25" s="1"/>
  <c r="A7631" i="25" s="1"/>
  <c r="A7632" i="25" s="1"/>
  <c r="A7633" i="25" s="1"/>
  <c r="A7634" i="25" s="1"/>
  <c r="A7635" i="25" s="1"/>
  <c r="A7636" i="25" s="1"/>
  <c r="A7637" i="25" s="1"/>
  <c r="A7638" i="25" s="1"/>
  <c r="A7639" i="25" s="1"/>
  <c r="A7640" i="25" s="1"/>
  <c r="A7641" i="25" s="1"/>
  <c r="A7642" i="25" s="1"/>
  <c r="A7643" i="25" s="1"/>
  <c r="A7644" i="25" s="1"/>
  <c r="A7645" i="25" s="1"/>
  <c r="A7646" i="25" s="1"/>
  <c r="A7647" i="25" s="1"/>
  <c r="A7648" i="25" s="1"/>
  <c r="A7649" i="25" s="1"/>
  <c r="A7650" i="25" s="1"/>
  <c r="A7651" i="25" s="1"/>
  <c r="A7652" i="25" s="1"/>
  <c r="A7653" i="25" s="1"/>
  <c r="A7654" i="25" s="1"/>
  <c r="A7655" i="25" s="1"/>
  <c r="A7656" i="25" s="1"/>
  <c r="A7657" i="25" s="1"/>
  <c r="A7658" i="25" s="1"/>
  <c r="A7659" i="25" s="1"/>
  <c r="A7660" i="25" s="1"/>
  <c r="A7661" i="25" s="1"/>
  <c r="A7662" i="25" s="1"/>
  <c r="A7663" i="25" s="1"/>
  <c r="A7664" i="25" s="1"/>
  <c r="A7665" i="25" s="1"/>
  <c r="A7666" i="25" s="1"/>
  <c r="A7667" i="25" s="1"/>
  <c r="A7668" i="25" s="1"/>
  <c r="A7669" i="25" s="1"/>
  <c r="A7670" i="25" s="1"/>
  <c r="A7671" i="25" s="1"/>
  <c r="A7672" i="25" s="1"/>
  <c r="A7673" i="25" s="1"/>
  <c r="A7674" i="25" s="1"/>
  <c r="A7675" i="25" s="1"/>
  <c r="A7676" i="25" s="1"/>
  <c r="A7677" i="25" s="1"/>
  <c r="A7678" i="25" s="1"/>
  <c r="A7679" i="25" s="1"/>
  <c r="A7680" i="25" s="1"/>
  <c r="A7681" i="25" s="1"/>
  <c r="A7682" i="25" s="1"/>
  <c r="A7683" i="25" s="1"/>
  <c r="A7684" i="25" s="1"/>
  <c r="A7685" i="25" s="1"/>
  <c r="A7686" i="25" s="1"/>
  <c r="A7687" i="25" s="1"/>
  <c r="A7688" i="25" s="1"/>
  <c r="A7689" i="25" s="1"/>
  <c r="A7690" i="25" s="1"/>
  <c r="A7691" i="25" s="1"/>
  <c r="A7692" i="25" s="1"/>
  <c r="A7693" i="25" s="1"/>
  <c r="A7694" i="25" s="1"/>
  <c r="A7695" i="25" s="1"/>
  <c r="A7696" i="25" s="1"/>
  <c r="A7697" i="25" s="1"/>
  <c r="A7698" i="25" s="1"/>
  <c r="A7699" i="25" s="1"/>
  <c r="A7700" i="25" s="1"/>
  <c r="A7701" i="25" s="1"/>
  <c r="A7702" i="25" s="1"/>
  <c r="A7703" i="25" s="1"/>
  <c r="A7704" i="25" s="1"/>
  <c r="A7705" i="25" s="1"/>
  <c r="A7706" i="25" s="1"/>
  <c r="A7707" i="25" s="1"/>
  <c r="A7708" i="25" s="1"/>
  <c r="A7709" i="25" s="1"/>
  <c r="A7710" i="25" s="1"/>
  <c r="A7711" i="25" s="1"/>
  <c r="A7712" i="25" s="1"/>
  <c r="A7713" i="25" s="1"/>
  <c r="A7714" i="25" s="1"/>
  <c r="A7715" i="25" s="1"/>
  <c r="A7716" i="25" s="1"/>
  <c r="A7717" i="25" s="1"/>
  <c r="A7718" i="25" s="1"/>
  <c r="A7719" i="25" s="1"/>
  <c r="A7720" i="25" s="1"/>
  <c r="A7721" i="25" s="1"/>
  <c r="A7722" i="25" s="1"/>
  <c r="A7723" i="25" s="1"/>
  <c r="A7724" i="25" s="1"/>
  <c r="A7725" i="25" s="1"/>
  <c r="A7726" i="25" s="1"/>
  <c r="A7727" i="25" s="1"/>
  <c r="A7728" i="25" s="1"/>
  <c r="A7729" i="25" s="1"/>
  <c r="A7730" i="25" s="1"/>
  <c r="A7731" i="25" s="1"/>
  <c r="A7732" i="25" s="1"/>
  <c r="A7733" i="25" s="1"/>
  <c r="A7734" i="25" s="1"/>
  <c r="A7735" i="25" s="1"/>
  <c r="A7736" i="25" s="1"/>
  <c r="A7737" i="25" s="1"/>
  <c r="A7738" i="25" s="1"/>
  <c r="A7739" i="25" s="1"/>
  <c r="A7740" i="25" s="1"/>
  <c r="A7741" i="25" s="1"/>
  <c r="A7742" i="25" s="1"/>
  <c r="A6" i="25"/>
  <c r="J7091" i="25"/>
  <c r="J7090" i="25"/>
  <c r="J7089" i="25"/>
  <c r="J7088" i="25"/>
  <c r="J7087" i="25"/>
  <c r="J7086" i="25"/>
  <c r="J7085" i="25"/>
  <c r="J7084" i="25"/>
  <c r="J7083" i="25"/>
  <c r="J7082" i="25"/>
  <c r="J7081" i="25"/>
  <c r="J7080" i="25"/>
  <c r="J7079" i="25"/>
  <c r="J7078" i="25"/>
  <c r="J7077" i="25"/>
  <c r="J7076" i="25"/>
  <c r="J7075" i="25"/>
  <c r="J7074" i="25"/>
  <c r="J7073" i="25"/>
  <c r="J7072" i="25"/>
  <c r="J7071" i="25"/>
  <c r="J7070" i="25"/>
  <c r="J7069" i="25"/>
  <c r="J7068" i="25"/>
  <c r="J7067" i="25"/>
  <c r="J7066" i="25"/>
  <c r="J7065" i="25"/>
  <c r="J7064" i="25"/>
  <c r="J7063" i="25"/>
  <c r="J7062" i="25"/>
  <c r="J7061" i="25"/>
  <c r="J7060" i="25"/>
  <c r="J7059" i="25"/>
  <c r="J7058" i="25"/>
  <c r="J7057" i="25"/>
  <c r="J7056" i="25"/>
  <c r="J7055" i="25"/>
  <c r="J7054" i="25"/>
  <c r="J7053" i="25"/>
  <c r="J7052" i="25"/>
  <c r="J7051" i="25"/>
  <c r="J7050" i="25"/>
  <c r="J7049" i="25"/>
  <c r="J7048" i="25"/>
  <c r="J7047" i="25"/>
  <c r="J7046" i="25"/>
  <c r="J7045" i="25"/>
  <c r="J7044" i="25"/>
  <c r="J7043" i="25"/>
  <c r="J7042" i="25"/>
  <c r="J7041" i="25"/>
  <c r="J7040" i="25"/>
  <c r="J7039" i="25"/>
  <c r="J7038" i="25"/>
  <c r="J7037" i="25"/>
  <c r="J7036" i="25"/>
  <c r="J7035" i="25"/>
  <c r="J7034" i="25"/>
  <c r="J7033" i="25"/>
  <c r="J7032" i="25"/>
  <c r="J7031" i="25"/>
  <c r="J7030" i="25"/>
  <c r="J7029" i="25"/>
  <c r="J7028" i="25"/>
  <c r="J7027" i="25"/>
  <c r="J7026" i="25"/>
  <c r="J7025" i="25"/>
  <c r="J7024" i="25"/>
  <c r="J7023" i="25"/>
  <c r="J7022" i="25"/>
  <c r="J7021" i="25"/>
  <c r="J7020" i="25"/>
  <c r="J7019" i="25"/>
  <c r="J7018" i="25"/>
  <c r="J7017" i="25"/>
  <c r="J7016" i="25"/>
  <c r="J7015" i="25"/>
  <c r="J7014" i="25"/>
  <c r="J7013" i="25"/>
  <c r="J7012" i="25"/>
  <c r="J7011" i="25"/>
  <c r="J7010" i="25"/>
  <c r="J7009" i="25"/>
  <c r="J7008" i="25"/>
  <c r="J7007" i="25"/>
  <c r="J7006" i="25"/>
  <c r="J7005" i="25"/>
  <c r="J7004" i="25"/>
  <c r="J7003" i="25"/>
  <c r="J7002" i="25"/>
  <c r="J7001" i="25"/>
  <c r="J7000" i="25"/>
  <c r="J6999" i="25"/>
  <c r="J6998" i="25"/>
  <c r="J6997" i="25"/>
  <c r="J6996" i="25"/>
  <c r="J6995" i="25"/>
  <c r="J6994" i="25"/>
  <c r="J6993" i="25"/>
  <c r="J6992" i="25"/>
  <c r="J6991" i="25"/>
  <c r="J6990" i="25"/>
  <c r="J6989" i="25"/>
  <c r="J6988" i="25"/>
  <c r="J6987" i="25"/>
  <c r="J6986" i="25"/>
  <c r="J6985" i="25"/>
  <c r="J6984" i="25"/>
  <c r="J6983" i="25"/>
  <c r="J6982" i="25"/>
  <c r="J6981" i="25"/>
  <c r="J6980" i="25"/>
  <c r="J6979" i="25"/>
  <c r="J6978" i="25"/>
  <c r="J6977" i="25"/>
  <c r="J6976" i="25"/>
  <c r="J6975" i="25"/>
  <c r="J6974" i="25"/>
  <c r="J6973" i="25"/>
  <c r="J6972" i="25"/>
  <c r="J6971" i="25"/>
  <c r="J6970" i="25"/>
  <c r="J6969" i="25"/>
  <c r="J6968" i="25"/>
  <c r="J6967" i="25"/>
  <c r="J6966" i="25"/>
  <c r="J6965" i="25"/>
  <c r="J6964" i="25"/>
  <c r="J6963" i="25"/>
  <c r="J6962" i="25"/>
  <c r="J6961" i="25"/>
  <c r="J6960" i="25"/>
  <c r="J6959" i="25"/>
  <c r="J6958" i="25"/>
  <c r="J6957" i="25"/>
  <c r="J6956" i="25"/>
  <c r="J6955" i="25"/>
  <c r="J6954" i="25"/>
  <c r="J6953" i="25"/>
  <c r="J6952" i="25"/>
  <c r="J6951" i="25"/>
  <c r="J6950" i="25"/>
  <c r="J6949" i="25"/>
  <c r="J6948" i="25"/>
  <c r="J6947" i="25"/>
  <c r="J6946" i="25"/>
  <c r="J6945" i="25"/>
  <c r="J6944" i="25"/>
  <c r="J6943" i="25"/>
  <c r="J6942" i="25"/>
  <c r="J6941" i="25"/>
  <c r="J6940" i="25"/>
  <c r="J6939" i="25"/>
  <c r="J6938" i="25"/>
  <c r="J6937" i="25"/>
  <c r="J6936" i="25"/>
  <c r="J6935" i="25"/>
  <c r="J6934" i="25"/>
  <c r="J6933" i="25"/>
  <c r="J6932" i="25"/>
  <c r="J6931" i="25"/>
  <c r="J6930" i="25"/>
  <c r="J6929" i="25"/>
  <c r="J6928" i="25"/>
  <c r="J6927" i="25"/>
  <c r="J6926" i="25"/>
  <c r="J6925" i="25"/>
  <c r="J6924" i="25"/>
  <c r="J6923" i="25"/>
  <c r="J6922" i="25"/>
  <c r="J6921" i="25"/>
  <c r="J6920" i="25"/>
  <c r="J6919" i="25"/>
  <c r="J6918" i="25"/>
  <c r="J6917" i="25"/>
  <c r="J6916" i="25"/>
  <c r="J6915" i="25"/>
  <c r="J6914" i="25"/>
  <c r="J6913" i="25"/>
  <c r="J6912" i="25"/>
  <c r="J6911" i="25"/>
  <c r="J6910" i="25"/>
  <c r="J6909" i="25"/>
  <c r="J6908" i="25"/>
  <c r="J6907" i="25"/>
  <c r="J6906" i="25"/>
  <c r="J6905" i="25"/>
  <c r="J6904" i="25"/>
  <c r="J6903" i="25"/>
  <c r="J6902" i="25"/>
  <c r="J6901" i="25"/>
  <c r="J6900" i="25"/>
  <c r="J6899" i="25"/>
  <c r="J6898" i="25"/>
  <c r="J6897" i="25"/>
  <c r="J6896" i="25"/>
  <c r="J6895" i="25"/>
  <c r="J6894" i="25"/>
  <c r="J6893" i="25"/>
  <c r="J6892" i="25"/>
  <c r="J6891" i="25"/>
  <c r="J6890" i="25"/>
  <c r="J6889" i="25"/>
  <c r="J6888" i="25"/>
  <c r="J6887" i="25"/>
  <c r="J6886" i="25"/>
  <c r="J6885" i="25"/>
  <c r="J6884" i="25"/>
  <c r="J6883" i="25"/>
  <c r="J6882" i="25"/>
  <c r="J6881" i="25"/>
  <c r="J6880" i="25"/>
  <c r="J6879" i="25"/>
  <c r="J6878" i="25"/>
  <c r="J6877" i="25"/>
  <c r="J6876" i="25"/>
  <c r="J6875" i="25"/>
  <c r="J6874" i="25"/>
  <c r="J6873" i="25"/>
  <c r="J6872" i="25"/>
  <c r="J6871" i="25"/>
  <c r="J6870" i="25"/>
  <c r="J6869" i="25"/>
  <c r="J6868" i="25"/>
  <c r="J6867" i="25"/>
  <c r="J6866" i="25"/>
  <c r="J6865" i="25"/>
  <c r="J6864" i="25"/>
  <c r="J6863" i="25"/>
  <c r="J6862" i="25"/>
  <c r="J6861" i="25"/>
  <c r="J6860" i="25"/>
  <c r="J6859" i="25"/>
  <c r="J6858" i="25"/>
  <c r="J6857" i="25"/>
  <c r="J6856" i="25"/>
  <c r="J6855" i="25"/>
  <c r="J6854" i="25"/>
  <c r="J6853" i="25"/>
  <c r="J6852" i="25"/>
  <c r="J6851" i="25"/>
  <c r="J6850" i="25"/>
  <c r="J6849" i="25"/>
  <c r="J6848" i="25"/>
  <c r="J6847" i="25"/>
  <c r="J6846" i="25"/>
  <c r="J6845" i="25"/>
  <c r="J6844" i="25"/>
  <c r="J6843" i="25"/>
  <c r="J6842" i="25"/>
  <c r="J6841" i="25"/>
  <c r="J6840" i="25"/>
  <c r="J6839" i="25"/>
  <c r="J6838" i="25"/>
  <c r="J6837" i="25"/>
  <c r="J6836" i="25"/>
  <c r="J6835" i="25"/>
  <c r="J6834" i="25"/>
  <c r="J6833" i="25"/>
  <c r="J6832" i="25"/>
  <c r="J6831" i="25"/>
  <c r="J6830" i="25"/>
  <c r="J6829" i="25"/>
  <c r="J6828" i="25"/>
  <c r="J6827" i="25"/>
  <c r="J6826" i="25"/>
  <c r="J6825" i="25"/>
  <c r="J6824" i="25"/>
  <c r="J6823" i="25"/>
  <c r="J6822" i="25"/>
  <c r="J6821" i="25"/>
  <c r="J6820" i="25"/>
  <c r="J6819" i="25"/>
  <c r="J6818" i="25"/>
  <c r="J6817" i="25"/>
  <c r="J6816" i="25"/>
  <c r="J6815" i="25"/>
  <c r="J6814" i="25"/>
  <c r="J6813" i="25"/>
  <c r="J6812" i="25"/>
  <c r="J6811" i="25"/>
  <c r="J6810" i="25"/>
  <c r="J6809" i="25"/>
  <c r="J6808" i="25"/>
  <c r="J6807" i="25"/>
  <c r="J6806" i="25"/>
  <c r="J6805" i="25"/>
  <c r="J6804" i="25"/>
  <c r="J6803" i="25"/>
  <c r="J6802" i="25"/>
  <c r="J6801" i="25"/>
  <c r="J6800" i="25"/>
  <c r="J6799" i="25"/>
  <c r="J6798" i="25"/>
  <c r="J6797" i="25"/>
  <c r="J6796" i="25"/>
  <c r="J6795" i="25"/>
  <c r="J6794" i="25"/>
  <c r="J6793" i="25"/>
  <c r="J6792" i="25"/>
  <c r="J6791" i="25"/>
  <c r="J6790" i="25"/>
  <c r="J6789" i="25"/>
  <c r="J6788" i="25"/>
  <c r="J6787" i="25"/>
  <c r="J6786" i="25"/>
  <c r="J6785" i="25"/>
  <c r="J6784" i="25"/>
  <c r="J6783" i="25"/>
  <c r="J6782" i="25"/>
  <c r="J6781" i="25"/>
  <c r="J6780" i="25"/>
  <c r="J6779" i="25"/>
  <c r="J6778" i="25"/>
  <c r="J6777" i="25"/>
  <c r="J6776" i="25"/>
  <c r="J6775" i="25"/>
  <c r="J6774" i="25"/>
  <c r="J6773" i="25"/>
  <c r="J6772" i="25"/>
  <c r="J6771" i="25"/>
  <c r="J6770" i="25"/>
  <c r="J6769" i="25"/>
  <c r="J6768" i="25"/>
  <c r="J6767" i="25"/>
  <c r="J6766" i="25"/>
  <c r="J6765" i="25"/>
  <c r="J6764" i="25"/>
  <c r="J6763" i="25"/>
  <c r="J6762" i="25"/>
  <c r="J6761" i="25"/>
  <c r="J6760" i="25"/>
  <c r="J6759" i="25"/>
  <c r="J6758" i="25"/>
  <c r="J6757" i="25"/>
  <c r="J6756" i="25"/>
  <c r="J6755" i="25"/>
  <c r="J6754" i="25"/>
  <c r="J6753" i="25"/>
  <c r="J6752" i="25"/>
  <c r="J6751" i="25"/>
  <c r="J6750" i="25"/>
  <c r="J6749" i="25"/>
  <c r="J6748" i="25"/>
  <c r="J6747" i="25"/>
  <c r="J6746" i="25"/>
  <c r="J6745" i="25"/>
  <c r="J6744" i="25"/>
  <c r="J6743" i="25"/>
  <c r="J6742" i="25"/>
  <c r="J6741" i="25"/>
  <c r="J6740" i="25"/>
  <c r="J6739" i="25"/>
  <c r="J6738" i="25"/>
  <c r="J6737" i="25"/>
  <c r="J6736" i="25"/>
  <c r="J6735" i="25"/>
  <c r="J6734" i="25"/>
  <c r="J6733" i="25"/>
  <c r="J6732" i="25"/>
  <c r="J6731" i="25"/>
  <c r="J6730" i="25"/>
  <c r="J6729" i="25"/>
  <c r="J6728" i="25"/>
  <c r="J6727" i="25"/>
  <c r="J6726" i="25"/>
  <c r="J6725" i="25"/>
  <c r="J6724" i="25"/>
  <c r="J6723" i="25"/>
  <c r="J6722" i="25"/>
  <c r="J6721" i="25"/>
  <c r="J6720" i="25"/>
  <c r="J6719" i="25"/>
  <c r="J6718" i="25"/>
  <c r="J6717" i="25"/>
  <c r="J6716" i="25"/>
  <c r="J6715" i="25"/>
  <c r="J6714" i="25"/>
  <c r="J6713" i="25"/>
  <c r="J6712" i="25"/>
  <c r="J6711" i="25"/>
  <c r="J6710" i="25"/>
  <c r="J6709" i="25"/>
  <c r="J6708" i="25"/>
  <c r="J6707" i="25"/>
  <c r="J6706" i="25"/>
  <c r="J6705" i="25"/>
  <c r="J6704" i="25"/>
  <c r="J6703" i="25"/>
  <c r="J6702" i="25"/>
  <c r="J6701" i="25"/>
  <c r="J6700" i="25"/>
  <c r="J6699" i="25"/>
  <c r="J6698" i="25"/>
  <c r="J6697" i="25"/>
  <c r="J6696" i="25"/>
  <c r="J6695" i="25"/>
  <c r="J6694" i="25"/>
  <c r="J6693" i="25"/>
  <c r="J6692" i="25"/>
  <c r="J6691" i="25"/>
  <c r="J6690" i="25"/>
  <c r="J6689" i="25"/>
  <c r="J6688" i="25"/>
  <c r="J6687" i="25"/>
  <c r="J6686" i="25"/>
  <c r="J6685" i="25"/>
  <c r="J6684" i="25"/>
  <c r="J6683" i="25"/>
  <c r="J6682" i="25"/>
  <c r="J6681" i="25"/>
  <c r="J6680" i="25"/>
  <c r="J6679" i="25"/>
  <c r="J6678" i="25"/>
  <c r="J6677" i="25"/>
  <c r="J6676" i="25"/>
  <c r="J6675" i="25"/>
  <c r="J6674" i="25"/>
  <c r="J6673" i="25"/>
  <c r="J6672" i="25"/>
  <c r="J6671" i="25"/>
  <c r="J6670" i="25"/>
  <c r="J6669" i="25"/>
  <c r="J6668" i="25"/>
  <c r="J6667" i="25"/>
  <c r="J6666" i="25"/>
  <c r="J6665" i="25"/>
  <c r="J6664" i="25"/>
  <c r="J6663" i="25"/>
  <c r="J6662" i="25"/>
  <c r="J6661" i="25"/>
  <c r="J6660" i="25"/>
  <c r="J6659" i="25"/>
  <c r="J6658" i="25"/>
  <c r="J6657" i="25"/>
  <c r="J6656" i="25"/>
  <c r="J6655" i="25"/>
  <c r="J6654" i="25"/>
  <c r="J6653" i="25"/>
  <c r="J6652" i="25"/>
  <c r="J6651" i="25"/>
  <c r="J6650" i="25"/>
  <c r="J6649" i="25"/>
  <c r="J6648" i="25"/>
  <c r="J6647" i="25"/>
  <c r="J6646" i="25"/>
  <c r="J6645" i="25"/>
  <c r="J6644" i="25"/>
  <c r="J6643" i="25"/>
  <c r="J6642" i="25"/>
  <c r="J6641" i="25"/>
  <c r="J6640" i="25"/>
  <c r="J6639" i="25"/>
  <c r="J6638" i="25"/>
  <c r="J6637" i="25"/>
  <c r="J6636" i="25"/>
  <c r="J6635" i="25"/>
  <c r="J6634" i="25"/>
  <c r="J6633" i="25"/>
  <c r="J6632" i="25"/>
  <c r="J6631" i="25"/>
  <c r="J6630" i="25"/>
  <c r="J6629" i="25"/>
  <c r="J6628" i="25"/>
  <c r="J6627" i="25"/>
  <c r="J6626" i="25"/>
  <c r="J6625" i="25"/>
  <c r="J6624" i="25"/>
  <c r="J6623" i="25"/>
  <c r="J6622" i="25"/>
  <c r="J6621" i="25"/>
  <c r="J6620" i="25"/>
  <c r="J6619" i="25"/>
  <c r="J6618" i="25"/>
  <c r="J6617" i="25"/>
  <c r="J6616" i="25"/>
  <c r="J6615" i="25"/>
  <c r="J6614" i="25"/>
  <c r="J6613" i="25"/>
  <c r="J6612" i="25"/>
  <c r="J6611" i="25"/>
  <c r="J6610" i="25"/>
  <c r="J6609" i="25"/>
  <c r="J6608" i="25"/>
  <c r="J6607" i="25"/>
  <c r="J6606" i="25"/>
  <c r="J6605" i="25"/>
  <c r="J6604" i="25"/>
  <c r="J6603" i="25"/>
  <c r="J6602" i="25"/>
  <c r="J6601" i="25"/>
  <c r="J6600" i="25"/>
  <c r="J6599" i="25"/>
  <c r="J6598" i="25"/>
  <c r="J6597" i="25"/>
  <c r="J6596" i="25"/>
  <c r="J6595" i="25"/>
  <c r="J6594" i="25"/>
  <c r="J6593" i="25"/>
  <c r="J6592" i="25"/>
  <c r="J6591" i="25"/>
  <c r="J6590" i="25"/>
  <c r="J6589" i="25"/>
  <c r="J6588" i="25"/>
  <c r="J6587" i="25"/>
  <c r="J6586" i="25"/>
  <c r="J6585" i="25"/>
  <c r="J6584" i="25"/>
  <c r="J6583" i="25"/>
  <c r="J6582" i="25"/>
  <c r="J6581" i="25"/>
  <c r="J6580" i="25"/>
  <c r="J6579" i="25"/>
  <c r="J6578" i="25"/>
  <c r="J6577" i="25"/>
  <c r="J6576" i="25"/>
  <c r="J6575" i="25"/>
  <c r="J6574" i="25"/>
  <c r="J6573" i="25"/>
  <c r="J6572" i="25"/>
  <c r="J6571" i="25"/>
  <c r="J6570" i="25"/>
  <c r="J6569" i="25"/>
  <c r="J6568" i="25"/>
  <c r="J6567" i="25"/>
  <c r="J6566" i="25"/>
  <c r="J6565" i="25"/>
  <c r="J6564" i="25"/>
  <c r="J6563" i="25"/>
  <c r="J6562" i="25"/>
  <c r="J6561" i="25"/>
  <c r="J6560" i="25"/>
  <c r="J6559" i="25"/>
  <c r="J6558" i="25"/>
  <c r="J6557" i="25"/>
  <c r="J6556" i="25"/>
  <c r="J6555" i="25"/>
  <c r="J6554" i="25"/>
  <c r="J6553" i="25"/>
  <c r="J6552" i="25"/>
  <c r="J6551" i="25"/>
  <c r="J6550" i="25"/>
  <c r="J6549" i="25"/>
  <c r="J6548" i="25"/>
  <c r="J6547" i="25"/>
  <c r="J6546" i="25"/>
  <c r="J6545" i="25"/>
  <c r="J6544" i="25"/>
  <c r="J6543" i="25"/>
  <c r="J6542" i="25"/>
  <c r="J6541" i="25"/>
  <c r="J6540" i="25"/>
  <c r="J6539" i="25"/>
  <c r="J6538" i="25"/>
  <c r="J6537" i="25"/>
  <c r="J6536" i="25"/>
  <c r="J6535" i="25"/>
  <c r="J6534" i="25"/>
  <c r="J6533" i="25"/>
  <c r="J6532" i="25"/>
  <c r="J6531" i="25"/>
  <c r="J6530" i="25"/>
  <c r="J6529" i="25"/>
  <c r="J6528" i="25"/>
  <c r="J6527" i="25"/>
  <c r="J6526" i="25"/>
  <c r="J6525" i="25"/>
  <c r="J6524" i="25"/>
  <c r="J6523" i="25"/>
  <c r="J6522" i="25"/>
  <c r="J6521" i="25"/>
  <c r="J6520" i="25"/>
  <c r="J6519" i="25"/>
  <c r="J6518" i="25"/>
  <c r="J6517" i="25"/>
  <c r="J6516" i="25"/>
  <c r="J6515" i="25"/>
  <c r="J6514" i="25"/>
  <c r="J6513" i="25"/>
  <c r="J6512" i="25"/>
  <c r="J6511" i="25"/>
  <c r="J6510" i="25"/>
  <c r="J6509" i="25"/>
  <c r="J6508" i="25"/>
  <c r="J6507" i="25"/>
  <c r="J6506" i="25"/>
  <c r="J6505" i="25"/>
  <c r="J6504" i="25"/>
  <c r="J6503" i="25"/>
  <c r="J6502" i="25"/>
  <c r="J6501" i="25"/>
  <c r="J6500" i="25"/>
  <c r="J6499" i="25"/>
  <c r="J6498" i="25"/>
  <c r="J6497" i="25"/>
  <c r="J6496" i="25"/>
  <c r="J6495" i="25"/>
  <c r="J6494" i="25"/>
  <c r="J6493" i="25"/>
  <c r="J6492" i="25"/>
  <c r="J6491" i="25"/>
  <c r="J6490" i="25"/>
  <c r="J6489" i="25"/>
  <c r="J6488" i="25"/>
  <c r="J6487" i="25"/>
  <c r="J6486" i="25"/>
  <c r="J6485" i="25"/>
  <c r="J6484" i="25"/>
  <c r="J6483" i="25"/>
  <c r="J6482" i="25"/>
  <c r="J6481" i="25"/>
  <c r="J6480" i="25"/>
  <c r="J6479" i="25"/>
  <c r="J6478" i="25"/>
  <c r="J6477" i="25"/>
  <c r="J6476" i="25"/>
  <c r="J6475" i="25"/>
  <c r="J6474" i="25"/>
  <c r="J6473" i="25"/>
  <c r="J6472" i="25"/>
  <c r="J6471" i="25"/>
  <c r="J6470" i="25"/>
  <c r="J6469" i="25"/>
  <c r="J6468" i="25"/>
  <c r="J6467" i="25"/>
  <c r="J6466" i="25"/>
  <c r="J6465" i="25"/>
  <c r="J6464" i="25"/>
  <c r="J6463" i="25"/>
  <c r="J6462" i="25"/>
  <c r="J6461" i="25"/>
  <c r="J6460" i="25"/>
  <c r="J6459" i="25"/>
  <c r="J6458" i="25"/>
  <c r="J6457" i="25"/>
  <c r="J6456" i="25"/>
  <c r="J6455" i="25"/>
  <c r="J6454" i="25"/>
  <c r="J6453" i="25"/>
  <c r="J6452" i="25"/>
  <c r="J6451" i="25"/>
  <c r="J6450" i="25"/>
  <c r="J6449" i="25"/>
  <c r="J6448" i="25"/>
  <c r="J6447" i="25"/>
  <c r="J6446" i="25"/>
  <c r="J6445" i="25"/>
  <c r="J6444" i="25"/>
  <c r="J6443" i="25"/>
  <c r="J6442" i="25"/>
  <c r="J6441" i="25"/>
  <c r="J6440" i="25"/>
  <c r="J6439" i="25"/>
  <c r="J6438" i="25"/>
  <c r="J6437" i="25"/>
  <c r="J6436" i="25"/>
  <c r="J6435" i="25"/>
  <c r="J6434" i="25"/>
  <c r="J6433" i="25"/>
  <c r="J6432" i="25"/>
  <c r="J6431" i="25"/>
  <c r="J6430" i="25"/>
  <c r="J6429" i="25"/>
  <c r="J6428" i="25"/>
  <c r="J6427" i="25"/>
  <c r="J6426" i="25"/>
  <c r="J6425" i="25"/>
  <c r="J6424" i="25"/>
  <c r="J6423" i="25"/>
  <c r="J6422" i="25"/>
  <c r="J6421" i="25"/>
  <c r="J6420" i="25"/>
  <c r="J6419" i="25"/>
  <c r="J6418" i="25"/>
  <c r="J6417" i="25"/>
  <c r="J6416" i="25"/>
  <c r="J6415" i="25"/>
  <c r="J6414" i="25"/>
  <c r="J6413" i="25"/>
  <c r="J6412" i="25"/>
  <c r="J6411" i="25"/>
  <c r="J6410" i="25"/>
  <c r="J6409" i="25"/>
  <c r="J6408" i="25"/>
  <c r="J6407" i="25"/>
  <c r="J6406" i="25"/>
  <c r="J6405" i="25"/>
  <c r="J6404" i="25"/>
  <c r="J6403" i="25"/>
  <c r="J6402" i="25"/>
  <c r="J6401" i="25"/>
  <c r="J6400" i="25"/>
  <c r="J6399" i="25"/>
  <c r="J6398" i="25"/>
  <c r="J6397" i="25"/>
  <c r="J6396" i="25"/>
  <c r="J6395" i="25"/>
  <c r="J6394" i="25"/>
  <c r="J6393" i="25"/>
  <c r="J6392" i="25"/>
  <c r="J6391" i="25"/>
  <c r="J6390" i="25"/>
  <c r="J6389" i="25"/>
  <c r="J6388" i="25"/>
  <c r="J6387" i="25"/>
  <c r="J6386" i="25"/>
  <c r="J6385" i="25"/>
  <c r="J6384" i="25"/>
  <c r="J6383" i="25"/>
  <c r="J6382" i="25"/>
  <c r="J6381" i="25"/>
  <c r="J6380" i="25"/>
  <c r="J6379" i="25"/>
  <c r="J6378" i="25"/>
  <c r="J6377" i="25"/>
  <c r="J6376" i="25"/>
  <c r="J6375" i="25"/>
  <c r="J6374" i="25"/>
  <c r="J6373" i="25"/>
  <c r="J6372" i="25"/>
  <c r="J6371" i="25"/>
  <c r="J6370" i="25"/>
  <c r="J6369" i="25"/>
  <c r="J6368" i="25"/>
  <c r="J6367" i="25"/>
  <c r="J6366" i="25"/>
  <c r="J6365" i="25"/>
  <c r="J6364" i="25"/>
  <c r="J6363" i="25"/>
  <c r="J6362" i="25"/>
  <c r="J6361" i="25"/>
  <c r="J6360" i="25"/>
  <c r="J6359" i="25"/>
  <c r="J6358" i="25"/>
  <c r="J6357" i="25"/>
  <c r="J6356" i="25"/>
  <c r="J6355" i="25"/>
  <c r="J6354" i="25"/>
  <c r="J6353" i="25"/>
  <c r="J6352" i="25"/>
  <c r="J6351" i="25"/>
  <c r="J6350" i="25"/>
  <c r="J6349" i="25"/>
  <c r="J6348" i="25"/>
  <c r="J6347" i="25"/>
  <c r="J6346" i="25"/>
  <c r="J6345" i="25"/>
  <c r="J6344" i="25"/>
  <c r="J6343" i="25"/>
  <c r="J6342" i="25"/>
  <c r="J6341" i="25"/>
  <c r="J6340" i="25"/>
  <c r="J6339" i="25"/>
  <c r="J6338" i="25"/>
  <c r="J6337" i="25"/>
  <c r="J6336" i="25"/>
  <c r="J6335" i="25"/>
  <c r="J6334" i="25"/>
  <c r="J6333" i="25"/>
  <c r="J6332" i="25"/>
  <c r="J6331" i="25"/>
  <c r="J6330" i="25"/>
  <c r="J6329" i="25"/>
  <c r="J6328" i="25"/>
  <c r="J6327" i="25"/>
  <c r="J6326" i="25"/>
  <c r="J6325" i="25"/>
  <c r="J6324" i="25"/>
  <c r="J6323" i="25"/>
  <c r="J6322" i="25"/>
  <c r="J6321" i="25"/>
  <c r="J6320" i="25"/>
  <c r="J6319" i="25"/>
  <c r="J6318" i="25"/>
  <c r="J6317" i="25"/>
  <c r="J6316" i="25"/>
  <c r="J6315" i="25"/>
  <c r="J6314" i="25"/>
  <c r="J6313" i="25"/>
  <c r="J6312" i="25"/>
  <c r="J6311" i="25"/>
  <c r="J6310" i="25"/>
  <c r="J6309" i="25"/>
  <c r="J6308" i="25"/>
  <c r="J6307" i="25"/>
  <c r="J6306" i="25"/>
  <c r="J6305" i="25"/>
  <c r="J6304" i="25"/>
  <c r="J6303" i="25"/>
  <c r="J6302" i="25"/>
  <c r="J6301" i="25"/>
  <c r="J6300" i="25"/>
  <c r="J6299" i="25"/>
  <c r="J6298" i="25"/>
  <c r="J6297" i="25"/>
  <c r="J6296" i="25"/>
  <c r="J6295" i="25"/>
  <c r="J6294" i="25"/>
  <c r="J6293" i="25"/>
  <c r="J6292" i="25"/>
  <c r="J6291" i="25"/>
  <c r="J6290" i="25"/>
  <c r="J6289" i="25"/>
  <c r="J6288" i="25"/>
  <c r="J6287" i="25"/>
  <c r="J6286" i="25"/>
  <c r="J6285" i="25"/>
  <c r="J6284" i="25"/>
  <c r="J6283" i="25"/>
  <c r="J6282" i="25"/>
  <c r="J6281" i="25"/>
  <c r="J6280" i="25"/>
  <c r="J6279" i="25"/>
  <c r="J6278" i="25"/>
  <c r="J6277" i="25"/>
  <c r="J6276" i="25"/>
  <c r="J6275" i="25"/>
  <c r="J6274" i="25"/>
  <c r="J6273" i="25"/>
  <c r="J6272" i="25"/>
  <c r="J6271" i="25"/>
  <c r="J6270" i="25"/>
  <c r="J6269" i="25"/>
  <c r="J6268" i="25"/>
  <c r="J6267" i="25"/>
  <c r="J6266" i="25"/>
  <c r="J6265" i="25"/>
  <c r="J6264" i="25"/>
  <c r="J6263" i="25"/>
  <c r="J6262" i="25"/>
  <c r="J6261" i="25"/>
  <c r="J6260" i="25"/>
  <c r="J6259" i="25"/>
  <c r="J6258" i="25"/>
  <c r="J6257" i="25"/>
  <c r="J6256" i="25"/>
  <c r="J6255" i="25"/>
  <c r="J6254" i="25"/>
  <c r="J6253" i="25"/>
  <c r="J6252" i="25"/>
  <c r="J6251" i="25"/>
  <c r="J6250" i="25"/>
  <c r="J6249" i="25"/>
  <c r="J6248" i="25"/>
  <c r="J6247" i="25"/>
  <c r="J6246" i="25"/>
  <c r="J6245" i="25"/>
  <c r="J6244" i="25"/>
  <c r="J6243" i="25"/>
  <c r="J6242" i="25"/>
  <c r="J6241" i="25"/>
  <c r="J6240" i="25"/>
  <c r="J6239" i="25"/>
  <c r="J6238" i="25"/>
  <c r="J6237" i="25"/>
  <c r="J6236" i="25"/>
  <c r="J6235" i="25"/>
  <c r="J6234" i="25"/>
  <c r="J6233" i="25"/>
  <c r="J6232" i="25"/>
  <c r="J6231" i="25"/>
  <c r="J6230" i="25"/>
  <c r="J6229" i="25"/>
  <c r="J6228" i="25"/>
  <c r="J6227" i="25"/>
  <c r="J6226" i="25"/>
  <c r="J6225" i="25"/>
  <c r="J6224" i="25"/>
  <c r="J6223" i="25"/>
  <c r="J6222" i="25"/>
  <c r="J6221" i="25"/>
  <c r="J6220" i="25"/>
  <c r="J6219" i="25"/>
  <c r="J6218" i="25"/>
  <c r="J6217" i="25"/>
  <c r="J6216" i="25"/>
  <c r="J6215" i="25"/>
  <c r="J6214" i="25"/>
  <c r="J6213" i="25"/>
  <c r="J6212" i="25"/>
  <c r="J6211" i="25"/>
  <c r="J6210" i="25"/>
  <c r="J6209" i="25"/>
  <c r="J6208" i="25"/>
  <c r="J6207" i="25"/>
  <c r="J6206" i="25"/>
  <c r="J6205" i="25"/>
  <c r="J6204" i="25"/>
  <c r="J6203" i="25"/>
  <c r="J6202" i="25"/>
  <c r="J6201" i="25"/>
  <c r="J6200" i="25"/>
  <c r="J6199" i="25"/>
  <c r="J6198" i="25"/>
  <c r="J6197" i="25"/>
  <c r="J6196" i="25"/>
  <c r="J6195" i="25"/>
  <c r="J6194" i="25"/>
  <c r="J6193" i="25"/>
  <c r="J6192" i="25"/>
  <c r="J6191" i="25"/>
  <c r="J6190" i="25"/>
  <c r="J6189" i="25"/>
  <c r="J6188" i="25"/>
  <c r="J6187" i="25"/>
  <c r="J6186" i="25"/>
  <c r="J6185" i="25"/>
  <c r="J6184" i="25"/>
  <c r="J6183" i="25"/>
  <c r="J6182" i="25"/>
  <c r="J6181" i="25"/>
  <c r="J6180" i="25"/>
  <c r="J6179" i="25"/>
  <c r="J6178" i="25"/>
  <c r="J6177" i="25"/>
  <c r="J6176" i="25"/>
  <c r="J6175" i="25"/>
  <c r="J6174" i="25"/>
  <c r="J6173" i="25"/>
  <c r="J6172" i="25"/>
  <c r="J6171" i="25"/>
  <c r="J6170" i="25"/>
  <c r="J6169" i="25"/>
  <c r="J6168" i="25"/>
  <c r="J6167" i="25"/>
  <c r="J6166" i="25"/>
  <c r="J6165" i="25"/>
  <c r="J6164" i="25"/>
  <c r="J6163" i="25"/>
  <c r="J6162" i="25"/>
  <c r="J6161" i="25"/>
  <c r="J6160" i="25"/>
  <c r="J6159" i="25"/>
  <c r="J6158" i="25"/>
  <c r="J6157" i="25"/>
  <c r="J6156" i="25"/>
  <c r="J6155" i="25"/>
  <c r="J6154" i="25"/>
  <c r="J6153" i="25"/>
  <c r="J6152" i="25"/>
  <c r="J6151" i="25"/>
  <c r="J6150" i="25"/>
  <c r="J6149" i="25"/>
  <c r="J6148" i="25"/>
  <c r="J6147" i="25"/>
  <c r="J6146" i="25"/>
  <c r="J6145" i="25"/>
  <c r="J6144" i="25"/>
  <c r="J6143" i="25"/>
  <c r="J6142" i="25"/>
  <c r="J6141" i="25"/>
  <c r="J6140" i="25"/>
  <c r="J6139" i="25"/>
  <c r="J6138" i="25"/>
  <c r="J6137" i="25"/>
  <c r="J6136" i="25"/>
  <c r="J6135" i="25"/>
  <c r="J6134" i="25"/>
  <c r="J6133" i="25"/>
  <c r="J6132" i="25"/>
  <c r="J6131" i="25"/>
  <c r="J6130" i="25"/>
  <c r="J6129" i="25"/>
  <c r="J6128" i="25"/>
  <c r="J6127" i="25"/>
  <c r="J6126" i="25"/>
  <c r="J6125" i="25"/>
  <c r="J6124" i="25"/>
  <c r="J6123" i="25"/>
  <c r="J6122" i="25"/>
  <c r="J6121" i="25"/>
  <c r="J6120" i="25"/>
  <c r="J6119" i="25"/>
  <c r="J6118" i="25"/>
  <c r="J6117" i="25"/>
  <c r="J6116" i="25"/>
  <c r="J6115" i="25"/>
  <c r="J6114" i="25"/>
  <c r="J6113" i="25"/>
  <c r="J6112" i="25"/>
  <c r="J6111" i="25"/>
  <c r="J6110" i="25"/>
  <c r="J6109" i="25"/>
  <c r="J6108" i="25"/>
  <c r="J6107" i="25"/>
  <c r="J6106" i="25"/>
  <c r="J6105" i="25"/>
  <c r="J6104" i="25"/>
  <c r="J6103" i="25"/>
  <c r="J6102" i="25"/>
  <c r="J6101" i="25"/>
  <c r="J6100" i="25"/>
  <c r="J6099" i="25"/>
  <c r="J6098" i="25"/>
  <c r="J6097" i="25"/>
  <c r="J6096" i="25"/>
  <c r="J6095" i="25"/>
  <c r="J6094" i="25"/>
  <c r="J6093" i="25"/>
  <c r="J6092" i="25"/>
  <c r="J6091" i="25"/>
  <c r="J6090" i="25"/>
  <c r="J6089" i="25"/>
  <c r="J6088" i="25"/>
  <c r="J6087" i="25"/>
  <c r="J6086" i="25"/>
  <c r="J6085" i="25"/>
  <c r="J6084" i="25"/>
  <c r="J6083" i="25"/>
  <c r="J6082" i="25"/>
  <c r="J6081" i="25"/>
  <c r="J6080" i="25"/>
  <c r="J6079" i="25"/>
  <c r="J6078" i="25"/>
  <c r="J6077" i="25"/>
  <c r="J6076" i="25"/>
  <c r="J6075" i="25"/>
  <c r="J6074" i="25"/>
  <c r="J6073" i="25"/>
  <c r="J6072" i="25"/>
  <c r="J6071" i="25"/>
  <c r="J6070" i="25"/>
  <c r="J6069" i="25"/>
  <c r="J6068" i="25"/>
  <c r="J6067" i="25"/>
  <c r="J6066" i="25"/>
  <c r="J6065" i="25"/>
  <c r="J6064" i="25"/>
  <c r="J6063" i="25"/>
  <c r="J6062" i="25"/>
  <c r="J6061" i="25"/>
  <c r="J6060" i="25"/>
  <c r="J6059" i="25"/>
  <c r="J6058" i="25"/>
  <c r="J6057" i="25"/>
  <c r="J6056" i="25"/>
  <c r="J6055" i="25"/>
  <c r="J6054" i="25"/>
  <c r="J6053" i="25"/>
  <c r="J6052" i="25"/>
  <c r="J6051" i="25"/>
  <c r="J6050" i="25"/>
  <c r="J6049" i="25"/>
  <c r="J6048" i="25"/>
  <c r="J6047" i="25"/>
  <c r="J6046" i="25"/>
  <c r="J6045" i="25"/>
  <c r="J6044" i="25"/>
  <c r="J6043" i="25"/>
  <c r="J6042" i="25"/>
  <c r="J6041" i="25"/>
  <c r="J6040" i="25"/>
  <c r="J6039" i="25"/>
  <c r="J6038" i="25"/>
  <c r="J6037" i="25"/>
  <c r="J6036" i="25"/>
  <c r="J6035" i="25"/>
  <c r="J6034" i="25"/>
  <c r="J6033" i="25"/>
  <c r="J6032" i="25"/>
  <c r="J6031" i="25"/>
  <c r="J6030" i="25"/>
  <c r="J6029" i="25"/>
  <c r="J6028" i="25"/>
  <c r="J6027" i="25"/>
  <c r="J6026" i="25"/>
  <c r="J6025" i="25"/>
  <c r="J6024" i="25"/>
  <c r="J6023" i="25"/>
  <c r="J6022" i="25"/>
  <c r="J6021" i="25"/>
  <c r="J6020" i="25"/>
  <c r="J6019" i="25"/>
  <c r="J6018" i="25"/>
  <c r="J6017" i="25"/>
  <c r="J6016" i="25"/>
  <c r="J6015" i="25"/>
  <c r="J6014" i="25"/>
  <c r="J6013" i="25"/>
  <c r="J6012" i="25"/>
  <c r="J6011" i="25"/>
  <c r="J6010" i="25"/>
  <c r="J6009" i="25"/>
  <c r="J6008" i="25"/>
  <c r="J6007" i="25"/>
  <c r="J6006" i="25"/>
  <c r="J6005" i="25"/>
  <c r="J6004" i="25"/>
  <c r="J6003" i="25"/>
  <c r="J6002" i="25"/>
  <c r="J6001" i="25"/>
  <c r="J6000" i="25"/>
  <c r="J5999" i="25"/>
  <c r="J5998" i="25"/>
  <c r="J5997" i="25"/>
  <c r="J5996" i="25"/>
  <c r="J5995" i="25"/>
  <c r="J5994" i="25"/>
  <c r="J5993" i="25"/>
  <c r="J5992" i="25"/>
  <c r="J5991" i="25"/>
  <c r="J5990" i="25"/>
  <c r="J5989" i="25"/>
  <c r="J5988" i="25"/>
  <c r="J5987" i="25"/>
  <c r="J5986" i="25"/>
  <c r="J5985" i="25"/>
  <c r="J5984" i="25"/>
  <c r="J5983" i="25"/>
  <c r="J5982" i="25"/>
  <c r="J5981" i="25"/>
  <c r="J5980" i="25"/>
  <c r="J5979" i="25"/>
  <c r="J5978" i="25"/>
  <c r="J5977" i="25"/>
  <c r="J5976" i="25"/>
  <c r="J5975" i="25"/>
  <c r="J5974" i="25"/>
  <c r="J5973" i="25"/>
  <c r="J5972" i="25"/>
  <c r="J5971" i="25"/>
  <c r="J5970" i="25"/>
  <c r="J5969" i="25"/>
  <c r="J5968" i="25"/>
  <c r="J5967" i="25"/>
  <c r="J5966" i="25"/>
  <c r="J5965" i="25"/>
  <c r="J5964" i="25"/>
  <c r="J5963" i="25"/>
  <c r="J5962" i="25"/>
  <c r="J5961" i="25"/>
  <c r="J5960" i="25"/>
  <c r="J5959" i="25"/>
  <c r="J5958" i="25"/>
  <c r="J5957" i="25"/>
  <c r="J5956" i="25"/>
  <c r="J5955" i="25"/>
  <c r="J5954" i="25"/>
  <c r="J5953" i="25"/>
  <c r="J5952" i="25"/>
  <c r="J5951" i="25"/>
  <c r="J5950" i="25"/>
  <c r="J5949" i="25"/>
  <c r="J5948" i="25"/>
  <c r="J5947" i="25"/>
  <c r="J5946" i="25"/>
  <c r="J5945" i="25"/>
  <c r="J5944" i="25"/>
  <c r="J5943" i="25"/>
  <c r="J5942" i="25"/>
  <c r="J5941" i="25"/>
  <c r="J5940" i="25"/>
  <c r="J5939" i="25"/>
  <c r="J5938" i="25"/>
  <c r="J5937" i="25"/>
  <c r="J5936" i="25"/>
  <c r="J5935" i="25"/>
  <c r="J5934" i="25"/>
  <c r="J5933" i="25"/>
  <c r="J5932" i="25"/>
  <c r="J5931" i="25"/>
  <c r="J5930" i="25"/>
  <c r="J5929" i="25"/>
  <c r="J5928" i="25"/>
  <c r="J5927" i="25"/>
  <c r="J5926" i="25"/>
  <c r="J5925" i="25"/>
  <c r="J5924" i="25"/>
  <c r="J5923" i="25"/>
  <c r="J5922" i="25"/>
  <c r="J5921" i="25"/>
  <c r="J5920" i="25"/>
  <c r="J5919" i="25"/>
  <c r="J5918" i="25"/>
  <c r="J5917" i="25"/>
  <c r="J5916" i="25"/>
  <c r="J5915" i="25"/>
  <c r="J5914" i="25"/>
  <c r="J5913" i="25"/>
  <c r="J5912" i="25"/>
  <c r="J5911" i="25"/>
  <c r="J5910" i="25"/>
  <c r="J5909" i="25"/>
  <c r="J5908" i="25"/>
  <c r="J5907" i="25"/>
  <c r="J5906" i="25"/>
  <c r="J5905" i="25"/>
  <c r="J5904" i="25"/>
  <c r="J5903" i="25"/>
  <c r="J5902" i="25"/>
  <c r="J5901" i="25"/>
  <c r="J5900" i="25"/>
  <c r="J5899" i="25"/>
  <c r="J5898" i="25"/>
  <c r="J5897" i="25"/>
  <c r="J5896" i="25"/>
  <c r="J5895" i="25"/>
  <c r="J5894" i="25"/>
  <c r="J5893" i="25"/>
  <c r="J5892" i="25"/>
  <c r="J5891" i="25"/>
  <c r="J5890" i="25"/>
  <c r="J5889" i="25"/>
  <c r="J5888" i="25"/>
  <c r="J5887" i="25"/>
  <c r="J5886" i="25"/>
  <c r="J5885" i="25"/>
  <c r="J5884" i="25"/>
  <c r="J5883" i="25"/>
  <c r="J5882" i="25"/>
  <c r="J5881" i="25"/>
  <c r="J5880" i="25"/>
  <c r="J5879" i="25"/>
  <c r="J5878" i="25"/>
  <c r="J5877" i="25"/>
  <c r="J5876" i="25"/>
  <c r="J5875" i="25"/>
  <c r="J5874" i="25"/>
  <c r="J5873" i="25"/>
  <c r="J5872" i="25"/>
  <c r="J5871" i="25"/>
  <c r="J5870" i="25"/>
  <c r="J5869" i="25"/>
  <c r="J5868" i="25"/>
  <c r="J5867" i="25"/>
  <c r="J5866" i="25"/>
  <c r="J5865" i="25"/>
  <c r="J5864" i="25"/>
  <c r="J5863" i="25"/>
  <c r="J5862" i="25"/>
  <c r="J5861" i="25"/>
  <c r="J5860" i="25"/>
  <c r="J5859" i="25"/>
  <c r="J5858" i="25"/>
  <c r="J5857" i="25"/>
  <c r="J5856" i="25"/>
  <c r="J5855" i="25"/>
  <c r="J5854" i="25"/>
  <c r="J5853" i="25"/>
  <c r="J5852" i="25"/>
  <c r="J5851" i="25"/>
  <c r="J5850" i="25"/>
  <c r="J5849" i="25"/>
  <c r="J5848" i="25"/>
  <c r="J5847" i="25"/>
  <c r="J5846" i="25"/>
  <c r="J5845" i="25"/>
  <c r="J5844" i="25"/>
  <c r="J5843" i="25"/>
  <c r="J5842" i="25"/>
  <c r="J5841" i="25"/>
  <c r="J5840" i="25"/>
  <c r="J5839" i="25"/>
  <c r="J5838" i="25"/>
  <c r="J5837" i="25"/>
  <c r="J5836" i="25"/>
  <c r="J5835" i="25"/>
  <c r="J5834" i="25"/>
  <c r="J5833" i="25"/>
  <c r="J5832" i="25"/>
  <c r="J5831" i="25"/>
  <c r="J5830" i="25"/>
  <c r="J5829" i="25"/>
  <c r="J5828" i="25"/>
  <c r="J5827" i="25"/>
  <c r="J5826" i="25"/>
  <c r="J5825" i="25"/>
  <c r="J5824" i="25"/>
  <c r="J5823" i="25"/>
  <c r="J5822" i="25"/>
  <c r="J5821" i="25"/>
  <c r="J5820" i="25"/>
  <c r="J5819" i="25"/>
  <c r="J5818" i="25"/>
  <c r="J5817" i="25"/>
  <c r="J5816" i="25"/>
  <c r="J5815" i="25"/>
  <c r="J5814" i="25"/>
  <c r="J5813" i="25"/>
  <c r="J5812" i="25"/>
  <c r="J5811" i="25"/>
  <c r="J5810" i="25"/>
  <c r="J5809" i="25"/>
  <c r="J5808" i="25"/>
  <c r="J5807" i="25"/>
  <c r="J5806" i="25"/>
  <c r="J5805" i="25"/>
  <c r="J5804" i="25"/>
  <c r="J5803" i="25"/>
  <c r="J5802" i="25"/>
  <c r="J5801" i="25"/>
  <c r="J5800" i="25"/>
  <c r="J5799" i="25"/>
  <c r="J5798" i="25"/>
  <c r="J5797" i="25"/>
  <c r="J5796" i="25"/>
  <c r="J5795" i="25"/>
  <c r="J5794" i="25"/>
  <c r="J5793" i="25"/>
  <c r="J5792" i="25"/>
  <c r="J5791" i="25"/>
  <c r="J5790" i="25"/>
  <c r="J5789" i="25"/>
  <c r="J5788" i="25"/>
  <c r="J5787" i="25"/>
  <c r="J5786" i="25"/>
  <c r="J5785" i="25"/>
  <c r="J5784" i="25"/>
  <c r="J5783" i="25"/>
  <c r="J5782" i="25"/>
  <c r="J5781" i="25"/>
  <c r="J5780" i="25"/>
  <c r="J5779" i="25"/>
  <c r="J5778" i="25"/>
  <c r="J5777" i="25"/>
  <c r="J5776" i="25"/>
  <c r="J5775" i="25"/>
  <c r="J5774" i="25"/>
  <c r="J5773" i="25"/>
  <c r="J5772" i="25"/>
  <c r="J5771" i="25"/>
  <c r="J5770" i="25"/>
  <c r="J5769" i="25"/>
  <c r="J5768" i="25"/>
  <c r="J5767" i="25"/>
  <c r="J5766" i="25"/>
  <c r="J5765" i="25"/>
  <c r="J5764" i="25"/>
  <c r="J5763" i="25"/>
  <c r="J5762" i="25"/>
  <c r="J5761" i="25"/>
  <c r="J5760" i="25"/>
  <c r="J5759" i="25"/>
  <c r="J5758" i="25"/>
  <c r="J5757" i="25"/>
  <c r="J5756" i="25"/>
  <c r="J5755" i="25"/>
  <c r="J5754" i="25"/>
  <c r="J5753" i="25"/>
  <c r="J5752" i="25"/>
  <c r="J5751" i="25"/>
  <c r="J5750" i="25"/>
  <c r="J5749" i="25"/>
  <c r="J5748" i="25"/>
  <c r="J5747" i="25"/>
  <c r="J5746" i="25"/>
  <c r="J5745" i="25"/>
  <c r="J5744" i="25"/>
  <c r="J5743" i="25"/>
  <c r="J5742" i="25"/>
  <c r="J5741" i="25"/>
  <c r="J5740" i="25"/>
  <c r="J5739" i="25"/>
  <c r="J5738" i="25"/>
  <c r="J5737" i="25"/>
  <c r="J5736" i="25"/>
  <c r="J5735" i="25"/>
  <c r="J5734" i="25"/>
  <c r="J5733" i="25"/>
  <c r="J5732" i="25"/>
  <c r="J5731" i="25"/>
  <c r="J5730" i="25"/>
  <c r="J5729" i="25"/>
  <c r="J5728" i="25"/>
  <c r="J5727" i="25"/>
  <c r="J5726" i="25"/>
  <c r="J5725" i="25"/>
  <c r="J5724" i="25"/>
  <c r="J5723" i="25"/>
  <c r="J5722" i="25"/>
  <c r="J5721" i="25"/>
  <c r="J5720" i="25"/>
  <c r="J5719" i="25"/>
  <c r="J5718" i="25"/>
  <c r="J5717" i="25"/>
  <c r="J5716" i="25"/>
  <c r="J5715" i="25"/>
  <c r="J5714" i="25"/>
  <c r="J5713" i="25"/>
  <c r="J5712" i="25"/>
  <c r="J5711" i="25"/>
  <c r="J5710" i="25"/>
  <c r="J5709" i="25"/>
  <c r="J5708" i="25"/>
  <c r="J5707" i="25"/>
  <c r="J5706" i="25"/>
  <c r="J5705" i="25"/>
  <c r="J5704" i="25"/>
  <c r="J5703" i="25"/>
  <c r="J5702" i="25"/>
  <c r="J5701" i="25"/>
  <c r="J5700" i="25"/>
  <c r="J5699" i="25"/>
  <c r="J5698" i="25"/>
  <c r="J5697" i="25"/>
  <c r="J5696" i="25"/>
  <c r="J5695" i="25"/>
  <c r="J5694" i="25"/>
  <c r="J5693" i="25"/>
  <c r="J5692" i="25"/>
  <c r="J5691" i="25"/>
  <c r="J5690" i="25"/>
  <c r="J5689" i="25"/>
  <c r="J5688" i="25"/>
  <c r="J5687" i="25"/>
  <c r="J5686" i="25"/>
  <c r="J5685" i="25"/>
  <c r="J5684" i="25"/>
  <c r="J5683" i="25"/>
  <c r="J5682" i="25"/>
  <c r="J5681" i="25"/>
  <c r="J5680" i="25"/>
  <c r="J5679" i="25"/>
  <c r="J5678" i="25"/>
  <c r="J5677" i="25"/>
  <c r="J5676" i="25"/>
  <c r="J5675" i="25"/>
  <c r="J5674" i="25"/>
  <c r="J5673" i="25"/>
  <c r="J5672" i="25"/>
  <c r="J5671" i="25"/>
  <c r="J5670" i="25"/>
  <c r="J5669" i="25"/>
  <c r="J5668" i="25"/>
  <c r="J5667" i="25"/>
  <c r="J5666" i="25"/>
  <c r="J5665" i="25"/>
  <c r="J5664" i="25"/>
  <c r="J5663" i="25"/>
  <c r="J5662" i="25"/>
  <c r="J5661" i="25"/>
  <c r="J5660" i="25"/>
  <c r="J5659" i="25"/>
  <c r="J5658" i="25"/>
  <c r="J5657" i="25"/>
  <c r="J5656" i="25"/>
  <c r="J5655" i="25"/>
  <c r="J5654" i="25"/>
  <c r="J5653" i="25"/>
  <c r="J5652" i="25"/>
  <c r="J5651" i="25"/>
  <c r="J5650" i="25"/>
  <c r="J5649" i="25"/>
  <c r="J5648" i="25"/>
  <c r="J5647" i="25"/>
  <c r="J5646" i="25"/>
  <c r="J5645" i="25"/>
  <c r="J5644" i="25"/>
  <c r="J5643" i="25"/>
  <c r="J5642" i="25"/>
  <c r="J5641" i="25"/>
  <c r="J5640" i="25"/>
  <c r="J5639" i="25"/>
  <c r="J5638" i="25"/>
  <c r="J5637" i="25"/>
  <c r="J5636" i="25"/>
  <c r="J5635" i="25"/>
  <c r="J5634" i="25"/>
  <c r="J5633" i="25"/>
  <c r="J5632" i="25"/>
  <c r="J5631" i="25"/>
  <c r="J5630" i="25"/>
  <c r="J5629" i="25"/>
  <c r="J5628" i="25"/>
  <c r="J5627" i="25"/>
  <c r="J5626" i="25"/>
  <c r="J5625" i="25"/>
  <c r="J5624" i="25"/>
  <c r="J5623" i="25"/>
  <c r="J5622" i="25"/>
  <c r="J5621" i="25"/>
  <c r="J5620" i="25"/>
  <c r="J5619" i="25"/>
  <c r="J5618" i="25"/>
  <c r="J5617" i="25"/>
  <c r="J5616" i="25"/>
  <c r="J5615" i="25"/>
  <c r="J5614" i="25"/>
  <c r="J5613" i="25"/>
  <c r="J5612" i="25"/>
  <c r="J5611" i="25"/>
  <c r="J5610" i="25"/>
  <c r="J5609" i="25"/>
  <c r="J5608" i="25"/>
  <c r="J5607" i="25"/>
  <c r="J5606" i="25"/>
  <c r="J5605" i="25"/>
  <c r="J5604" i="25"/>
  <c r="J5603" i="25"/>
  <c r="J5602" i="25"/>
  <c r="J5601" i="25"/>
  <c r="J5600" i="25"/>
  <c r="J5599" i="25"/>
  <c r="J5598" i="25"/>
  <c r="J5597" i="25"/>
  <c r="J5596" i="25"/>
  <c r="J5595" i="25"/>
  <c r="J5594" i="25"/>
  <c r="J5593" i="25"/>
  <c r="J5592" i="25"/>
  <c r="J5591" i="25"/>
  <c r="J5590" i="25"/>
  <c r="J5589" i="25"/>
  <c r="J5588" i="25"/>
  <c r="J5587" i="25"/>
  <c r="J5586" i="25"/>
  <c r="J5585" i="25"/>
  <c r="J5584" i="25"/>
  <c r="J5583" i="25"/>
  <c r="J5582" i="25"/>
  <c r="J5581" i="25"/>
  <c r="J5580" i="25"/>
  <c r="J5579" i="25"/>
  <c r="J5578" i="25"/>
  <c r="J5577" i="25"/>
  <c r="J5576" i="25"/>
  <c r="J5575" i="25"/>
  <c r="J5574" i="25"/>
  <c r="J5573" i="25"/>
  <c r="J5572" i="25"/>
  <c r="J5571" i="25"/>
  <c r="J5570" i="25"/>
  <c r="J5569" i="25"/>
  <c r="J5568" i="25"/>
  <c r="J5567" i="25"/>
  <c r="J5566" i="25"/>
  <c r="J5565" i="25"/>
  <c r="J5564" i="25"/>
  <c r="J5563" i="25"/>
  <c r="J5562" i="25"/>
  <c r="J5561" i="25"/>
  <c r="J5560" i="25"/>
  <c r="J5559" i="25"/>
  <c r="J5558" i="25"/>
  <c r="J5557" i="25"/>
  <c r="J5556" i="25"/>
  <c r="J5555" i="25"/>
  <c r="J5554" i="25"/>
  <c r="J5553" i="25"/>
  <c r="J5552" i="25"/>
  <c r="J5551" i="25"/>
  <c r="J5550" i="25"/>
  <c r="J5549" i="25"/>
  <c r="J5548" i="25"/>
  <c r="J5547" i="25"/>
  <c r="J5546" i="25"/>
  <c r="J5545" i="25"/>
  <c r="J5544" i="25"/>
  <c r="J5543" i="25"/>
  <c r="J5542" i="25"/>
  <c r="J5541" i="25"/>
  <c r="J5540" i="25"/>
  <c r="J5539" i="25"/>
  <c r="J5538" i="25"/>
  <c r="J5537" i="25"/>
  <c r="J5536" i="25"/>
  <c r="J5535" i="25"/>
  <c r="J5534" i="25"/>
  <c r="J5533" i="25"/>
  <c r="J5532" i="25"/>
  <c r="J5531" i="25"/>
  <c r="J5530" i="25"/>
  <c r="J5529" i="25"/>
  <c r="J5528" i="25"/>
  <c r="J5527" i="25"/>
  <c r="J5526" i="25"/>
  <c r="J5525" i="25"/>
  <c r="J5524" i="25"/>
  <c r="J5523" i="25"/>
  <c r="J5522" i="25"/>
  <c r="J5521" i="25"/>
  <c r="J5520" i="25"/>
  <c r="J5519" i="25"/>
  <c r="J5518" i="25"/>
  <c r="J5517" i="25"/>
  <c r="J5516" i="25"/>
  <c r="J5515" i="25"/>
  <c r="J5514" i="25"/>
  <c r="J5513" i="25"/>
  <c r="J5512" i="25"/>
  <c r="J5511" i="25"/>
  <c r="J5510" i="25"/>
  <c r="J5509" i="25"/>
  <c r="J5508" i="25"/>
  <c r="J5507" i="25"/>
  <c r="J5506" i="25"/>
  <c r="J5505" i="25"/>
  <c r="J5504" i="25"/>
  <c r="J5503" i="25"/>
  <c r="J5502" i="25"/>
  <c r="J5501" i="25"/>
  <c r="J5500" i="25"/>
  <c r="J5499" i="25"/>
  <c r="J5498" i="25"/>
  <c r="J5497" i="25"/>
  <c r="J5496" i="25"/>
  <c r="J5495" i="25"/>
  <c r="J5494" i="25"/>
  <c r="J5493" i="25"/>
  <c r="J5492" i="25"/>
  <c r="J5491" i="25"/>
  <c r="J5490" i="25"/>
  <c r="J5489" i="25"/>
  <c r="J5488" i="25"/>
  <c r="J5487" i="25"/>
  <c r="J5486" i="25"/>
  <c r="J5485" i="25"/>
  <c r="J5484" i="25"/>
  <c r="J5483" i="25"/>
  <c r="J5482" i="25"/>
  <c r="J5481" i="25"/>
  <c r="J5480" i="25"/>
  <c r="J5479" i="25"/>
  <c r="J5478" i="25"/>
  <c r="J5477" i="25"/>
  <c r="J5476" i="25"/>
  <c r="J5475" i="25"/>
  <c r="J5474" i="25"/>
  <c r="J5473" i="25"/>
  <c r="J5472" i="25"/>
  <c r="J5471" i="25"/>
  <c r="J5470" i="25"/>
  <c r="J5469" i="25"/>
  <c r="J5468" i="25"/>
  <c r="J5467" i="25"/>
  <c r="J5466" i="25"/>
  <c r="J5465" i="25"/>
  <c r="J5464" i="25"/>
  <c r="J5463" i="25"/>
  <c r="J5462" i="25"/>
  <c r="J5461" i="25"/>
  <c r="J5460" i="25"/>
  <c r="J5459" i="25"/>
  <c r="J5458" i="25"/>
  <c r="J5457" i="25"/>
  <c r="J5456" i="25"/>
  <c r="J5455" i="25"/>
  <c r="J5454" i="25"/>
  <c r="J5453" i="25"/>
  <c r="J5452" i="25"/>
  <c r="J5451" i="25"/>
  <c r="J5450" i="25"/>
  <c r="J5449" i="25"/>
  <c r="J5448" i="25"/>
  <c r="J5447" i="25"/>
  <c r="J5446" i="25"/>
  <c r="J5445" i="25"/>
  <c r="J5444" i="25"/>
  <c r="J5443" i="25"/>
  <c r="J5442" i="25"/>
  <c r="J5441" i="25"/>
  <c r="J5440" i="25"/>
  <c r="J5439" i="25"/>
  <c r="J5438" i="25"/>
  <c r="J5437" i="25"/>
  <c r="J5436" i="25"/>
  <c r="J5435" i="25"/>
  <c r="J5434" i="25"/>
  <c r="J5433" i="25"/>
  <c r="J5432" i="25"/>
  <c r="J5431" i="25"/>
  <c r="J5430" i="25"/>
  <c r="J5429" i="25"/>
  <c r="J5428" i="25"/>
  <c r="J5427" i="25"/>
  <c r="J5426" i="25"/>
  <c r="J5425" i="25"/>
  <c r="J5424" i="25"/>
  <c r="J5423" i="25"/>
  <c r="J5422" i="25"/>
  <c r="J5421" i="25"/>
  <c r="J5420" i="25"/>
  <c r="J5419" i="25"/>
  <c r="J5418" i="25"/>
  <c r="J5417" i="25"/>
  <c r="J5416" i="25"/>
  <c r="J5415" i="25"/>
  <c r="J5414" i="25"/>
  <c r="J5413" i="25"/>
  <c r="J5412" i="25"/>
  <c r="J5411" i="25"/>
  <c r="J5410" i="25"/>
  <c r="J5409" i="25"/>
  <c r="J5408" i="25"/>
  <c r="J5407" i="25"/>
  <c r="J5406" i="25"/>
  <c r="J5405" i="25"/>
  <c r="J5404" i="25"/>
  <c r="J5403" i="25"/>
  <c r="J5402" i="25"/>
  <c r="J5401" i="25"/>
  <c r="J5400" i="25"/>
  <c r="J5399" i="25"/>
  <c r="J5398" i="25"/>
  <c r="J5397" i="25"/>
  <c r="J5396" i="25"/>
  <c r="J5395" i="25"/>
  <c r="J5394" i="25"/>
  <c r="J5393" i="25"/>
  <c r="J5392" i="25"/>
  <c r="J5391" i="25"/>
  <c r="J5390" i="25"/>
  <c r="J5389" i="25"/>
  <c r="J5388" i="25"/>
  <c r="J5387" i="25"/>
  <c r="J5386" i="25"/>
  <c r="J5385" i="25"/>
  <c r="J5384" i="25"/>
  <c r="J5383" i="25"/>
  <c r="J5382" i="25"/>
  <c r="J5381" i="25"/>
  <c r="J5380" i="25"/>
  <c r="J5379" i="25"/>
  <c r="J5378" i="25"/>
  <c r="J5377" i="25"/>
  <c r="J5376" i="25"/>
  <c r="J5375" i="25"/>
  <c r="J5374" i="25"/>
  <c r="J5373" i="25"/>
  <c r="J5372" i="25"/>
  <c r="J5371" i="25"/>
  <c r="J5370" i="25"/>
  <c r="J5369" i="25"/>
  <c r="J5368" i="25"/>
  <c r="J5367" i="25"/>
  <c r="J5366" i="25"/>
  <c r="J5365" i="25"/>
  <c r="J5364" i="25"/>
  <c r="J5363" i="25"/>
  <c r="J5362" i="25"/>
  <c r="J5361" i="25"/>
  <c r="J5360" i="25"/>
  <c r="J5359" i="25"/>
  <c r="J5358" i="25"/>
  <c r="J5357" i="25"/>
  <c r="J5356" i="25"/>
  <c r="J5355" i="25"/>
  <c r="J5354" i="25"/>
  <c r="J5353" i="25"/>
  <c r="J5352" i="25"/>
  <c r="J5351" i="25"/>
  <c r="J5350" i="25"/>
  <c r="J5349" i="25"/>
  <c r="J5348" i="25"/>
  <c r="J5347" i="25"/>
  <c r="J5346" i="25"/>
  <c r="J5345" i="25"/>
  <c r="J5344" i="25"/>
  <c r="J5343" i="25"/>
  <c r="J5342" i="25"/>
  <c r="J5341" i="25"/>
  <c r="J5340" i="25"/>
  <c r="J5339" i="25"/>
  <c r="J5338" i="25"/>
  <c r="J5337" i="25"/>
  <c r="J5336" i="25"/>
  <c r="J5335" i="25"/>
  <c r="J5334" i="25"/>
  <c r="J5333" i="25"/>
  <c r="J5332" i="25"/>
  <c r="J5331" i="25"/>
  <c r="J5330" i="25"/>
  <c r="J5329" i="25"/>
  <c r="J5328" i="25"/>
  <c r="J5327" i="25"/>
  <c r="J5326" i="25"/>
  <c r="J5325" i="25"/>
  <c r="J5324" i="25"/>
  <c r="J5323" i="25"/>
  <c r="J5322" i="25"/>
  <c r="J5321" i="25"/>
  <c r="J5320" i="25"/>
  <c r="J5319" i="25"/>
  <c r="J5318" i="25"/>
  <c r="J5317" i="25"/>
  <c r="J5316" i="25"/>
  <c r="J5315" i="25"/>
  <c r="J5314" i="25"/>
  <c r="J5313" i="25"/>
  <c r="J5312" i="25"/>
  <c r="J5311" i="25"/>
  <c r="J5310" i="25"/>
  <c r="J5309" i="25"/>
  <c r="J5308" i="25"/>
  <c r="J5307" i="25"/>
  <c r="J5306" i="25"/>
  <c r="J5305" i="25"/>
  <c r="J5304" i="25"/>
  <c r="J5303" i="25"/>
  <c r="J5302" i="25"/>
  <c r="J5301" i="25"/>
  <c r="J5300" i="25"/>
  <c r="J5299" i="25"/>
  <c r="J5298" i="25"/>
  <c r="J5297" i="25"/>
  <c r="J5296" i="25"/>
  <c r="J5295" i="25"/>
  <c r="J5294" i="25"/>
  <c r="J5293" i="25"/>
  <c r="J5292" i="25"/>
  <c r="J5291" i="25"/>
  <c r="J5290" i="25"/>
  <c r="J5289" i="25"/>
  <c r="J5288" i="25"/>
  <c r="J5287" i="25"/>
  <c r="J5286" i="25"/>
  <c r="J5285" i="25"/>
  <c r="J5284" i="25"/>
  <c r="J5283" i="25"/>
  <c r="J5282" i="25"/>
  <c r="J5281" i="25"/>
  <c r="J5280" i="25"/>
  <c r="J5279" i="25"/>
  <c r="J5278" i="25"/>
  <c r="J5277" i="25"/>
  <c r="J5276" i="25"/>
  <c r="J5275" i="25"/>
  <c r="J5274" i="25"/>
  <c r="J5273" i="25"/>
  <c r="J5272" i="25"/>
  <c r="J5271" i="25"/>
  <c r="J5270" i="25"/>
  <c r="J5269" i="25"/>
  <c r="J5268" i="25"/>
  <c r="J5267" i="25"/>
  <c r="E37" i="45"/>
  <c r="E38" i="45"/>
  <c r="E36" i="45"/>
  <c r="N46" i="44"/>
  <c r="O46" i="44" s="1"/>
  <c r="L46" i="44"/>
  <c r="M46" i="44" s="1"/>
  <c r="J46" i="44"/>
  <c r="K46" i="44" s="1"/>
  <c r="H46" i="44"/>
  <c r="I46" i="44" s="1"/>
  <c r="N45" i="44"/>
  <c r="L45" i="44"/>
  <c r="J45" i="44"/>
  <c r="K45" i="44" s="1"/>
  <c r="H45" i="44"/>
  <c r="P45" i="44"/>
  <c r="I45" i="44" l="1"/>
  <c r="M45" i="44"/>
  <c r="O45" i="44"/>
  <c r="P31" i="43"/>
  <c r="N31" i="43"/>
  <c r="L31" i="43"/>
  <c r="J31" i="43"/>
  <c r="H31" i="43"/>
  <c r="P35" i="43"/>
  <c r="P34" i="43"/>
  <c r="M31" i="43" l="1"/>
  <c r="I31" i="43"/>
  <c r="K31" i="43"/>
  <c r="O31" i="43"/>
  <c r="J7742" i="25"/>
  <c r="J7741" i="25"/>
  <c r="J7740" i="25"/>
  <c r="J7739" i="25"/>
  <c r="J7738" i="25"/>
  <c r="J7737" i="25"/>
  <c r="J7736" i="25"/>
  <c r="J7735" i="25"/>
  <c r="J7734" i="25"/>
  <c r="J7733" i="25"/>
  <c r="J7732" i="25"/>
  <c r="J7731" i="25"/>
  <c r="J7730" i="25"/>
  <c r="J7729" i="25"/>
  <c r="J7728" i="25"/>
  <c r="J7727" i="25"/>
  <c r="J7726" i="25"/>
  <c r="J7725" i="25"/>
  <c r="J7724" i="25"/>
  <c r="J7723" i="25"/>
  <c r="J7722" i="25"/>
  <c r="J7721" i="25"/>
  <c r="J7720" i="25"/>
  <c r="J7719" i="25"/>
  <c r="J7718" i="25"/>
  <c r="J7717" i="25"/>
  <c r="J7716" i="25"/>
  <c r="J7715" i="25"/>
  <c r="J7714" i="25"/>
  <c r="J7713" i="25"/>
  <c r="J7712" i="25"/>
  <c r="J7711" i="25"/>
  <c r="J7710" i="25"/>
  <c r="J7709" i="25"/>
  <c r="J7708" i="25"/>
  <c r="J7707" i="25"/>
  <c r="J7706" i="25"/>
  <c r="J7705" i="25"/>
  <c r="J7704" i="25"/>
  <c r="J7703" i="25"/>
  <c r="J7702" i="25"/>
  <c r="J7701" i="25" l="1"/>
  <c r="J7700" i="25"/>
  <c r="J7699" i="25"/>
  <c r="J7698" i="25"/>
  <c r="J7697" i="25"/>
  <c r="J7696" i="25"/>
  <c r="J7695" i="25"/>
  <c r="J7694" i="25"/>
  <c r="J7693" i="25"/>
  <c r="J7692" i="25"/>
  <c r="J7691" i="25"/>
  <c r="J7690" i="25"/>
  <c r="J7689" i="25"/>
  <c r="J7688" i="25"/>
  <c r="J7687" i="25"/>
  <c r="J7686" i="25"/>
  <c r="J7685" i="25"/>
  <c r="J7684" i="25"/>
  <c r="J7683" i="25"/>
  <c r="J7682" i="25"/>
  <c r="J7681" i="25"/>
  <c r="J7680" i="25"/>
  <c r="J7679" i="25"/>
  <c r="J7678" i="25"/>
  <c r="J7677" i="25"/>
  <c r="J7676" i="25"/>
  <c r="J7675" i="25"/>
  <c r="J7674" i="25"/>
  <c r="J7673" i="25"/>
  <c r="J7672" i="25"/>
  <c r="J7671" i="25"/>
  <c r="J7670" i="25"/>
  <c r="J7669" i="25"/>
  <c r="J7668" i="25"/>
  <c r="J7667" i="25"/>
  <c r="J7666" i="25"/>
  <c r="J7665" i="25"/>
  <c r="J7664" i="25"/>
  <c r="J7663" i="25"/>
  <c r="J7662" i="25"/>
  <c r="J7661" i="25"/>
  <c r="J7660" i="25"/>
  <c r="J7659" i="25"/>
  <c r="J7658" i="25"/>
  <c r="J7657" i="25"/>
  <c r="J7656" i="25"/>
  <c r="J7655" i="25"/>
  <c r="J7654" i="25"/>
  <c r="J7653" i="25"/>
  <c r="J7652" i="25"/>
  <c r="J7651" i="25"/>
  <c r="J7650" i="25"/>
  <c r="J7649" i="25"/>
  <c r="J7648" i="25"/>
  <c r="J7647" i="25"/>
  <c r="J7646" i="25"/>
  <c r="J7645" i="25"/>
  <c r="J7644" i="25"/>
  <c r="J7643" i="25"/>
  <c r="J7642" i="25"/>
  <c r="J7641" i="25"/>
  <c r="J7640" i="25"/>
  <c r="J7639" i="25"/>
  <c r="J7638" i="25"/>
  <c r="J7637" i="25"/>
  <c r="J7636" i="25"/>
  <c r="J7635" i="25"/>
  <c r="J7634" i="25"/>
  <c r="J7633" i="25"/>
  <c r="J7632" i="25"/>
  <c r="J7631" i="25"/>
  <c r="J7630" i="25"/>
  <c r="J7629" i="25"/>
  <c r="J7628" i="25"/>
  <c r="J7627" i="25"/>
  <c r="J7626" i="25"/>
  <c r="J7625" i="25"/>
  <c r="J7624" i="25"/>
  <c r="J7623" i="25"/>
  <c r="J7622" i="25"/>
  <c r="J7621" i="25"/>
  <c r="J7620" i="25"/>
  <c r="J7619" i="25"/>
  <c r="J7618" i="25"/>
  <c r="J7617" i="25"/>
  <c r="J7616" i="25"/>
  <c r="J7615" i="25"/>
  <c r="J7614" i="25"/>
  <c r="J7613" i="25"/>
  <c r="J7612" i="25"/>
  <c r="J7611" i="25"/>
  <c r="J7610" i="25"/>
  <c r="J7609" i="25"/>
  <c r="J7608" i="25"/>
  <c r="J7607" i="25"/>
  <c r="J7606" i="25"/>
  <c r="J7605" i="25"/>
  <c r="J7604" i="25"/>
  <c r="J7603" i="25"/>
  <c r="J7602" i="25"/>
  <c r="J7601" i="25"/>
  <c r="J7600" i="25"/>
  <c r="J7599" i="25"/>
  <c r="J7598" i="25"/>
  <c r="J7597" i="25"/>
  <c r="J7596" i="25"/>
  <c r="J7595" i="25"/>
  <c r="J7594" i="25"/>
  <c r="J7593" i="25"/>
  <c r="J7592" i="25"/>
  <c r="J7591" i="25"/>
  <c r="J7590" i="25"/>
  <c r="J7589" i="25"/>
  <c r="J7588" i="25"/>
  <c r="J7587" i="25"/>
  <c r="J7586" i="25"/>
  <c r="J7585" i="25"/>
  <c r="J7584" i="25"/>
  <c r="J7583" i="25"/>
  <c r="J7582" i="25"/>
  <c r="J7581" i="25"/>
  <c r="J7580" i="25"/>
  <c r="J7579" i="25"/>
  <c r="J7578" i="25"/>
  <c r="J7577" i="25"/>
  <c r="J7576" i="25"/>
  <c r="J7575" i="25"/>
  <c r="J7574" i="25"/>
  <c r="J7573" i="25"/>
  <c r="J7572" i="25"/>
  <c r="J7571" i="25"/>
  <c r="J7570" i="25"/>
  <c r="J7569" i="25"/>
  <c r="J7568" i="25"/>
  <c r="J7567" i="25"/>
  <c r="J7566" i="25"/>
  <c r="J7565" i="25"/>
  <c r="J7564" i="25"/>
  <c r="J7563" i="25"/>
  <c r="J7562" i="25"/>
  <c r="J7561" i="25"/>
  <c r="J7560" i="25"/>
  <c r="J7559" i="25"/>
  <c r="J7558" i="25"/>
  <c r="J7557" i="25"/>
  <c r="J7556" i="25"/>
  <c r="J7555" i="25"/>
  <c r="J7554" i="25"/>
  <c r="J7553" i="25"/>
  <c r="J7552" i="25"/>
  <c r="J7551" i="25"/>
  <c r="J7550" i="25"/>
  <c r="J7549" i="25"/>
  <c r="J7548" i="25"/>
  <c r="J7547" i="25"/>
  <c r="J7546" i="25"/>
  <c r="J7545" i="25"/>
  <c r="J7544" i="25"/>
  <c r="J7543" i="25"/>
  <c r="J7542" i="25"/>
  <c r="J7541" i="25"/>
  <c r="J7540" i="25"/>
  <c r="J7539" i="25"/>
  <c r="J7538" i="25"/>
  <c r="J7537" i="25"/>
  <c r="J7536" i="25"/>
  <c r="J7535" i="25"/>
  <c r="J7534" i="25"/>
  <c r="J7533" i="25"/>
  <c r="J7532" i="25"/>
  <c r="J7531" i="25"/>
  <c r="J7530" i="25"/>
  <c r="J7529" i="25"/>
  <c r="J7528" i="25"/>
  <c r="J7527" i="25"/>
  <c r="J7526" i="25"/>
  <c r="J7525" i="25"/>
  <c r="J7524" i="25"/>
  <c r="J7523" i="25"/>
  <c r="J7522" i="25"/>
  <c r="J7521" i="25"/>
  <c r="J7520" i="25"/>
  <c r="J7519" i="25"/>
  <c r="J7518" i="25"/>
  <c r="J7517" i="25"/>
  <c r="J7516" i="25"/>
  <c r="J7515" i="25"/>
  <c r="J7514" i="25"/>
  <c r="J7513" i="25"/>
  <c r="J7512" i="25"/>
  <c r="J7511" i="25"/>
  <c r="J7510" i="25"/>
  <c r="J7509" i="25"/>
  <c r="J7508" i="25"/>
  <c r="J7507" i="25"/>
  <c r="J7506" i="25"/>
  <c r="J7505" i="25"/>
  <c r="J7504" i="25"/>
  <c r="J7503" i="25"/>
  <c r="J7502" i="25"/>
  <c r="J7501" i="25"/>
  <c r="J7500" i="25"/>
  <c r="J7499" i="25"/>
  <c r="J7498" i="25"/>
  <c r="J7497" i="25"/>
  <c r="J7496" i="25"/>
  <c r="J7495" i="25"/>
  <c r="J7494" i="25"/>
  <c r="J7493" i="25"/>
  <c r="J7492" i="25"/>
  <c r="J7491" i="25"/>
  <c r="J7490" i="25"/>
  <c r="J7489" i="25"/>
  <c r="J7488" i="25"/>
  <c r="J7487" i="25"/>
  <c r="J7486" i="25"/>
  <c r="J7485" i="25"/>
  <c r="J7484" i="25"/>
  <c r="J7483" i="25"/>
  <c r="J7482" i="25"/>
  <c r="J7481" i="25"/>
  <c r="J7480" i="25"/>
  <c r="J7479" i="25"/>
  <c r="J7478" i="25"/>
  <c r="J7477" i="25"/>
  <c r="J7476" i="25"/>
  <c r="J7475" i="25"/>
  <c r="J7474" i="25"/>
  <c r="J7473" i="25"/>
  <c r="J7472" i="25"/>
  <c r="J7471" i="25"/>
  <c r="J7470" i="25"/>
  <c r="J7469" i="25"/>
  <c r="J7468" i="25"/>
  <c r="J7467" i="25"/>
  <c r="J7466" i="25"/>
  <c r="J7465" i="25"/>
  <c r="J7464" i="25"/>
  <c r="J7463" i="25"/>
  <c r="J7462" i="25"/>
  <c r="J7461" i="25"/>
  <c r="J7460" i="25"/>
  <c r="J7459" i="25"/>
  <c r="J7458" i="25"/>
  <c r="J7457" i="25"/>
  <c r="J7456" i="25"/>
  <c r="J7455" i="25"/>
  <c r="J7454" i="25"/>
  <c r="J7453" i="25"/>
  <c r="J7452" i="25"/>
  <c r="J7451" i="25"/>
  <c r="J7450" i="25"/>
  <c r="J7449" i="25"/>
  <c r="J7448" i="25"/>
  <c r="J7447" i="25"/>
  <c r="J7446" i="25"/>
  <c r="J7445" i="25"/>
  <c r="J7444" i="25"/>
  <c r="J7443" i="25"/>
  <c r="J7442" i="25"/>
  <c r="J7441" i="25"/>
  <c r="J7440" i="25"/>
  <c r="J7439" i="25"/>
  <c r="J7438" i="25"/>
  <c r="J7437" i="25"/>
  <c r="J7436" i="25"/>
  <c r="J7435" i="25"/>
  <c r="J7434" i="25"/>
  <c r="J7433" i="25"/>
  <c r="J7432" i="25"/>
  <c r="J7431" i="25"/>
  <c r="J7430" i="25"/>
  <c r="J7429" i="25"/>
  <c r="J7428" i="25"/>
  <c r="J7427" i="25"/>
  <c r="J7426" i="25"/>
  <c r="J7425" i="25"/>
  <c r="J7424" i="25"/>
  <c r="J7423" i="25"/>
  <c r="J7422" i="25"/>
  <c r="J7421" i="25"/>
  <c r="J7420" i="25"/>
  <c r="J7419" i="25"/>
  <c r="J7418" i="25"/>
  <c r="J7417" i="25"/>
  <c r="J7416" i="25"/>
  <c r="J7415" i="25"/>
  <c r="J7414" i="25"/>
  <c r="J7413" i="25"/>
  <c r="J7412" i="25"/>
  <c r="J7411" i="25"/>
  <c r="J7410" i="25"/>
  <c r="J7409" i="25"/>
  <c r="J7408" i="25"/>
  <c r="J7407" i="25"/>
  <c r="J7406" i="25"/>
  <c r="J7405" i="25"/>
  <c r="J7404" i="25"/>
  <c r="J7403" i="25"/>
  <c r="J7402" i="25"/>
  <c r="J7401" i="25"/>
  <c r="J7400" i="25"/>
  <c r="J7399" i="25"/>
  <c r="J7398" i="25"/>
  <c r="J7397" i="25"/>
  <c r="J7396" i="25"/>
  <c r="J7395" i="25"/>
  <c r="J7394" i="25"/>
  <c r="J7393" i="25"/>
  <c r="J7392" i="25"/>
  <c r="J7391" i="25"/>
  <c r="J7390" i="25"/>
  <c r="J7389" i="25"/>
  <c r="J7388" i="25"/>
  <c r="J7387" i="25"/>
  <c r="J7386" i="25"/>
  <c r="J7385" i="25"/>
  <c r="J7384" i="25"/>
  <c r="J7383" i="25"/>
  <c r="J7382" i="25"/>
  <c r="J7381" i="25"/>
  <c r="J7380" i="25"/>
  <c r="J7379" i="25"/>
  <c r="J7378" i="25"/>
  <c r="J7377" i="25"/>
  <c r="J7376" i="25"/>
  <c r="J7375" i="25"/>
  <c r="J7374" i="25"/>
  <c r="J7373" i="25"/>
  <c r="J7372" i="25"/>
  <c r="J7371" i="25"/>
  <c r="J7370" i="25"/>
  <c r="J7369" i="25"/>
  <c r="J7368" i="25"/>
  <c r="J7367" i="25"/>
  <c r="J7366" i="25"/>
  <c r="J7365" i="25"/>
  <c r="J7364" i="25"/>
  <c r="J7363" i="25"/>
  <c r="J7362" i="25"/>
  <c r="J7361" i="25"/>
  <c r="J7360" i="25"/>
  <c r="J7359" i="25"/>
  <c r="J7358" i="25"/>
  <c r="J7357" i="25"/>
  <c r="J7356" i="25"/>
  <c r="J7355" i="25"/>
  <c r="J7354" i="25"/>
  <c r="J7353" i="25"/>
  <c r="J7352" i="25"/>
  <c r="J7351" i="25"/>
  <c r="J7350" i="25"/>
  <c r="J7349" i="25"/>
  <c r="J7348" i="25"/>
  <c r="J7347" i="25"/>
  <c r="J7346" i="25"/>
  <c r="J7345" i="25"/>
  <c r="J7344" i="25"/>
  <c r="J7343" i="25"/>
  <c r="J7342" i="25"/>
  <c r="J7341" i="25"/>
  <c r="J7340" i="25"/>
  <c r="J7339" i="25"/>
  <c r="J7338" i="25"/>
  <c r="J7337" i="25"/>
  <c r="J7336" i="25"/>
  <c r="J7335" i="25"/>
  <c r="J7334" i="25"/>
  <c r="J7333" i="25"/>
  <c r="J7332" i="25"/>
  <c r="J7331" i="25"/>
  <c r="J7330" i="25"/>
  <c r="J7329" i="25"/>
  <c r="J7328" i="25"/>
  <c r="J7327" i="25"/>
  <c r="J7326" i="25"/>
  <c r="J7325" i="25"/>
  <c r="J7324" i="25"/>
  <c r="J7323" i="25"/>
  <c r="J7322" i="25"/>
  <c r="J7321" i="25"/>
  <c r="J7320" i="25"/>
  <c r="J7319" i="25"/>
  <c r="J7318" i="25"/>
  <c r="J7317" i="25"/>
  <c r="J7316" i="25"/>
  <c r="J7315" i="25"/>
  <c r="J7314" i="25"/>
  <c r="J7313" i="25"/>
  <c r="J7312" i="25"/>
  <c r="J7311" i="25"/>
  <c r="J7310" i="25"/>
  <c r="J7309" i="25"/>
  <c r="J7308" i="25"/>
  <c r="J7307" i="25"/>
  <c r="J7306" i="25"/>
  <c r="J7305" i="25"/>
  <c r="J7304" i="25"/>
  <c r="J7303" i="25"/>
  <c r="J7302" i="25"/>
  <c r="J7301" i="25"/>
  <c r="J7300" i="25"/>
  <c r="J7299" i="25"/>
  <c r="J7298" i="25"/>
  <c r="J7297" i="25"/>
  <c r="J7296" i="25"/>
  <c r="J7295" i="25"/>
  <c r="J7294" i="25"/>
  <c r="J7293" i="25"/>
  <c r="J7292" i="25"/>
  <c r="J7291" i="25"/>
  <c r="J7290" i="25"/>
  <c r="J7289" i="25"/>
  <c r="J7288" i="25"/>
  <c r="J7287" i="25"/>
  <c r="J7286" i="25"/>
  <c r="J7285" i="25"/>
  <c r="J7284" i="25"/>
  <c r="J7283" i="25"/>
  <c r="J7282" i="25"/>
  <c r="J7281" i="25"/>
  <c r="J7280" i="25"/>
  <c r="J7279" i="25"/>
  <c r="J7278" i="25"/>
  <c r="J7277" i="25"/>
  <c r="J7276" i="25"/>
  <c r="J7275" i="25"/>
  <c r="J7274" i="25"/>
  <c r="J7273" i="25"/>
  <c r="J7272" i="25"/>
  <c r="J7271" i="25"/>
  <c r="J7270" i="25"/>
  <c r="J7269" i="25"/>
  <c r="J7268" i="25"/>
  <c r="J7267" i="25"/>
  <c r="J7266" i="25"/>
  <c r="J7265" i="25"/>
  <c r="J7264" i="25"/>
  <c r="J7263" i="25"/>
  <c r="J7262" i="25"/>
  <c r="J7261" i="25"/>
  <c r="J7260" i="25"/>
  <c r="J7259" i="25"/>
  <c r="J7258" i="25"/>
  <c r="J7257" i="25"/>
  <c r="J7256" i="25"/>
  <c r="J7255" i="25"/>
  <c r="J7254" i="25"/>
  <c r="J7253" i="25"/>
  <c r="J7252" i="25"/>
  <c r="J7251" i="25"/>
  <c r="J7250" i="25"/>
  <c r="J7249" i="25"/>
  <c r="J7248" i="25"/>
  <c r="J7247" i="25"/>
  <c r="J7246" i="25"/>
  <c r="J7245" i="25"/>
  <c r="J7244" i="25"/>
  <c r="J7243" i="25"/>
  <c r="J7242" i="25"/>
  <c r="J7241" i="25"/>
  <c r="J7240" i="25"/>
  <c r="J7239" i="25"/>
  <c r="J7238" i="25"/>
  <c r="J7237" i="25"/>
  <c r="J7236" i="25"/>
  <c r="J7235" i="25"/>
  <c r="J7234" i="25"/>
  <c r="J7233" i="25"/>
  <c r="J7232" i="25"/>
  <c r="J7231" i="25"/>
  <c r="J7230" i="25"/>
  <c r="J7229" i="25"/>
  <c r="J7228" i="25"/>
  <c r="J7227" i="25"/>
  <c r="J7226" i="25"/>
  <c r="J7225" i="25"/>
  <c r="J7224" i="25"/>
  <c r="J7223" i="25"/>
  <c r="J7222" i="25"/>
  <c r="J7221" i="25"/>
  <c r="J7220" i="25"/>
  <c r="J7219" i="25"/>
  <c r="J7218" i="25"/>
  <c r="J7217" i="25"/>
  <c r="J7216" i="25"/>
  <c r="J7215" i="25"/>
  <c r="J7214" i="25"/>
  <c r="J7213" i="25"/>
  <c r="J7212" i="25"/>
  <c r="J7211" i="25"/>
  <c r="J7210" i="25"/>
  <c r="J7209" i="25"/>
  <c r="J7208" i="25"/>
  <c r="J7207" i="25"/>
  <c r="J7206" i="25"/>
  <c r="J7205" i="25"/>
  <c r="J7204" i="25"/>
  <c r="J7203" i="25"/>
  <c r="J7202" i="25"/>
  <c r="J7201" i="25"/>
  <c r="J7200" i="25"/>
  <c r="J7199" i="25"/>
  <c r="J7198" i="25"/>
  <c r="J7197" i="25"/>
  <c r="J7196" i="25"/>
  <c r="J7195" i="25"/>
  <c r="J7194" i="25"/>
  <c r="J7193" i="25"/>
  <c r="J7192" i="25"/>
  <c r="J7191" i="25"/>
  <c r="J7190" i="25"/>
  <c r="J7189" i="25"/>
  <c r="J7188" i="25"/>
  <c r="J7187" i="25"/>
  <c r="J7186" i="25"/>
  <c r="J7185" i="25"/>
  <c r="J7184" i="25"/>
  <c r="J7183" i="25"/>
  <c r="J7182" i="25"/>
  <c r="J7181" i="25"/>
  <c r="J7180" i="25"/>
  <c r="J7179" i="25"/>
  <c r="J7178" i="25"/>
  <c r="J7177" i="25"/>
  <c r="J7176" i="25"/>
  <c r="J7175" i="25"/>
  <c r="J7174" i="25"/>
  <c r="J7173" i="25"/>
  <c r="J7172" i="25"/>
  <c r="J7171" i="25"/>
  <c r="J7170" i="25"/>
  <c r="J7169" i="25"/>
  <c r="J7168" i="25"/>
  <c r="J7167" i="25"/>
  <c r="J7166" i="25"/>
  <c r="J7165" i="25"/>
  <c r="J7164" i="25"/>
  <c r="J7163" i="25"/>
  <c r="J7162" i="25"/>
  <c r="J7161" i="25"/>
  <c r="J7160" i="25"/>
  <c r="J7159" i="25"/>
  <c r="J7158" i="25"/>
  <c r="J7157" i="25"/>
  <c r="J7156" i="25"/>
  <c r="J7155" i="25"/>
  <c r="J7154" i="25"/>
  <c r="J7153" i="25"/>
  <c r="J7152" i="25"/>
  <c r="J7151" i="25"/>
  <c r="J7150" i="25"/>
  <c r="J7149" i="25"/>
  <c r="J7148" i="25"/>
  <c r="J7147" i="25"/>
  <c r="J7146" i="25"/>
  <c r="J7145" i="25"/>
  <c r="J7144" i="25"/>
  <c r="J7143" i="25"/>
  <c r="J7142" i="25"/>
  <c r="J7141" i="25"/>
  <c r="J7140" i="25"/>
  <c r="J7139" i="25"/>
  <c r="J7138" i="25"/>
  <c r="J7137" i="25"/>
  <c r="J7136" i="25"/>
  <c r="J7135" i="25"/>
  <c r="J7134" i="25"/>
  <c r="J7133" i="25"/>
  <c r="J7132" i="25"/>
  <c r="J7131" i="25"/>
  <c r="J7130" i="25"/>
  <c r="J7129" i="25"/>
  <c r="J7128" i="25"/>
  <c r="J7127" i="25"/>
  <c r="J7126" i="25"/>
  <c r="J7125" i="25"/>
  <c r="J7124" i="25"/>
  <c r="J7123" i="25"/>
  <c r="J7122" i="25"/>
  <c r="J7121" i="25"/>
  <c r="J7120" i="25"/>
  <c r="J7119" i="25"/>
  <c r="J7118" i="25"/>
  <c r="J7117" i="25"/>
  <c r="J7116" i="25"/>
  <c r="J7115" i="25"/>
  <c r="J7114" i="25"/>
  <c r="J7113" i="25"/>
  <c r="J7112" i="25"/>
  <c r="J7111" i="25"/>
  <c r="J7110" i="25"/>
  <c r="J7109" i="25"/>
  <c r="J7108" i="25"/>
  <c r="J7107" i="25"/>
  <c r="J7106" i="25"/>
  <c r="J7105" i="25"/>
  <c r="J7104" i="25"/>
  <c r="J7103" i="25"/>
  <c r="J7102" i="25"/>
  <c r="J7101" i="25"/>
  <c r="J7100" i="25"/>
  <c r="J7099" i="25"/>
  <c r="J7098" i="25"/>
  <c r="J7097" i="25"/>
  <c r="J7096" i="25"/>
  <c r="J7095" i="25"/>
  <c r="J7094" i="25"/>
  <c r="J7093" i="25"/>
  <c r="J7092" i="25"/>
  <c r="J5266" i="25"/>
  <c r="J5265" i="25"/>
  <c r="J5264" i="25"/>
  <c r="J5263" i="25"/>
  <c r="J5262" i="25"/>
  <c r="J5261" i="25"/>
  <c r="J5260" i="25"/>
  <c r="J5259" i="25"/>
  <c r="J5258" i="25"/>
  <c r="J5257" i="25"/>
  <c r="J5256" i="25"/>
  <c r="J5255" i="25"/>
  <c r="J5254" i="25"/>
  <c r="J5253" i="25"/>
  <c r="J5252" i="25"/>
  <c r="J5251" i="25"/>
  <c r="J5250" i="25"/>
  <c r="J5249" i="25"/>
  <c r="J5248" i="25"/>
  <c r="J5247" i="25"/>
  <c r="J5246" i="25"/>
  <c r="J5245" i="25"/>
  <c r="J5244" i="25"/>
  <c r="J5243" i="25"/>
  <c r="J5242" i="25"/>
  <c r="J5241" i="25"/>
  <c r="J5240" i="25"/>
  <c r="J5239" i="25"/>
  <c r="J5238" i="25"/>
  <c r="J5237" i="25"/>
  <c r="J5236" i="25"/>
  <c r="J5235" i="25"/>
  <c r="J5234" i="25"/>
  <c r="J5233" i="25"/>
  <c r="J5232" i="25"/>
  <c r="J5231" i="25"/>
  <c r="J5230" i="25"/>
  <c r="J5229" i="25"/>
  <c r="J5228" i="25"/>
  <c r="J5227" i="25"/>
  <c r="J5226" i="25"/>
  <c r="J5225" i="25"/>
  <c r="J5224" i="25"/>
  <c r="J5223" i="25"/>
  <c r="J5222" i="25"/>
  <c r="J5221" i="25"/>
  <c r="J5220" i="25"/>
  <c r="J5219" i="25"/>
  <c r="J5218" i="25"/>
  <c r="J5217" i="25"/>
  <c r="J5216" i="25"/>
  <c r="J5215" i="25"/>
  <c r="J5214" i="25"/>
  <c r="J5213" i="25"/>
  <c r="J5212" i="25"/>
  <c r="J5211" i="25"/>
  <c r="J5210" i="25"/>
  <c r="J5209" i="25"/>
  <c r="J5208" i="25"/>
  <c r="J5207" i="25"/>
  <c r="J5206" i="25"/>
  <c r="J5205" i="25"/>
  <c r="J5204" i="25"/>
  <c r="J5203" i="25"/>
  <c r="J5202" i="25"/>
  <c r="J5201" i="25"/>
  <c r="J5200" i="25"/>
  <c r="J5199" i="25"/>
  <c r="J5198" i="25"/>
  <c r="J5197" i="25"/>
  <c r="J5196" i="25"/>
  <c r="J5195" i="25"/>
  <c r="J5194" i="25"/>
  <c r="J5193" i="25"/>
  <c r="J5192" i="25"/>
  <c r="J5191" i="25"/>
  <c r="J5190" i="25"/>
  <c r="J5189" i="25"/>
  <c r="J5188" i="25"/>
  <c r="J5187" i="25"/>
  <c r="J5186" i="25"/>
  <c r="J5185" i="25"/>
  <c r="J5184" i="25"/>
  <c r="J5183" i="25"/>
  <c r="J5182" i="25"/>
  <c r="J5181" i="25"/>
  <c r="J5180" i="25"/>
  <c r="J5179" i="25"/>
  <c r="J5178" i="25"/>
  <c r="J5177" i="25"/>
  <c r="J5176" i="25"/>
  <c r="J5175" i="25"/>
  <c r="J5174" i="25"/>
  <c r="J5173" i="25"/>
  <c r="J5172" i="25"/>
  <c r="J5171" i="25"/>
  <c r="J5170" i="25"/>
  <c r="J5169" i="25"/>
  <c r="J5168" i="25"/>
  <c r="J5167" i="25"/>
  <c r="J5166" i="25"/>
  <c r="J5165" i="25"/>
  <c r="J5164" i="25"/>
  <c r="J5163" i="25"/>
  <c r="J5162" i="25"/>
  <c r="J5161" i="25"/>
  <c r="J5160" i="25"/>
  <c r="J5159" i="25"/>
  <c r="J5158" i="25"/>
  <c r="J5157" i="25"/>
  <c r="J5156" i="25"/>
  <c r="J5155" i="25"/>
  <c r="J5154" i="25"/>
  <c r="J5153" i="25"/>
  <c r="J5152" i="25"/>
  <c r="J5151" i="25"/>
  <c r="J5150" i="25"/>
  <c r="J5149" i="25"/>
  <c r="J5148" i="25"/>
  <c r="J5147" i="25"/>
  <c r="J5146" i="25"/>
  <c r="J5145" i="25"/>
  <c r="J5144" i="25"/>
  <c r="J5143" i="25"/>
  <c r="J5142" i="25"/>
  <c r="J5141" i="25"/>
  <c r="J5140" i="25"/>
  <c r="J5139" i="25"/>
  <c r="J5138" i="25"/>
  <c r="J5137" i="25"/>
  <c r="J5136" i="25"/>
  <c r="J5135" i="25"/>
  <c r="J5134" i="25"/>
  <c r="J5133" i="25"/>
  <c r="J5132" i="25"/>
  <c r="J5131" i="25"/>
  <c r="J5130" i="25"/>
  <c r="J5129" i="25"/>
  <c r="J5128" i="25"/>
  <c r="J5127" i="25"/>
  <c r="J5126" i="25"/>
  <c r="J5125" i="25"/>
  <c r="J5124" i="25"/>
  <c r="J5123" i="25"/>
  <c r="J5122" i="25"/>
  <c r="J5121" i="25"/>
  <c r="J5120" i="25"/>
  <c r="J5119" i="25"/>
  <c r="J5118" i="25"/>
  <c r="J5117" i="25"/>
  <c r="J5116" i="25"/>
  <c r="J5115" i="25"/>
  <c r="J5114" i="25"/>
  <c r="J5113" i="25"/>
  <c r="J5112" i="25"/>
  <c r="J5111" i="25"/>
  <c r="J5110" i="25"/>
  <c r="J5109" i="25"/>
  <c r="J5108" i="25"/>
  <c r="J5107" i="25"/>
  <c r="J5106" i="25"/>
  <c r="J5105" i="25"/>
  <c r="J5104" i="25"/>
  <c r="J5103" i="25"/>
  <c r="J5102" i="25"/>
  <c r="J5101" i="25"/>
  <c r="J5100" i="25"/>
  <c r="J5099" i="25"/>
  <c r="J5098" i="25"/>
  <c r="J5097" i="25"/>
  <c r="J5096" i="25"/>
  <c r="J5095" i="25"/>
  <c r="J5094" i="25"/>
  <c r="J5093" i="25"/>
  <c r="J5092" i="25"/>
  <c r="J5091" i="25"/>
  <c r="J5090" i="25"/>
  <c r="J5089" i="25"/>
  <c r="J5088" i="25"/>
  <c r="J5087" i="25"/>
  <c r="J5086" i="25"/>
  <c r="J5085" i="25"/>
  <c r="J5084" i="25"/>
  <c r="J5083" i="25"/>
  <c r="J5082" i="25"/>
  <c r="J5081" i="25"/>
  <c r="J5080" i="25"/>
  <c r="J5079" i="25"/>
  <c r="J5078" i="25"/>
  <c r="J5077" i="25"/>
  <c r="J5076" i="25"/>
  <c r="J5075" i="25"/>
  <c r="J5074" i="25"/>
  <c r="J5073" i="25"/>
  <c r="J5072" i="25"/>
  <c r="J5071" i="25"/>
  <c r="J5070" i="25"/>
  <c r="J5069" i="25"/>
  <c r="J5068" i="25"/>
  <c r="J5067" i="25"/>
  <c r="J5066" i="25"/>
  <c r="J5065" i="25"/>
  <c r="J5064" i="25"/>
  <c r="J5063" i="25"/>
  <c r="J5062" i="25"/>
  <c r="J5061" i="25"/>
  <c r="J5060" i="25"/>
  <c r="J5059" i="25"/>
  <c r="J5058" i="25"/>
  <c r="J5057" i="25"/>
  <c r="J5056" i="25"/>
  <c r="J5055" i="25"/>
  <c r="J5054" i="25"/>
  <c r="J5053" i="25"/>
  <c r="J5052" i="25"/>
  <c r="J5051" i="25"/>
  <c r="J5050" i="25"/>
  <c r="J5049" i="25"/>
  <c r="J5048" i="25"/>
  <c r="J5047" i="25"/>
  <c r="J5046" i="25"/>
  <c r="J5045" i="25"/>
  <c r="J5044" i="25"/>
  <c r="J5043" i="25"/>
  <c r="J5042" i="25"/>
  <c r="J5041" i="25"/>
  <c r="J5040" i="25"/>
  <c r="J5039" i="25"/>
  <c r="J5038" i="25"/>
  <c r="J5037" i="25"/>
  <c r="J5036" i="25"/>
  <c r="J5035" i="25"/>
  <c r="J5034" i="25"/>
  <c r="J5033" i="25"/>
  <c r="J5032" i="25"/>
  <c r="J5031" i="25"/>
  <c r="J5030" i="25"/>
  <c r="J5029" i="25"/>
  <c r="J5028" i="25"/>
  <c r="J5027" i="25"/>
  <c r="J5026" i="25"/>
  <c r="J5025" i="25"/>
  <c r="J5024" i="25"/>
  <c r="J5023" i="25"/>
  <c r="J5022" i="25"/>
  <c r="J5021" i="25"/>
  <c r="J5020" i="25"/>
  <c r="J5019" i="25"/>
  <c r="J5018" i="25"/>
  <c r="J5017" i="25"/>
  <c r="J5016" i="25"/>
  <c r="J5015" i="25"/>
  <c r="J5014" i="25"/>
  <c r="J5013" i="25"/>
  <c r="J5012" i="25"/>
  <c r="J5011" i="25"/>
  <c r="J5010" i="25"/>
  <c r="J5009" i="25"/>
  <c r="J5008" i="25"/>
  <c r="J5007" i="25"/>
  <c r="J5006" i="25"/>
  <c r="J5005" i="25"/>
  <c r="J5004" i="25"/>
  <c r="J5003" i="25"/>
  <c r="J5002" i="25"/>
  <c r="J5001" i="25"/>
  <c r="J5000" i="25"/>
  <c r="J4999" i="25"/>
  <c r="J4998" i="25"/>
  <c r="J4997" i="25"/>
  <c r="J4996" i="25"/>
  <c r="J4995" i="25"/>
  <c r="J4994" i="25"/>
  <c r="J4993" i="25"/>
  <c r="J4992" i="25"/>
  <c r="J4991" i="25"/>
  <c r="J4990" i="25"/>
  <c r="J4989" i="25"/>
  <c r="J4988" i="25"/>
  <c r="J4987" i="25"/>
  <c r="J4986" i="25"/>
  <c r="J4985" i="25"/>
  <c r="J4984" i="25"/>
  <c r="J4983" i="25"/>
  <c r="J4982" i="25"/>
  <c r="J4981" i="25"/>
  <c r="J4980" i="25"/>
  <c r="J4979" i="25"/>
  <c r="J4978" i="25"/>
  <c r="J4977" i="25"/>
  <c r="J4976" i="25"/>
  <c r="J4975" i="25"/>
  <c r="J4974" i="25"/>
  <c r="J4973" i="25"/>
  <c r="J4972" i="25"/>
  <c r="J4971" i="25"/>
  <c r="J4970" i="25"/>
  <c r="J4969" i="25"/>
  <c r="J4968" i="25"/>
  <c r="J4967" i="25"/>
  <c r="J4966" i="25"/>
  <c r="J4965" i="25"/>
  <c r="J4964" i="25"/>
  <c r="J4963" i="25"/>
  <c r="J4962" i="25"/>
  <c r="J4961" i="25"/>
  <c r="J4960" i="25"/>
  <c r="J4959" i="25"/>
  <c r="J4958" i="25"/>
  <c r="J4957" i="25"/>
  <c r="J4956" i="25"/>
  <c r="J4955" i="25"/>
  <c r="J4954" i="25"/>
  <c r="J4953" i="25"/>
  <c r="J4952" i="25"/>
  <c r="J4951" i="25"/>
  <c r="J4950" i="25"/>
  <c r="J4949" i="25"/>
  <c r="J4948" i="25"/>
  <c r="J4947" i="25"/>
  <c r="J4946" i="25"/>
  <c r="J4945" i="25"/>
  <c r="J4944" i="25"/>
  <c r="J4943" i="25"/>
  <c r="J4942" i="25"/>
  <c r="J4941" i="25"/>
  <c r="J4940" i="25"/>
  <c r="J4939" i="25"/>
  <c r="J4938" i="25"/>
  <c r="J4937" i="25"/>
  <c r="J4936" i="25"/>
  <c r="J4935" i="25"/>
  <c r="J4934" i="25"/>
  <c r="J4933" i="25"/>
  <c r="J4932" i="25"/>
  <c r="J4931" i="25"/>
  <c r="J4930" i="25"/>
  <c r="J4929" i="25"/>
  <c r="J4928" i="25"/>
  <c r="J4927" i="25"/>
  <c r="J4926" i="25"/>
  <c r="J4925" i="25"/>
  <c r="J4924" i="25"/>
  <c r="J4923" i="25"/>
  <c r="J4922" i="25"/>
  <c r="J4921" i="25"/>
  <c r="J4920" i="25"/>
  <c r="J4919" i="25"/>
  <c r="J4918" i="25"/>
  <c r="J4917" i="25"/>
  <c r="J4916" i="25"/>
  <c r="J4915" i="25"/>
  <c r="J4914" i="25"/>
  <c r="J4913" i="25"/>
  <c r="J4912" i="25"/>
  <c r="J4911" i="25"/>
  <c r="J4910" i="25"/>
  <c r="J4909" i="25"/>
  <c r="J4908" i="25"/>
  <c r="J4907" i="25"/>
  <c r="J4906" i="25"/>
  <c r="J4905" i="25"/>
  <c r="J4904" i="25"/>
  <c r="J4903" i="25"/>
  <c r="J4902" i="25"/>
  <c r="J4901" i="25"/>
  <c r="J4900" i="25"/>
  <c r="J4899" i="25"/>
  <c r="J4898" i="25"/>
  <c r="J4897" i="25"/>
  <c r="J4896" i="25"/>
  <c r="J4895" i="25"/>
  <c r="J4894" i="25"/>
  <c r="J4893" i="25"/>
  <c r="J4892" i="25"/>
  <c r="J4891" i="25"/>
  <c r="J4890" i="25"/>
  <c r="J4889" i="25"/>
  <c r="J4888" i="25"/>
  <c r="J4887" i="25"/>
  <c r="J4886" i="25"/>
  <c r="J4885" i="25"/>
  <c r="J4884" i="25"/>
  <c r="J4883" i="25"/>
  <c r="J4882" i="25"/>
  <c r="J4881" i="25"/>
  <c r="J4880" i="25"/>
  <c r="J4879" i="25"/>
  <c r="J4878" i="25"/>
  <c r="J4877" i="25"/>
  <c r="J4876" i="25"/>
  <c r="J4875" i="25"/>
  <c r="J4874" i="25"/>
  <c r="J4873" i="25"/>
  <c r="J4872" i="25"/>
  <c r="J4871" i="25"/>
  <c r="J4870" i="25"/>
  <c r="J4869" i="25"/>
  <c r="J4868" i="25"/>
  <c r="J4867" i="25"/>
  <c r="J4866" i="25"/>
  <c r="J4865" i="25"/>
  <c r="J4864" i="25"/>
  <c r="J4863" i="25"/>
  <c r="J4862" i="25"/>
  <c r="J4861" i="25"/>
  <c r="J4860" i="25"/>
  <c r="J4859" i="25"/>
  <c r="J4858" i="25"/>
  <c r="J4857" i="25"/>
  <c r="J4856" i="25"/>
  <c r="J4855" i="25"/>
  <c r="J4854" i="25"/>
  <c r="J4853" i="25"/>
  <c r="J4852" i="25"/>
  <c r="J4851" i="25"/>
  <c r="J4850" i="25"/>
  <c r="J4849" i="25"/>
  <c r="J4848" i="25"/>
  <c r="J4847" i="25"/>
  <c r="J4846" i="25"/>
  <c r="J4845" i="25"/>
  <c r="J4844" i="25"/>
  <c r="J4843" i="25"/>
  <c r="J4842" i="25"/>
  <c r="J4841" i="25"/>
  <c r="J4840" i="25"/>
  <c r="J4839" i="25"/>
  <c r="J4838" i="25"/>
  <c r="J4837" i="25"/>
  <c r="J4836" i="25"/>
  <c r="J4835" i="25"/>
  <c r="J4834" i="25"/>
  <c r="J4833" i="25"/>
  <c r="J4832" i="25"/>
  <c r="J4831" i="25"/>
  <c r="J4830" i="25"/>
  <c r="J4829" i="25"/>
  <c r="J4828" i="25"/>
  <c r="J4827" i="25"/>
  <c r="J4826" i="25"/>
  <c r="J4825" i="25"/>
  <c r="J4824" i="25"/>
  <c r="J4823" i="25"/>
  <c r="J4822" i="25"/>
  <c r="J4821" i="25"/>
  <c r="J4820" i="25"/>
  <c r="J4819" i="25"/>
  <c r="J4818" i="25"/>
  <c r="J4817" i="25"/>
  <c r="J4816" i="25"/>
  <c r="J4815" i="25"/>
  <c r="J4814" i="25"/>
  <c r="J4813" i="25"/>
  <c r="J4812" i="25"/>
  <c r="J4811" i="25"/>
  <c r="J4810" i="25"/>
  <c r="J4809" i="25"/>
  <c r="J4808" i="25"/>
  <c r="J4807" i="25"/>
  <c r="J4806" i="25"/>
  <c r="J4805" i="25"/>
  <c r="J4804" i="25"/>
  <c r="J4803" i="25"/>
  <c r="J4802" i="25"/>
  <c r="J4801" i="25"/>
  <c r="J4800" i="25"/>
  <c r="J4799" i="25"/>
  <c r="J4798" i="25"/>
  <c r="J4797" i="25"/>
  <c r="J4796" i="25"/>
  <c r="J4795" i="25"/>
  <c r="J4794" i="25"/>
  <c r="J4793" i="25"/>
  <c r="J4792" i="25"/>
  <c r="J4791" i="25"/>
  <c r="J4790" i="25"/>
  <c r="J4789" i="25"/>
  <c r="J4788" i="25"/>
  <c r="J4787" i="25"/>
  <c r="J4786" i="25"/>
  <c r="J4785" i="25"/>
  <c r="J4784" i="25"/>
  <c r="J4783" i="25"/>
  <c r="J4782" i="25"/>
  <c r="J4781" i="25"/>
  <c r="J4780" i="25"/>
  <c r="J4779" i="25"/>
  <c r="J4778" i="25"/>
  <c r="J4777" i="25"/>
  <c r="J4776" i="25"/>
  <c r="J4775" i="25"/>
  <c r="J4774" i="25"/>
  <c r="J4773" i="25"/>
  <c r="J4772" i="25"/>
  <c r="J4771" i="25"/>
  <c r="J4770" i="25"/>
  <c r="J4769" i="25"/>
  <c r="J4768" i="25"/>
  <c r="J4767" i="25"/>
  <c r="J4766" i="25"/>
  <c r="J4765" i="25"/>
  <c r="J4764" i="25"/>
  <c r="J4763" i="25"/>
  <c r="J4762" i="25"/>
  <c r="J4761" i="25"/>
  <c r="J4760" i="25"/>
  <c r="J4759" i="25"/>
  <c r="J4758" i="25"/>
  <c r="J4757" i="25"/>
  <c r="J4756" i="25"/>
  <c r="J4755" i="25"/>
  <c r="J4754" i="25"/>
  <c r="J4753" i="25"/>
  <c r="J4752" i="25"/>
  <c r="J4751" i="25"/>
  <c r="J4750" i="25"/>
  <c r="J4749" i="25"/>
  <c r="J4748" i="25"/>
  <c r="J4747" i="25"/>
  <c r="J4746" i="25"/>
  <c r="J4745" i="25"/>
  <c r="J4744" i="25"/>
  <c r="J4743" i="25"/>
  <c r="J4742" i="25"/>
  <c r="J4741" i="25"/>
  <c r="J4740" i="25"/>
  <c r="J4739" i="25"/>
  <c r="J4738" i="25"/>
  <c r="J4737" i="25"/>
  <c r="J4736" i="25"/>
  <c r="J4735" i="25"/>
  <c r="J4734" i="25"/>
  <c r="J4733" i="25"/>
  <c r="J4732" i="25"/>
  <c r="J4731" i="25"/>
  <c r="J4730" i="25"/>
  <c r="J4729" i="25"/>
  <c r="J4728" i="25"/>
  <c r="J4727" i="25"/>
  <c r="J4726" i="25"/>
  <c r="J4725" i="25"/>
  <c r="J4724" i="25"/>
  <c r="J4723" i="25"/>
  <c r="J4722" i="25"/>
  <c r="J4721" i="25"/>
  <c r="J4720" i="25"/>
  <c r="J4719" i="25"/>
  <c r="J4718" i="25"/>
  <c r="J4717" i="25"/>
  <c r="J4716" i="25"/>
  <c r="J4715" i="25"/>
  <c r="J4714" i="25"/>
  <c r="J4713" i="25"/>
  <c r="J4712" i="25"/>
  <c r="J4711" i="25"/>
  <c r="J4710" i="25"/>
  <c r="J4709" i="25"/>
  <c r="J4708" i="25"/>
  <c r="J4707" i="25"/>
  <c r="J4706" i="25"/>
  <c r="J4705" i="25"/>
  <c r="J4704" i="25"/>
  <c r="J4703" i="25"/>
  <c r="J4702" i="25"/>
  <c r="J4701" i="25"/>
  <c r="J4700" i="25"/>
  <c r="J4699" i="25"/>
  <c r="J4698" i="25"/>
  <c r="J4697" i="25"/>
  <c r="J4696" i="25"/>
  <c r="J4695" i="25"/>
  <c r="J4694" i="25"/>
  <c r="J4693" i="25"/>
  <c r="J4692" i="25"/>
  <c r="J4691" i="25"/>
  <c r="J4690" i="25"/>
  <c r="J4689" i="25"/>
  <c r="J4688" i="25"/>
  <c r="J4687" i="25"/>
  <c r="J4686" i="25"/>
  <c r="J4685" i="25"/>
  <c r="J4684" i="25"/>
  <c r="J4683" i="25"/>
  <c r="J4682" i="25"/>
  <c r="J4681" i="25"/>
  <c r="J4680" i="25"/>
  <c r="J4679" i="25"/>
  <c r="J4678" i="25"/>
  <c r="J4677" i="25"/>
  <c r="J4676" i="25"/>
  <c r="J4675" i="25"/>
  <c r="J4674" i="25"/>
  <c r="J4673" i="25"/>
  <c r="J4672" i="25"/>
  <c r="J4671" i="25"/>
  <c r="J4670" i="25"/>
  <c r="J4669" i="25"/>
  <c r="J4668" i="25"/>
  <c r="J4667" i="25"/>
  <c r="J4666" i="25"/>
  <c r="J4665" i="25"/>
  <c r="J4664" i="25"/>
  <c r="J4663" i="25"/>
  <c r="J4662" i="25"/>
  <c r="J4661" i="25"/>
  <c r="J4660" i="25"/>
  <c r="J4659" i="25"/>
  <c r="J4658" i="25"/>
  <c r="J4657" i="25"/>
  <c r="J4656" i="25"/>
  <c r="J4655" i="25"/>
  <c r="J4654" i="25"/>
  <c r="J4653" i="25"/>
  <c r="J4652" i="25"/>
  <c r="J4651" i="25"/>
  <c r="J4650" i="25"/>
  <c r="J4649" i="25"/>
  <c r="J4648" i="25"/>
  <c r="J4647" i="25"/>
  <c r="J4646" i="25"/>
  <c r="J4645" i="25"/>
  <c r="J4644" i="25"/>
  <c r="J4643" i="25"/>
  <c r="J4642" i="25"/>
  <c r="J4641" i="25"/>
  <c r="J4640" i="25"/>
  <c r="J4639" i="25"/>
  <c r="J4638" i="25"/>
  <c r="J4637" i="25"/>
  <c r="J4636" i="25"/>
  <c r="J4635" i="25"/>
  <c r="J4634" i="25"/>
  <c r="J4633" i="25"/>
  <c r="J4632" i="25"/>
  <c r="J4631" i="25"/>
  <c r="J4630" i="25"/>
  <c r="J4629" i="25"/>
  <c r="J4628" i="25"/>
  <c r="J4627" i="25"/>
  <c r="J4626" i="25"/>
  <c r="J4625" i="25"/>
  <c r="J4624" i="25"/>
  <c r="J4623" i="25"/>
  <c r="J4622" i="25"/>
  <c r="J4621" i="25"/>
  <c r="J4620" i="25"/>
  <c r="J4619" i="25"/>
  <c r="J4618" i="25"/>
  <c r="J4617" i="25"/>
  <c r="J4616" i="25"/>
  <c r="J4615" i="25"/>
  <c r="J4614" i="25"/>
  <c r="J4613" i="25"/>
  <c r="J4612" i="25"/>
  <c r="J4611" i="25"/>
  <c r="J4610" i="25"/>
  <c r="J4609" i="25"/>
  <c r="J4608" i="25"/>
  <c r="J4607" i="25"/>
  <c r="J4606" i="25"/>
  <c r="J4605" i="25"/>
  <c r="J4604" i="25"/>
  <c r="J4603" i="25"/>
  <c r="J4602" i="25"/>
  <c r="J4601" i="25"/>
  <c r="J4600" i="25"/>
  <c r="J4599" i="25"/>
  <c r="J4598" i="25"/>
  <c r="J4597" i="25"/>
  <c r="J4596" i="25"/>
  <c r="J4595" i="25"/>
  <c r="J4594" i="25"/>
  <c r="J4593" i="25"/>
  <c r="J4592" i="25"/>
  <c r="J4591" i="25"/>
  <c r="J4590" i="25"/>
  <c r="J4589" i="25"/>
  <c r="J4588" i="25"/>
  <c r="J4587" i="25"/>
  <c r="J4586" i="25"/>
  <c r="J4585" i="25"/>
  <c r="J4584" i="25"/>
  <c r="J4583" i="25"/>
  <c r="J4582" i="25"/>
  <c r="J4581" i="25"/>
  <c r="J4580" i="25"/>
  <c r="J4579" i="25"/>
  <c r="J4578" i="25"/>
  <c r="J4577" i="25"/>
  <c r="J4576" i="25"/>
  <c r="J4575" i="25"/>
  <c r="J4574" i="25"/>
  <c r="J4573" i="25"/>
  <c r="J4572" i="25"/>
  <c r="J4571" i="25"/>
  <c r="J4570" i="25"/>
  <c r="J4569" i="25"/>
  <c r="J4568" i="25"/>
  <c r="J4567" i="25"/>
  <c r="J4566" i="25"/>
  <c r="J4565" i="25"/>
  <c r="J4564" i="25"/>
  <c r="J4563" i="25"/>
  <c r="J4562" i="25"/>
  <c r="J4561" i="25"/>
  <c r="J4560" i="25"/>
  <c r="J4559" i="25"/>
  <c r="J4558" i="25"/>
  <c r="J4557" i="25"/>
  <c r="J4556" i="25"/>
  <c r="J4555" i="25"/>
  <c r="J4554" i="25"/>
  <c r="J4553" i="25"/>
  <c r="J4552" i="25"/>
  <c r="J4551" i="25"/>
  <c r="J4550" i="25"/>
  <c r="J4549" i="25"/>
  <c r="J4548" i="25"/>
  <c r="J4547" i="25"/>
  <c r="J4546" i="25"/>
  <c r="J4545" i="25"/>
  <c r="J4544" i="25"/>
  <c r="J4543" i="25"/>
  <c r="J4542" i="25"/>
  <c r="J4541" i="25"/>
  <c r="J4540" i="25"/>
  <c r="J4539" i="25"/>
  <c r="J4538" i="25"/>
  <c r="J4537" i="25"/>
  <c r="J4536" i="25"/>
  <c r="J4535" i="25"/>
  <c r="J4534" i="25"/>
  <c r="J4533" i="25"/>
  <c r="J4532" i="25"/>
  <c r="J4531" i="25"/>
  <c r="J4530" i="25"/>
  <c r="J4529" i="25"/>
  <c r="J4528" i="25"/>
  <c r="J4527" i="25"/>
  <c r="J4526" i="25"/>
  <c r="J4525" i="25"/>
  <c r="J4524" i="25"/>
  <c r="J4523" i="25"/>
  <c r="J4522" i="25"/>
  <c r="J4521" i="25"/>
  <c r="J4520" i="25"/>
  <c r="J4519" i="25"/>
  <c r="J4518" i="25"/>
  <c r="J4517" i="25"/>
  <c r="J4516" i="25"/>
  <c r="J4515" i="25"/>
  <c r="J4514" i="25"/>
  <c r="J4513" i="25"/>
  <c r="J4512" i="25"/>
  <c r="J4511" i="25"/>
  <c r="J4510" i="25"/>
  <c r="J4509" i="25"/>
  <c r="J4508" i="25"/>
  <c r="J4507" i="25"/>
  <c r="J4506" i="25"/>
  <c r="J4505" i="25"/>
  <c r="J4504" i="25"/>
  <c r="J4503" i="25"/>
  <c r="J4502" i="25"/>
  <c r="J4501" i="25"/>
  <c r="J4500" i="25"/>
  <c r="J4499" i="25"/>
  <c r="J4498" i="25"/>
  <c r="J4497" i="25"/>
  <c r="J4496" i="25"/>
  <c r="J4495" i="25"/>
  <c r="J4494" i="25"/>
  <c r="J4493" i="25"/>
  <c r="J4492" i="25"/>
  <c r="J4491" i="25"/>
  <c r="J4490" i="25"/>
  <c r="J4489" i="25"/>
  <c r="J4488" i="25"/>
  <c r="J4487" i="25"/>
  <c r="J4486" i="25"/>
  <c r="J4485" i="25"/>
  <c r="J4484" i="25"/>
  <c r="J4483" i="25"/>
  <c r="J4482" i="25"/>
  <c r="J4481" i="25"/>
  <c r="J4480" i="25"/>
  <c r="J4479" i="25"/>
  <c r="J4478" i="25"/>
  <c r="J4477" i="25"/>
  <c r="J4476" i="25"/>
  <c r="J4475" i="25"/>
  <c r="J4474" i="25"/>
  <c r="J4473" i="25"/>
  <c r="J4472" i="25"/>
  <c r="J4471" i="25"/>
  <c r="J4470" i="25"/>
  <c r="J4469" i="25"/>
  <c r="J4468" i="25"/>
  <c r="J4467" i="25"/>
  <c r="J4466" i="25"/>
  <c r="J4465" i="25"/>
  <c r="J4464" i="25"/>
  <c r="J4463" i="25"/>
  <c r="J4462" i="25"/>
  <c r="J4461" i="25"/>
  <c r="J4460" i="25"/>
  <c r="J4459" i="25"/>
  <c r="J4458" i="25"/>
  <c r="J4457" i="25"/>
  <c r="J4456" i="25"/>
  <c r="J4455" i="25"/>
  <c r="J4454" i="25"/>
  <c r="J4453" i="25"/>
  <c r="J4452" i="25"/>
  <c r="J4451" i="25"/>
  <c r="J4450" i="25"/>
  <c r="J4449" i="25"/>
  <c r="J4448" i="25"/>
  <c r="J4447" i="25"/>
  <c r="J4446" i="25"/>
  <c r="J4445" i="25"/>
  <c r="J4444" i="25"/>
  <c r="J4443" i="25"/>
  <c r="J4442" i="25"/>
  <c r="J4441" i="25"/>
  <c r="J4440" i="25"/>
  <c r="J4439" i="25"/>
  <c r="J4438" i="25"/>
  <c r="J4437" i="25"/>
  <c r="J4436" i="25"/>
  <c r="J4435" i="25"/>
  <c r="J4434" i="25"/>
  <c r="J4433" i="25"/>
  <c r="J4432" i="25"/>
  <c r="J4431" i="25"/>
  <c r="J4430" i="25"/>
  <c r="J4429" i="25"/>
  <c r="J4428" i="25"/>
  <c r="J4427" i="25"/>
  <c r="J4426" i="25"/>
  <c r="J4425" i="25"/>
  <c r="J4424" i="25"/>
  <c r="J4423" i="25"/>
  <c r="J4422" i="25"/>
  <c r="J4421" i="25"/>
  <c r="J4420" i="25"/>
  <c r="J4419" i="25"/>
  <c r="J4418" i="25"/>
  <c r="J4417" i="25"/>
  <c r="J4416" i="25"/>
  <c r="J4415" i="25"/>
  <c r="J4414" i="25"/>
  <c r="J4413" i="25"/>
  <c r="J4412" i="25"/>
  <c r="J4411" i="25"/>
  <c r="J4410" i="25"/>
  <c r="J4409" i="25"/>
  <c r="J4408" i="25"/>
  <c r="J4407" i="25"/>
  <c r="J4406" i="25"/>
  <c r="J4405" i="25"/>
  <c r="J4404" i="25"/>
  <c r="J4403" i="25"/>
  <c r="J4402" i="25"/>
  <c r="J4401" i="25"/>
  <c r="J4400" i="25"/>
  <c r="J4399" i="25"/>
  <c r="J4398" i="25"/>
  <c r="J4397" i="25"/>
  <c r="J4396" i="25"/>
  <c r="J4395" i="25"/>
  <c r="J4394" i="25"/>
  <c r="J4393" i="25"/>
  <c r="J4392" i="25"/>
  <c r="J4391" i="25"/>
  <c r="J4390" i="25"/>
  <c r="J4389" i="25"/>
  <c r="J4388" i="25"/>
  <c r="J4387" i="25"/>
  <c r="J4386" i="25"/>
  <c r="J4385" i="25"/>
  <c r="J4384" i="25"/>
  <c r="J4383" i="25"/>
  <c r="J4382" i="25"/>
  <c r="J4381" i="25"/>
  <c r="J4380" i="25"/>
  <c r="J4379" i="25"/>
  <c r="J4378" i="25"/>
  <c r="J4377" i="25"/>
  <c r="J4376" i="25"/>
  <c r="J4375" i="25"/>
  <c r="J4374" i="25"/>
  <c r="J4373" i="25"/>
  <c r="J4372" i="25"/>
  <c r="J4371" i="25"/>
  <c r="J4370" i="25"/>
  <c r="J4369" i="25"/>
  <c r="J4368" i="25"/>
  <c r="J4367" i="25"/>
  <c r="J4366" i="25"/>
  <c r="J4365" i="25"/>
  <c r="J4364" i="25"/>
  <c r="J4363" i="25"/>
  <c r="J4362" i="25"/>
  <c r="J4361" i="25"/>
  <c r="J4360" i="25"/>
  <c r="J4359" i="25"/>
  <c r="J4358" i="25"/>
  <c r="J4357" i="25"/>
  <c r="J4356" i="25"/>
  <c r="J4355" i="25"/>
  <c r="J4354" i="25"/>
  <c r="J4353" i="25"/>
  <c r="J4352" i="25"/>
  <c r="J4351" i="25"/>
  <c r="J4350" i="25"/>
  <c r="J4349" i="25"/>
  <c r="J4348" i="25"/>
  <c r="J4347" i="25"/>
  <c r="J4346" i="25"/>
  <c r="J4345" i="25"/>
  <c r="J4344" i="25"/>
  <c r="J4343" i="25"/>
  <c r="J4342" i="25"/>
  <c r="J4341" i="25"/>
  <c r="J4340" i="25"/>
  <c r="J4339" i="25"/>
  <c r="J4338" i="25"/>
  <c r="J4337" i="25"/>
  <c r="J4336" i="25"/>
  <c r="J4335" i="25"/>
  <c r="J4334" i="25"/>
  <c r="J4333" i="25"/>
  <c r="J4332" i="25"/>
  <c r="J4331" i="25"/>
  <c r="J4330" i="25"/>
  <c r="J4329" i="25"/>
  <c r="J4328" i="25"/>
  <c r="J4327" i="25"/>
  <c r="J4326" i="25"/>
  <c r="J4325" i="25"/>
  <c r="J4324" i="25"/>
  <c r="J4323" i="25"/>
  <c r="J4322" i="25"/>
  <c r="J4321" i="25"/>
  <c r="J4320" i="25"/>
  <c r="J4319" i="25"/>
  <c r="J4318" i="25"/>
  <c r="J4317" i="25"/>
  <c r="J4316" i="25"/>
  <c r="J4315" i="25"/>
  <c r="J4314" i="25"/>
  <c r="J4313" i="25"/>
  <c r="J4312" i="25"/>
  <c r="J4311" i="25"/>
  <c r="J4310" i="25"/>
  <c r="J4309" i="25"/>
  <c r="J4308" i="25"/>
  <c r="J4307" i="25"/>
  <c r="J4306" i="25"/>
  <c r="J4305" i="25"/>
  <c r="J4304" i="25"/>
  <c r="J4303" i="25"/>
  <c r="J4302" i="25"/>
  <c r="J4301" i="25"/>
  <c r="J4300" i="25"/>
  <c r="J4299" i="25"/>
  <c r="J4298" i="25"/>
  <c r="J4297" i="25"/>
  <c r="J4296" i="25"/>
  <c r="J4295" i="25"/>
  <c r="J4294" i="25"/>
  <c r="J4293" i="25"/>
  <c r="J4292" i="25"/>
  <c r="J4291" i="25"/>
  <c r="J4290" i="25"/>
  <c r="J4289" i="25"/>
  <c r="J4288" i="25"/>
  <c r="J4287" i="25"/>
  <c r="J4286" i="25"/>
  <c r="J4285" i="25"/>
  <c r="J4284" i="25"/>
  <c r="J4283" i="25"/>
  <c r="J4282" i="25"/>
  <c r="J4281" i="25"/>
  <c r="J4280" i="25"/>
  <c r="J4279" i="25"/>
  <c r="J4278" i="25"/>
  <c r="J4277" i="25"/>
  <c r="J4276" i="25"/>
  <c r="J4275" i="25"/>
  <c r="J4274" i="25"/>
  <c r="J4273" i="25"/>
  <c r="J4272" i="25"/>
  <c r="J4271" i="25"/>
  <c r="J4270" i="25"/>
  <c r="J4269" i="25"/>
  <c r="J4268" i="25"/>
  <c r="J4267" i="25"/>
  <c r="J4266" i="25"/>
  <c r="J4265" i="25"/>
  <c r="J4264" i="25"/>
  <c r="J4263" i="25"/>
  <c r="J4262" i="25"/>
  <c r="J4261" i="25"/>
  <c r="J4260" i="25"/>
  <c r="J4259" i="25"/>
  <c r="J4258" i="25"/>
  <c r="J4257" i="25"/>
  <c r="J4256" i="25"/>
  <c r="J4255" i="25"/>
  <c r="J4254" i="25"/>
  <c r="J4253" i="25"/>
  <c r="J4252" i="25"/>
  <c r="J4251" i="25"/>
  <c r="J4250" i="25"/>
  <c r="J4249" i="25"/>
  <c r="J4248" i="25"/>
  <c r="J4247" i="25"/>
  <c r="J4246" i="25"/>
  <c r="J4245" i="25"/>
  <c r="J4244" i="25"/>
  <c r="J4243" i="25"/>
  <c r="J4242" i="25"/>
  <c r="J4241" i="25"/>
  <c r="J4240" i="25"/>
  <c r="J4239" i="25"/>
  <c r="J4238" i="25"/>
  <c r="J4237" i="25"/>
  <c r="J4236" i="25"/>
  <c r="J4235" i="25"/>
  <c r="J4234" i="25"/>
  <c r="J4233" i="25"/>
  <c r="J4232" i="25"/>
  <c r="J4231" i="25"/>
  <c r="J4230" i="25"/>
  <c r="J4229" i="25"/>
  <c r="J4228" i="25"/>
  <c r="J4227" i="25"/>
  <c r="J4226" i="25"/>
  <c r="J4225" i="25"/>
  <c r="J4224" i="25"/>
  <c r="J4223" i="25"/>
  <c r="J4222" i="25"/>
  <c r="J4221" i="25"/>
  <c r="J4220" i="25"/>
  <c r="J4219" i="25"/>
  <c r="J4218" i="25"/>
  <c r="J4217" i="25"/>
  <c r="J4216" i="25"/>
  <c r="J4215" i="25"/>
  <c r="J4214" i="25"/>
  <c r="J4213" i="25"/>
  <c r="J4212" i="25"/>
  <c r="J4211" i="25"/>
  <c r="J4210" i="25"/>
  <c r="J4209" i="25"/>
  <c r="J4208" i="25"/>
  <c r="J4207" i="25"/>
  <c r="J4206" i="25"/>
  <c r="J4205" i="25"/>
  <c r="J4204" i="25"/>
  <c r="J4203" i="25"/>
  <c r="J4202" i="25"/>
  <c r="J4201" i="25"/>
  <c r="J4200" i="25"/>
  <c r="J4199" i="25"/>
  <c r="J4198" i="25"/>
  <c r="J4197" i="25"/>
  <c r="J4196" i="25"/>
  <c r="J4195" i="25"/>
  <c r="J4194" i="25"/>
  <c r="J4193" i="25"/>
  <c r="J4192" i="25"/>
  <c r="J4191" i="25"/>
  <c r="J4190" i="25"/>
  <c r="J4189" i="25"/>
  <c r="J4188" i="25"/>
  <c r="J4187" i="25"/>
  <c r="J4186" i="25"/>
  <c r="J4185" i="25"/>
  <c r="J4184" i="25"/>
  <c r="J4183" i="25"/>
  <c r="J4182" i="25"/>
  <c r="J4181" i="25"/>
  <c r="J4180" i="25"/>
  <c r="J4179" i="25"/>
  <c r="J4178" i="25"/>
  <c r="J4177" i="25"/>
  <c r="J4176" i="25"/>
  <c r="J4175" i="25"/>
  <c r="J4174" i="25"/>
  <c r="J4173" i="25"/>
  <c r="J4172" i="25"/>
  <c r="J4171" i="25"/>
  <c r="J4170" i="25"/>
  <c r="J4169" i="25"/>
  <c r="J4168" i="25"/>
  <c r="J4167" i="25"/>
  <c r="J4166" i="25"/>
  <c r="J4165" i="25"/>
  <c r="J4164" i="25"/>
  <c r="J4163" i="25"/>
  <c r="J4162" i="25"/>
  <c r="J4161" i="25"/>
  <c r="J4160" i="25"/>
  <c r="J4159" i="25"/>
  <c r="J4158" i="25"/>
  <c r="J4157" i="25"/>
  <c r="J4156" i="25"/>
  <c r="J4155" i="25"/>
  <c r="J4154" i="25"/>
  <c r="J4153" i="25"/>
  <c r="J4152" i="25"/>
  <c r="J4151" i="25"/>
  <c r="J4150" i="25"/>
  <c r="J4149" i="25"/>
  <c r="J4148" i="25"/>
  <c r="J4147" i="25"/>
  <c r="J4146" i="25"/>
  <c r="J4145" i="25"/>
  <c r="J4144" i="25"/>
  <c r="J4143" i="25"/>
  <c r="J4142" i="25"/>
  <c r="J4141" i="25"/>
  <c r="J4140" i="25"/>
  <c r="J4139" i="25"/>
  <c r="J4138" i="25"/>
  <c r="J4137" i="25"/>
  <c r="J4136" i="25"/>
  <c r="J4135" i="25"/>
  <c r="J4134" i="25"/>
  <c r="J4133" i="25"/>
  <c r="J4132" i="25"/>
  <c r="J4131" i="25"/>
  <c r="J4130" i="25"/>
  <c r="J4129" i="25"/>
  <c r="J4128" i="25"/>
  <c r="J4127" i="25"/>
  <c r="J4126" i="25"/>
  <c r="J4125" i="25"/>
  <c r="J4124" i="25"/>
  <c r="J4123" i="25"/>
  <c r="J4122" i="25"/>
  <c r="J4121" i="25"/>
  <c r="J4120" i="25"/>
  <c r="J4119" i="25"/>
  <c r="J4118" i="25"/>
  <c r="J4117" i="25"/>
  <c r="J4116" i="25"/>
  <c r="J4115" i="25"/>
  <c r="J4114" i="25"/>
  <c r="J4113" i="25"/>
  <c r="J4112" i="25"/>
  <c r="J4111" i="25"/>
  <c r="J4110" i="25"/>
  <c r="J4109" i="25"/>
  <c r="J4108" i="25"/>
  <c r="J4107" i="25"/>
  <c r="J4106" i="25"/>
  <c r="J4105" i="25"/>
  <c r="J4104" i="25"/>
  <c r="J4103" i="25"/>
  <c r="J4102" i="25"/>
  <c r="J4101" i="25"/>
  <c r="J4100" i="25"/>
  <c r="J4099" i="25"/>
  <c r="J4098" i="25"/>
  <c r="J4097" i="25"/>
  <c r="J4096" i="25"/>
  <c r="J4095" i="25"/>
  <c r="J4094" i="25"/>
  <c r="J4093" i="25"/>
  <c r="J4092" i="25"/>
  <c r="J4091" i="25"/>
  <c r="J4090" i="25"/>
  <c r="J4089" i="25"/>
  <c r="J4088" i="25"/>
  <c r="J4087" i="25"/>
  <c r="J4086" i="25"/>
  <c r="J4085" i="25"/>
  <c r="J4084" i="25"/>
  <c r="J4083" i="25"/>
  <c r="J4082" i="25"/>
  <c r="J4081" i="25"/>
  <c r="J4080" i="25"/>
  <c r="J4079" i="25"/>
  <c r="J4078" i="25"/>
  <c r="J4077" i="25"/>
  <c r="J4076" i="25"/>
  <c r="J4075" i="25"/>
  <c r="J4074" i="25"/>
  <c r="J4073" i="25"/>
  <c r="J4072" i="25"/>
  <c r="J4071" i="25"/>
  <c r="J4070" i="25"/>
  <c r="J4069" i="25"/>
  <c r="J4068" i="25"/>
  <c r="J4067" i="25"/>
  <c r="J4066" i="25"/>
  <c r="J4065" i="25"/>
  <c r="J4064" i="25"/>
  <c r="J4063" i="25"/>
  <c r="J4062" i="25"/>
  <c r="J4061" i="25"/>
  <c r="J4060" i="25"/>
  <c r="J4059" i="25"/>
  <c r="J4058" i="25"/>
  <c r="J4057" i="25"/>
  <c r="J4056" i="25"/>
  <c r="J4055" i="25"/>
  <c r="J4054" i="25"/>
  <c r="J4053" i="25"/>
  <c r="J4052" i="25"/>
  <c r="J4051" i="25"/>
  <c r="J4050" i="25"/>
  <c r="J4049" i="25"/>
  <c r="J4048" i="25"/>
  <c r="J4047" i="25"/>
  <c r="J4046" i="25"/>
  <c r="J4045" i="25"/>
  <c r="J4044" i="25"/>
  <c r="J4043" i="25"/>
  <c r="J4042" i="25"/>
  <c r="J4041" i="25"/>
  <c r="J4040" i="25"/>
  <c r="J4039" i="25"/>
  <c r="J4038" i="25"/>
  <c r="J4037" i="25"/>
  <c r="J4036" i="25"/>
  <c r="J4035" i="25"/>
  <c r="J4034" i="25"/>
  <c r="J4033" i="25"/>
  <c r="J4032" i="25"/>
  <c r="J4031" i="25"/>
  <c r="J4030" i="25"/>
  <c r="J4029" i="25"/>
  <c r="J4028" i="25"/>
  <c r="J4027" i="25"/>
  <c r="J4026" i="25"/>
  <c r="J4025" i="25"/>
  <c r="J4024" i="25"/>
  <c r="J4023" i="25"/>
  <c r="J4022" i="25"/>
  <c r="J4021" i="25"/>
  <c r="J4020" i="25"/>
  <c r="J4019" i="25"/>
  <c r="J4018" i="25"/>
  <c r="J4017" i="25"/>
  <c r="J4016" i="25"/>
  <c r="J4015" i="25"/>
  <c r="J4014" i="25"/>
  <c r="J4013" i="25"/>
  <c r="J4012" i="25"/>
  <c r="J4011" i="25"/>
  <c r="J4010" i="25"/>
  <c r="J4009" i="25"/>
  <c r="J4008" i="25"/>
  <c r="J4007" i="25"/>
  <c r="J4006" i="25"/>
  <c r="J4005" i="25"/>
  <c r="J4004" i="25"/>
  <c r="J4003" i="25"/>
  <c r="J4002" i="25"/>
  <c r="J4001" i="25"/>
  <c r="J4000" i="25"/>
  <c r="J3999" i="25"/>
  <c r="J3998" i="25"/>
  <c r="J3997" i="25"/>
  <c r="J3996" i="25"/>
  <c r="J3995" i="25"/>
  <c r="J3994" i="25"/>
  <c r="J3993" i="25"/>
  <c r="J3992" i="25"/>
  <c r="J3991" i="25"/>
  <c r="J3990" i="25"/>
  <c r="J3989" i="25"/>
  <c r="J3988" i="25"/>
  <c r="J3987" i="25"/>
  <c r="J3986" i="25"/>
  <c r="J3985" i="25"/>
  <c r="J3984" i="25"/>
  <c r="J3983" i="25"/>
  <c r="J3982" i="25"/>
  <c r="J3981" i="25"/>
  <c r="J3980" i="25"/>
  <c r="J3979" i="25"/>
  <c r="J3978" i="25"/>
  <c r="J3977" i="25"/>
  <c r="J3976" i="25"/>
  <c r="J3975" i="25"/>
  <c r="J3974" i="25"/>
  <c r="J3973" i="25"/>
  <c r="J3972" i="25"/>
  <c r="J3971" i="25"/>
  <c r="J3970" i="25"/>
  <c r="J3969" i="25"/>
  <c r="J3968" i="25"/>
  <c r="J3967" i="25"/>
  <c r="J3966" i="25"/>
  <c r="J3965" i="25"/>
  <c r="J3964" i="25"/>
  <c r="J3963" i="25"/>
  <c r="J3962" i="25"/>
  <c r="J3961" i="25"/>
  <c r="J3960" i="25"/>
  <c r="J3959" i="25"/>
  <c r="J3958" i="25"/>
  <c r="J3957" i="25"/>
  <c r="J3956" i="25"/>
  <c r="J3955" i="25"/>
  <c r="J3954" i="25"/>
  <c r="J3953" i="25"/>
  <c r="J3952" i="25"/>
  <c r="J3951" i="25"/>
  <c r="J3950" i="25"/>
  <c r="J3949" i="25"/>
  <c r="J3948" i="25"/>
  <c r="J3947" i="25"/>
  <c r="J3946" i="25"/>
  <c r="J3945" i="25"/>
  <c r="J3944" i="25"/>
  <c r="J3943" i="25"/>
  <c r="J3942" i="25"/>
  <c r="J3941" i="25"/>
  <c r="J3940" i="25"/>
  <c r="J3939" i="25"/>
  <c r="J3938" i="25"/>
  <c r="J3937" i="25"/>
  <c r="J3936" i="25"/>
  <c r="J3935" i="25"/>
  <c r="J3934" i="25"/>
  <c r="J3933" i="25"/>
  <c r="J3932" i="25"/>
  <c r="J3931" i="25"/>
  <c r="J3930" i="25"/>
  <c r="J3929" i="25"/>
  <c r="J3928" i="25"/>
  <c r="J3927" i="25"/>
  <c r="J3926" i="25"/>
  <c r="J3925" i="25"/>
  <c r="J3924" i="25"/>
  <c r="J3923" i="25"/>
  <c r="J3922" i="25"/>
  <c r="J3921" i="25"/>
  <c r="J3920" i="25"/>
  <c r="J3919" i="25"/>
  <c r="J3918" i="25"/>
  <c r="J3917" i="25"/>
  <c r="J3916" i="25"/>
  <c r="J3915" i="25"/>
  <c r="J3914" i="25"/>
  <c r="J3913" i="25"/>
  <c r="J3912" i="25"/>
  <c r="J3911" i="25"/>
  <c r="J3910" i="25"/>
  <c r="J3909" i="25"/>
  <c r="J3908" i="25"/>
  <c r="J3907" i="25"/>
  <c r="J3906" i="25"/>
  <c r="J3905" i="25"/>
  <c r="J3904" i="25"/>
  <c r="J3903" i="25"/>
  <c r="J3902" i="25"/>
  <c r="J3901" i="25"/>
  <c r="J3900" i="25"/>
  <c r="J3899" i="25"/>
  <c r="J3898" i="25"/>
  <c r="J3897" i="25"/>
  <c r="J3896" i="25"/>
  <c r="J3895" i="25"/>
  <c r="J3894" i="25"/>
  <c r="J3893" i="25"/>
  <c r="J3892" i="25"/>
  <c r="J3891" i="25"/>
  <c r="J3890" i="25"/>
  <c r="J3889" i="25"/>
  <c r="J3888" i="25"/>
  <c r="J3887" i="25"/>
  <c r="J3886" i="25"/>
  <c r="J3885" i="25"/>
  <c r="J3884" i="25"/>
  <c r="J3883" i="25"/>
  <c r="J3882" i="25"/>
  <c r="J3881" i="25"/>
  <c r="J3880" i="25"/>
  <c r="J3879" i="25"/>
  <c r="J3878" i="25"/>
  <c r="J3877" i="25"/>
  <c r="J3876" i="25"/>
  <c r="J3875" i="25"/>
  <c r="J3874" i="25"/>
  <c r="J3873" i="25"/>
  <c r="J3872" i="25"/>
  <c r="J3871" i="25"/>
  <c r="J3870" i="25"/>
  <c r="J3869" i="25"/>
  <c r="J3868" i="25"/>
  <c r="J3867" i="25"/>
  <c r="J3866" i="25"/>
  <c r="J3865" i="25"/>
  <c r="J3864" i="25"/>
  <c r="J3863" i="25"/>
  <c r="J3862" i="25"/>
  <c r="J3861" i="25"/>
  <c r="J3860" i="25"/>
  <c r="J3859" i="25"/>
  <c r="J3858" i="25"/>
  <c r="J3857" i="25"/>
  <c r="J3856" i="25"/>
  <c r="J3855" i="25"/>
  <c r="J3854" i="25"/>
  <c r="J3853" i="25"/>
  <c r="J3852" i="25"/>
  <c r="J3851" i="25"/>
  <c r="J3850" i="25"/>
  <c r="J3849" i="25"/>
  <c r="J3848" i="25"/>
  <c r="J3847" i="25"/>
  <c r="J3846" i="25"/>
  <c r="J3845" i="25"/>
  <c r="J3844" i="25"/>
  <c r="J3843" i="25"/>
  <c r="J3842" i="25"/>
  <c r="J3841" i="25"/>
  <c r="J3840" i="25"/>
  <c r="J3839" i="25"/>
  <c r="J3838" i="25"/>
  <c r="J3837" i="25"/>
  <c r="J3836" i="25"/>
  <c r="J3835" i="25"/>
  <c r="J3834" i="25"/>
  <c r="J3833" i="25"/>
  <c r="J3832" i="25"/>
  <c r="J3831" i="25"/>
  <c r="J3830" i="25"/>
  <c r="J3829" i="25"/>
  <c r="J3828" i="25"/>
  <c r="J3827" i="25"/>
  <c r="J3826" i="25"/>
  <c r="J3825" i="25"/>
  <c r="J3824" i="25"/>
  <c r="J3823" i="25"/>
  <c r="J3822" i="25"/>
  <c r="J3821" i="25"/>
  <c r="J3820" i="25"/>
  <c r="J3819" i="25"/>
  <c r="J3818" i="25"/>
  <c r="J3817" i="25"/>
  <c r="J3816" i="25"/>
  <c r="J3815" i="25"/>
  <c r="J3814" i="25"/>
  <c r="J3813" i="25"/>
  <c r="J3812" i="25"/>
  <c r="J3811" i="25"/>
  <c r="J3810" i="25"/>
  <c r="J3809" i="25"/>
  <c r="J3808" i="25"/>
  <c r="J3807" i="25"/>
  <c r="J3806" i="25"/>
  <c r="J3805" i="25"/>
  <c r="J3804" i="25"/>
  <c r="J3803" i="25"/>
  <c r="J3802" i="25"/>
  <c r="J3801" i="25"/>
  <c r="J3800" i="25"/>
  <c r="J3799" i="25"/>
  <c r="J3798" i="25"/>
  <c r="J3797" i="25"/>
  <c r="J3796" i="25"/>
  <c r="J3795" i="25"/>
  <c r="J3794" i="25"/>
  <c r="J3793" i="25"/>
  <c r="J3792" i="25"/>
  <c r="J3791" i="25"/>
  <c r="J3790" i="25"/>
  <c r="J3789" i="25"/>
  <c r="J3788" i="25"/>
  <c r="J3787" i="25"/>
  <c r="J3786" i="25"/>
  <c r="J3785" i="25"/>
  <c r="J3784" i="25"/>
  <c r="J3783" i="25"/>
  <c r="J3782" i="25"/>
  <c r="J3781" i="25"/>
  <c r="J3780" i="25"/>
  <c r="J3779" i="25"/>
  <c r="J3778" i="25"/>
  <c r="J3777" i="25"/>
  <c r="J3776" i="25"/>
  <c r="J3775" i="25"/>
  <c r="J3774" i="25"/>
  <c r="J3773" i="25"/>
  <c r="J3772" i="25"/>
  <c r="J3771" i="25"/>
  <c r="J3770" i="25"/>
  <c r="J3769" i="25"/>
  <c r="J3768" i="25"/>
  <c r="J3767" i="25"/>
  <c r="J3766" i="25"/>
  <c r="J3765" i="25"/>
  <c r="J3764" i="25"/>
  <c r="J3763" i="25"/>
  <c r="J3762" i="25"/>
  <c r="J3761" i="25"/>
  <c r="J3760" i="25"/>
  <c r="J3759" i="25"/>
  <c r="J3758" i="25"/>
  <c r="J3757" i="25"/>
  <c r="J3756" i="25"/>
  <c r="J3755" i="25"/>
  <c r="J3754" i="25"/>
  <c r="J3753" i="25"/>
  <c r="J3752" i="25"/>
  <c r="J3751" i="25"/>
  <c r="J3750" i="25"/>
  <c r="J3749" i="25"/>
  <c r="J3748" i="25"/>
  <c r="J3747" i="25"/>
  <c r="J3746" i="25"/>
  <c r="J3745" i="25"/>
  <c r="J3744" i="25"/>
  <c r="J3743" i="25"/>
  <c r="J3742" i="25"/>
  <c r="J3741" i="25"/>
  <c r="J3740" i="25"/>
  <c r="J3739" i="25"/>
  <c r="J3738" i="25"/>
  <c r="J3737" i="25"/>
  <c r="J3736" i="25"/>
  <c r="J3735" i="25"/>
  <c r="J3734" i="25"/>
  <c r="J3733" i="25"/>
  <c r="J3732" i="25"/>
  <c r="J3731" i="25"/>
  <c r="J3730" i="25"/>
  <c r="J3729" i="25"/>
  <c r="J3728" i="25"/>
  <c r="J3727" i="25"/>
  <c r="J3726" i="25"/>
  <c r="J3725" i="25"/>
  <c r="J3724" i="25"/>
  <c r="J3723" i="25"/>
  <c r="J3722" i="25"/>
  <c r="J3721" i="25"/>
  <c r="J3720" i="25"/>
  <c r="J3719" i="25"/>
  <c r="J3718" i="25"/>
  <c r="J3717" i="25"/>
  <c r="J3716" i="25"/>
  <c r="J3715" i="25"/>
  <c r="J3714" i="25"/>
  <c r="J3713" i="25"/>
  <c r="J3712" i="25"/>
  <c r="J3711" i="25"/>
  <c r="J3710" i="25"/>
  <c r="J3709" i="25"/>
  <c r="J3708" i="25"/>
  <c r="J3707" i="25"/>
  <c r="J3706" i="25"/>
  <c r="J3705" i="25"/>
  <c r="J3704" i="25"/>
  <c r="J3703" i="25"/>
  <c r="J3702" i="25"/>
  <c r="J3701" i="25"/>
  <c r="J3700" i="25"/>
  <c r="J3699" i="25"/>
  <c r="J3698" i="25"/>
  <c r="J3697" i="25"/>
  <c r="J3696" i="25"/>
  <c r="J3695" i="25"/>
  <c r="J3694" i="25"/>
  <c r="J3693" i="25"/>
  <c r="J3692" i="25"/>
  <c r="J3691" i="25"/>
  <c r="J3690" i="25"/>
  <c r="J3689" i="25"/>
  <c r="J3688" i="25"/>
  <c r="J3687" i="25"/>
  <c r="J3686" i="25"/>
  <c r="J3685" i="25"/>
  <c r="J3684" i="25"/>
  <c r="J3683" i="25"/>
  <c r="J3682" i="25"/>
  <c r="J3681" i="25"/>
  <c r="J3680" i="25"/>
  <c r="J3679" i="25"/>
  <c r="J3678" i="25"/>
  <c r="J3677" i="25"/>
  <c r="J3676" i="25"/>
  <c r="J3675" i="25"/>
  <c r="J3674" i="25"/>
  <c r="J3673" i="25"/>
  <c r="J3672" i="25"/>
  <c r="J3671" i="25"/>
  <c r="J3670" i="25"/>
  <c r="J3669" i="25"/>
  <c r="J3668" i="25"/>
  <c r="J3667" i="25"/>
  <c r="J3666" i="25"/>
  <c r="J3665" i="25"/>
  <c r="J3664" i="25"/>
  <c r="J3663" i="25"/>
  <c r="J3662" i="25"/>
  <c r="J3661" i="25"/>
  <c r="J3660" i="25"/>
  <c r="J3659" i="25"/>
  <c r="J3658" i="25"/>
  <c r="J3657" i="25"/>
  <c r="J3656" i="25"/>
  <c r="J3655" i="25"/>
  <c r="J3654" i="25"/>
  <c r="J3653" i="25"/>
  <c r="J3652" i="25"/>
  <c r="J3651" i="25"/>
  <c r="J3650" i="25"/>
  <c r="J3649" i="25"/>
  <c r="J3648" i="25"/>
  <c r="J3647" i="25"/>
  <c r="J3646" i="25"/>
  <c r="J3645" i="25"/>
  <c r="J3644" i="25"/>
  <c r="J3643" i="25"/>
  <c r="J3642" i="25"/>
  <c r="J3641" i="25"/>
  <c r="J3640" i="25"/>
  <c r="J3639" i="25"/>
  <c r="J3638" i="25"/>
  <c r="J3637" i="25"/>
  <c r="J3636" i="25"/>
  <c r="J3635" i="25"/>
  <c r="J3634" i="25"/>
  <c r="J3633" i="25"/>
  <c r="J3632" i="25"/>
  <c r="J3631" i="25"/>
  <c r="J3630" i="25"/>
  <c r="J3629" i="25"/>
  <c r="J3628" i="25"/>
  <c r="J3627" i="25"/>
  <c r="J3626" i="25"/>
  <c r="J3625" i="25"/>
  <c r="J3624" i="25"/>
  <c r="J3623" i="25"/>
  <c r="J3622" i="25"/>
  <c r="J3621" i="25"/>
  <c r="J3620" i="25"/>
  <c r="J3619" i="25"/>
  <c r="J3618" i="25"/>
  <c r="J3617" i="25"/>
  <c r="J3616" i="25"/>
  <c r="J3615" i="25"/>
  <c r="J3614" i="25"/>
  <c r="J3613" i="25"/>
  <c r="J3612" i="25"/>
  <c r="J3611" i="25"/>
  <c r="J3610" i="25"/>
  <c r="J3609" i="25"/>
  <c r="J3608" i="25"/>
  <c r="J3607" i="25"/>
  <c r="J3606" i="25"/>
  <c r="J3605" i="25"/>
  <c r="J3604" i="25"/>
  <c r="J3603" i="25"/>
  <c r="J3602" i="25"/>
  <c r="J3601" i="25"/>
  <c r="J3600" i="25"/>
  <c r="J3599" i="25"/>
  <c r="J3598" i="25"/>
  <c r="J3597" i="25"/>
  <c r="J3596" i="25"/>
  <c r="J3595" i="25"/>
  <c r="J3594" i="25"/>
  <c r="J3593" i="25"/>
  <c r="J3592" i="25"/>
  <c r="J3591" i="25"/>
  <c r="J3590" i="25"/>
  <c r="J3589" i="25"/>
  <c r="J3588" i="25"/>
  <c r="J3587" i="25"/>
  <c r="J3586" i="25"/>
  <c r="J3585" i="25"/>
  <c r="J3584" i="25"/>
  <c r="J3583" i="25"/>
  <c r="J3582" i="25"/>
  <c r="J3581" i="25"/>
  <c r="J3580" i="25"/>
  <c r="J3579" i="25"/>
  <c r="J3578" i="25"/>
  <c r="J3577" i="25"/>
  <c r="J3576" i="25"/>
  <c r="J3575" i="25"/>
  <c r="J3574" i="25"/>
  <c r="J3573" i="25"/>
  <c r="J3572" i="25"/>
  <c r="J3571" i="25"/>
  <c r="J3570" i="25"/>
  <c r="J3569" i="25"/>
  <c r="J3568" i="25"/>
  <c r="J3567" i="25"/>
  <c r="J3566" i="25"/>
  <c r="J3565" i="25"/>
  <c r="J3564" i="25"/>
  <c r="J3563" i="25"/>
  <c r="J3562" i="25"/>
  <c r="J3561" i="25"/>
  <c r="J3560" i="25"/>
  <c r="J3559" i="25"/>
  <c r="J3558" i="25"/>
  <c r="J3557" i="25"/>
  <c r="J3556" i="25"/>
  <c r="J3555" i="25"/>
  <c r="J3554" i="25"/>
  <c r="J3553" i="25"/>
  <c r="J3552" i="25"/>
  <c r="J3551" i="25"/>
  <c r="J3550" i="25"/>
  <c r="J3549" i="25"/>
  <c r="J3548" i="25"/>
  <c r="J3547" i="25"/>
  <c r="J3546" i="25"/>
  <c r="J3545" i="25"/>
  <c r="J3544" i="25"/>
  <c r="J3543" i="25"/>
  <c r="J3542" i="25"/>
  <c r="J3541" i="25"/>
  <c r="J3540" i="25"/>
  <c r="J3539" i="25"/>
  <c r="J3538" i="25"/>
  <c r="J3537" i="25"/>
  <c r="J3536" i="25"/>
  <c r="J3535" i="25"/>
  <c r="J3534" i="25"/>
  <c r="J3533" i="25"/>
  <c r="J3532" i="25"/>
  <c r="J3531" i="25"/>
  <c r="J3530" i="25"/>
  <c r="J3529" i="25"/>
  <c r="J3528" i="25"/>
  <c r="J3527" i="25"/>
  <c r="J3526" i="25"/>
  <c r="J3525" i="25"/>
  <c r="J3524" i="25"/>
  <c r="J3523" i="25"/>
  <c r="J3522" i="25"/>
  <c r="J3521" i="25"/>
  <c r="J3520" i="25"/>
  <c r="J3519" i="25"/>
  <c r="J3518" i="25"/>
  <c r="J3517" i="25"/>
  <c r="J3516" i="25"/>
  <c r="J3515" i="25"/>
  <c r="J3514" i="25"/>
  <c r="J3513" i="25"/>
  <c r="J3512" i="25"/>
  <c r="J3511" i="25"/>
  <c r="J3510" i="25"/>
  <c r="J3509" i="25"/>
  <c r="J3508" i="25"/>
  <c r="J3507" i="25"/>
  <c r="J3506" i="25"/>
  <c r="J3505" i="25"/>
  <c r="J3504" i="25"/>
  <c r="J3503" i="25"/>
  <c r="J3502" i="25"/>
  <c r="J3501" i="25"/>
  <c r="J3500" i="25"/>
  <c r="J3499" i="25"/>
  <c r="J3498" i="25"/>
  <c r="J3497" i="25"/>
  <c r="J3496" i="25"/>
  <c r="J3495" i="25"/>
  <c r="J3494" i="25"/>
  <c r="J3493" i="25"/>
  <c r="J3492" i="25"/>
  <c r="J3491" i="25"/>
  <c r="J3490" i="25"/>
  <c r="J3489" i="25"/>
  <c r="J3488" i="25"/>
  <c r="J3487" i="25"/>
  <c r="J3486" i="25"/>
  <c r="J3485" i="25"/>
  <c r="J3484" i="25"/>
  <c r="J3483" i="25"/>
  <c r="J3482" i="25"/>
  <c r="J3481" i="25"/>
  <c r="J3480" i="25"/>
  <c r="J3479" i="25"/>
  <c r="J3478" i="25"/>
  <c r="J3477" i="25"/>
  <c r="J3476" i="25"/>
  <c r="J3475" i="25"/>
  <c r="J3474" i="25"/>
  <c r="J3473" i="25"/>
  <c r="J3472" i="25"/>
  <c r="J3471" i="25"/>
  <c r="J3470" i="25"/>
  <c r="J3469" i="25"/>
  <c r="J3468" i="25"/>
  <c r="J3467" i="25"/>
  <c r="J3466" i="25"/>
  <c r="J3465" i="25"/>
  <c r="J3464" i="25"/>
  <c r="J3463" i="25"/>
  <c r="J3462" i="25"/>
  <c r="J3461" i="25"/>
  <c r="J3460" i="25"/>
  <c r="J3459" i="25"/>
  <c r="J3458" i="25"/>
  <c r="J3457" i="25"/>
  <c r="J3456" i="25"/>
  <c r="J3455" i="25"/>
  <c r="J3454" i="25"/>
  <c r="J3453" i="25"/>
  <c r="J3452" i="25"/>
  <c r="J3451" i="25"/>
  <c r="J3450" i="25"/>
  <c r="J3449" i="25"/>
  <c r="J3448" i="25"/>
  <c r="J3447" i="25"/>
  <c r="J3446" i="25"/>
  <c r="J3445" i="25"/>
  <c r="J3444" i="25"/>
  <c r="J3443" i="25"/>
  <c r="J3442" i="25"/>
  <c r="J3441" i="25"/>
  <c r="J3440" i="25"/>
  <c r="J3439" i="25"/>
  <c r="J3438" i="25"/>
  <c r="J3437" i="25"/>
  <c r="J3436" i="25"/>
  <c r="J3435" i="25"/>
  <c r="J3434" i="25"/>
  <c r="J3433" i="25"/>
  <c r="J3432" i="25"/>
  <c r="J3431" i="25"/>
  <c r="J3430" i="25"/>
  <c r="J3429" i="25"/>
  <c r="J3428" i="25"/>
  <c r="J3427" i="25"/>
  <c r="J3426" i="25"/>
  <c r="J3425" i="25"/>
  <c r="J3424" i="25"/>
  <c r="J3423" i="25"/>
  <c r="J3422" i="25"/>
  <c r="J3421" i="25"/>
  <c r="J3420" i="25"/>
  <c r="J3419" i="25"/>
  <c r="J3418" i="25"/>
  <c r="J3417" i="25"/>
  <c r="J3416" i="25"/>
  <c r="J3415" i="25"/>
  <c r="J3414" i="25"/>
  <c r="J3413" i="25"/>
  <c r="J3412" i="25"/>
  <c r="J3411" i="25"/>
  <c r="J3410" i="25"/>
  <c r="J3409" i="25"/>
  <c r="J3408" i="25"/>
  <c r="J3407" i="25"/>
  <c r="J3406" i="25"/>
  <c r="J3405" i="25"/>
  <c r="J3404" i="25"/>
  <c r="J3403" i="25"/>
  <c r="J3402" i="25"/>
  <c r="J3401" i="25"/>
  <c r="J3400" i="25"/>
  <c r="J3399" i="25"/>
  <c r="J3398" i="25"/>
  <c r="J3397" i="25"/>
  <c r="J3396" i="25"/>
  <c r="J3395" i="25"/>
  <c r="J3394" i="25"/>
  <c r="J3393" i="25"/>
  <c r="J3392" i="25"/>
  <c r="J3391" i="25"/>
  <c r="J3390" i="25"/>
  <c r="J3389" i="25"/>
  <c r="J3388" i="25"/>
  <c r="J3387" i="25"/>
  <c r="J3386" i="25"/>
  <c r="J3385" i="25"/>
  <c r="J3384" i="25"/>
  <c r="J3383" i="25"/>
  <c r="J3382" i="25"/>
  <c r="J3381" i="25"/>
  <c r="J3380" i="25"/>
  <c r="J3379" i="25"/>
  <c r="J3378" i="25"/>
  <c r="J3377" i="25"/>
  <c r="J3376" i="25"/>
  <c r="J3375" i="25"/>
  <c r="J3374" i="25"/>
  <c r="J3373" i="25"/>
  <c r="J3372" i="25"/>
  <c r="J3371" i="25"/>
  <c r="J3370" i="25"/>
  <c r="J3369" i="25"/>
  <c r="J3368" i="25"/>
  <c r="J3367" i="25"/>
  <c r="J3366" i="25"/>
  <c r="J3365" i="25"/>
  <c r="J3364" i="25"/>
  <c r="J3363" i="25"/>
  <c r="J3362" i="25"/>
  <c r="J3361" i="25"/>
  <c r="J3360" i="25"/>
  <c r="J3359" i="25"/>
  <c r="J3358" i="25"/>
  <c r="J3357" i="25"/>
  <c r="J3356" i="25"/>
  <c r="J3355" i="25"/>
  <c r="J3354" i="25"/>
  <c r="J3353" i="25"/>
  <c r="J3352" i="25"/>
  <c r="J3351" i="25"/>
  <c r="J3350" i="25"/>
  <c r="J3349" i="25"/>
  <c r="J3348" i="25"/>
  <c r="J3347" i="25"/>
  <c r="J3346" i="25"/>
  <c r="J3345" i="25"/>
  <c r="J3344" i="25"/>
  <c r="J3343" i="25"/>
  <c r="J3342" i="25"/>
  <c r="J3341" i="25"/>
  <c r="J3340" i="25"/>
  <c r="J3339" i="25"/>
  <c r="J3338" i="25"/>
  <c r="J3337" i="25"/>
  <c r="J3336" i="25"/>
  <c r="J3335" i="25"/>
  <c r="J3334" i="25"/>
  <c r="J3333" i="25"/>
  <c r="J3332" i="25"/>
  <c r="J3331" i="25"/>
  <c r="J3330" i="25"/>
  <c r="J3329" i="25"/>
  <c r="J3328" i="25"/>
  <c r="J3327" i="25"/>
  <c r="J3326" i="25"/>
  <c r="J3325" i="25"/>
  <c r="J3324" i="25"/>
  <c r="J3323" i="25"/>
  <c r="J3322" i="25"/>
  <c r="J3321" i="25"/>
  <c r="J3320" i="25"/>
  <c r="J3319" i="25"/>
  <c r="J3318" i="25"/>
  <c r="J3317" i="25"/>
  <c r="J3316" i="25"/>
  <c r="J3315" i="25"/>
  <c r="J3314" i="25"/>
  <c r="J3313" i="25"/>
  <c r="J3312" i="25"/>
  <c r="J3311" i="25"/>
  <c r="J3310" i="25"/>
  <c r="J3309" i="25"/>
  <c r="J3308" i="25"/>
  <c r="J3307" i="25"/>
  <c r="J3306" i="25"/>
  <c r="J3305" i="25"/>
  <c r="J3304" i="25"/>
  <c r="J3303" i="25"/>
  <c r="J3302" i="25"/>
  <c r="J3301" i="25"/>
  <c r="J3300" i="25"/>
  <c r="J3299" i="25"/>
  <c r="J3298" i="25"/>
  <c r="J3297" i="25"/>
  <c r="J3296" i="25"/>
  <c r="J3295" i="25"/>
  <c r="J3294" i="25"/>
  <c r="J3293" i="25"/>
  <c r="J3292" i="25"/>
  <c r="J3291" i="25"/>
  <c r="J3290" i="25"/>
  <c r="J3289" i="25"/>
  <c r="J3288" i="25"/>
  <c r="J3287" i="25"/>
  <c r="J3286" i="25"/>
  <c r="J3285" i="25"/>
  <c r="J3284" i="25"/>
  <c r="J3283" i="25"/>
  <c r="J3282" i="25"/>
  <c r="J3281" i="25"/>
  <c r="J3280" i="25"/>
  <c r="J3279" i="25"/>
  <c r="J3278" i="25"/>
  <c r="J3277" i="25"/>
  <c r="J3276" i="25"/>
  <c r="J3275" i="25"/>
  <c r="J3274" i="25"/>
  <c r="J3273" i="25"/>
  <c r="J3272" i="25"/>
  <c r="J3271" i="25"/>
  <c r="J3270" i="25"/>
  <c r="J3269" i="25"/>
  <c r="J3268" i="25"/>
  <c r="J3267" i="25"/>
  <c r="J3266" i="25"/>
  <c r="J3265" i="25"/>
  <c r="J3264" i="25"/>
  <c r="J3263" i="25"/>
  <c r="J3262" i="25"/>
  <c r="J3261" i="25"/>
  <c r="J3260" i="25"/>
  <c r="J3259" i="25"/>
  <c r="J3258" i="25"/>
  <c r="J3257" i="25"/>
  <c r="J3256" i="25"/>
  <c r="J3255" i="25"/>
  <c r="J3254" i="25"/>
  <c r="J3253" i="25"/>
  <c r="J3252" i="25"/>
  <c r="J3251" i="25"/>
  <c r="J3250" i="25"/>
  <c r="J3249" i="25"/>
  <c r="J3248" i="25"/>
  <c r="J3247" i="25"/>
  <c r="J3246" i="25"/>
  <c r="J3245" i="25"/>
  <c r="J3244" i="25"/>
  <c r="J3243" i="25"/>
  <c r="J3242" i="25"/>
  <c r="J3241" i="25"/>
  <c r="J3240" i="25"/>
  <c r="J3239" i="25"/>
  <c r="J3238" i="25"/>
  <c r="J3237" i="25"/>
  <c r="J3236" i="25"/>
  <c r="J3235" i="25"/>
  <c r="J3234" i="25"/>
  <c r="J3233" i="25"/>
  <c r="J3232" i="25"/>
  <c r="J3231" i="25"/>
  <c r="J3230" i="25"/>
  <c r="J3229" i="25"/>
  <c r="J3228" i="25"/>
  <c r="J3227" i="25"/>
  <c r="J3226" i="25"/>
  <c r="J3225" i="25"/>
  <c r="J3224" i="25"/>
  <c r="J3223" i="25"/>
  <c r="J3222" i="25"/>
  <c r="J3221" i="25"/>
  <c r="J3220" i="25"/>
  <c r="J3219" i="25"/>
  <c r="J3218" i="25"/>
  <c r="J3217" i="25"/>
  <c r="J3216" i="25"/>
  <c r="J3215" i="25"/>
  <c r="J3214" i="25"/>
  <c r="J3213" i="25"/>
  <c r="J3212" i="25"/>
  <c r="J3211" i="25"/>
  <c r="J3210" i="25"/>
  <c r="J3209" i="25"/>
  <c r="J3208" i="25"/>
  <c r="J3207" i="25"/>
  <c r="J3206" i="25"/>
  <c r="J3205" i="25"/>
  <c r="J3204" i="25"/>
  <c r="J3203" i="25"/>
  <c r="J3202" i="25"/>
  <c r="J3201" i="25"/>
  <c r="J3200" i="25"/>
  <c r="J3199" i="25"/>
  <c r="J3198" i="25"/>
  <c r="J3197" i="25"/>
  <c r="J3196" i="25"/>
  <c r="J3195" i="25"/>
  <c r="J3194" i="25"/>
  <c r="J3193" i="25"/>
  <c r="J3192" i="25"/>
  <c r="J3191" i="25"/>
  <c r="J3190" i="25"/>
  <c r="J3189" i="25"/>
  <c r="J3188" i="25"/>
  <c r="J3187" i="25"/>
  <c r="J3186" i="25"/>
  <c r="J3185" i="25"/>
  <c r="J3184" i="25"/>
  <c r="J3183" i="25"/>
  <c r="J3182" i="25"/>
  <c r="J3181" i="25"/>
  <c r="J3180" i="25"/>
  <c r="J3179" i="25"/>
  <c r="J3178" i="25"/>
  <c r="J3177" i="25"/>
  <c r="J3176" i="25"/>
  <c r="J3175" i="25"/>
  <c r="J3174" i="25"/>
  <c r="J3173" i="25"/>
  <c r="J3172" i="25"/>
  <c r="J3171" i="25"/>
  <c r="J3170" i="25"/>
  <c r="J3169" i="25"/>
  <c r="J3168" i="25"/>
  <c r="J3167" i="25"/>
  <c r="J3166" i="25"/>
  <c r="J3165" i="25"/>
  <c r="J3164" i="25"/>
  <c r="J3163" i="25"/>
  <c r="J3162" i="25"/>
  <c r="J3161" i="25"/>
  <c r="J3160" i="25"/>
  <c r="J3159" i="25"/>
  <c r="J3158" i="25"/>
  <c r="J3157" i="25"/>
  <c r="J3156" i="25"/>
  <c r="J3155" i="25"/>
  <c r="J3154" i="25"/>
  <c r="J3153" i="25"/>
  <c r="J3152" i="25"/>
  <c r="J3151" i="25"/>
  <c r="J3150" i="25"/>
  <c r="J3149" i="25"/>
  <c r="J3148" i="25"/>
  <c r="J3147" i="25"/>
  <c r="J3146" i="25"/>
  <c r="J3145" i="25"/>
  <c r="J3144" i="25"/>
  <c r="J3143" i="25"/>
  <c r="J3142" i="25"/>
  <c r="J3141" i="25"/>
  <c r="J3140" i="25"/>
  <c r="J3139" i="25"/>
  <c r="J3138" i="25"/>
  <c r="J3137" i="25"/>
  <c r="J3136" i="25"/>
  <c r="J3135" i="25"/>
  <c r="J3134" i="25"/>
  <c r="J3133" i="25"/>
  <c r="J3132" i="25"/>
  <c r="J3131" i="25"/>
  <c r="J3130" i="25"/>
  <c r="J3129" i="25"/>
  <c r="J3128" i="25"/>
  <c r="J3127" i="25"/>
  <c r="J3126" i="25"/>
  <c r="J3125" i="25"/>
  <c r="J3124" i="25"/>
  <c r="J3123" i="25"/>
  <c r="J3122" i="25"/>
  <c r="J3121" i="25"/>
  <c r="J3120" i="25"/>
  <c r="J3119" i="25"/>
  <c r="J3118" i="25"/>
  <c r="J3117" i="25"/>
  <c r="J3116" i="25"/>
  <c r="J3115" i="25"/>
  <c r="J3114" i="25"/>
  <c r="J3113" i="25"/>
  <c r="J3112" i="25"/>
  <c r="J3111" i="25"/>
  <c r="J3110" i="25"/>
  <c r="J3109" i="25"/>
  <c r="J3108" i="25"/>
  <c r="J3107" i="25"/>
  <c r="J3106" i="25"/>
  <c r="J3105" i="25"/>
  <c r="J3104" i="25"/>
  <c r="J3103" i="25"/>
  <c r="J3102" i="25"/>
  <c r="J3101" i="25"/>
  <c r="J3100" i="25"/>
  <c r="J3099" i="25"/>
  <c r="J3098" i="25"/>
  <c r="J3097" i="25"/>
  <c r="J3096" i="25"/>
  <c r="J3095" i="25"/>
  <c r="J3094" i="25"/>
  <c r="J3093" i="25"/>
  <c r="J3092" i="25"/>
  <c r="J3091" i="25"/>
  <c r="J3090" i="25"/>
  <c r="J3089" i="25"/>
  <c r="J3088" i="25"/>
  <c r="J3087" i="25"/>
  <c r="J3086" i="25"/>
  <c r="J3085" i="25"/>
  <c r="J3084" i="25"/>
  <c r="J3083" i="25"/>
  <c r="J3082" i="25"/>
  <c r="J3081" i="25"/>
  <c r="J3080" i="25"/>
  <c r="J3079" i="25"/>
  <c r="J3078" i="25"/>
  <c r="J3077" i="25"/>
  <c r="J3076" i="25"/>
  <c r="J3075" i="25"/>
  <c r="J3074" i="25"/>
  <c r="J3073" i="25"/>
  <c r="J3072" i="25"/>
  <c r="J3071" i="25"/>
  <c r="J3070" i="25"/>
  <c r="J3069" i="25"/>
  <c r="J3068" i="25"/>
  <c r="J3067" i="25"/>
  <c r="J3066" i="25"/>
  <c r="J3065" i="25"/>
  <c r="J3064" i="25"/>
  <c r="J3063" i="25"/>
  <c r="J3062" i="25"/>
  <c r="J3061" i="25"/>
  <c r="J3060" i="25"/>
  <c r="J3059" i="25"/>
  <c r="J3058" i="25"/>
  <c r="J3057" i="25"/>
  <c r="J3056" i="25"/>
  <c r="J3055" i="25"/>
  <c r="J3054" i="25"/>
  <c r="J3053" i="25"/>
  <c r="J3052" i="25"/>
  <c r="J3051" i="25"/>
  <c r="J3050" i="25"/>
  <c r="J3049" i="25"/>
  <c r="J3048" i="25"/>
  <c r="J3047" i="25"/>
  <c r="J3046" i="25"/>
  <c r="J3045" i="25"/>
  <c r="J3044" i="25"/>
  <c r="J3043" i="25"/>
  <c r="J3042" i="25"/>
  <c r="J3041" i="25"/>
  <c r="J3040" i="25"/>
  <c r="J3039" i="25"/>
  <c r="J3038" i="25"/>
  <c r="J3037" i="25"/>
  <c r="J3036" i="25"/>
  <c r="J3035" i="25"/>
  <c r="J3034" i="25"/>
  <c r="J3033" i="25"/>
  <c r="J3032" i="25"/>
  <c r="J3031" i="25"/>
  <c r="J3030" i="25"/>
  <c r="J3029" i="25"/>
  <c r="J3028" i="25"/>
  <c r="J3027" i="25"/>
  <c r="J3026" i="25"/>
  <c r="J3025" i="25"/>
  <c r="J3024" i="25"/>
  <c r="J3023" i="25"/>
  <c r="J3022" i="25"/>
  <c r="J3021" i="25"/>
  <c r="J3020" i="25"/>
  <c r="J3019" i="25"/>
  <c r="J3018" i="25"/>
  <c r="J3017" i="25"/>
  <c r="J3016" i="25"/>
  <c r="J3015" i="25"/>
  <c r="J3014" i="25"/>
  <c r="J3013" i="25"/>
  <c r="J3012" i="25"/>
  <c r="J3011" i="25"/>
  <c r="J3010" i="25"/>
  <c r="J3009" i="25"/>
  <c r="J3008" i="25"/>
  <c r="J3007" i="25"/>
  <c r="J3006" i="25"/>
  <c r="J3005" i="25"/>
  <c r="J3004" i="25"/>
  <c r="J3003" i="25"/>
  <c r="J3002" i="25"/>
  <c r="J3001" i="25"/>
  <c r="J3000" i="25"/>
  <c r="J2999" i="25"/>
  <c r="J2998" i="25"/>
  <c r="J2997" i="25"/>
  <c r="J2996" i="25"/>
  <c r="J2995" i="25"/>
  <c r="J2994" i="25"/>
  <c r="J2993" i="25"/>
  <c r="J2992" i="25"/>
  <c r="J2991" i="25"/>
  <c r="J2990" i="25"/>
  <c r="J2989" i="25"/>
  <c r="J2988" i="25"/>
  <c r="J2987" i="25"/>
  <c r="J2986" i="25"/>
  <c r="J2985" i="25"/>
  <c r="J2984" i="25"/>
  <c r="J2983" i="25"/>
  <c r="J2982" i="25"/>
  <c r="J2981" i="25"/>
  <c r="J2980" i="25"/>
  <c r="J2979" i="25"/>
  <c r="J2978" i="25"/>
  <c r="J2977" i="25"/>
  <c r="J2976" i="25"/>
  <c r="J2975" i="25"/>
  <c r="J2974" i="25"/>
  <c r="J2973" i="25"/>
  <c r="J2972" i="25"/>
  <c r="J2971" i="25"/>
  <c r="J2970" i="25"/>
  <c r="J2969" i="25"/>
  <c r="J2968" i="25"/>
  <c r="J2967" i="25"/>
  <c r="J2966" i="25"/>
  <c r="J2965" i="25"/>
  <c r="J2964" i="25"/>
  <c r="J2963" i="25"/>
  <c r="J2962" i="25"/>
  <c r="J2961" i="25"/>
  <c r="J2960" i="25"/>
  <c r="J2959" i="25"/>
  <c r="J2958" i="25"/>
  <c r="J2957" i="25"/>
  <c r="J2956" i="25"/>
  <c r="J2955" i="25"/>
  <c r="J2954" i="25"/>
  <c r="J2953" i="25"/>
  <c r="J2952" i="25"/>
  <c r="J2951" i="25"/>
  <c r="J2950" i="25"/>
  <c r="J2949" i="25"/>
  <c r="J2948" i="25"/>
  <c r="J2947" i="25"/>
  <c r="J2946" i="25"/>
  <c r="J2945" i="25"/>
  <c r="J2944" i="25"/>
  <c r="J2943" i="25"/>
  <c r="J2942" i="25"/>
  <c r="J2941" i="25"/>
  <c r="J2940" i="25"/>
  <c r="J2939" i="25"/>
  <c r="J2938" i="25"/>
  <c r="J2937" i="25"/>
  <c r="J2936" i="25"/>
  <c r="J2935" i="25"/>
  <c r="J2934" i="25"/>
  <c r="J2933" i="25"/>
  <c r="J2932" i="25"/>
  <c r="J2931" i="25"/>
  <c r="J2930" i="25"/>
  <c r="J2929" i="25"/>
  <c r="J2928" i="25"/>
  <c r="J2927" i="25"/>
  <c r="J2926" i="25"/>
  <c r="J2925" i="25"/>
  <c r="J2924" i="25"/>
  <c r="J2923" i="25"/>
  <c r="J2922" i="25"/>
  <c r="J2921" i="25"/>
  <c r="J2920" i="25"/>
  <c r="J2919" i="25"/>
  <c r="J2918" i="25"/>
  <c r="J2917" i="25"/>
  <c r="J2916" i="25"/>
  <c r="J2915" i="25"/>
  <c r="J2914" i="25"/>
  <c r="J2913" i="25"/>
  <c r="J2912" i="25"/>
  <c r="J2911" i="25"/>
  <c r="J2910" i="25"/>
  <c r="J2909" i="25"/>
  <c r="J2908" i="25"/>
  <c r="J2907" i="25"/>
  <c r="J2906" i="25"/>
  <c r="J2905" i="25"/>
  <c r="J2904" i="25"/>
  <c r="J2903" i="25"/>
  <c r="J2902" i="25"/>
  <c r="J2901" i="25"/>
  <c r="J2900" i="25"/>
  <c r="J2899" i="25"/>
  <c r="J2898" i="25"/>
  <c r="J2897" i="25"/>
  <c r="J2896" i="25"/>
  <c r="J2895" i="25"/>
  <c r="J2894" i="25"/>
  <c r="J2893" i="25"/>
  <c r="J2892" i="25"/>
  <c r="J2891" i="25"/>
  <c r="J2890" i="25"/>
  <c r="J2889" i="25"/>
  <c r="J2888" i="25"/>
  <c r="J2887" i="25"/>
  <c r="J2886" i="25"/>
  <c r="J2885" i="25"/>
  <c r="J2884" i="25"/>
  <c r="J2883" i="25"/>
  <c r="J2882" i="25"/>
  <c r="J2881" i="25"/>
  <c r="J2880" i="25"/>
  <c r="J2879" i="25"/>
  <c r="J2878" i="25"/>
  <c r="J2877" i="25"/>
  <c r="J2876" i="25"/>
  <c r="J2875" i="25"/>
  <c r="J2874" i="25"/>
  <c r="J2873" i="25"/>
  <c r="J2872" i="25"/>
  <c r="J2871" i="25"/>
  <c r="J2870" i="25"/>
  <c r="J2869" i="25"/>
  <c r="J2868" i="25"/>
  <c r="J2867" i="25"/>
  <c r="J2866" i="25"/>
  <c r="J2865" i="25"/>
  <c r="J2864" i="25"/>
  <c r="J2863" i="25"/>
  <c r="J2862" i="25"/>
  <c r="J2861" i="25"/>
  <c r="J2860" i="25"/>
  <c r="J2859" i="25"/>
  <c r="J2858" i="25"/>
  <c r="J2857" i="25"/>
  <c r="J2856" i="25"/>
  <c r="J2855" i="25"/>
  <c r="J2854" i="25"/>
  <c r="J2853" i="25"/>
  <c r="J2852" i="25"/>
  <c r="J2851" i="25"/>
  <c r="J2850" i="25"/>
  <c r="J2849" i="25"/>
  <c r="J2848" i="25"/>
  <c r="J2847" i="25"/>
  <c r="J2846" i="25"/>
  <c r="J2845" i="25"/>
  <c r="J2844" i="25"/>
  <c r="J2843" i="25"/>
  <c r="J2842" i="25"/>
  <c r="J2841" i="25"/>
  <c r="J2840" i="25"/>
  <c r="J2839" i="25"/>
  <c r="J2838" i="25"/>
  <c r="J2837" i="25"/>
  <c r="J2836" i="25"/>
  <c r="J2835" i="25"/>
  <c r="J2834" i="25"/>
  <c r="J2833" i="25"/>
  <c r="J2832" i="25"/>
  <c r="J2831" i="25"/>
  <c r="J2830" i="25"/>
  <c r="J2829" i="25"/>
  <c r="J2828" i="25"/>
  <c r="J2827" i="25"/>
  <c r="J2826" i="25"/>
  <c r="J2825" i="25"/>
  <c r="J2824" i="25"/>
  <c r="J2823" i="25"/>
  <c r="J2822" i="25"/>
  <c r="J2821" i="25"/>
  <c r="J2820" i="25"/>
  <c r="J2819" i="25"/>
  <c r="J2818" i="25"/>
  <c r="J2817" i="25"/>
  <c r="J2816" i="25"/>
  <c r="J2815" i="25"/>
  <c r="J2814" i="25"/>
  <c r="J2813" i="25"/>
  <c r="J2812" i="25"/>
  <c r="J2811" i="25"/>
  <c r="J2810" i="25"/>
  <c r="J2809" i="25"/>
  <c r="J2808" i="25"/>
  <c r="J2807" i="25"/>
  <c r="J2806" i="25"/>
  <c r="J2805" i="25"/>
  <c r="J2804" i="25"/>
  <c r="J2803" i="25"/>
  <c r="J2802" i="25"/>
  <c r="J2801" i="25"/>
  <c r="J2800" i="25"/>
  <c r="J2799" i="25"/>
  <c r="J2798" i="25"/>
  <c r="J2797" i="25"/>
  <c r="J2796" i="25"/>
  <c r="J2795" i="25"/>
  <c r="J2794" i="25"/>
  <c r="J2793" i="25"/>
  <c r="J2792" i="25"/>
  <c r="J2791" i="25"/>
  <c r="J2790" i="25"/>
  <c r="J2789" i="25"/>
  <c r="J2788" i="25"/>
  <c r="J2787" i="25"/>
  <c r="J2786" i="25"/>
  <c r="J2785" i="25"/>
  <c r="J2784" i="25"/>
  <c r="J2783" i="25"/>
  <c r="J2782" i="25"/>
  <c r="J2781" i="25"/>
  <c r="J2780" i="25"/>
  <c r="J2779" i="25"/>
  <c r="J2778" i="25"/>
  <c r="J2777" i="25"/>
  <c r="J2776" i="25"/>
  <c r="J2775" i="25"/>
  <c r="J2774" i="25"/>
  <c r="J2773" i="25"/>
  <c r="J2772" i="25"/>
  <c r="J2771" i="25"/>
  <c r="J2770" i="25"/>
  <c r="J2769" i="25"/>
  <c r="J2768" i="25"/>
  <c r="J2767" i="25"/>
  <c r="J2766" i="25"/>
  <c r="J2765" i="25"/>
  <c r="J2764" i="25"/>
  <c r="J2763" i="25"/>
  <c r="J2762" i="25"/>
  <c r="J2761" i="25"/>
  <c r="J2760" i="25"/>
  <c r="J2759" i="25"/>
  <c r="J2758" i="25"/>
  <c r="J2757" i="25"/>
  <c r="J2756" i="25"/>
  <c r="J2755" i="25"/>
  <c r="J2754" i="25"/>
  <c r="J2753" i="25"/>
  <c r="J2752" i="25"/>
  <c r="J2751" i="25"/>
  <c r="J2750" i="25"/>
  <c r="J2749" i="25"/>
  <c r="J2748" i="25"/>
  <c r="J2747" i="25"/>
  <c r="J2746" i="25"/>
  <c r="J2745" i="25"/>
  <c r="J2744" i="25"/>
  <c r="J2743" i="25"/>
  <c r="J2742" i="25"/>
  <c r="J2741" i="25"/>
  <c r="J2740" i="25"/>
  <c r="J2739" i="25"/>
  <c r="J2738" i="25"/>
  <c r="J2737" i="25"/>
  <c r="J2736" i="25"/>
  <c r="J2735" i="25"/>
  <c r="J2734" i="25"/>
  <c r="J2733" i="25"/>
  <c r="J2732" i="25"/>
  <c r="J2731" i="25"/>
  <c r="J2730" i="25"/>
  <c r="J2729" i="25"/>
  <c r="J2728" i="25"/>
  <c r="J2727" i="25"/>
  <c r="J2726" i="25"/>
  <c r="J2725" i="25"/>
  <c r="J2724" i="25"/>
  <c r="J2723" i="25"/>
  <c r="J2722" i="25"/>
  <c r="J2721" i="25"/>
  <c r="J2720" i="25"/>
  <c r="J2719" i="25"/>
  <c r="J2718" i="25"/>
  <c r="J2717" i="25"/>
  <c r="J2716" i="25"/>
  <c r="J2715" i="25"/>
  <c r="J2714" i="25"/>
  <c r="J2713" i="25"/>
  <c r="J2712" i="25"/>
  <c r="J2711" i="25"/>
  <c r="J2710" i="25"/>
  <c r="J2709" i="25"/>
  <c r="J2708" i="25"/>
  <c r="J2707" i="25"/>
  <c r="J2706" i="25"/>
  <c r="J2705" i="25"/>
  <c r="J2704" i="25"/>
  <c r="J2703" i="25"/>
  <c r="J2702" i="25"/>
  <c r="J2701" i="25"/>
  <c r="J2700" i="25"/>
  <c r="J2699" i="25"/>
  <c r="J2698" i="25"/>
  <c r="J2697" i="25"/>
  <c r="J2696" i="25"/>
  <c r="J2695" i="25"/>
  <c r="J2694" i="25"/>
  <c r="J2693" i="25"/>
  <c r="J2692" i="25"/>
  <c r="J2691" i="25"/>
  <c r="J2690" i="25"/>
  <c r="J2689" i="25"/>
  <c r="J2688" i="25"/>
  <c r="J2687" i="25"/>
  <c r="J2686" i="25"/>
  <c r="J2685" i="25"/>
  <c r="J2684" i="25"/>
  <c r="J2683" i="25"/>
  <c r="J2682" i="25"/>
  <c r="J2681" i="25"/>
  <c r="J2680" i="25"/>
  <c r="J2679" i="25"/>
  <c r="J2678" i="25"/>
  <c r="J2677" i="25"/>
  <c r="J2676" i="25"/>
  <c r="J2675" i="25"/>
  <c r="J2674" i="25"/>
  <c r="J2673" i="25"/>
  <c r="J2672" i="25"/>
  <c r="J2671" i="25"/>
  <c r="J2670" i="25"/>
  <c r="J2669" i="25"/>
  <c r="J2668" i="25"/>
  <c r="J2667" i="25"/>
  <c r="J2666" i="25"/>
  <c r="J2665" i="25"/>
  <c r="J2664" i="25"/>
  <c r="J2663" i="25"/>
  <c r="J2662" i="25"/>
  <c r="J2661" i="25"/>
  <c r="J2660" i="25"/>
  <c r="J2659" i="25"/>
  <c r="J2658" i="25"/>
  <c r="J2657" i="25"/>
  <c r="J2656" i="25"/>
  <c r="J2655" i="25"/>
  <c r="J2654" i="25"/>
  <c r="J2653" i="25"/>
  <c r="J2652" i="25"/>
  <c r="J2651" i="25"/>
  <c r="J2650" i="25"/>
  <c r="J2649" i="25"/>
  <c r="J2648" i="25"/>
  <c r="J2647" i="25"/>
  <c r="J2646" i="25"/>
  <c r="J2645" i="25"/>
  <c r="J2644" i="25"/>
  <c r="J2643" i="25"/>
  <c r="J2642" i="25"/>
  <c r="J2641" i="25"/>
  <c r="J2640" i="25"/>
  <c r="J2639" i="25"/>
  <c r="J2638" i="25"/>
  <c r="J2637" i="25"/>
  <c r="J2636" i="25"/>
  <c r="J2635" i="25"/>
  <c r="J2634" i="25"/>
  <c r="J2633" i="25"/>
  <c r="J2632" i="25"/>
  <c r="J2631" i="25"/>
  <c r="J2630" i="25"/>
  <c r="J2629" i="25"/>
  <c r="J2628" i="25"/>
  <c r="J2627" i="25"/>
  <c r="J2626" i="25"/>
  <c r="J2625" i="25"/>
  <c r="J2624" i="25"/>
  <c r="J2623" i="25"/>
  <c r="J2622" i="25"/>
  <c r="J2621" i="25"/>
  <c r="J2620" i="25"/>
  <c r="J2619" i="25"/>
  <c r="J2618" i="25"/>
  <c r="J2617" i="25"/>
  <c r="J2616" i="25"/>
  <c r="J2615" i="25"/>
  <c r="J2614" i="25"/>
  <c r="J2613" i="25"/>
  <c r="J2612" i="25"/>
  <c r="J2611" i="25"/>
  <c r="J2610" i="25"/>
  <c r="J2609" i="25"/>
  <c r="J2608" i="25"/>
  <c r="J2607" i="25"/>
  <c r="J2606" i="25"/>
  <c r="J2605" i="25"/>
  <c r="J2604" i="25"/>
  <c r="J2603" i="25"/>
  <c r="J2602" i="25"/>
  <c r="J2601" i="25"/>
  <c r="J2600" i="25"/>
  <c r="J2599" i="25"/>
  <c r="J2598" i="25"/>
  <c r="J2597" i="25"/>
  <c r="J2596" i="25"/>
  <c r="J2595" i="25"/>
  <c r="J2594" i="25"/>
  <c r="J2593" i="25"/>
  <c r="J2592" i="25"/>
  <c r="J2591" i="25"/>
  <c r="J2590" i="25"/>
  <c r="J2589" i="25"/>
  <c r="J2588" i="25"/>
  <c r="J2587" i="25"/>
  <c r="J2586" i="25"/>
  <c r="J2585" i="25"/>
  <c r="J2584" i="25"/>
  <c r="J2583" i="25"/>
  <c r="J2582" i="25"/>
  <c r="J2581" i="25"/>
  <c r="J2580" i="25"/>
  <c r="J2579" i="25"/>
  <c r="J2578" i="25"/>
  <c r="J2577" i="25"/>
  <c r="J2576" i="25"/>
  <c r="J2575" i="25"/>
  <c r="J2574" i="25"/>
  <c r="J2573" i="25"/>
  <c r="J2572" i="25"/>
  <c r="J2571" i="25"/>
  <c r="J2570" i="25"/>
  <c r="J2569" i="25"/>
  <c r="J2568" i="25"/>
  <c r="J2567" i="25"/>
  <c r="J2566" i="25"/>
  <c r="J2565" i="25"/>
  <c r="J2564" i="25"/>
  <c r="J2563" i="25"/>
  <c r="J2562" i="25"/>
  <c r="J2561" i="25"/>
  <c r="J2560" i="25"/>
  <c r="J2559" i="25"/>
  <c r="J2558" i="25"/>
  <c r="J2557" i="25"/>
  <c r="J2556" i="25"/>
  <c r="J2555" i="25"/>
  <c r="J2554" i="25"/>
  <c r="J2553" i="25"/>
  <c r="J2552" i="25"/>
  <c r="J2551" i="25"/>
  <c r="J2550" i="25"/>
  <c r="J2549" i="25"/>
  <c r="J2548" i="25"/>
  <c r="J2547" i="25"/>
  <c r="J2546" i="25"/>
  <c r="J2545" i="25"/>
  <c r="J2544" i="25"/>
  <c r="J2543" i="25"/>
  <c r="J2542" i="25"/>
  <c r="J2541" i="25"/>
  <c r="J2540" i="25"/>
  <c r="J2539" i="25"/>
  <c r="J2538" i="25"/>
  <c r="J2537" i="25"/>
  <c r="J2536" i="25"/>
  <c r="J2535" i="25"/>
  <c r="J2534" i="25"/>
  <c r="J2533" i="25"/>
  <c r="J2532" i="25"/>
  <c r="J2531" i="25"/>
  <c r="J2530" i="25"/>
  <c r="J2529" i="25"/>
  <c r="J2528" i="25"/>
  <c r="J2527" i="25"/>
  <c r="J2526" i="25"/>
  <c r="J2525" i="25"/>
  <c r="J2524" i="25"/>
  <c r="J2523" i="25"/>
  <c r="J2522" i="25"/>
  <c r="J2521" i="25"/>
  <c r="J2520" i="25"/>
  <c r="J2519" i="25"/>
  <c r="J2518" i="25"/>
  <c r="J2517" i="25"/>
  <c r="J2516" i="25"/>
  <c r="J2515" i="25"/>
  <c r="J2514" i="25"/>
  <c r="J2513" i="25"/>
  <c r="J2512" i="25"/>
  <c r="J2511" i="25"/>
  <c r="J2510" i="25"/>
  <c r="J2509" i="25"/>
  <c r="J2508" i="25"/>
  <c r="J2507" i="25"/>
  <c r="J2506" i="25"/>
  <c r="J2505" i="25"/>
  <c r="J2504" i="25"/>
  <c r="J2503" i="25"/>
  <c r="J2502" i="25"/>
  <c r="J2501" i="25"/>
  <c r="J2500" i="25"/>
  <c r="J2499" i="25"/>
  <c r="J2498" i="25"/>
  <c r="J2497" i="25"/>
  <c r="J2496" i="25"/>
  <c r="J2495" i="25"/>
  <c r="J2494" i="25"/>
  <c r="J2493" i="25"/>
  <c r="J2492" i="25"/>
  <c r="J2491" i="25"/>
  <c r="J2490" i="25"/>
  <c r="J2489" i="25"/>
  <c r="J2488" i="25"/>
  <c r="J2487" i="25"/>
  <c r="J2486" i="25"/>
  <c r="J2485" i="25"/>
  <c r="J2484" i="25"/>
  <c r="J2483" i="25"/>
  <c r="J2482" i="25"/>
  <c r="J2481" i="25"/>
  <c r="J2480" i="25"/>
  <c r="J2479" i="25"/>
  <c r="J2478" i="25"/>
  <c r="J2477" i="25"/>
  <c r="J2476" i="25"/>
  <c r="J2475" i="25"/>
  <c r="J2474" i="25"/>
  <c r="J2473" i="25"/>
  <c r="J2472" i="25"/>
  <c r="J2471" i="25"/>
  <c r="J2470" i="25"/>
  <c r="J2469" i="25"/>
  <c r="J2468" i="25"/>
  <c r="J2467" i="25"/>
  <c r="J2466" i="25"/>
  <c r="J2465" i="25"/>
  <c r="J2464" i="25"/>
  <c r="J2463" i="25"/>
  <c r="J2462" i="25"/>
  <c r="J2461" i="25"/>
  <c r="J2460" i="25"/>
  <c r="J2459" i="25"/>
  <c r="J2458" i="25"/>
  <c r="J2457" i="25"/>
  <c r="J2456" i="25"/>
  <c r="J2455" i="25"/>
  <c r="J2454" i="25"/>
  <c r="J2453" i="25"/>
  <c r="J2452" i="25"/>
  <c r="J2451" i="25"/>
  <c r="J2450" i="25"/>
  <c r="J2449" i="25"/>
  <c r="J2448" i="25"/>
  <c r="J2447" i="25"/>
  <c r="J2446" i="25"/>
  <c r="J2445" i="25"/>
  <c r="J2444" i="25"/>
  <c r="J2443" i="25"/>
  <c r="J2442" i="25"/>
  <c r="J2441" i="25"/>
  <c r="J2440" i="25"/>
  <c r="J2439" i="25"/>
  <c r="J2438" i="25"/>
  <c r="J2437" i="25"/>
  <c r="J2436" i="25"/>
  <c r="J2435" i="25"/>
  <c r="J2434" i="25"/>
  <c r="J2433" i="25"/>
  <c r="J2432" i="25"/>
  <c r="J2431" i="25"/>
  <c r="J2430" i="25"/>
  <c r="J2429" i="25"/>
  <c r="J2428" i="25"/>
  <c r="J2427" i="25"/>
  <c r="J2426" i="25"/>
  <c r="J2425" i="25"/>
  <c r="J2424" i="25"/>
  <c r="J2423" i="25"/>
  <c r="J2422" i="25"/>
  <c r="J2421" i="25"/>
  <c r="J2420" i="25"/>
  <c r="J2419" i="25"/>
  <c r="J2418" i="25"/>
  <c r="J2417" i="25"/>
  <c r="J2416" i="25"/>
  <c r="J2415" i="25"/>
  <c r="J2414" i="25"/>
  <c r="J2413" i="25"/>
  <c r="J2412" i="25"/>
  <c r="J2411" i="25"/>
  <c r="J2410" i="25"/>
  <c r="J2409" i="25"/>
  <c r="J2408" i="25"/>
  <c r="J2407" i="25"/>
  <c r="J2406" i="25"/>
  <c r="J2405" i="25"/>
  <c r="J2404" i="25"/>
  <c r="J2403" i="25"/>
  <c r="J2402" i="25"/>
  <c r="J2401" i="25"/>
  <c r="J2400" i="25"/>
  <c r="J2399" i="25"/>
  <c r="J2398" i="25"/>
  <c r="J2397" i="25"/>
  <c r="J2396" i="25"/>
  <c r="J2395" i="25"/>
  <c r="J2394" i="25"/>
  <c r="J2393" i="25"/>
  <c r="J2392" i="25"/>
  <c r="J2391" i="25"/>
  <c r="J2390" i="25"/>
  <c r="J2389" i="25"/>
  <c r="J2388" i="25"/>
  <c r="J2387" i="25"/>
  <c r="J2386" i="25"/>
  <c r="J2385" i="25"/>
  <c r="J2384" i="25"/>
  <c r="J2383" i="25"/>
  <c r="J2382" i="25"/>
  <c r="J2381" i="25"/>
  <c r="J2380" i="25"/>
  <c r="J2379" i="25"/>
  <c r="J2378" i="25"/>
  <c r="J2377" i="25"/>
  <c r="J2376" i="25"/>
  <c r="J2375" i="25"/>
  <c r="J2374" i="25"/>
  <c r="J2373" i="25"/>
  <c r="J2372" i="25"/>
  <c r="J2371" i="25"/>
  <c r="J2370" i="25"/>
  <c r="J2369" i="25"/>
  <c r="J2368" i="25"/>
  <c r="J2367" i="25"/>
  <c r="J2366" i="25"/>
  <c r="J2365" i="25"/>
  <c r="J2364" i="25"/>
  <c r="J2363" i="25"/>
  <c r="J2362" i="25"/>
  <c r="J2361" i="25"/>
  <c r="J2360" i="25"/>
  <c r="J2359" i="25"/>
  <c r="J2358" i="25"/>
  <c r="J2357" i="25"/>
  <c r="J2356" i="25"/>
  <c r="J2355" i="25"/>
  <c r="J2354" i="25"/>
  <c r="J2353" i="25"/>
  <c r="J2352" i="25"/>
  <c r="J2351" i="25"/>
  <c r="J2350" i="25"/>
  <c r="J2349" i="25"/>
  <c r="J2348" i="25"/>
  <c r="J2347" i="25"/>
  <c r="J2346" i="25"/>
  <c r="J2345" i="25"/>
  <c r="J2344" i="25"/>
  <c r="J2343" i="25"/>
  <c r="J2342" i="25"/>
  <c r="J2341" i="25"/>
  <c r="J2340" i="25"/>
  <c r="J2339" i="25"/>
  <c r="J2338" i="25"/>
  <c r="J2337" i="25"/>
  <c r="J2336" i="25"/>
  <c r="J2335" i="25"/>
  <c r="J2334" i="25"/>
  <c r="J2333" i="25"/>
  <c r="J2332" i="25"/>
  <c r="J2331" i="25"/>
  <c r="J2330" i="25"/>
  <c r="J2329" i="25"/>
  <c r="J2328" i="25"/>
  <c r="J2327" i="25"/>
  <c r="J2326" i="25"/>
  <c r="J2325" i="25"/>
  <c r="J2324" i="25"/>
  <c r="J2323" i="25"/>
  <c r="J2322" i="25"/>
  <c r="J2321" i="25"/>
  <c r="J2320" i="25"/>
  <c r="J2319" i="25"/>
  <c r="J2318" i="25"/>
  <c r="J2317" i="25"/>
  <c r="J2316" i="25"/>
  <c r="J2315" i="25"/>
  <c r="J2314" i="25"/>
  <c r="J2313" i="25"/>
  <c r="J2312" i="25"/>
  <c r="J2311" i="25"/>
  <c r="J2310" i="25"/>
  <c r="J2309" i="25"/>
  <c r="J2308" i="25"/>
  <c r="J2307" i="25"/>
  <c r="J2306" i="25"/>
  <c r="J2305" i="25"/>
  <c r="J2304" i="25"/>
  <c r="J2303" i="25"/>
  <c r="J2302" i="25"/>
  <c r="J2301" i="25"/>
  <c r="J2300" i="25"/>
  <c r="J2299" i="25"/>
  <c r="J2298" i="25"/>
  <c r="J2297" i="25"/>
  <c r="J2296" i="25"/>
  <c r="J2295" i="25"/>
  <c r="J2294" i="25"/>
  <c r="J2293" i="25"/>
  <c r="J2292" i="25"/>
  <c r="J2291" i="25"/>
  <c r="J2290" i="25"/>
  <c r="J2289" i="25"/>
  <c r="J2288" i="25"/>
  <c r="J2287" i="25"/>
  <c r="J2286" i="25"/>
  <c r="J2285" i="25"/>
  <c r="J2284" i="25"/>
  <c r="J2283" i="25"/>
  <c r="J2282" i="25"/>
  <c r="J2281" i="25"/>
  <c r="J2280" i="25"/>
  <c r="J2279" i="25"/>
  <c r="J2278" i="25"/>
  <c r="J2277" i="25"/>
  <c r="J2276" i="25"/>
  <c r="J2275" i="25"/>
  <c r="J2274" i="25"/>
  <c r="J2273" i="25"/>
  <c r="J2272" i="25"/>
  <c r="J2271" i="25"/>
  <c r="J2270" i="25"/>
  <c r="J2269" i="25"/>
  <c r="J2268" i="25"/>
  <c r="J2267" i="25"/>
  <c r="J2266" i="25"/>
  <c r="J2265" i="25"/>
  <c r="J2264" i="25"/>
  <c r="J2263" i="25"/>
  <c r="J2262" i="25"/>
  <c r="J2261" i="25"/>
  <c r="J2260" i="25"/>
  <c r="J2259" i="25"/>
  <c r="J2258" i="25"/>
  <c r="J2257" i="25"/>
  <c r="J2256" i="25"/>
  <c r="J2255" i="25"/>
  <c r="J2254" i="25"/>
  <c r="J2253" i="25"/>
  <c r="J2252" i="25"/>
  <c r="J2251" i="25"/>
  <c r="J2250" i="25"/>
  <c r="J2249" i="25"/>
  <c r="J2248" i="25"/>
  <c r="J2247" i="25"/>
  <c r="J2246" i="25"/>
  <c r="J2245" i="25"/>
  <c r="J2244" i="25"/>
  <c r="J2243" i="25"/>
  <c r="J2242" i="25"/>
  <c r="J2241" i="25"/>
  <c r="J2240" i="25"/>
  <c r="J2239" i="25"/>
  <c r="J2238" i="25"/>
  <c r="J2237" i="25"/>
  <c r="J2236" i="25"/>
  <c r="J2235" i="25"/>
  <c r="J2234" i="25"/>
  <c r="J2233" i="25"/>
  <c r="J2232" i="25"/>
  <c r="J2231" i="25"/>
  <c r="J2230" i="25"/>
  <c r="J2229" i="25"/>
  <c r="J2228" i="25"/>
  <c r="J2227" i="25"/>
  <c r="J2226" i="25"/>
  <c r="J2225" i="25"/>
  <c r="J2224" i="25"/>
  <c r="J2223" i="25"/>
  <c r="J2222" i="25"/>
  <c r="J2221" i="25"/>
  <c r="J2220" i="25"/>
  <c r="J2219" i="25"/>
  <c r="J2218" i="25"/>
  <c r="J2217" i="25"/>
  <c r="J2216" i="25"/>
  <c r="J2215" i="25"/>
  <c r="J2214" i="25"/>
  <c r="J2213" i="25"/>
  <c r="J2212" i="25"/>
  <c r="J2211" i="25"/>
  <c r="J2210" i="25"/>
  <c r="J2209" i="25"/>
  <c r="J2208" i="25"/>
  <c r="J2207" i="25"/>
  <c r="J2206" i="25"/>
  <c r="J2205" i="25"/>
  <c r="J2204" i="25"/>
  <c r="J2203" i="25"/>
  <c r="J2202" i="25"/>
  <c r="J2201" i="25"/>
  <c r="J2200" i="25"/>
  <c r="J2199" i="25"/>
  <c r="J2198" i="25"/>
  <c r="J2197" i="25"/>
  <c r="J2196" i="25"/>
  <c r="J2195" i="25"/>
  <c r="J2194" i="25"/>
  <c r="J2193" i="25"/>
  <c r="J2192" i="25"/>
  <c r="J2191" i="25"/>
  <c r="J2190" i="25"/>
  <c r="J2189" i="25"/>
  <c r="J2188" i="25"/>
  <c r="J2187" i="25"/>
  <c r="J2186" i="25"/>
  <c r="J2185" i="25"/>
  <c r="J2184" i="25"/>
  <c r="J2183" i="25"/>
  <c r="J2182" i="25"/>
  <c r="J2181" i="25"/>
  <c r="J2180" i="25"/>
  <c r="J2179" i="25"/>
  <c r="J2178" i="25"/>
  <c r="J2177" i="25"/>
  <c r="J2176" i="25"/>
  <c r="J2175" i="25"/>
  <c r="J2174" i="25"/>
  <c r="J2173" i="25"/>
  <c r="J2172" i="25"/>
  <c r="J2171" i="25"/>
  <c r="J2170" i="25"/>
  <c r="J2169" i="25"/>
  <c r="J2168" i="25"/>
  <c r="J2167" i="25"/>
  <c r="J2166" i="25"/>
  <c r="J2165" i="25"/>
  <c r="J2164" i="25"/>
  <c r="J2163" i="25"/>
  <c r="J2162" i="25"/>
  <c r="J2161" i="25"/>
  <c r="J2160" i="25"/>
  <c r="J2159" i="25"/>
  <c r="J2158" i="25"/>
  <c r="J2157" i="25"/>
  <c r="J2156" i="25"/>
  <c r="J2155" i="25"/>
  <c r="J2154" i="25"/>
  <c r="J2153" i="25"/>
  <c r="J2152" i="25"/>
  <c r="J2151" i="25"/>
  <c r="J2150" i="25"/>
  <c r="J2149" i="25"/>
  <c r="J2148" i="25"/>
  <c r="J2147" i="25"/>
  <c r="J2146" i="25"/>
  <c r="J2145" i="25"/>
  <c r="J2144" i="25"/>
  <c r="J2143" i="25"/>
  <c r="J2142" i="25"/>
  <c r="J2141" i="25"/>
  <c r="J2140" i="25"/>
  <c r="J2139" i="25"/>
  <c r="J2138" i="25"/>
  <c r="J2137" i="25"/>
  <c r="J2136" i="25"/>
  <c r="J2135" i="25"/>
  <c r="J2134" i="25"/>
  <c r="J2133" i="25"/>
  <c r="J2132" i="25"/>
  <c r="J2131" i="25"/>
  <c r="J2130" i="25"/>
  <c r="J2129" i="25"/>
  <c r="J2128" i="25"/>
  <c r="J2127" i="25"/>
  <c r="J2126" i="25"/>
  <c r="J2125" i="25"/>
  <c r="J2124" i="25"/>
  <c r="J2123" i="25"/>
  <c r="J2122" i="25"/>
  <c r="J2121" i="25"/>
  <c r="J2120" i="25"/>
  <c r="J2119" i="25"/>
  <c r="J2118" i="25"/>
  <c r="J2117" i="25"/>
  <c r="J2116" i="25"/>
  <c r="J2115" i="25"/>
  <c r="J2114" i="25"/>
  <c r="J2113" i="25"/>
  <c r="J2112" i="25"/>
  <c r="J2111" i="25"/>
  <c r="J2110" i="25"/>
  <c r="J2109" i="25"/>
  <c r="J2108" i="25"/>
  <c r="J2107" i="25"/>
  <c r="J2106" i="25"/>
  <c r="J2105" i="25"/>
  <c r="J2104" i="25"/>
  <c r="J2103" i="25"/>
  <c r="J2102" i="25"/>
  <c r="J2101" i="25"/>
  <c r="J2100" i="25"/>
  <c r="J2099" i="25"/>
  <c r="J2098" i="25"/>
  <c r="J2097" i="25"/>
  <c r="J2096" i="25"/>
  <c r="J2095" i="25"/>
  <c r="J2094" i="25"/>
  <c r="J2093" i="25"/>
  <c r="J2092" i="25"/>
  <c r="J2091" i="25"/>
  <c r="J2090" i="25"/>
  <c r="J2089" i="25"/>
  <c r="J2088" i="25"/>
  <c r="J2087" i="25"/>
  <c r="J2086" i="25"/>
  <c r="J2085" i="25"/>
  <c r="J2084" i="25"/>
  <c r="J2083" i="25"/>
  <c r="J2082" i="25"/>
  <c r="J2081" i="25"/>
  <c r="J2080" i="25"/>
  <c r="J2079" i="25"/>
  <c r="J2078" i="25"/>
  <c r="J2077" i="25"/>
  <c r="J2076" i="25"/>
  <c r="J2075" i="25"/>
  <c r="J2074" i="25"/>
  <c r="J2073" i="25"/>
  <c r="J2072" i="25"/>
  <c r="J2071" i="25"/>
  <c r="J2070" i="25"/>
  <c r="J2069" i="25"/>
  <c r="J2068" i="25"/>
  <c r="J2067" i="25"/>
  <c r="J2066" i="25"/>
  <c r="J2065" i="25"/>
  <c r="J2064" i="25"/>
  <c r="J2063" i="25"/>
  <c r="J2062" i="25"/>
  <c r="J2061" i="25"/>
  <c r="J2060" i="25"/>
  <c r="J2059" i="25"/>
  <c r="J2058" i="25"/>
  <c r="J2057" i="25"/>
  <c r="J2056" i="25"/>
  <c r="J2055" i="25"/>
  <c r="J2054" i="25"/>
  <c r="J2053" i="25"/>
  <c r="J2052" i="25"/>
  <c r="J2051" i="25"/>
  <c r="J2050" i="25"/>
  <c r="J2049" i="25"/>
  <c r="J2048" i="25"/>
  <c r="J2047" i="25"/>
  <c r="J2046" i="25"/>
  <c r="J2045" i="25"/>
  <c r="J2044" i="25"/>
  <c r="J2043" i="25"/>
  <c r="J2042" i="25"/>
  <c r="J2041" i="25"/>
  <c r="J2040" i="25"/>
  <c r="J2039" i="25"/>
  <c r="J2038" i="25"/>
  <c r="J2037" i="25"/>
  <c r="J2036" i="25"/>
  <c r="J2035" i="25"/>
  <c r="J2034" i="25"/>
  <c r="J2033" i="25"/>
  <c r="J2032" i="25"/>
  <c r="J2031" i="25"/>
  <c r="J2030" i="25"/>
  <c r="J2029" i="25"/>
  <c r="J2028" i="25"/>
  <c r="J2027" i="25"/>
  <c r="J2026" i="25"/>
  <c r="J2025" i="25"/>
  <c r="J2024" i="25"/>
  <c r="J2023" i="25"/>
  <c r="J2022" i="25"/>
  <c r="J2021" i="25"/>
  <c r="J2020" i="25"/>
  <c r="J2019" i="25"/>
  <c r="J2018" i="25"/>
  <c r="J2017" i="25"/>
  <c r="J2016" i="25"/>
  <c r="J2015" i="25"/>
  <c r="J2014" i="25"/>
  <c r="J2013" i="25"/>
  <c r="J2012" i="25"/>
  <c r="J2011" i="25"/>
  <c r="J2010" i="25"/>
  <c r="J2009" i="25"/>
  <c r="J2008" i="25"/>
  <c r="J2007" i="25"/>
  <c r="J2006" i="25"/>
  <c r="J2005" i="25"/>
  <c r="J2004" i="25"/>
  <c r="J2003" i="25"/>
  <c r="J2002" i="25"/>
  <c r="J2001" i="25"/>
  <c r="J2000" i="25"/>
  <c r="J1999" i="25"/>
  <c r="J1998" i="25"/>
  <c r="J1997" i="25"/>
  <c r="J1996" i="25"/>
  <c r="J1995" i="25"/>
  <c r="J1994" i="25"/>
  <c r="J1993" i="25"/>
  <c r="J1992" i="25"/>
  <c r="J1991" i="25"/>
  <c r="J1990" i="25"/>
  <c r="J1989" i="25"/>
  <c r="J1988" i="25"/>
  <c r="J1987" i="25"/>
  <c r="J1986" i="25"/>
  <c r="J1985" i="25"/>
  <c r="J1984" i="25"/>
  <c r="J1983" i="25"/>
  <c r="J1982" i="25"/>
  <c r="J1981" i="25"/>
  <c r="J1980" i="25"/>
  <c r="J1979" i="25"/>
  <c r="J1978" i="25"/>
  <c r="J1977" i="25"/>
  <c r="J1976" i="25"/>
  <c r="J1975" i="25"/>
  <c r="J1974" i="25"/>
  <c r="J1973" i="25"/>
  <c r="J1972" i="25"/>
  <c r="J1971" i="25"/>
  <c r="J1970" i="25"/>
  <c r="J1969" i="25"/>
  <c r="J1968" i="25"/>
  <c r="J1967" i="25"/>
  <c r="J1966" i="25"/>
  <c r="J1965" i="25"/>
  <c r="J1964" i="25"/>
  <c r="J1963" i="25"/>
  <c r="J1962" i="25"/>
  <c r="J1961" i="25"/>
  <c r="J1960" i="25"/>
  <c r="J1959" i="25"/>
  <c r="J1958" i="25"/>
  <c r="J1957" i="25"/>
  <c r="J1956" i="25"/>
  <c r="J1955" i="25"/>
  <c r="J1954" i="25"/>
  <c r="J1953" i="25"/>
  <c r="J1952" i="25"/>
  <c r="J1951" i="25"/>
  <c r="J1950" i="25"/>
  <c r="J1949" i="25"/>
  <c r="J1948" i="25"/>
  <c r="J1947" i="25"/>
  <c r="J1946" i="25"/>
  <c r="J1945" i="25"/>
  <c r="J1944" i="25"/>
  <c r="J1943" i="25"/>
  <c r="J1942" i="25"/>
  <c r="J1941" i="25"/>
  <c r="J1940" i="25"/>
  <c r="J1939" i="25"/>
  <c r="J1938" i="25"/>
  <c r="J1937" i="25"/>
  <c r="J1936" i="25"/>
  <c r="J1935" i="25"/>
  <c r="J1934" i="25"/>
  <c r="J1933" i="25"/>
  <c r="J1932" i="25"/>
  <c r="J1931" i="25"/>
  <c r="J1930" i="25"/>
  <c r="J1929" i="25"/>
  <c r="J1928" i="25"/>
  <c r="J1927" i="25"/>
  <c r="J1926" i="25"/>
  <c r="J1925" i="25"/>
  <c r="J1924" i="25"/>
  <c r="J1923" i="25"/>
  <c r="J1922" i="25"/>
  <c r="J1921" i="25"/>
  <c r="J1920" i="25"/>
  <c r="J1919" i="25"/>
  <c r="J1918" i="25"/>
  <c r="J1917" i="25"/>
  <c r="J1916" i="25"/>
  <c r="J1915" i="25"/>
  <c r="J1914" i="25"/>
  <c r="J1913" i="25"/>
  <c r="J1912" i="25"/>
  <c r="J1911" i="25"/>
  <c r="J1910" i="25"/>
  <c r="J1909" i="25"/>
  <c r="J1908" i="25"/>
  <c r="J1907" i="25"/>
  <c r="J1906" i="25"/>
  <c r="J1905" i="25"/>
  <c r="J1904" i="25"/>
  <c r="J1903" i="25"/>
  <c r="J1902" i="25"/>
  <c r="J1901" i="25"/>
  <c r="J1900" i="25"/>
  <c r="J1899" i="25"/>
  <c r="J1898" i="25"/>
  <c r="J1897" i="25"/>
  <c r="J1896" i="25"/>
  <c r="J1895" i="25"/>
  <c r="J1894" i="25"/>
  <c r="J1893" i="25"/>
  <c r="J1892" i="25"/>
  <c r="J1891" i="25"/>
  <c r="J1890" i="25"/>
  <c r="J1889" i="25"/>
  <c r="J1888" i="25"/>
  <c r="J1887" i="25"/>
  <c r="J1886" i="25"/>
  <c r="J1885" i="25"/>
  <c r="J1884" i="25"/>
  <c r="J1883" i="25"/>
  <c r="J1882" i="25"/>
  <c r="J1881" i="25"/>
  <c r="J1880" i="25"/>
  <c r="J1879" i="25"/>
  <c r="J1878" i="25"/>
  <c r="J1877" i="25"/>
  <c r="J1876" i="25"/>
  <c r="J1875" i="25"/>
  <c r="J1874" i="25"/>
  <c r="J1873" i="25"/>
  <c r="J1872" i="25"/>
  <c r="J1871" i="25"/>
  <c r="J1870" i="25"/>
  <c r="J1869" i="25"/>
  <c r="J1868" i="25"/>
  <c r="J1867" i="25"/>
  <c r="J1866" i="25"/>
  <c r="J1865" i="25"/>
  <c r="J1864" i="25"/>
  <c r="J1863" i="25"/>
  <c r="J1862" i="25"/>
  <c r="J1861" i="25"/>
  <c r="J1860" i="25"/>
  <c r="J1859" i="25"/>
  <c r="J1858" i="25"/>
  <c r="J1857" i="25"/>
  <c r="J1856" i="25"/>
  <c r="J1855" i="25"/>
  <c r="J1854" i="25"/>
  <c r="J1853" i="25"/>
  <c r="J1852" i="25"/>
  <c r="J1851" i="25"/>
  <c r="J1850" i="25"/>
  <c r="J1849" i="25"/>
  <c r="J1848" i="25"/>
  <c r="J1847" i="25"/>
  <c r="J1846" i="25"/>
  <c r="J1845" i="25"/>
  <c r="J1844" i="25"/>
  <c r="J1843" i="25"/>
  <c r="J1842" i="25"/>
  <c r="J1841" i="25"/>
  <c r="J1840" i="25"/>
  <c r="J1839" i="25"/>
  <c r="J1838" i="25"/>
  <c r="J1837" i="25"/>
  <c r="J1836" i="25"/>
  <c r="J1835" i="25"/>
  <c r="J1834" i="25"/>
  <c r="J1833" i="25"/>
  <c r="J1832" i="25"/>
  <c r="J1831" i="25"/>
  <c r="J1830" i="25"/>
  <c r="J1829" i="25"/>
  <c r="J1828" i="25"/>
  <c r="J1827" i="25"/>
  <c r="J1826" i="25"/>
  <c r="J1825" i="25"/>
  <c r="J1824" i="25"/>
  <c r="J1823" i="25"/>
  <c r="J1822" i="25"/>
  <c r="J1821" i="25"/>
  <c r="J1820" i="25"/>
  <c r="J1819" i="25"/>
  <c r="J1818" i="25"/>
  <c r="J1817" i="25"/>
  <c r="J1816" i="25"/>
  <c r="J1815" i="25"/>
  <c r="J1814" i="25"/>
  <c r="J1813" i="25"/>
  <c r="J1812" i="25"/>
  <c r="J1811" i="25"/>
  <c r="J1810" i="25"/>
  <c r="J1809" i="25"/>
  <c r="J1808" i="25"/>
  <c r="J1807" i="25"/>
  <c r="J1806" i="25"/>
  <c r="J1805" i="25"/>
  <c r="J1804" i="25"/>
  <c r="J1803" i="25"/>
  <c r="J1802" i="25"/>
  <c r="J1801" i="25"/>
  <c r="J1800" i="25"/>
  <c r="J1799" i="25"/>
  <c r="J1798" i="25"/>
  <c r="J1797" i="25"/>
  <c r="J1796" i="25"/>
  <c r="J1795" i="25"/>
  <c r="J1794" i="25"/>
  <c r="J1793" i="25"/>
  <c r="J1792" i="25"/>
  <c r="J1791" i="25"/>
  <c r="J1790" i="25"/>
  <c r="J1789" i="25"/>
  <c r="J1788" i="25"/>
  <c r="J1787" i="25"/>
  <c r="J1786" i="25"/>
  <c r="J1785" i="25"/>
  <c r="J1784" i="25"/>
  <c r="J1783" i="25"/>
  <c r="J1782" i="25"/>
  <c r="J1781" i="25"/>
  <c r="J1780" i="25"/>
  <c r="J1779" i="25"/>
  <c r="J1778" i="25"/>
  <c r="J1777" i="25"/>
  <c r="J1776" i="25"/>
  <c r="J1775" i="25"/>
  <c r="J1774" i="25"/>
  <c r="J1773" i="25"/>
  <c r="J1772" i="25"/>
  <c r="J1771" i="25"/>
  <c r="J1770" i="25"/>
  <c r="J1769" i="25"/>
  <c r="J1768" i="25"/>
  <c r="J1767" i="25"/>
  <c r="J1766" i="25"/>
  <c r="J1765" i="25"/>
  <c r="J1764" i="25"/>
  <c r="J1763" i="25"/>
  <c r="J1762" i="25"/>
  <c r="J1761" i="25"/>
  <c r="J1760" i="25"/>
  <c r="J1759" i="25"/>
  <c r="J1758" i="25"/>
  <c r="J1757" i="25"/>
  <c r="J1756" i="25"/>
  <c r="J1755" i="25"/>
  <c r="J1754" i="25"/>
  <c r="J1753" i="25"/>
  <c r="J1752" i="25"/>
  <c r="J1751" i="25"/>
  <c r="J1750" i="25"/>
  <c r="J1749" i="25"/>
  <c r="J1748" i="25"/>
  <c r="J1747" i="25"/>
  <c r="J1746" i="25"/>
  <c r="J1745" i="25"/>
  <c r="J1744" i="25"/>
  <c r="J1743" i="25"/>
  <c r="J1742" i="25"/>
  <c r="J1741" i="25"/>
  <c r="J1740" i="25"/>
  <c r="J1739" i="25"/>
  <c r="J1738" i="25"/>
  <c r="J1737" i="25"/>
  <c r="J1736" i="25"/>
  <c r="J1735" i="25"/>
  <c r="J1734" i="25"/>
  <c r="J1733" i="25"/>
  <c r="J1732" i="25"/>
  <c r="J1731" i="25"/>
  <c r="J1730" i="25"/>
  <c r="J1729" i="25"/>
  <c r="J1728" i="25"/>
  <c r="J1727" i="25"/>
  <c r="J1726" i="25"/>
  <c r="J1725" i="25"/>
  <c r="J1724" i="25"/>
  <c r="J1723" i="25"/>
  <c r="J1722" i="25"/>
  <c r="J1721" i="25"/>
  <c r="J1720" i="25"/>
  <c r="J1719" i="25"/>
  <c r="J1718" i="25"/>
  <c r="J1717" i="25"/>
  <c r="J1716" i="25"/>
  <c r="J1715" i="25"/>
  <c r="J1714" i="25"/>
  <c r="J1713" i="25"/>
  <c r="J1712" i="25"/>
  <c r="J1711" i="25"/>
  <c r="J1710" i="25"/>
  <c r="J1709" i="25"/>
  <c r="J1708" i="25"/>
  <c r="J1707" i="25"/>
  <c r="J1706" i="25"/>
  <c r="J1705" i="25"/>
  <c r="J1704" i="25"/>
  <c r="J1703" i="25"/>
  <c r="J1702" i="25"/>
  <c r="J1701" i="25"/>
  <c r="J1700" i="25"/>
  <c r="J1699" i="25"/>
  <c r="J1698" i="25"/>
  <c r="J1697" i="25"/>
  <c r="J1696" i="25"/>
  <c r="J1695" i="25"/>
  <c r="J1694" i="25"/>
  <c r="J1693" i="25"/>
  <c r="J1692" i="25"/>
  <c r="J1691" i="25"/>
  <c r="J1690" i="25"/>
  <c r="J1689" i="25"/>
  <c r="J1688" i="25"/>
  <c r="J1687" i="25"/>
  <c r="J1686" i="25"/>
  <c r="J1685" i="25"/>
  <c r="J1684" i="25"/>
  <c r="J1683" i="25"/>
  <c r="J1682" i="25"/>
  <c r="J1681" i="25"/>
  <c r="J1680" i="25"/>
  <c r="J1679" i="25"/>
  <c r="J1678" i="25"/>
  <c r="J1677" i="25"/>
  <c r="J1676" i="25"/>
  <c r="J1675" i="25"/>
  <c r="J1674" i="25"/>
  <c r="J1673" i="25"/>
  <c r="J1672" i="25"/>
  <c r="J1671" i="25"/>
  <c r="J1670" i="25"/>
  <c r="J1669" i="25"/>
  <c r="J1668" i="25"/>
  <c r="J1667" i="25"/>
  <c r="J1666" i="25"/>
  <c r="J1665" i="25"/>
  <c r="J1664" i="25"/>
  <c r="J1663" i="25"/>
  <c r="J1662" i="25"/>
  <c r="J1661" i="25"/>
  <c r="J1660" i="25"/>
  <c r="J1659" i="25"/>
  <c r="J1658" i="25"/>
  <c r="J1657" i="25"/>
  <c r="J1656" i="25"/>
  <c r="J1655" i="25"/>
  <c r="J1654" i="25"/>
  <c r="J1653" i="25"/>
  <c r="J1652" i="25"/>
  <c r="J1651" i="25"/>
  <c r="J1650" i="25"/>
  <c r="J1649" i="25"/>
  <c r="J1648" i="25"/>
  <c r="J1647" i="25"/>
  <c r="J1646" i="25"/>
  <c r="J1645" i="25"/>
  <c r="J1644" i="25"/>
  <c r="J1643" i="25"/>
  <c r="J1642" i="25"/>
  <c r="J1641" i="25"/>
  <c r="J1640" i="25"/>
  <c r="J1639" i="25"/>
  <c r="J1638" i="25"/>
  <c r="J1637" i="25"/>
  <c r="J1636" i="25"/>
  <c r="J1635" i="25"/>
  <c r="J1634" i="25"/>
  <c r="J1633" i="25"/>
  <c r="J1632" i="25"/>
  <c r="J1631" i="25"/>
  <c r="J1630" i="25"/>
  <c r="J1629" i="25"/>
  <c r="J1628" i="25"/>
  <c r="J1627" i="25"/>
  <c r="J1626" i="25"/>
  <c r="J1625" i="25"/>
  <c r="J1624" i="25"/>
  <c r="J1623" i="25"/>
  <c r="J1622" i="25"/>
  <c r="J1621" i="25"/>
  <c r="J1620" i="25"/>
  <c r="J1619" i="25"/>
  <c r="J1618" i="25"/>
  <c r="J1617" i="25"/>
  <c r="J1616" i="25"/>
  <c r="J1615" i="25"/>
  <c r="J1614" i="25"/>
  <c r="J1613" i="25"/>
  <c r="J1612" i="25"/>
  <c r="J1611" i="25"/>
  <c r="J1610" i="25"/>
  <c r="J1609" i="25"/>
  <c r="J1608" i="25"/>
  <c r="J1607" i="25"/>
  <c r="J1606" i="25"/>
  <c r="J1605" i="25"/>
  <c r="J1604" i="25"/>
  <c r="J1603" i="25"/>
  <c r="J1602" i="25"/>
  <c r="J1601" i="25"/>
  <c r="J1600" i="25"/>
  <c r="J1599" i="25"/>
  <c r="J1598" i="25"/>
  <c r="J1597" i="25"/>
  <c r="J1596" i="25"/>
  <c r="J1595" i="25"/>
  <c r="J1594" i="25"/>
  <c r="J1593" i="25"/>
  <c r="J1592" i="25"/>
  <c r="J1591" i="25"/>
  <c r="J1590" i="25"/>
  <c r="J1589" i="25"/>
  <c r="J1588" i="25"/>
  <c r="J1587" i="25"/>
  <c r="J1586" i="25"/>
  <c r="J1585" i="25"/>
  <c r="J1584" i="25"/>
  <c r="J1583" i="25"/>
  <c r="J1582" i="25"/>
  <c r="J1581" i="25"/>
  <c r="J1580" i="25"/>
  <c r="J1579" i="25"/>
  <c r="J1578" i="25"/>
  <c r="J1577" i="25"/>
  <c r="J1576" i="25"/>
  <c r="J1575" i="25"/>
  <c r="J1574" i="25"/>
  <c r="J1573" i="25"/>
  <c r="J1572" i="25"/>
  <c r="J1571" i="25"/>
  <c r="J1570" i="25"/>
  <c r="J1569" i="25"/>
  <c r="J1568" i="25"/>
  <c r="J1567" i="25"/>
  <c r="J1566" i="25"/>
  <c r="J1565" i="25"/>
  <c r="J1564" i="25"/>
  <c r="J1563" i="25"/>
  <c r="J1562" i="25"/>
  <c r="J1561" i="25"/>
  <c r="J1560" i="25"/>
  <c r="J1559" i="25"/>
  <c r="J1558" i="25"/>
  <c r="J1557" i="25"/>
  <c r="J1556" i="25"/>
  <c r="J1555" i="25"/>
  <c r="J1554" i="25"/>
  <c r="J1553" i="25"/>
  <c r="J1552" i="25"/>
  <c r="J1551" i="25"/>
  <c r="J1550" i="25"/>
  <c r="J1549" i="25"/>
  <c r="J1548" i="25"/>
  <c r="J1547" i="25"/>
  <c r="J1546" i="25"/>
  <c r="J1545" i="25"/>
  <c r="J1544" i="25"/>
  <c r="J1543" i="25"/>
  <c r="J1542" i="25"/>
  <c r="J1541" i="25"/>
  <c r="J1540" i="25"/>
  <c r="J1539" i="25"/>
  <c r="J1538" i="25"/>
  <c r="J1537" i="25"/>
  <c r="J1536" i="25"/>
  <c r="J1535" i="25"/>
  <c r="J1534" i="25"/>
  <c r="J1533" i="25"/>
  <c r="J1532" i="25"/>
  <c r="J1531" i="25"/>
  <c r="J1530" i="25"/>
  <c r="J1529" i="25"/>
  <c r="J1528" i="25"/>
  <c r="J1527" i="25"/>
  <c r="J1526" i="25"/>
  <c r="J1525" i="25"/>
  <c r="J1524" i="25"/>
  <c r="J1523" i="25"/>
  <c r="J1522" i="25"/>
  <c r="J1521" i="25"/>
  <c r="J1520" i="25"/>
  <c r="J1519" i="25"/>
  <c r="J1518" i="25"/>
  <c r="J1517" i="25"/>
  <c r="J1516" i="25"/>
  <c r="J1515" i="25"/>
  <c r="J1514" i="25"/>
  <c r="J1513" i="25"/>
  <c r="J1512" i="25"/>
  <c r="J1511" i="25"/>
  <c r="J1510" i="25"/>
  <c r="J1509" i="25"/>
  <c r="J1508" i="25"/>
  <c r="J1507" i="25"/>
  <c r="J1506" i="25"/>
  <c r="J1505" i="25"/>
  <c r="J1504" i="25"/>
  <c r="J1503" i="25"/>
  <c r="J1502" i="25"/>
  <c r="J1501" i="25"/>
  <c r="J1500" i="25"/>
  <c r="J1499" i="25"/>
  <c r="J1498" i="25"/>
  <c r="J1497" i="25"/>
  <c r="J1496" i="25"/>
  <c r="J1495" i="25"/>
  <c r="J1494" i="25"/>
  <c r="J1493" i="25"/>
  <c r="J1492" i="25"/>
  <c r="J1491" i="25"/>
  <c r="J1490" i="25"/>
  <c r="J1489" i="25"/>
  <c r="J1488" i="25"/>
  <c r="J1487" i="25"/>
  <c r="J1486" i="25"/>
  <c r="J1485" i="25"/>
  <c r="J1484" i="25"/>
  <c r="J1483" i="25"/>
  <c r="J1482" i="25"/>
  <c r="J1481" i="25"/>
  <c r="J1480" i="25"/>
  <c r="J1479" i="25"/>
  <c r="J1478" i="25"/>
  <c r="J1477" i="25"/>
  <c r="J1476" i="25"/>
  <c r="J1475" i="25"/>
  <c r="J1474" i="25"/>
  <c r="J1473" i="25"/>
  <c r="J1472" i="25"/>
  <c r="J1471" i="25"/>
  <c r="J1470" i="25"/>
  <c r="J1469" i="25"/>
  <c r="J1468" i="25"/>
  <c r="J1467" i="25"/>
  <c r="J1466" i="25"/>
  <c r="J1465" i="25"/>
  <c r="J1464" i="25"/>
  <c r="J1463" i="25"/>
  <c r="J1462" i="25"/>
  <c r="J1461" i="25"/>
  <c r="J1460" i="25"/>
  <c r="J1459" i="25"/>
  <c r="J1458" i="25"/>
  <c r="J1457" i="25"/>
  <c r="J1456" i="25"/>
  <c r="J1455" i="25"/>
  <c r="J1454" i="25"/>
  <c r="J1453" i="25"/>
  <c r="J1452" i="25"/>
  <c r="J1451" i="25"/>
  <c r="J1450" i="25"/>
  <c r="J1449" i="25"/>
  <c r="J1448" i="25"/>
  <c r="J1447" i="25"/>
  <c r="J1446" i="25"/>
  <c r="J1445" i="25"/>
  <c r="J1444" i="25"/>
  <c r="J1443" i="25"/>
  <c r="J1442" i="25"/>
  <c r="J1441" i="25"/>
  <c r="J1440" i="25"/>
  <c r="J1439" i="25"/>
  <c r="J1438" i="25"/>
  <c r="J1437" i="25"/>
  <c r="J1436" i="25"/>
  <c r="J1435" i="25"/>
  <c r="J1434" i="25"/>
  <c r="J1433" i="25"/>
  <c r="J1432" i="25"/>
  <c r="J1431" i="25"/>
  <c r="J1430" i="25"/>
  <c r="J1429" i="25"/>
  <c r="J1428" i="25"/>
  <c r="J1427" i="25"/>
  <c r="J1426" i="25"/>
  <c r="J1425" i="25"/>
  <c r="J1424" i="25"/>
  <c r="J1423" i="25"/>
  <c r="J1422" i="25"/>
  <c r="J1421" i="25"/>
  <c r="J1420" i="25"/>
  <c r="J1419" i="25"/>
  <c r="J1418" i="25"/>
  <c r="J1417" i="25"/>
  <c r="J1416" i="25"/>
  <c r="J1415" i="25"/>
  <c r="J1414" i="25"/>
  <c r="J1413" i="25"/>
  <c r="J1412" i="25"/>
  <c r="J1411" i="25"/>
  <c r="J1410" i="25"/>
  <c r="J1409" i="25"/>
  <c r="J1408" i="25"/>
  <c r="J1407" i="25"/>
  <c r="J1406" i="25"/>
  <c r="J1405" i="25"/>
  <c r="J1404" i="25"/>
  <c r="J1403" i="25"/>
  <c r="J1402" i="25"/>
  <c r="J1401" i="25"/>
  <c r="J1400" i="25"/>
  <c r="J1399" i="25"/>
  <c r="J1398" i="25"/>
  <c r="J1397" i="25"/>
  <c r="J1396" i="25"/>
  <c r="J1395" i="25"/>
  <c r="J1394" i="25"/>
  <c r="J1393" i="25"/>
  <c r="J1392" i="25"/>
  <c r="J1391" i="25"/>
  <c r="J1390" i="25"/>
  <c r="J1389" i="25"/>
  <c r="J1388" i="25"/>
  <c r="J1387" i="25"/>
  <c r="J1386" i="25"/>
  <c r="J1385" i="25"/>
  <c r="J1384" i="25"/>
  <c r="J1383" i="25"/>
  <c r="J1382" i="25"/>
  <c r="J1381" i="25"/>
  <c r="J1380" i="25"/>
  <c r="J1379" i="25"/>
  <c r="J1378" i="25"/>
  <c r="J1377" i="25"/>
  <c r="J1376" i="25"/>
  <c r="J1375" i="25"/>
  <c r="J1374" i="25"/>
  <c r="J1373" i="25"/>
  <c r="J1372" i="25"/>
  <c r="J1371" i="25"/>
  <c r="J1370" i="25"/>
  <c r="J1369" i="25"/>
  <c r="J1368" i="25"/>
  <c r="J1367" i="25"/>
  <c r="J1366" i="25"/>
  <c r="J1365" i="25"/>
  <c r="J1364" i="25"/>
  <c r="J1363" i="25"/>
  <c r="J1362" i="25"/>
  <c r="J1361" i="25"/>
  <c r="J1360" i="25"/>
  <c r="J1359" i="25"/>
  <c r="J1358" i="25"/>
  <c r="J1357" i="25"/>
  <c r="J1356" i="25"/>
  <c r="J1355" i="25"/>
  <c r="J1354" i="25"/>
  <c r="J1353" i="25"/>
  <c r="J1352" i="25"/>
  <c r="J1351" i="25"/>
  <c r="J1350" i="25"/>
  <c r="J1349" i="25"/>
  <c r="J1348" i="25"/>
  <c r="J1347" i="25"/>
  <c r="J1346" i="25"/>
  <c r="J1345" i="25"/>
  <c r="J1344" i="25"/>
  <c r="J1343" i="25"/>
  <c r="J1342" i="25"/>
  <c r="J1341" i="25"/>
  <c r="J1340" i="25"/>
  <c r="J1339" i="25"/>
  <c r="J1338" i="25"/>
  <c r="J1337" i="25"/>
  <c r="J1336" i="25"/>
  <c r="J1335" i="25"/>
  <c r="J1334" i="25"/>
  <c r="J1333" i="25"/>
  <c r="J1332" i="25"/>
  <c r="J1331" i="25"/>
  <c r="J1330" i="25"/>
  <c r="J1329" i="25"/>
  <c r="J1328" i="25"/>
  <c r="J1327" i="25"/>
  <c r="J1326" i="25"/>
  <c r="J1325" i="25"/>
  <c r="J1324" i="25"/>
  <c r="J1323" i="25"/>
  <c r="J1322" i="25"/>
  <c r="J1321" i="25"/>
  <c r="J1320" i="25"/>
  <c r="J1319" i="25"/>
  <c r="J1318" i="25"/>
  <c r="J1317" i="25"/>
  <c r="J1316" i="25"/>
  <c r="J1315" i="25"/>
  <c r="J1314" i="25"/>
  <c r="J1313" i="25"/>
  <c r="J1312" i="25"/>
  <c r="J1311" i="25"/>
  <c r="J1310" i="25"/>
  <c r="J1309" i="25"/>
  <c r="J1308" i="25"/>
  <c r="J1307" i="25"/>
  <c r="J1306" i="25"/>
  <c r="J1305" i="25"/>
  <c r="J1304" i="25"/>
  <c r="J1303" i="25"/>
  <c r="J1302" i="25"/>
  <c r="J1301" i="25"/>
  <c r="J1300" i="25"/>
  <c r="J1299" i="25"/>
  <c r="J1298" i="25"/>
  <c r="J1297" i="25"/>
  <c r="J1296" i="25"/>
  <c r="J1295" i="25"/>
  <c r="J1294" i="25"/>
  <c r="J1293" i="25"/>
  <c r="J1292" i="25"/>
  <c r="J1291" i="25"/>
  <c r="J1290" i="25"/>
  <c r="J1289" i="25"/>
  <c r="J1288" i="25"/>
  <c r="J1287" i="25"/>
  <c r="J1286" i="25"/>
  <c r="J1285" i="25"/>
  <c r="J1284" i="25"/>
  <c r="J1283" i="25"/>
  <c r="J1282" i="25"/>
  <c r="J1281" i="25"/>
  <c r="J1280" i="25"/>
  <c r="J1279" i="25"/>
  <c r="J1278" i="25"/>
  <c r="J1277" i="25"/>
  <c r="J1276" i="25"/>
  <c r="J1275" i="25"/>
  <c r="J1274" i="25"/>
  <c r="J1273" i="25"/>
  <c r="J1272" i="25"/>
  <c r="J1271" i="25"/>
  <c r="J1270" i="25"/>
  <c r="J1269" i="25"/>
  <c r="J1268" i="25"/>
  <c r="J1267" i="25"/>
  <c r="J1266" i="25"/>
  <c r="J1265" i="25"/>
  <c r="J1264" i="25"/>
  <c r="J1263" i="25"/>
  <c r="J1262" i="25"/>
  <c r="J1261" i="25"/>
  <c r="J1260" i="25"/>
  <c r="J1259" i="25"/>
  <c r="J1258" i="25"/>
  <c r="J1257" i="25"/>
  <c r="J1256" i="25"/>
  <c r="J1255" i="25"/>
  <c r="J1254" i="25"/>
  <c r="J1253" i="25"/>
  <c r="J1252" i="25"/>
  <c r="J1251" i="25"/>
  <c r="J1250" i="25"/>
  <c r="J1249" i="25"/>
  <c r="J1248" i="25"/>
  <c r="J1247" i="25"/>
  <c r="J1246" i="25"/>
  <c r="J1245" i="25"/>
  <c r="J1244" i="25"/>
  <c r="J1243" i="25"/>
  <c r="J1242" i="25"/>
  <c r="J1241" i="25"/>
  <c r="J1240" i="25"/>
  <c r="J1239" i="25"/>
  <c r="J1238" i="25"/>
  <c r="J1237" i="25"/>
  <c r="J1236" i="25"/>
  <c r="J1235" i="25"/>
  <c r="J1234" i="25"/>
  <c r="J1233" i="25"/>
  <c r="J1232" i="25"/>
  <c r="J1231" i="25"/>
  <c r="J1230" i="25"/>
  <c r="J1229" i="25"/>
  <c r="J1228" i="25"/>
  <c r="J1227" i="25"/>
  <c r="J1226" i="25"/>
  <c r="J1225" i="25"/>
  <c r="J1224" i="25"/>
  <c r="J1223" i="25"/>
  <c r="J1222" i="25"/>
  <c r="J1221" i="25"/>
  <c r="J1220" i="25"/>
  <c r="J1219" i="25"/>
  <c r="J1218" i="25"/>
  <c r="J1217" i="25"/>
  <c r="J1216" i="25"/>
  <c r="J1215" i="25"/>
  <c r="J1214" i="25"/>
  <c r="J1213" i="25"/>
  <c r="J1212" i="25"/>
  <c r="J1211" i="25"/>
  <c r="J1210" i="25"/>
  <c r="J1209" i="25"/>
  <c r="J1208" i="25"/>
  <c r="J1207" i="25"/>
  <c r="J1206" i="25"/>
  <c r="J1205" i="25"/>
  <c r="J1204" i="25"/>
  <c r="J1203" i="25"/>
  <c r="J1202" i="25"/>
  <c r="J1201" i="25"/>
  <c r="J1200" i="25"/>
  <c r="J1199" i="25"/>
  <c r="J1198" i="25"/>
  <c r="J1197" i="25"/>
  <c r="J1196" i="25"/>
  <c r="J1195" i="25"/>
  <c r="J1194" i="25"/>
  <c r="J1193" i="25"/>
  <c r="J1192" i="25"/>
  <c r="J1191" i="25"/>
  <c r="J1190" i="25"/>
  <c r="J1189" i="25"/>
  <c r="J1188" i="25"/>
  <c r="J1187" i="25"/>
  <c r="J1186" i="25"/>
  <c r="J1185" i="25"/>
  <c r="J1184" i="25"/>
  <c r="J1183" i="25"/>
  <c r="J1182" i="25"/>
  <c r="J1181" i="25"/>
  <c r="J1180" i="25"/>
  <c r="J1179" i="25"/>
  <c r="J1178" i="25"/>
  <c r="J1177" i="25"/>
  <c r="J1176" i="25"/>
  <c r="J1175" i="25"/>
  <c r="J1174" i="25"/>
  <c r="J1173" i="25"/>
  <c r="J1172" i="25"/>
  <c r="J1171" i="25"/>
  <c r="J1170" i="25"/>
  <c r="J1169" i="25"/>
  <c r="J1168" i="25"/>
  <c r="J1167" i="25"/>
  <c r="J1166" i="25"/>
  <c r="J1165" i="25"/>
  <c r="J1164" i="25"/>
  <c r="J1163" i="25"/>
  <c r="J1162" i="25"/>
  <c r="J1161" i="25"/>
  <c r="J1160" i="25"/>
  <c r="J1159" i="25"/>
  <c r="J1158" i="25"/>
  <c r="J1157" i="25"/>
  <c r="J1156" i="25"/>
  <c r="J1155" i="25"/>
  <c r="J1154" i="25"/>
  <c r="J1153" i="25"/>
  <c r="J1152" i="25"/>
  <c r="J1151" i="25"/>
  <c r="J1150" i="25"/>
  <c r="J1149" i="25"/>
  <c r="J1148" i="25"/>
  <c r="J1147" i="25"/>
  <c r="J1146" i="25"/>
  <c r="J1145" i="25"/>
  <c r="J1144" i="25"/>
  <c r="J1143" i="25"/>
  <c r="J1142" i="25"/>
  <c r="J1141" i="25"/>
  <c r="J1140" i="25"/>
  <c r="J1139" i="25"/>
  <c r="J1138" i="25"/>
  <c r="J1137" i="25"/>
  <c r="J1136" i="25"/>
  <c r="J1135" i="25"/>
  <c r="J1134" i="25"/>
  <c r="J1133" i="25"/>
  <c r="J1132" i="25"/>
  <c r="J1131" i="25"/>
  <c r="J1130" i="25"/>
  <c r="J1129" i="25"/>
  <c r="J1128" i="25"/>
  <c r="J1127" i="25"/>
  <c r="J1126" i="25"/>
  <c r="J1125" i="25"/>
  <c r="J1124" i="25"/>
  <c r="J1123" i="25"/>
  <c r="J1122" i="25"/>
  <c r="J1121" i="25"/>
  <c r="J1120" i="25"/>
  <c r="J1119" i="25"/>
  <c r="J1118" i="25"/>
  <c r="J1117" i="25"/>
  <c r="J1116" i="25"/>
  <c r="J1115" i="25"/>
  <c r="J1114" i="25"/>
  <c r="J1113" i="25"/>
  <c r="J1112" i="25"/>
  <c r="J1111" i="25"/>
  <c r="J1110" i="25"/>
  <c r="J1109" i="25"/>
  <c r="J1108" i="25"/>
  <c r="J1107" i="25"/>
  <c r="J1106" i="25"/>
  <c r="J1105" i="25"/>
  <c r="J1104" i="25"/>
  <c r="J1103" i="25"/>
  <c r="J1102" i="25"/>
  <c r="J1101" i="25"/>
  <c r="J1100" i="25"/>
  <c r="J1099" i="25"/>
  <c r="J1098" i="25"/>
  <c r="J1097" i="25"/>
  <c r="J1096" i="25"/>
  <c r="J1095" i="25"/>
  <c r="J1094" i="25"/>
  <c r="J1093" i="25"/>
  <c r="J1092" i="25"/>
  <c r="J1091" i="25"/>
  <c r="J1090" i="25"/>
  <c r="J1089" i="25"/>
  <c r="J1088" i="25"/>
  <c r="J1087" i="25"/>
  <c r="J1086" i="25"/>
  <c r="J1085" i="25"/>
  <c r="J1084" i="25"/>
  <c r="J1083" i="25"/>
  <c r="J1082" i="25"/>
  <c r="J1081" i="25"/>
  <c r="J1080" i="25"/>
  <c r="J1079" i="25"/>
  <c r="J1078" i="25"/>
  <c r="J1077" i="25"/>
  <c r="J1076" i="25"/>
  <c r="J1075" i="25"/>
  <c r="J1074" i="25"/>
  <c r="J1073" i="25"/>
  <c r="J1072" i="25"/>
  <c r="J1071" i="25"/>
  <c r="J1070" i="25"/>
  <c r="J1069" i="25"/>
  <c r="J1068" i="25"/>
  <c r="J1067" i="25"/>
  <c r="J1066" i="25"/>
  <c r="J1065" i="25"/>
  <c r="J1064" i="25"/>
  <c r="J1063" i="25"/>
  <c r="J1062" i="25"/>
  <c r="J1061" i="25"/>
  <c r="J1060" i="25"/>
  <c r="J1059" i="25"/>
  <c r="J1058" i="25"/>
  <c r="J1057" i="25"/>
  <c r="J1056" i="25"/>
  <c r="J1055" i="25"/>
  <c r="J1054" i="25"/>
  <c r="J1053" i="25"/>
  <c r="J1052" i="25"/>
  <c r="J1051" i="25"/>
  <c r="J1050" i="25"/>
  <c r="J1049" i="25"/>
  <c r="J1048" i="25"/>
  <c r="J1047" i="25"/>
  <c r="J1046" i="25"/>
  <c r="J1045" i="25"/>
  <c r="J1044" i="25"/>
  <c r="J1043" i="25"/>
  <c r="J1042" i="25"/>
  <c r="J1041" i="25"/>
  <c r="J1040" i="25"/>
  <c r="J1039" i="25"/>
  <c r="J1038" i="25"/>
  <c r="J1037" i="25"/>
  <c r="J1036" i="25"/>
  <c r="J1035" i="25"/>
  <c r="J1034" i="25"/>
  <c r="J1033" i="25"/>
  <c r="J1032" i="25"/>
  <c r="J1031" i="25"/>
  <c r="J1030" i="25"/>
  <c r="J1029" i="25"/>
  <c r="J1028" i="25"/>
  <c r="J1027" i="25"/>
  <c r="J1026" i="25"/>
  <c r="J1025" i="25"/>
  <c r="J1024" i="25"/>
  <c r="J1023" i="25"/>
  <c r="J1022" i="25"/>
  <c r="J1021" i="25"/>
  <c r="J1020" i="25"/>
  <c r="J1019" i="25"/>
  <c r="J1018" i="25"/>
  <c r="J1017" i="25"/>
  <c r="J1016" i="25"/>
  <c r="J1015" i="25"/>
  <c r="J1014" i="25"/>
  <c r="J1013" i="25"/>
  <c r="J1012" i="25"/>
  <c r="J1011" i="25"/>
  <c r="J1010" i="25"/>
  <c r="J1009" i="25"/>
  <c r="J1008" i="25"/>
  <c r="J1007" i="25"/>
  <c r="J1006" i="25"/>
  <c r="J1005" i="25"/>
  <c r="J1004" i="25"/>
  <c r="J1003" i="25"/>
  <c r="J1002" i="25"/>
  <c r="J1001" i="25"/>
  <c r="J1000" i="25"/>
  <c r="J999" i="25"/>
  <c r="J998" i="25"/>
  <c r="J997" i="25"/>
  <c r="J996" i="25"/>
  <c r="J995" i="25"/>
  <c r="J994" i="25"/>
  <c r="J993" i="25"/>
  <c r="J992" i="25"/>
  <c r="J991" i="25"/>
  <c r="J990" i="25"/>
  <c r="J989" i="25"/>
  <c r="J988" i="25"/>
  <c r="J987" i="25"/>
  <c r="J986" i="25"/>
  <c r="J985" i="25"/>
  <c r="J984" i="25"/>
  <c r="J983" i="25"/>
  <c r="J982" i="25"/>
  <c r="J981" i="25"/>
  <c r="J980" i="25"/>
  <c r="J979" i="25"/>
  <c r="J978" i="25"/>
  <c r="J977" i="25"/>
  <c r="J976" i="25"/>
  <c r="J975" i="25"/>
  <c r="J974" i="25"/>
  <c r="J973" i="25"/>
  <c r="J972" i="25"/>
  <c r="J971" i="25"/>
  <c r="J970" i="25"/>
  <c r="J969" i="25"/>
  <c r="J968" i="25"/>
  <c r="J967" i="25"/>
  <c r="J966" i="25"/>
  <c r="J965" i="25"/>
  <c r="J964" i="25"/>
  <c r="J963" i="25"/>
  <c r="J962" i="25"/>
  <c r="J961" i="25"/>
  <c r="J960" i="25"/>
  <c r="J959" i="25"/>
  <c r="J958" i="25"/>
  <c r="J957" i="25"/>
  <c r="J956" i="25"/>
  <c r="J955" i="25"/>
  <c r="J954" i="25"/>
  <c r="J953" i="25"/>
  <c r="J952" i="25"/>
  <c r="J951" i="25"/>
  <c r="J950" i="25"/>
  <c r="J949" i="25"/>
  <c r="J948" i="25"/>
  <c r="J947" i="25"/>
  <c r="J946" i="25"/>
  <c r="J945" i="25"/>
  <c r="J944" i="25"/>
  <c r="J943" i="25"/>
  <c r="J942" i="25"/>
  <c r="J941" i="25"/>
  <c r="J940" i="25"/>
  <c r="J939" i="25"/>
  <c r="J938" i="25"/>
  <c r="J937" i="25"/>
  <c r="J936" i="25"/>
  <c r="J935" i="25"/>
  <c r="J934" i="25"/>
  <c r="J933" i="25"/>
  <c r="J932" i="25"/>
  <c r="J931" i="25"/>
  <c r="J930" i="25"/>
  <c r="J929" i="25"/>
  <c r="J928" i="25"/>
  <c r="J927" i="25"/>
  <c r="J926" i="25"/>
  <c r="J925" i="25"/>
  <c r="J924" i="25"/>
  <c r="J923" i="25"/>
  <c r="J922" i="25"/>
  <c r="J921" i="25"/>
  <c r="J920" i="25"/>
  <c r="J919" i="25"/>
  <c r="J918" i="25"/>
  <c r="J917" i="25"/>
  <c r="J916" i="25"/>
  <c r="J915" i="25"/>
  <c r="J914" i="25"/>
  <c r="J913" i="25"/>
  <c r="J912" i="25"/>
  <c r="J911" i="25"/>
  <c r="J910" i="25"/>
  <c r="J909" i="25"/>
  <c r="J908" i="25"/>
  <c r="J907" i="25"/>
  <c r="J906" i="25"/>
  <c r="J905" i="25"/>
  <c r="J904" i="25"/>
  <c r="J903" i="25"/>
  <c r="J902" i="25"/>
  <c r="J901" i="25"/>
  <c r="J900" i="25"/>
  <c r="J899" i="25"/>
  <c r="J898" i="25"/>
  <c r="J897" i="25"/>
  <c r="J896" i="25"/>
  <c r="J895" i="25"/>
  <c r="J894" i="25"/>
  <c r="J893" i="25"/>
  <c r="J892" i="25"/>
  <c r="J891" i="25"/>
  <c r="J890" i="25"/>
  <c r="J889" i="25"/>
  <c r="J888" i="25"/>
  <c r="J887" i="25"/>
  <c r="J886" i="25"/>
  <c r="J885" i="25"/>
  <c r="J884" i="25"/>
  <c r="J883" i="25"/>
  <c r="J882" i="25"/>
  <c r="J881" i="25"/>
  <c r="J880" i="25"/>
  <c r="J879" i="25"/>
  <c r="J878" i="25"/>
  <c r="J877" i="25"/>
  <c r="J876" i="25"/>
  <c r="J875" i="25"/>
  <c r="J874" i="25"/>
  <c r="J873" i="25"/>
  <c r="J872" i="25"/>
  <c r="J871" i="25"/>
  <c r="J870" i="25"/>
  <c r="J869" i="25"/>
  <c r="J868" i="25"/>
  <c r="J867" i="25"/>
  <c r="J866" i="25"/>
  <c r="J865" i="25"/>
  <c r="J864" i="25"/>
  <c r="J863" i="25"/>
  <c r="J862" i="25"/>
  <c r="J861" i="25"/>
  <c r="J860" i="25"/>
  <c r="J859" i="25"/>
  <c r="J858" i="25"/>
  <c r="J857" i="25"/>
  <c r="J856" i="25"/>
  <c r="J855" i="25"/>
  <c r="J854" i="25"/>
  <c r="J853" i="25"/>
  <c r="J852" i="25"/>
  <c r="J851" i="25"/>
  <c r="J850" i="25"/>
  <c r="J849" i="25"/>
  <c r="J848" i="25"/>
  <c r="J847" i="25"/>
  <c r="J846" i="25"/>
  <c r="J845" i="25"/>
  <c r="J844" i="25"/>
  <c r="J843" i="25"/>
  <c r="J842" i="25"/>
  <c r="J841" i="25"/>
  <c r="J840" i="25"/>
  <c r="J839" i="25"/>
  <c r="J838" i="25"/>
  <c r="J837" i="25"/>
  <c r="J836" i="25"/>
  <c r="J835" i="25"/>
  <c r="J834" i="25"/>
  <c r="J833" i="25"/>
  <c r="J832" i="25"/>
  <c r="J831" i="25"/>
  <c r="J830" i="25"/>
  <c r="J829" i="25"/>
  <c r="J828" i="25"/>
  <c r="J827" i="25"/>
  <c r="J826" i="25"/>
  <c r="J825" i="25"/>
  <c r="J824" i="25"/>
  <c r="J823" i="25"/>
  <c r="J822" i="25"/>
  <c r="J821" i="25"/>
  <c r="J820" i="25"/>
  <c r="J819" i="25"/>
  <c r="J818" i="25"/>
  <c r="J817" i="25"/>
  <c r="J816" i="25"/>
  <c r="J815" i="25"/>
  <c r="J814" i="25"/>
  <c r="J813" i="25"/>
  <c r="J812" i="25"/>
  <c r="J811" i="25"/>
  <c r="J810" i="25"/>
  <c r="J809" i="25"/>
  <c r="J808" i="25"/>
  <c r="J807" i="25"/>
  <c r="J806" i="25"/>
  <c r="J805" i="25"/>
  <c r="J804" i="25"/>
  <c r="J803" i="25"/>
  <c r="J802" i="25"/>
  <c r="J801" i="25"/>
  <c r="J800" i="25"/>
  <c r="J799" i="25"/>
  <c r="J798" i="25"/>
  <c r="J797" i="25"/>
  <c r="J796" i="25"/>
  <c r="J795" i="25"/>
  <c r="J794" i="25"/>
  <c r="J793" i="25"/>
  <c r="J792" i="25"/>
  <c r="J791" i="25"/>
  <c r="J790" i="25"/>
  <c r="J789" i="25"/>
  <c r="J788" i="25"/>
  <c r="J787" i="25"/>
  <c r="J786" i="25"/>
  <c r="J785" i="25"/>
  <c r="J784" i="25"/>
  <c r="J783" i="25"/>
  <c r="J782" i="25"/>
  <c r="J781" i="25"/>
  <c r="J780" i="25"/>
  <c r="J779" i="25"/>
  <c r="J778" i="25"/>
  <c r="J777" i="25"/>
  <c r="J776" i="25"/>
  <c r="J775" i="25"/>
  <c r="J774" i="25"/>
  <c r="J773" i="25"/>
  <c r="J772" i="25"/>
  <c r="J771" i="25"/>
  <c r="J770" i="25"/>
  <c r="J769" i="25"/>
  <c r="J768" i="25"/>
  <c r="J767" i="25"/>
  <c r="J766" i="25"/>
  <c r="J765" i="25"/>
  <c r="J764" i="25"/>
  <c r="J763" i="25"/>
  <c r="J762" i="25"/>
  <c r="J761" i="25"/>
  <c r="J760" i="25"/>
  <c r="J759" i="25"/>
  <c r="J758" i="25"/>
  <c r="J757" i="25"/>
  <c r="J756" i="25"/>
  <c r="J755" i="25"/>
  <c r="J754" i="25"/>
  <c r="J753" i="25"/>
  <c r="J752" i="25"/>
  <c r="J751" i="25"/>
  <c r="J750" i="25"/>
  <c r="J749" i="25"/>
  <c r="J748" i="25"/>
  <c r="J747" i="25"/>
  <c r="J746" i="25"/>
  <c r="J745" i="25"/>
  <c r="J744" i="25"/>
  <c r="J743" i="25"/>
  <c r="J742" i="25"/>
  <c r="J741" i="25"/>
  <c r="J740" i="25"/>
  <c r="J739" i="25"/>
  <c r="J738" i="25"/>
  <c r="J737" i="25"/>
  <c r="J736" i="25"/>
  <c r="J735" i="25"/>
  <c r="J734" i="25"/>
  <c r="J733" i="25"/>
  <c r="J732" i="25"/>
  <c r="J731" i="25"/>
  <c r="J730" i="25"/>
  <c r="J729" i="25"/>
  <c r="J728" i="25"/>
  <c r="J727" i="25"/>
  <c r="J726" i="25"/>
  <c r="J725" i="25"/>
  <c r="J724" i="25"/>
  <c r="J723" i="25"/>
  <c r="J722" i="25"/>
  <c r="J721" i="25"/>
  <c r="J720" i="25"/>
  <c r="J719" i="25"/>
  <c r="J718" i="25"/>
  <c r="J717" i="25"/>
  <c r="J716" i="25"/>
  <c r="J715" i="25"/>
  <c r="J714" i="25"/>
  <c r="J713" i="25"/>
  <c r="J712" i="25"/>
  <c r="J711" i="25"/>
  <c r="J710" i="25"/>
  <c r="J709" i="25"/>
  <c r="J708" i="25"/>
  <c r="J707" i="25"/>
  <c r="J706" i="25"/>
  <c r="J705" i="25"/>
  <c r="J704" i="25"/>
  <c r="J703" i="25"/>
  <c r="J702" i="25"/>
  <c r="J701" i="25"/>
  <c r="J700" i="25"/>
  <c r="J699" i="25"/>
  <c r="J698" i="25"/>
  <c r="J697" i="25"/>
  <c r="J696" i="25"/>
  <c r="J695" i="25"/>
  <c r="J694" i="25"/>
  <c r="J693" i="25"/>
  <c r="J692" i="25"/>
  <c r="J691" i="25"/>
  <c r="J690" i="25"/>
  <c r="J689" i="25"/>
  <c r="J688" i="25"/>
  <c r="J687" i="25"/>
  <c r="J686" i="25"/>
  <c r="J685" i="25"/>
  <c r="J684" i="25"/>
  <c r="J683" i="25"/>
  <c r="J682" i="25"/>
  <c r="J681" i="25"/>
  <c r="J680" i="25"/>
  <c r="J679" i="25"/>
  <c r="J678" i="25"/>
  <c r="J677" i="25"/>
  <c r="J676" i="25"/>
  <c r="J675" i="25"/>
  <c r="J674" i="25"/>
  <c r="J673" i="25"/>
  <c r="J672" i="25"/>
  <c r="J671" i="25"/>
  <c r="J670" i="25"/>
  <c r="J669" i="25"/>
  <c r="J668" i="25"/>
  <c r="J667" i="25"/>
  <c r="J666" i="25"/>
  <c r="J665" i="25"/>
  <c r="J664" i="25"/>
  <c r="J663" i="25"/>
  <c r="J662" i="25"/>
  <c r="J661" i="25"/>
  <c r="J660" i="25"/>
  <c r="J659" i="25"/>
  <c r="J658" i="25"/>
  <c r="J657" i="25"/>
  <c r="J656" i="25"/>
  <c r="J655" i="25"/>
  <c r="J654" i="25"/>
  <c r="J653" i="25"/>
  <c r="J652" i="25"/>
  <c r="J651" i="25"/>
  <c r="J650" i="25"/>
  <c r="J649" i="25"/>
  <c r="J648" i="25"/>
  <c r="J647" i="25"/>
  <c r="J646" i="25"/>
  <c r="J645" i="25"/>
  <c r="J644" i="25"/>
  <c r="J643" i="25"/>
  <c r="J642" i="25"/>
  <c r="J641" i="25"/>
  <c r="J640" i="25"/>
  <c r="J639" i="25"/>
  <c r="J638" i="25"/>
  <c r="J637" i="25"/>
  <c r="J636" i="25"/>
  <c r="J635" i="25"/>
  <c r="J634" i="25"/>
  <c r="J633" i="25"/>
  <c r="J632" i="25"/>
  <c r="J631" i="25"/>
  <c r="J630" i="25"/>
  <c r="J629" i="25"/>
  <c r="J628" i="25"/>
  <c r="J627" i="25"/>
  <c r="J626" i="25"/>
  <c r="J625" i="25"/>
  <c r="J624" i="25"/>
  <c r="J623" i="25"/>
  <c r="J622" i="25"/>
  <c r="J621" i="25"/>
  <c r="J620" i="25"/>
  <c r="J619" i="25"/>
  <c r="J618" i="25"/>
  <c r="J617" i="25"/>
  <c r="J616" i="25"/>
  <c r="J615" i="25"/>
  <c r="J614" i="25"/>
  <c r="J613" i="25"/>
  <c r="J612" i="25"/>
  <c r="J611" i="25"/>
  <c r="J610" i="25"/>
  <c r="J609" i="25"/>
  <c r="J608" i="25"/>
  <c r="J607" i="25"/>
  <c r="J606" i="25"/>
  <c r="J605" i="25"/>
  <c r="J604" i="25"/>
  <c r="J603" i="25"/>
  <c r="J602" i="25"/>
  <c r="J601" i="25"/>
  <c r="J600" i="25"/>
  <c r="J599" i="25"/>
  <c r="J598" i="25"/>
  <c r="J597" i="25"/>
  <c r="J596" i="25"/>
  <c r="J595" i="25"/>
  <c r="J594" i="25"/>
  <c r="J593" i="25"/>
  <c r="J592" i="25"/>
  <c r="J591" i="25"/>
  <c r="J590" i="25"/>
  <c r="J589" i="25"/>
  <c r="J588" i="25"/>
  <c r="J587" i="25"/>
  <c r="J586" i="25"/>
  <c r="J585" i="25"/>
  <c r="J584" i="25"/>
  <c r="J583" i="25"/>
  <c r="J582" i="25"/>
  <c r="J581" i="25"/>
  <c r="J580" i="25"/>
  <c r="J579" i="25"/>
  <c r="J578" i="25"/>
  <c r="J577" i="25"/>
  <c r="J576" i="25"/>
  <c r="J575" i="25"/>
  <c r="J574" i="25"/>
  <c r="J573" i="25"/>
  <c r="J572" i="25"/>
  <c r="J571" i="25"/>
  <c r="J570" i="25"/>
  <c r="J569" i="25"/>
  <c r="J568" i="25"/>
  <c r="J567" i="25"/>
  <c r="J566" i="25"/>
  <c r="J565" i="25"/>
  <c r="J564" i="25"/>
  <c r="J563" i="25"/>
  <c r="J562" i="25"/>
  <c r="J561" i="25"/>
  <c r="J560" i="25"/>
  <c r="J559" i="25"/>
  <c r="J558" i="25"/>
  <c r="J557" i="25"/>
  <c r="J556" i="25"/>
  <c r="J555" i="25"/>
  <c r="J554" i="25"/>
  <c r="J553" i="25"/>
  <c r="J552" i="25"/>
  <c r="J551" i="25"/>
  <c r="J550" i="25"/>
  <c r="J549" i="25"/>
  <c r="J548" i="25"/>
  <c r="J547" i="25"/>
  <c r="J546" i="25"/>
  <c r="J545" i="25"/>
  <c r="J544" i="25"/>
  <c r="J543" i="25"/>
  <c r="J542" i="25"/>
  <c r="J541" i="25"/>
  <c r="J540" i="25"/>
  <c r="J539" i="25"/>
  <c r="J538" i="25"/>
  <c r="J537" i="25"/>
  <c r="J536" i="25"/>
  <c r="J535" i="25"/>
  <c r="J534" i="25"/>
  <c r="J533" i="25"/>
  <c r="J532" i="25"/>
  <c r="J531" i="25"/>
  <c r="J530" i="25"/>
  <c r="J529" i="25"/>
  <c r="J528" i="25"/>
  <c r="J527" i="25"/>
  <c r="J526" i="25"/>
  <c r="J525" i="25"/>
  <c r="J524" i="25"/>
  <c r="J523" i="25"/>
  <c r="J522" i="25"/>
  <c r="J521" i="25"/>
  <c r="J520" i="25"/>
  <c r="J519" i="25"/>
  <c r="J518" i="25"/>
  <c r="J517" i="25"/>
  <c r="J516" i="25"/>
  <c r="J515" i="25"/>
  <c r="J514" i="25"/>
  <c r="J513" i="25"/>
  <c r="J512" i="25"/>
  <c r="J511" i="25"/>
  <c r="J510" i="25"/>
  <c r="J509" i="25"/>
  <c r="J508" i="25"/>
  <c r="J507" i="25"/>
  <c r="J506" i="25"/>
  <c r="J505" i="25"/>
  <c r="J504" i="25"/>
  <c r="J503" i="25"/>
  <c r="J502" i="25"/>
  <c r="J501" i="25"/>
  <c r="J500" i="25"/>
  <c r="J499" i="25"/>
  <c r="J498" i="25"/>
  <c r="J497" i="25"/>
  <c r="J496" i="25"/>
  <c r="J495" i="25"/>
  <c r="J494" i="25"/>
  <c r="J493" i="25"/>
  <c r="J492" i="25"/>
  <c r="J491" i="25"/>
  <c r="J490" i="25"/>
  <c r="J489" i="25"/>
  <c r="J488" i="25"/>
  <c r="J487" i="25"/>
  <c r="J486" i="25"/>
  <c r="J485" i="25"/>
  <c r="J484" i="25"/>
  <c r="J483" i="25"/>
  <c r="J482" i="25"/>
  <c r="J481" i="25"/>
  <c r="J480" i="25"/>
  <c r="J479" i="25"/>
  <c r="J478" i="25"/>
  <c r="J477" i="25"/>
  <c r="J476" i="25"/>
  <c r="J475" i="25"/>
  <c r="J474" i="25"/>
  <c r="J473" i="25"/>
  <c r="J472" i="25"/>
  <c r="J471" i="25"/>
  <c r="J470" i="25"/>
  <c r="J469" i="25"/>
  <c r="J468" i="25"/>
  <c r="J467" i="25"/>
  <c r="J466" i="25"/>
  <c r="J465" i="25"/>
  <c r="J464" i="25"/>
  <c r="J463" i="25"/>
  <c r="J462" i="25"/>
  <c r="J461" i="25"/>
  <c r="J460" i="25"/>
  <c r="J459" i="25"/>
  <c r="J458" i="25"/>
  <c r="J457" i="25"/>
  <c r="J456" i="25"/>
  <c r="J455" i="25"/>
  <c r="J454" i="25"/>
  <c r="J453" i="25"/>
  <c r="J452" i="25"/>
  <c r="J451" i="25"/>
  <c r="J450" i="25"/>
  <c r="J449" i="25"/>
  <c r="J448" i="25"/>
  <c r="J447" i="25"/>
  <c r="J446" i="25"/>
  <c r="J445" i="25"/>
  <c r="J444" i="25"/>
  <c r="J443" i="25"/>
  <c r="J442" i="25"/>
  <c r="J441" i="25"/>
  <c r="J440" i="25"/>
  <c r="J439" i="25"/>
  <c r="J438" i="25"/>
  <c r="J437" i="25"/>
  <c r="J436" i="25"/>
  <c r="J435" i="25"/>
  <c r="J434" i="25"/>
  <c r="J433" i="25"/>
  <c r="J432" i="25"/>
  <c r="J431" i="25"/>
  <c r="J430" i="25"/>
  <c r="J429" i="25"/>
  <c r="J428" i="25"/>
  <c r="J427" i="25"/>
  <c r="J426" i="25"/>
  <c r="J425" i="25"/>
  <c r="J424" i="25"/>
  <c r="J423" i="25"/>
  <c r="J422" i="25"/>
  <c r="J421" i="25"/>
  <c r="J420" i="25"/>
  <c r="J419" i="25"/>
  <c r="J418" i="25"/>
  <c r="J417" i="25"/>
  <c r="J416" i="25"/>
  <c r="J415" i="25"/>
  <c r="J414" i="25"/>
  <c r="J413" i="25"/>
  <c r="J412" i="25"/>
  <c r="J411" i="25"/>
  <c r="J410" i="25"/>
  <c r="J409" i="25"/>
  <c r="J408" i="25"/>
  <c r="J407" i="25"/>
  <c r="J406" i="25"/>
  <c r="J405" i="25"/>
  <c r="J404" i="25"/>
  <c r="J403" i="25"/>
  <c r="J402" i="25"/>
  <c r="J401" i="25"/>
  <c r="J400" i="25"/>
  <c r="J399" i="25"/>
  <c r="J398" i="25"/>
  <c r="J397" i="25"/>
  <c r="J396" i="25"/>
  <c r="J395" i="25"/>
  <c r="J394" i="25"/>
  <c r="J393" i="25"/>
  <c r="J392" i="25"/>
  <c r="J391" i="25"/>
  <c r="J390" i="25"/>
  <c r="J389" i="25"/>
  <c r="J388" i="25"/>
  <c r="J387" i="25"/>
  <c r="J386" i="25"/>
  <c r="J385" i="25"/>
  <c r="J384" i="25"/>
  <c r="J383" i="25"/>
  <c r="J382" i="25"/>
  <c r="J381" i="25"/>
  <c r="J380" i="25"/>
  <c r="J379" i="25"/>
  <c r="J378" i="25"/>
  <c r="J377" i="25"/>
  <c r="J376" i="25"/>
  <c r="J375" i="25"/>
  <c r="J374" i="25"/>
  <c r="J373" i="25"/>
  <c r="J372" i="25"/>
  <c r="J371" i="25"/>
  <c r="J370" i="25"/>
  <c r="J369" i="25"/>
  <c r="J368" i="25"/>
  <c r="J367" i="25"/>
  <c r="J366" i="25"/>
  <c r="J365" i="25"/>
  <c r="J364" i="25"/>
  <c r="J363" i="25"/>
  <c r="J362" i="25"/>
  <c r="J361" i="25"/>
  <c r="J360" i="25"/>
  <c r="J359" i="25"/>
  <c r="J358" i="25"/>
  <c r="J357" i="25"/>
  <c r="J356" i="25"/>
  <c r="J355" i="25"/>
  <c r="J354" i="25"/>
  <c r="J353" i="25"/>
  <c r="J352" i="25"/>
  <c r="J351" i="25"/>
  <c r="J350" i="25"/>
  <c r="J349" i="25"/>
  <c r="J348" i="25"/>
  <c r="J347" i="25"/>
  <c r="J346" i="25"/>
  <c r="J345" i="25"/>
  <c r="J344" i="25"/>
  <c r="J343" i="25"/>
  <c r="J342" i="25"/>
  <c r="J341" i="25"/>
  <c r="J340" i="25"/>
  <c r="J339" i="25"/>
  <c r="J338" i="25"/>
  <c r="J337" i="25"/>
  <c r="J336" i="25"/>
  <c r="J335" i="25"/>
  <c r="J334" i="25"/>
  <c r="J333" i="25"/>
  <c r="J332" i="25"/>
  <c r="J331" i="25"/>
  <c r="J330" i="25"/>
  <c r="J329" i="25"/>
  <c r="J328" i="25"/>
  <c r="J327" i="25"/>
  <c r="J326" i="25"/>
  <c r="J325" i="25"/>
  <c r="J324" i="25"/>
  <c r="J323" i="25"/>
  <c r="J322" i="25"/>
  <c r="J321" i="25"/>
  <c r="J320" i="25"/>
  <c r="J319" i="25"/>
  <c r="J318" i="25"/>
  <c r="J317" i="25"/>
  <c r="J316" i="25"/>
  <c r="J315" i="25"/>
  <c r="J314" i="25"/>
  <c r="J313" i="25"/>
  <c r="J312" i="25"/>
  <c r="J311" i="25"/>
  <c r="J310" i="25"/>
  <c r="J309" i="25"/>
  <c r="J308" i="25"/>
  <c r="J307" i="25"/>
  <c r="J306" i="25"/>
  <c r="J305" i="25"/>
  <c r="J304" i="25"/>
  <c r="J303" i="25"/>
  <c r="J302" i="25"/>
  <c r="J301" i="25"/>
  <c r="J300" i="25"/>
  <c r="J299" i="25"/>
  <c r="J298" i="25"/>
  <c r="J297" i="25"/>
  <c r="J296" i="25"/>
  <c r="J295" i="25"/>
  <c r="J294" i="25"/>
  <c r="J293" i="25"/>
  <c r="J292" i="25"/>
  <c r="J291" i="25"/>
  <c r="J290" i="25"/>
  <c r="J289" i="25"/>
  <c r="J288" i="25"/>
  <c r="J287" i="25"/>
  <c r="J286" i="25"/>
  <c r="J285" i="25"/>
  <c r="J284" i="25"/>
  <c r="J283" i="25"/>
  <c r="J282" i="25"/>
  <c r="J281" i="25"/>
  <c r="J280" i="25"/>
  <c r="J279" i="25"/>
  <c r="J278" i="25"/>
  <c r="J277" i="25"/>
  <c r="J276" i="25"/>
  <c r="J275" i="25"/>
  <c r="J274" i="25"/>
  <c r="J273" i="25"/>
  <c r="J272" i="25"/>
  <c r="J271" i="25"/>
  <c r="J270" i="25"/>
  <c r="J269" i="25"/>
  <c r="J268" i="25"/>
  <c r="J267" i="25"/>
  <c r="J266" i="25"/>
  <c r="J265" i="25"/>
  <c r="J264" i="25"/>
  <c r="J263" i="25"/>
  <c r="J262" i="25"/>
  <c r="J261" i="25"/>
  <c r="J260" i="25"/>
  <c r="J259" i="25"/>
  <c r="J258" i="25"/>
  <c r="J257" i="25"/>
  <c r="J256" i="25"/>
  <c r="J255" i="25"/>
  <c r="J254" i="25"/>
  <c r="J253" i="25"/>
  <c r="J252" i="25"/>
  <c r="J251" i="25"/>
  <c r="J250" i="25"/>
  <c r="J249" i="25"/>
  <c r="J248" i="25"/>
  <c r="J247" i="25"/>
  <c r="J246" i="25"/>
  <c r="J245" i="25"/>
  <c r="J244" i="25"/>
  <c r="J243" i="25"/>
  <c r="J242" i="25"/>
  <c r="J241" i="25"/>
  <c r="J240" i="25"/>
  <c r="J239" i="25"/>
  <c r="J238" i="25"/>
  <c r="J237" i="25"/>
  <c r="J236" i="25"/>
  <c r="J235" i="25"/>
  <c r="J234" i="25"/>
  <c r="J233" i="25"/>
  <c r="J232" i="25"/>
  <c r="J231" i="25"/>
  <c r="J230" i="25"/>
  <c r="J229" i="25"/>
  <c r="J228" i="25"/>
  <c r="J227" i="25"/>
  <c r="J226" i="25"/>
  <c r="J225" i="25"/>
  <c r="J224" i="25"/>
  <c r="J223" i="25"/>
  <c r="J222" i="25"/>
  <c r="J221" i="25"/>
  <c r="J220" i="25"/>
  <c r="J219" i="25"/>
  <c r="J218" i="25"/>
  <c r="J217" i="25"/>
  <c r="J216" i="25"/>
  <c r="J215" i="25"/>
  <c r="J214" i="25"/>
  <c r="J213" i="25"/>
  <c r="J212" i="25"/>
  <c r="J211" i="25"/>
  <c r="J210" i="25"/>
  <c r="J209" i="25"/>
  <c r="J208" i="25"/>
  <c r="J207" i="25"/>
  <c r="J206" i="25"/>
  <c r="J205" i="25"/>
  <c r="J204" i="25"/>
  <c r="J203" i="25"/>
  <c r="J202" i="25"/>
  <c r="J201" i="25"/>
  <c r="J200" i="25"/>
  <c r="J199" i="25"/>
  <c r="J198" i="25"/>
  <c r="J197" i="25"/>
  <c r="J196" i="25"/>
  <c r="J195" i="25"/>
  <c r="J194" i="25"/>
  <c r="J193" i="25"/>
  <c r="J192" i="25"/>
  <c r="J191" i="25"/>
  <c r="J190" i="25"/>
  <c r="J189" i="25"/>
  <c r="J188" i="25"/>
  <c r="J187" i="25"/>
  <c r="J186" i="25"/>
  <c r="J185" i="25"/>
  <c r="J184" i="25"/>
  <c r="J183" i="25"/>
  <c r="J182" i="25"/>
  <c r="J181" i="25"/>
  <c r="J180" i="25"/>
  <c r="J179" i="25"/>
  <c r="J178" i="25"/>
  <c r="J177" i="25"/>
  <c r="J176" i="25"/>
  <c r="J175" i="25"/>
  <c r="J174" i="25"/>
  <c r="J173" i="25"/>
  <c r="J172" i="25"/>
  <c r="J171" i="25"/>
  <c r="J170" i="25"/>
  <c r="J169" i="25"/>
  <c r="J168" i="25"/>
  <c r="J167" i="25"/>
  <c r="J166" i="25"/>
  <c r="J165" i="25"/>
  <c r="J164" i="25"/>
  <c r="J163" i="25"/>
  <c r="J162" i="25"/>
  <c r="J161" i="25"/>
  <c r="J160" i="25"/>
  <c r="J159" i="25"/>
  <c r="J158" i="25"/>
  <c r="J157" i="25"/>
  <c r="J156" i="25"/>
  <c r="J155" i="25"/>
  <c r="J154" i="25"/>
  <c r="J153" i="25"/>
  <c r="J152" i="25"/>
  <c r="J151" i="25"/>
  <c r="J150" i="25"/>
  <c r="J149" i="25"/>
  <c r="J148" i="25"/>
  <c r="J147" i="25"/>
  <c r="J146" i="25"/>
  <c r="J145" i="25"/>
  <c r="J144" i="25"/>
  <c r="J143" i="25"/>
  <c r="J142" i="25"/>
  <c r="J141" i="25"/>
  <c r="J140" i="25"/>
  <c r="J139" i="25"/>
  <c r="J138" i="25"/>
  <c r="J137" i="25"/>
  <c r="J136" i="25"/>
  <c r="J135" i="25"/>
  <c r="J134" i="25"/>
  <c r="J133" i="25"/>
  <c r="J132" i="25"/>
  <c r="J131" i="25"/>
  <c r="J130" i="25"/>
  <c r="J129" i="25"/>
  <c r="J128" i="25"/>
  <c r="J127" i="25"/>
  <c r="J126" i="25"/>
  <c r="J125" i="25"/>
  <c r="J124" i="25"/>
  <c r="J123" i="25"/>
  <c r="J122" i="25"/>
  <c r="J121" i="25"/>
  <c r="J120" i="25"/>
  <c r="J119" i="25"/>
  <c r="J118" i="25"/>
  <c r="J117" i="25"/>
  <c r="J116" i="25"/>
  <c r="J115" i="25"/>
  <c r="J114" i="25"/>
  <c r="J113" i="25"/>
  <c r="J112" i="25"/>
  <c r="J111" i="25"/>
  <c r="J110" i="25"/>
  <c r="J109" i="25"/>
  <c r="J108" i="25"/>
  <c r="J107" i="25"/>
  <c r="J106" i="25"/>
  <c r="J105" i="25"/>
  <c r="J104" i="25"/>
  <c r="J103" i="25"/>
  <c r="J102" i="25"/>
  <c r="J101" i="25"/>
  <c r="J100" i="25"/>
  <c r="J99" i="25"/>
  <c r="J98" i="25"/>
  <c r="J97" i="25"/>
  <c r="J96" i="25"/>
  <c r="J95" i="25"/>
  <c r="J94" i="25"/>
  <c r="J93" i="25"/>
  <c r="J92" i="25"/>
  <c r="J91" i="25"/>
  <c r="J90" i="25"/>
  <c r="J89" i="25"/>
  <c r="J88" i="25"/>
  <c r="J87" i="25"/>
  <c r="J86" i="25"/>
  <c r="J85" i="25"/>
  <c r="J84" i="25"/>
  <c r="J83" i="25"/>
  <c r="J82" i="25"/>
  <c r="J81" i="25"/>
  <c r="J80" i="25"/>
  <c r="J79" i="25"/>
  <c r="J78" i="25"/>
  <c r="J77" i="25"/>
  <c r="J76" i="25"/>
  <c r="J75" i="25"/>
  <c r="J74" i="25"/>
  <c r="J73" i="25"/>
  <c r="J72" i="25"/>
  <c r="J71" i="25"/>
  <c r="J70" i="25"/>
  <c r="J69" i="25"/>
  <c r="J68" i="25"/>
  <c r="J67" i="25"/>
  <c r="J66" i="25"/>
  <c r="J65" i="25"/>
  <c r="J64" i="25"/>
  <c r="J63" i="25"/>
  <c r="J62" i="25"/>
  <c r="J61" i="25"/>
  <c r="J60" i="25"/>
  <c r="J59" i="25"/>
  <c r="J58" i="25"/>
  <c r="J57" i="25"/>
  <c r="J56" i="25"/>
  <c r="J55" i="25"/>
  <c r="J54" i="25"/>
  <c r="J53" i="25"/>
  <c r="J52" i="25"/>
  <c r="J51" i="25"/>
  <c r="J50" i="25"/>
  <c r="J49" i="25"/>
  <c r="J48" i="25"/>
  <c r="J47" i="25"/>
  <c r="J46" i="25"/>
  <c r="J45" i="25"/>
  <c r="J44" i="25"/>
  <c r="J43" i="25"/>
  <c r="J42" i="25"/>
  <c r="J41" i="25"/>
  <c r="J40" i="25"/>
  <c r="J39" i="25"/>
  <c r="J38" i="25"/>
  <c r="J37" i="25"/>
  <c r="J36" i="25"/>
  <c r="J35" i="25"/>
  <c r="J34" i="25"/>
  <c r="J33" i="25"/>
  <c r="J32" i="25"/>
  <c r="J31" i="25"/>
  <c r="J30" i="25"/>
  <c r="J29" i="25"/>
  <c r="J28" i="25"/>
  <c r="J27" i="25"/>
  <c r="J26" i="25"/>
  <c r="J25" i="25"/>
  <c r="J24" i="25"/>
  <c r="J23" i="25"/>
  <c r="J22" i="25"/>
  <c r="J21" i="25"/>
  <c r="J20" i="25"/>
  <c r="J19" i="25"/>
  <c r="J18" i="25"/>
  <c r="J17" i="25"/>
  <c r="J16" i="25"/>
  <c r="J15" i="25"/>
  <c r="J14" i="25"/>
  <c r="J13" i="25"/>
  <c r="J12" i="25"/>
  <c r="J11" i="25"/>
  <c r="J10" i="25"/>
  <c r="J9" i="25"/>
  <c r="J8" i="25"/>
  <c r="J7" i="25"/>
  <c r="J6" i="25"/>
  <c r="J5" i="25"/>
  <c r="C2" i="57" l="1"/>
  <c r="N34" i="45" l="1"/>
  <c r="O34" i="45" s="1"/>
  <c r="L34" i="45"/>
  <c r="M34" i="45" s="1"/>
  <c r="J34" i="45"/>
  <c r="K34" i="45" s="1"/>
  <c r="H34" i="45"/>
  <c r="I34" i="45" s="1"/>
  <c r="N29" i="45"/>
  <c r="O29" i="45" s="1"/>
  <c r="L29" i="45"/>
  <c r="M29" i="45" s="1"/>
  <c r="J29" i="45"/>
  <c r="K29" i="45" s="1"/>
  <c r="H29" i="45"/>
  <c r="I29" i="45" s="1"/>
  <c r="N24" i="45"/>
  <c r="O24" i="45" s="1"/>
  <c r="L24" i="45"/>
  <c r="M24" i="45" s="1"/>
  <c r="J24" i="45"/>
  <c r="K24" i="45" s="1"/>
  <c r="H24" i="45"/>
  <c r="I24" i="45" s="1"/>
  <c r="N19" i="45"/>
  <c r="O19" i="45" s="1"/>
  <c r="L19" i="45"/>
  <c r="M19" i="45" s="1"/>
  <c r="J19" i="45"/>
  <c r="K19" i="45" s="1"/>
  <c r="H19" i="45"/>
  <c r="I19" i="45" s="1"/>
  <c r="N14" i="45"/>
  <c r="O14" i="45" s="1"/>
  <c r="L14" i="45"/>
  <c r="M14" i="45" s="1"/>
  <c r="J14" i="45"/>
  <c r="K14" i="45" s="1"/>
  <c r="H14" i="45"/>
  <c r="I14" i="45" s="1"/>
  <c r="N33" i="45"/>
  <c r="O33" i="45" s="1"/>
  <c r="L33" i="45"/>
  <c r="M33" i="45" s="1"/>
  <c r="J33" i="45"/>
  <c r="K33" i="45" s="1"/>
  <c r="H33" i="45"/>
  <c r="I33" i="45" s="1"/>
  <c r="N28" i="45"/>
  <c r="O28" i="45" s="1"/>
  <c r="L28" i="45"/>
  <c r="M28" i="45" s="1"/>
  <c r="J28" i="45"/>
  <c r="K28" i="45" s="1"/>
  <c r="H28" i="45"/>
  <c r="I28" i="45" s="1"/>
  <c r="N23" i="45"/>
  <c r="O23" i="45" s="1"/>
  <c r="L23" i="45"/>
  <c r="M23" i="45" s="1"/>
  <c r="J23" i="45"/>
  <c r="K23" i="45" s="1"/>
  <c r="H23" i="45"/>
  <c r="I23" i="45" s="1"/>
  <c r="N18" i="45"/>
  <c r="O18" i="45" s="1"/>
  <c r="L18" i="45"/>
  <c r="M18" i="45" s="1"/>
  <c r="J18" i="45"/>
  <c r="K18" i="45" s="1"/>
  <c r="H18" i="45"/>
  <c r="I18" i="45" s="1"/>
  <c r="N13" i="45"/>
  <c r="O13" i="45" s="1"/>
  <c r="L13" i="45"/>
  <c r="M13" i="45" s="1"/>
  <c r="J13" i="45"/>
  <c r="K13" i="45" s="1"/>
  <c r="H13" i="45"/>
  <c r="I13" i="45" s="1"/>
  <c r="N32" i="45"/>
  <c r="O32" i="45" s="1"/>
  <c r="L32" i="45"/>
  <c r="M32" i="45" s="1"/>
  <c r="J32" i="45"/>
  <c r="K32" i="45" s="1"/>
  <c r="H32" i="45"/>
  <c r="I32" i="45" s="1"/>
  <c r="N27" i="45"/>
  <c r="O27" i="45" s="1"/>
  <c r="L27" i="45"/>
  <c r="M27" i="45" s="1"/>
  <c r="J27" i="45"/>
  <c r="K27" i="45" s="1"/>
  <c r="H27" i="45"/>
  <c r="I27" i="45" s="1"/>
  <c r="N22" i="45"/>
  <c r="O22" i="45" s="1"/>
  <c r="L22" i="45"/>
  <c r="M22" i="45" s="1"/>
  <c r="J22" i="45"/>
  <c r="K22" i="45" s="1"/>
  <c r="H22" i="45"/>
  <c r="I22" i="45" s="1"/>
  <c r="N17" i="45"/>
  <c r="O17" i="45" s="1"/>
  <c r="L17" i="45"/>
  <c r="M17" i="45" s="1"/>
  <c r="J17" i="45"/>
  <c r="K17" i="45" s="1"/>
  <c r="H17" i="45"/>
  <c r="I17" i="45" s="1"/>
  <c r="N12" i="45"/>
  <c r="O12" i="45" s="1"/>
  <c r="L12" i="45"/>
  <c r="M12" i="45" s="1"/>
  <c r="J12" i="45"/>
  <c r="K12" i="45" s="1"/>
  <c r="H12" i="45"/>
  <c r="I12" i="45" s="1"/>
  <c r="N31" i="45"/>
  <c r="O31" i="45" s="1"/>
  <c r="L31" i="45"/>
  <c r="M31" i="45" s="1"/>
  <c r="J31" i="45"/>
  <c r="K31" i="45" s="1"/>
  <c r="H31" i="45"/>
  <c r="I31" i="45" s="1"/>
  <c r="N26" i="45"/>
  <c r="O26" i="45" s="1"/>
  <c r="L26" i="45"/>
  <c r="M26" i="45" s="1"/>
  <c r="J26" i="45"/>
  <c r="K26" i="45" s="1"/>
  <c r="H26" i="45"/>
  <c r="I26" i="45" s="1"/>
  <c r="N21" i="45"/>
  <c r="O21" i="45" s="1"/>
  <c r="L21" i="45"/>
  <c r="M21" i="45" s="1"/>
  <c r="J21" i="45"/>
  <c r="K21" i="45" s="1"/>
  <c r="H21" i="45"/>
  <c r="I21" i="45" s="1"/>
  <c r="N16" i="45"/>
  <c r="O16" i="45" s="1"/>
  <c r="L16" i="45"/>
  <c r="M16" i="45" s="1"/>
  <c r="J16" i="45"/>
  <c r="K16" i="45" s="1"/>
  <c r="H16" i="45"/>
  <c r="I16" i="45" s="1"/>
  <c r="N11" i="45"/>
  <c r="O11" i="45" s="1"/>
  <c r="L11" i="45"/>
  <c r="M11" i="45" s="1"/>
  <c r="J11" i="45"/>
  <c r="K11" i="45" s="1"/>
  <c r="H11" i="45"/>
  <c r="I11" i="45" s="1"/>
  <c r="N30" i="45"/>
  <c r="O30" i="45" s="1"/>
  <c r="H30" i="45"/>
  <c r="I30" i="45" s="1"/>
  <c r="L30" i="45"/>
  <c r="M30" i="45" s="1"/>
  <c r="J30" i="45"/>
  <c r="K30" i="45" s="1"/>
  <c r="N25" i="45"/>
  <c r="O25" i="45" s="1"/>
  <c r="L25" i="45"/>
  <c r="M25" i="45" s="1"/>
  <c r="J25" i="45"/>
  <c r="K25" i="45" s="1"/>
  <c r="H25" i="45"/>
  <c r="I25" i="45" s="1"/>
  <c r="N20" i="45"/>
  <c r="O20" i="45" s="1"/>
  <c r="L20" i="45"/>
  <c r="M20" i="45" s="1"/>
  <c r="J20" i="45"/>
  <c r="K20" i="45" s="1"/>
  <c r="H20" i="45"/>
  <c r="I20" i="45" s="1"/>
  <c r="N15" i="45"/>
  <c r="O15" i="45" s="1"/>
  <c r="L15" i="45"/>
  <c r="M15" i="45" s="1"/>
  <c r="J15" i="45"/>
  <c r="K15" i="45" s="1"/>
  <c r="H15" i="45"/>
  <c r="I15" i="45" s="1"/>
  <c r="N10" i="45"/>
  <c r="O10" i="45" s="1"/>
  <c r="L10" i="45"/>
  <c r="M10" i="45" s="1"/>
  <c r="J10" i="45"/>
  <c r="K10" i="45" s="1"/>
  <c r="H10" i="45"/>
  <c r="I10" i="45" s="1"/>
  <c r="N35" i="45"/>
  <c r="O35" i="45" s="1"/>
  <c r="L35" i="45"/>
  <c r="M35" i="45" s="1"/>
  <c r="J35" i="45"/>
  <c r="K35" i="45" s="1"/>
  <c r="H35" i="45"/>
  <c r="I35" i="45" s="1"/>
  <c r="N6" i="45"/>
  <c r="O6" i="45" s="1"/>
  <c r="L6" i="45"/>
  <c r="M6" i="45" s="1"/>
  <c r="J6" i="45"/>
  <c r="K6" i="45" s="1"/>
  <c r="H6" i="45"/>
  <c r="I6" i="45" s="1"/>
  <c r="N9" i="45"/>
  <c r="O9" i="45" s="1"/>
  <c r="L9" i="45"/>
  <c r="M9" i="45" s="1"/>
  <c r="J9" i="45"/>
  <c r="K9" i="45" s="1"/>
  <c r="H9" i="45"/>
  <c r="I9" i="45" s="1"/>
  <c r="E8" i="45"/>
  <c r="H37" i="45" l="1"/>
  <c r="I37" i="45" s="1"/>
  <c r="J37" i="45"/>
  <c r="K37" i="45" s="1"/>
  <c r="L37" i="45"/>
  <c r="M37" i="45" s="1"/>
  <c r="N37" i="45"/>
  <c r="O37" i="45" s="1"/>
  <c r="N38" i="45"/>
  <c r="O38" i="45" s="1"/>
  <c r="L38" i="45"/>
  <c r="M38" i="45" s="1"/>
  <c r="J38" i="45"/>
  <c r="K38" i="45" s="1"/>
  <c r="H38" i="45"/>
  <c r="I38" i="45" s="1"/>
  <c r="N36" i="45"/>
  <c r="O36" i="45" s="1"/>
  <c r="L36" i="45"/>
  <c r="M36" i="45" s="1"/>
  <c r="J36" i="45"/>
  <c r="K36" i="45" s="1"/>
  <c r="C2" i="43" l="1"/>
  <c r="C2" i="44"/>
  <c r="C2" i="45"/>
  <c r="C2" i="25" l="1"/>
  <c r="H36" i="45" l="1"/>
  <c r="I36" i="45" s="1"/>
  <c r="G36" i="45"/>
  <c r="G39" i="45"/>
  <c r="E38" i="44" l="1"/>
  <c r="E32" i="44"/>
  <c r="E26" i="44"/>
  <c r="E20" i="44"/>
  <c r="E14" i="44"/>
  <c r="E25" i="43" l="1"/>
  <c r="N35" i="43" l="1"/>
  <c r="O35" i="43" s="1"/>
  <c r="L35" i="43"/>
  <c r="M35" i="43" s="1"/>
  <c r="J35" i="43"/>
  <c r="K35" i="43" s="1"/>
  <c r="H35" i="43"/>
  <c r="I35" i="43" s="1"/>
  <c r="G35" i="43"/>
  <c r="N30" i="43" l="1"/>
  <c r="O30" i="43" s="1"/>
  <c r="L30" i="43"/>
  <c r="M30" i="43" s="1"/>
  <c r="J30" i="43"/>
  <c r="K30" i="43" s="1"/>
  <c r="H30" i="43"/>
  <c r="I30" i="43" s="1"/>
  <c r="G30" i="43"/>
  <c r="N32" i="43"/>
  <c r="O32" i="43" s="1"/>
  <c r="L32" i="43"/>
  <c r="M32" i="43" s="1"/>
  <c r="J32" i="43"/>
  <c r="K32" i="43" s="1"/>
  <c r="H32" i="43"/>
  <c r="I32" i="43" s="1"/>
  <c r="G32" i="43"/>
  <c r="N42" i="44" l="1"/>
  <c r="O42" i="44" s="1"/>
  <c r="L42" i="44"/>
  <c r="M42" i="44" s="1"/>
  <c r="J42" i="44"/>
  <c r="K42" i="44" s="1"/>
  <c r="H42" i="44"/>
  <c r="I42" i="44" s="1"/>
  <c r="G42" i="44"/>
  <c r="G37" i="45"/>
  <c r="G38" i="45"/>
  <c r="N33" i="43" l="1"/>
  <c r="O33" i="43" s="1"/>
  <c r="L33" i="43"/>
  <c r="M33" i="43" s="1"/>
  <c r="J33" i="43"/>
  <c r="K33" i="43" s="1"/>
  <c r="H33" i="43"/>
  <c r="I33" i="43" s="1"/>
  <c r="G33" i="43"/>
  <c r="N34" i="43"/>
  <c r="O34" i="43" s="1"/>
  <c r="L34" i="43"/>
  <c r="M34" i="43" s="1"/>
  <c r="J34" i="43"/>
  <c r="K34" i="43" s="1"/>
  <c r="H34" i="43"/>
  <c r="I34" i="43" s="1"/>
  <c r="G34" i="43"/>
  <c r="E29" i="45" l="1"/>
  <c r="G29" i="45" s="1"/>
  <c r="E28" i="45"/>
  <c r="G28" i="45" s="1"/>
  <c r="E27" i="45"/>
  <c r="G27" i="45" s="1"/>
  <c r="E26" i="45"/>
  <c r="G26" i="45" s="1"/>
  <c r="E25" i="45"/>
  <c r="G25" i="45" s="1"/>
  <c r="N28" i="44" l="1"/>
  <c r="L28" i="44"/>
  <c r="J28" i="44"/>
  <c r="H28" i="44"/>
  <c r="E28" i="44"/>
  <c r="G28" i="44" s="1"/>
  <c r="N27" i="44"/>
  <c r="O27" i="44" s="1"/>
  <c r="L27" i="44"/>
  <c r="M27" i="44" s="1"/>
  <c r="J27" i="44"/>
  <c r="K27" i="44" s="1"/>
  <c r="H27" i="44"/>
  <c r="I27" i="44" s="1"/>
  <c r="E27" i="44"/>
  <c r="G27" i="44" s="1"/>
  <c r="N26" i="44"/>
  <c r="O26" i="44" s="1"/>
  <c r="L26" i="44"/>
  <c r="M26" i="44" s="1"/>
  <c r="J26" i="44"/>
  <c r="K26" i="44" s="1"/>
  <c r="H26" i="44"/>
  <c r="I26" i="44" s="1"/>
  <c r="G26" i="44"/>
  <c r="N25" i="44"/>
  <c r="O25" i="44" s="1"/>
  <c r="L25" i="44"/>
  <c r="M25" i="44" s="1"/>
  <c r="J25" i="44"/>
  <c r="K25" i="44" s="1"/>
  <c r="H25" i="44"/>
  <c r="I25" i="44" s="1"/>
  <c r="E25" i="44"/>
  <c r="G25" i="44" s="1"/>
  <c r="N24" i="44"/>
  <c r="L24" i="44"/>
  <c r="J24" i="44"/>
  <c r="H24" i="44"/>
  <c r="E24" i="44"/>
  <c r="G24" i="44" s="1"/>
  <c r="N23" i="44"/>
  <c r="O23" i="44" s="1"/>
  <c r="L23" i="44"/>
  <c r="M23" i="44" s="1"/>
  <c r="J23" i="44"/>
  <c r="K23" i="44" s="1"/>
  <c r="H23" i="44"/>
  <c r="I23" i="44" s="1"/>
  <c r="E23" i="44"/>
  <c r="G23" i="44" s="1"/>
  <c r="N20" i="43"/>
  <c r="O20" i="43" s="1"/>
  <c r="L20" i="43"/>
  <c r="M20" i="43" s="1"/>
  <c r="J20" i="43"/>
  <c r="K20" i="43" s="1"/>
  <c r="H20" i="43"/>
  <c r="I20" i="43" s="1"/>
  <c r="E20" i="43"/>
  <c r="G20" i="43" s="1"/>
  <c r="N19" i="43"/>
  <c r="L19" i="43"/>
  <c r="J19" i="43"/>
  <c r="H19" i="43"/>
  <c r="E19" i="43"/>
  <c r="N18" i="43"/>
  <c r="O18" i="43" s="1"/>
  <c r="L18" i="43"/>
  <c r="M18" i="43" s="1"/>
  <c r="J18" i="43"/>
  <c r="K18" i="43" s="1"/>
  <c r="H18" i="43"/>
  <c r="I18" i="43" s="1"/>
  <c r="E18" i="43"/>
  <c r="G18" i="43" s="1"/>
  <c r="N17" i="43"/>
  <c r="O17" i="43" s="1"/>
  <c r="L17" i="43"/>
  <c r="M17" i="43" s="1"/>
  <c r="J17" i="43"/>
  <c r="K17" i="43" s="1"/>
  <c r="H17" i="43"/>
  <c r="I17" i="43" s="1"/>
  <c r="E17" i="43"/>
  <c r="G17" i="43" s="1"/>
  <c r="O24" i="44" l="1"/>
  <c r="I28" i="44"/>
  <c r="K28" i="44"/>
  <c r="M28" i="44"/>
  <c r="O28" i="44"/>
  <c r="I24" i="44"/>
  <c r="I19" i="43"/>
  <c r="K19" i="43"/>
  <c r="M19" i="43"/>
  <c r="O19" i="43"/>
  <c r="K24" i="44"/>
  <c r="M24" i="44"/>
  <c r="G19" i="43"/>
  <c r="E24" i="45"/>
  <c r="G24" i="45" s="1"/>
  <c r="E23" i="45"/>
  <c r="G23" i="45" s="1"/>
  <c r="E22" i="45"/>
  <c r="G22" i="45" s="1"/>
  <c r="E21" i="45"/>
  <c r="G21" i="45" s="1"/>
  <c r="E20" i="45"/>
  <c r="G20" i="45" s="1"/>
  <c r="E35" i="45" l="1"/>
  <c r="G35" i="45" s="1"/>
  <c r="E9" i="45"/>
  <c r="G9" i="45" s="1"/>
  <c r="N10" i="44"/>
  <c r="O10" i="44" s="1"/>
  <c r="L10" i="44"/>
  <c r="M10" i="44" s="1"/>
  <c r="J10" i="44"/>
  <c r="K10" i="44" s="1"/>
  <c r="H10" i="44"/>
  <c r="I10" i="44" s="1"/>
  <c r="E10" i="44"/>
  <c r="G10" i="44" s="1"/>
  <c r="N41" i="44"/>
  <c r="O41" i="44" s="1"/>
  <c r="L41" i="44"/>
  <c r="M41" i="44" s="1"/>
  <c r="J41" i="44"/>
  <c r="K41" i="44" s="1"/>
  <c r="H41" i="44"/>
  <c r="I41" i="44" s="1"/>
  <c r="E41" i="44"/>
  <c r="G41" i="44" s="1"/>
  <c r="N8" i="43"/>
  <c r="O8" i="43" s="1"/>
  <c r="L8" i="43"/>
  <c r="M8" i="43" s="1"/>
  <c r="J8" i="43"/>
  <c r="K8" i="43" s="1"/>
  <c r="H8" i="43"/>
  <c r="I8" i="43" s="1"/>
  <c r="E8" i="43"/>
  <c r="G8" i="43" s="1"/>
  <c r="N29" i="43"/>
  <c r="O29" i="43" s="1"/>
  <c r="L29" i="43"/>
  <c r="M29" i="43" s="1"/>
  <c r="J29" i="43"/>
  <c r="K29" i="43" s="1"/>
  <c r="H29" i="43"/>
  <c r="I29" i="43" s="1"/>
  <c r="E29" i="43"/>
  <c r="G29" i="43" s="1"/>
  <c r="N29" i="44" l="1"/>
  <c r="O29" i="44" s="1"/>
  <c r="L29" i="44"/>
  <c r="M29" i="44" s="1"/>
  <c r="J29" i="44"/>
  <c r="K29" i="44" s="1"/>
  <c r="H29" i="44"/>
  <c r="I29" i="44" s="1"/>
  <c r="E29" i="44"/>
  <c r="G29" i="44" s="1"/>
  <c r="N40" i="44"/>
  <c r="L40" i="44"/>
  <c r="J40" i="44"/>
  <c r="H40" i="44"/>
  <c r="E40" i="44"/>
  <c r="G40" i="44" s="1"/>
  <c r="N34" i="44"/>
  <c r="L34" i="44"/>
  <c r="J34" i="44"/>
  <c r="H34" i="44"/>
  <c r="E34" i="44"/>
  <c r="G34" i="44" s="1"/>
  <c r="N22" i="44"/>
  <c r="L22" i="44"/>
  <c r="J22" i="44"/>
  <c r="H22" i="44"/>
  <c r="E22" i="44"/>
  <c r="G22" i="44" s="1"/>
  <c r="N16" i="44"/>
  <c r="L16" i="44"/>
  <c r="J16" i="44"/>
  <c r="H16" i="44"/>
  <c r="E16" i="44"/>
  <c r="G16" i="44" s="1"/>
  <c r="N35" i="44"/>
  <c r="O35" i="44" s="1"/>
  <c r="L35" i="44"/>
  <c r="M35" i="44" s="1"/>
  <c r="J35" i="44"/>
  <c r="K35" i="44" s="1"/>
  <c r="H35" i="44"/>
  <c r="I35" i="44" s="1"/>
  <c r="E35" i="44"/>
  <c r="G35" i="44" s="1"/>
  <c r="N17" i="44"/>
  <c r="O17" i="44" s="1"/>
  <c r="L17" i="44"/>
  <c r="M17" i="44" s="1"/>
  <c r="J17" i="44"/>
  <c r="K17" i="44" s="1"/>
  <c r="H17" i="44"/>
  <c r="I17" i="44" s="1"/>
  <c r="E17" i="44"/>
  <c r="G17" i="44" s="1"/>
  <c r="N11" i="44"/>
  <c r="O11" i="44" s="1"/>
  <c r="L11" i="44"/>
  <c r="M11" i="44" s="1"/>
  <c r="J11" i="44"/>
  <c r="K11" i="44" s="1"/>
  <c r="H11" i="44"/>
  <c r="I11" i="44" s="1"/>
  <c r="E11" i="44"/>
  <c r="G11" i="44" s="1"/>
  <c r="N4" i="44"/>
  <c r="O4" i="44" s="1"/>
  <c r="L4" i="44"/>
  <c r="M4" i="44" s="1"/>
  <c r="J4" i="44"/>
  <c r="K4" i="44" s="1"/>
  <c r="H4" i="44"/>
  <c r="I4" i="44" s="1"/>
  <c r="E4" i="44"/>
  <c r="G4" i="44" s="1"/>
  <c r="N37" i="44"/>
  <c r="O37" i="44" s="1"/>
  <c r="L37" i="44"/>
  <c r="M37" i="44" s="1"/>
  <c r="J37" i="44"/>
  <c r="K37" i="44" s="1"/>
  <c r="H37" i="44"/>
  <c r="I37" i="44" s="1"/>
  <c r="E37" i="44"/>
  <c r="G37" i="44" s="1"/>
  <c r="N31" i="44"/>
  <c r="O31" i="44" s="1"/>
  <c r="L31" i="44"/>
  <c r="M31" i="44" s="1"/>
  <c r="J31" i="44"/>
  <c r="K31" i="44" s="1"/>
  <c r="H31" i="44"/>
  <c r="I31" i="44" s="1"/>
  <c r="E31" i="44"/>
  <c r="G31" i="44" s="1"/>
  <c r="N19" i="44"/>
  <c r="O19" i="44" s="1"/>
  <c r="L19" i="44"/>
  <c r="M19" i="44" s="1"/>
  <c r="J19" i="44"/>
  <c r="K19" i="44" s="1"/>
  <c r="H19" i="44"/>
  <c r="I19" i="44" s="1"/>
  <c r="E19" i="44"/>
  <c r="G19" i="44" s="1"/>
  <c r="N13" i="44"/>
  <c r="O13" i="44" s="1"/>
  <c r="L13" i="44"/>
  <c r="M13" i="44" s="1"/>
  <c r="J13" i="44"/>
  <c r="K13" i="44" s="1"/>
  <c r="H13" i="44"/>
  <c r="I13" i="44" s="1"/>
  <c r="E13" i="44"/>
  <c r="G13" i="44" s="1"/>
  <c r="N6" i="44"/>
  <c r="O6" i="44" s="1"/>
  <c r="L6" i="44"/>
  <c r="M6" i="44" s="1"/>
  <c r="J6" i="44"/>
  <c r="K6" i="44" s="1"/>
  <c r="H6" i="44"/>
  <c r="I6" i="44" s="1"/>
  <c r="E6" i="44"/>
  <c r="G6" i="44" s="1"/>
  <c r="N36" i="44"/>
  <c r="L36" i="44"/>
  <c r="J36" i="44"/>
  <c r="H36" i="44"/>
  <c r="E36" i="44"/>
  <c r="G36" i="44" s="1"/>
  <c r="N30" i="44"/>
  <c r="L30" i="44"/>
  <c r="J30" i="44"/>
  <c r="H30" i="44"/>
  <c r="E30" i="44"/>
  <c r="N18" i="44"/>
  <c r="L18" i="44"/>
  <c r="J18" i="44"/>
  <c r="H18" i="44"/>
  <c r="E18" i="44"/>
  <c r="G18" i="44" s="1"/>
  <c r="N12" i="44"/>
  <c r="L12" i="44"/>
  <c r="J12" i="44"/>
  <c r="H12" i="44"/>
  <c r="E12" i="44"/>
  <c r="E5" i="44"/>
  <c r="G5" i="44" s="1"/>
  <c r="H5" i="44"/>
  <c r="J5" i="44"/>
  <c r="L5" i="44"/>
  <c r="N5" i="44"/>
  <c r="N39" i="44"/>
  <c r="O39" i="44" s="1"/>
  <c r="L39" i="44"/>
  <c r="M39" i="44" s="1"/>
  <c r="J39" i="44"/>
  <c r="K39" i="44" s="1"/>
  <c r="H39" i="44"/>
  <c r="I39" i="44" s="1"/>
  <c r="E39" i="44"/>
  <c r="G39" i="44" s="1"/>
  <c r="N33" i="44"/>
  <c r="O33" i="44" s="1"/>
  <c r="L33" i="44"/>
  <c r="M33" i="44" s="1"/>
  <c r="J33" i="44"/>
  <c r="K33" i="44" s="1"/>
  <c r="H33" i="44"/>
  <c r="I33" i="44" s="1"/>
  <c r="E33" i="44"/>
  <c r="G33" i="44" s="1"/>
  <c r="N21" i="44"/>
  <c r="O21" i="44" s="1"/>
  <c r="L21" i="44"/>
  <c r="M21" i="44" s="1"/>
  <c r="J21" i="44"/>
  <c r="K21" i="44" s="1"/>
  <c r="H21" i="44"/>
  <c r="I21" i="44" s="1"/>
  <c r="E21" i="44"/>
  <c r="G21" i="44" s="1"/>
  <c r="N15" i="44"/>
  <c r="O15" i="44" s="1"/>
  <c r="L15" i="44"/>
  <c r="M15" i="44" s="1"/>
  <c r="J15" i="44"/>
  <c r="K15" i="44" s="1"/>
  <c r="H15" i="44"/>
  <c r="I15" i="44" s="1"/>
  <c r="E15" i="44"/>
  <c r="G15" i="44" s="1"/>
  <c r="N8" i="44"/>
  <c r="O8" i="44" s="1"/>
  <c r="L8" i="44"/>
  <c r="M8" i="44" s="1"/>
  <c r="J8" i="44"/>
  <c r="K8" i="44" s="1"/>
  <c r="H8" i="44"/>
  <c r="I8" i="44" s="1"/>
  <c r="E8" i="44"/>
  <c r="G8" i="44" s="1"/>
  <c r="E34" i="45"/>
  <c r="G34" i="45" s="1"/>
  <c r="E19" i="45"/>
  <c r="G19" i="45" s="1"/>
  <c r="E14" i="45"/>
  <c r="G14" i="45" s="1"/>
  <c r="E33" i="45"/>
  <c r="G33" i="45" s="1"/>
  <c r="E18" i="45"/>
  <c r="G18" i="45" s="1"/>
  <c r="E13" i="45"/>
  <c r="G13" i="45" s="1"/>
  <c r="E32" i="45"/>
  <c r="G32" i="45" s="1"/>
  <c r="E17" i="45"/>
  <c r="G17" i="45" s="1"/>
  <c r="E12" i="45"/>
  <c r="G12" i="45" s="1"/>
  <c r="E31" i="45"/>
  <c r="G31" i="45" s="1"/>
  <c r="E16" i="45"/>
  <c r="G16" i="45" s="1"/>
  <c r="E11" i="45"/>
  <c r="G11" i="45" s="1"/>
  <c r="E30" i="45"/>
  <c r="G30" i="45" s="1"/>
  <c r="E15" i="45"/>
  <c r="G15" i="45" s="1"/>
  <c r="E10" i="45"/>
  <c r="G10" i="45" s="1"/>
  <c r="N7" i="44"/>
  <c r="L7" i="44"/>
  <c r="J7" i="44"/>
  <c r="H7" i="44"/>
  <c r="E7" i="44"/>
  <c r="G7" i="44" s="1"/>
  <c r="N9" i="44"/>
  <c r="L9" i="44"/>
  <c r="J9" i="44"/>
  <c r="H9" i="44"/>
  <c r="E9" i="44"/>
  <c r="G9" i="44" s="1"/>
  <c r="I22" i="44" l="1"/>
  <c r="I40" i="44"/>
  <c r="K16" i="44"/>
  <c r="M40" i="44"/>
  <c r="I16" i="44"/>
  <c r="I9" i="44"/>
  <c r="K40" i="44"/>
  <c r="O34" i="44"/>
  <c r="K9" i="44"/>
  <c r="M16" i="44"/>
  <c r="K22" i="44"/>
  <c r="I34" i="44"/>
  <c r="O40" i="44"/>
  <c r="M9" i="44"/>
  <c r="O16" i="44"/>
  <c r="M22" i="44"/>
  <c r="K34" i="44"/>
  <c r="O9" i="44"/>
  <c r="O22" i="44"/>
  <c r="M34" i="44"/>
  <c r="I5" i="44"/>
  <c r="I12" i="44"/>
  <c r="M36" i="44"/>
  <c r="K12" i="44"/>
  <c r="O18" i="44"/>
  <c r="I36" i="44"/>
  <c r="O36" i="44"/>
  <c r="M12" i="44"/>
  <c r="M30" i="44"/>
  <c r="K36" i="44"/>
  <c r="K5" i="44"/>
  <c r="M18" i="44"/>
  <c r="K18" i="44"/>
  <c r="O5" i="44"/>
  <c r="O30" i="44"/>
  <c r="I18" i="44"/>
  <c r="I30" i="44"/>
  <c r="M5" i="44"/>
  <c r="O12" i="44"/>
  <c r="K30" i="44"/>
  <c r="G30" i="44"/>
  <c r="G12" i="44"/>
  <c r="O7" i="44"/>
  <c r="I7" i="44"/>
  <c r="K7" i="44"/>
  <c r="M7" i="44"/>
  <c r="E6" i="45"/>
  <c r="E7" i="45"/>
  <c r="E5" i="45"/>
  <c r="E4" i="45"/>
  <c r="N28" i="43" l="1"/>
  <c r="O28" i="43" s="1"/>
  <c r="L28" i="43"/>
  <c r="M28" i="43" s="1"/>
  <c r="J28" i="43"/>
  <c r="K28" i="43" s="1"/>
  <c r="H28" i="43"/>
  <c r="I28" i="43" s="1"/>
  <c r="E28" i="43"/>
  <c r="G28" i="43" s="1"/>
  <c r="N24" i="43"/>
  <c r="O24" i="43" s="1"/>
  <c r="L24" i="43"/>
  <c r="M24" i="43" s="1"/>
  <c r="J24" i="43"/>
  <c r="K24" i="43" s="1"/>
  <c r="H24" i="43"/>
  <c r="I24" i="43" s="1"/>
  <c r="E24" i="43"/>
  <c r="G24" i="43" s="1"/>
  <c r="N16" i="43"/>
  <c r="O16" i="43" s="1"/>
  <c r="L16" i="43"/>
  <c r="M16" i="43" s="1"/>
  <c r="J16" i="43"/>
  <c r="K16" i="43" s="1"/>
  <c r="H16" i="43"/>
  <c r="I16" i="43" s="1"/>
  <c r="E16" i="43"/>
  <c r="G16" i="43" s="1"/>
  <c r="N12" i="43"/>
  <c r="O12" i="43" s="1"/>
  <c r="L12" i="43"/>
  <c r="M12" i="43" s="1"/>
  <c r="J12" i="43"/>
  <c r="K12" i="43" s="1"/>
  <c r="H12" i="43"/>
  <c r="I12" i="43" s="1"/>
  <c r="E12" i="43"/>
  <c r="G12" i="43" s="1"/>
  <c r="E7" i="43"/>
  <c r="N27" i="43"/>
  <c r="L27" i="43"/>
  <c r="J27" i="43"/>
  <c r="H27" i="43"/>
  <c r="E27" i="43"/>
  <c r="G27" i="43" s="1"/>
  <c r="N23" i="43"/>
  <c r="L23" i="43"/>
  <c r="J23" i="43"/>
  <c r="H23" i="43"/>
  <c r="E23" i="43"/>
  <c r="G23" i="43" s="1"/>
  <c r="N15" i="43"/>
  <c r="L15" i="43"/>
  <c r="J15" i="43"/>
  <c r="H15" i="43"/>
  <c r="E15" i="43"/>
  <c r="G15" i="43" s="1"/>
  <c r="N11" i="43"/>
  <c r="L11" i="43"/>
  <c r="J11" i="43"/>
  <c r="H11" i="43"/>
  <c r="E11" i="43"/>
  <c r="E6" i="43"/>
  <c r="N26" i="43"/>
  <c r="O26" i="43" s="1"/>
  <c r="L26" i="43"/>
  <c r="M26" i="43" s="1"/>
  <c r="J26" i="43"/>
  <c r="K26" i="43" s="1"/>
  <c r="H26" i="43"/>
  <c r="I26" i="43" s="1"/>
  <c r="E26" i="43"/>
  <c r="G26" i="43" s="1"/>
  <c r="N22" i="43"/>
  <c r="O22" i="43" s="1"/>
  <c r="L22" i="43"/>
  <c r="M22" i="43" s="1"/>
  <c r="J22" i="43"/>
  <c r="K22" i="43" s="1"/>
  <c r="H22" i="43"/>
  <c r="I22" i="43" s="1"/>
  <c r="E22" i="43"/>
  <c r="G22" i="43" s="1"/>
  <c r="N14" i="43"/>
  <c r="O14" i="43" s="1"/>
  <c r="L14" i="43"/>
  <c r="M14" i="43" s="1"/>
  <c r="J14" i="43"/>
  <c r="K14" i="43" s="1"/>
  <c r="H14" i="43"/>
  <c r="I14" i="43" s="1"/>
  <c r="E14" i="43"/>
  <c r="G14" i="43" s="1"/>
  <c r="N10" i="43"/>
  <c r="O10" i="43" s="1"/>
  <c r="L10" i="43"/>
  <c r="M10" i="43" s="1"/>
  <c r="J10" i="43"/>
  <c r="K10" i="43" s="1"/>
  <c r="H10" i="43"/>
  <c r="I10" i="43" s="1"/>
  <c r="E10" i="43"/>
  <c r="G10" i="43" s="1"/>
  <c r="E5" i="43"/>
  <c r="I15" i="43" l="1"/>
  <c r="K11" i="43"/>
  <c r="I11" i="43"/>
  <c r="K15" i="43"/>
  <c r="O23" i="43"/>
  <c r="I23" i="43"/>
  <c r="O27" i="43"/>
  <c r="M11" i="43"/>
  <c r="O11" i="43"/>
  <c r="M15" i="43"/>
  <c r="K23" i="43"/>
  <c r="I27" i="43"/>
  <c r="O15" i="43"/>
  <c r="M23" i="43"/>
  <c r="K27" i="43"/>
  <c r="M27" i="43"/>
  <c r="G11" i="43"/>
  <c r="N25" i="43"/>
  <c r="O25" i="43" s="1"/>
  <c r="L25" i="43"/>
  <c r="M25" i="43" s="1"/>
  <c r="J25" i="43"/>
  <c r="K25" i="43" s="1"/>
  <c r="H25" i="43"/>
  <c r="I25" i="43" s="1"/>
  <c r="G25" i="43"/>
  <c r="N21" i="43"/>
  <c r="O21" i="43" s="1"/>
  <c r="L21" i="43"/>
  <c r="M21" i="43" s="1"/>
  <c r="J21" i="43"/>
  <c r="K21" i="43" s="1"/>
  <c r="H21" i="43"/>
  <c r="I21" i="43" s="1"/>
  <c r="E21" i="43"/>
  <c r="G21" i="43" s="1"/>
  <c r="N13" i="43"/>
  <c r="O13" i="43" s="1"/>
  <c r="L13" i="43"/>
  <c r="M13" i="43" s="1"/>
  <c r="J13" i="43"/>
  <c r="K13" i="43" s="1"/>
  <c r="H13" i="43"/>
  <c r="I13" i="43" s="1"/>
  <c r="E13" i="43"/>
  <c r="G13" i="43" s="1"/>
  <c r="N9" i="43"/>
  <c r="O9" i="43" s="1"/>
  <c r="L9" i="43"/>
  <c r="M9" i="43" s="1"/>
  <c r="J9" i="43"/>
  <c r="K9" i="43" s="1"/>
  <c r="H9" i="43"/>
  <c r="I9" i="43" s="1"/>
  <c r="E9" i="43"/>
  <c r="G9" i="43" s="1"/>
  <c r="N4" i="43"/>
  <c r="O4" i="43" s="1"/>
  <c r="L4" i="43"/>
  <c r="M4" i="43" s="1"/>
  <c r="J4" i="43"/>
  <c r="K4" i="43" s="1"/>
  <c r="H4" i="43"/>
  <c r="I4" i="43" s="1"/>
  <c r="E4" i="43"/>
  <c r="G4" i="43" s="1"/>
  <c r="N39" i="45" l="1"/>
  <c r="O39" i="45" s="1"/>
  <c r="L39" i="45"/>
  <c r="M39" i="45" s="1"/>
  <c r="J39" i="45"/>
  <c r="K39" i="45" s="1"/>
  <c r="H39" i="45"/>
  <c r="I39" i="45" s="1"/>
  <c r="N8" i="45"/>
  <c r="O8" i="45" s="1"/>
  <c r="L8" i="45"/>
  <c r="M8" i="45" s="1"/>
  <c r="J8" i="45"/>
  <c r="K8" i="45" s="1"/>
  <c r="H8" i="45"/>
  <c r="I8" i="45" s="1"/>
  <c r="G8" i="45"/>
  <c r="N7" i="45"/>
  <c r="O7" i="45" s="1"/>
  <c r="L7" i="45"/>
  <c r="M7" i="45" s="1"/>
  <c r="J7" i="45"/>
  <c r="K7" i="45" s="1"/>
  <c r="H7" i="45"/>
  <c r="I7" i="45" s="1"/>
  <c r="G6" i="45"/>
  <c r="N5" i="45"/>
  <c r="O5" i="45" s="1"/>
  <c r="L5" i="45"/>
  <c r="M5" i="45" s="1"/>
  <c r="J5" i="45"/>
  <c r="K5" i="45" s="1"/>
  <c r="H5" i="45"/>
  <c r="I5" i="45" s="1"/>
  <c r="G5" i="45"/>
  <c r="N4" i="45"/>
  <c r="O4" i="45" s="1"/>
  <c r="L4" i="45"/>
  <c r="M4" i="45" s="1"/>
  <c r="J4" i="45"/>
  <c r="K4" i="45" s="1"/>
  <c r="H4" i="45"/>
  <c r="I4" i="45" s="1"/>
  <c r="G4" i="45"/>
  <c r="G46" i="44"/>
  <c r="G45" i="44"/>
  <c r="N44" i="44"/>
  <c r="O44" i="44" s="1"/>
  <c r="L44" i="44"/>
  <c r="M44" i="44" s="1"/>
  <c r="J44" i="44"/>
  <c r="K44" i="44" s="1"/>
  <c r="H44" i="44"/>
  <c r="I44" i="44" s="1"/>
  <c r="G44" i="44"/>
  <c r="N43" i="44"/>
  <c r="O43" i="44" s="1"/>
  <c r="L43" i="44"/>
  <c r="M43" i="44" s="1"/>
  <c r="J43" i="44"/>
  <c r="K43" i="44" s="1"/>
  <c r="H43" i="44"/>
  <c r="I43" i="44" s="1"/>
  <c r="G43" i="44"/>
  <c r="N38" i="44"/>
  <c r="O38" i="44" s="1"/>
  <c r="L38" i="44"/>
  <c r="M38" i="44" s="1"/>
  <c r="J38" i="44"/>
  <c r="K38" i="44" s="1"/>
  <c r="H38" i="44"/>
  <c r="I38" i="44" s="1"/>
  <c r="G38" i="44"/>
  <c r="N32" i="44"/>
  <c r="O32" i="44" s="1"/>
  <c r="L32" i="44"/>
  <c r="M32" i="44" s="1"/>
  <c r="J32" i="44"/>
  <c r="K32" i="44" s="1"/>
  <c r="H32" i="44"/>
  <c r="I32" i="44" s="1"/>
  <c r="G32" i="44"/>
  <c r="N20" i="44"/>
  <c r="O20" i="44" s="1"/>
  <c r="L20" i="44"/>
  <c r="M20" i="44" s="1"/>
  <c r="J20" i="44"/>
  <c r="K20" i="44" s="1"/>
  <c r="H20" i="44"/>
  <c r="I20" i="44" s="1"/>
  <c r="G20" i="44"/>
  <c r="N14" i="44"/>
  <c r="O14" i="44" s="1"/>
  <c r="L14" i="44"/>
  <c r="M14" i="44" s="1"/>
  <c r="J14" i="44"/>
  <c r="K14" i="44" s="1"/>
  <c r="H14" i="44"/>
  <c r="I14" i="44" s="1"/>
  <c r="G14" i="44"/>
  <c r="N36" i="43"/>
  <c r="O36" i="43" s="1"/>
  <c r="L36" i="43"/>
  <c r="M36" i="43" s="1"/>
  <c r="J36" i="43"/>
  <c r="K36" i="43" s="1"/>
  <c r="H36" i="43"/>
  <c r="I36" i="43" s="1"/>
  <c r="G36" i="43"/>
  <c r="G31" i="43"/>
  <c r="N7" i="43"/>
  <c r="O7" i="43" s="1"/>
  <c r="L7" i="43"/>
  <c r="M7" i="43" s="1"/>
  <c r="J7" i="43"/>
  <c r="K7" i="43" s="1"/>
  <c r="H7" i="43"/>
  <c r="I7" i="43" s="1"/>
  <c r="G7" i="43"/>
  <c r="N6" i="43"/>
  <c r="O6" i="43" s="1"/>
  <c r="L6" i="43"/>
  <c r="M6" i="43" s="1"/>
  <c r="J6" i="43"/>
  <c r="K6" i="43" s="1"/>
  <c r="H6" i="43"/>
  <c r="I6" i="43" s="1"/>
  <c r="G6" i="43"/>
  <c r="N5" i="43"/>
  <c r="O5" i="43" s="1"/>
  <c r="L5" i="43"/>
  <c r="M5" i="43" s="1"/>
  <c r="J5" i="43"/>
  <c r="K5" i="43" s="1"/>
  <c r="H5" i="43"/>
  <c r="I5" i="43" s="1"/>
  <c r="G5" i="43"/>
  <c r="G7"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DeCicco, Michael</author>
  </authors>
  <commentList>
    <comment ref="B61" authorId="0" shapeId="0" xr:uid="{42A76FD2-39F9-4CA4-8FE9-3B1F1AFBB257}">
      <text>
        <r>
          <rPr>
            <b/>
            <sz val="14"/>
            <color indexed="81"/>
            <rFont val="Tahoma"/>
            <family val="2"/>
          </rPr>
          <t>DeCicco, Michael:</t>
        </r>
        <r>
          <rPr>
            <sz val="14"/>
            <color indexed="81"/>
            <rFont val="Tahoma"/>
            <family val="2"/>
          </rPr>
          <t xml:space="preserve">
Rework language 
Generic to just indicate any DOL PW titles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Dickinson, Sean (NV05)</author>
    <author>E651242</author>
  </authors>
  <commentList>
    <comment ref="C517" authorId="0" shapeId="0" xr:uid="{79BAA21A-DCFA-5B40-8BB3-74E3770F83D2}">
      <text>
        <r>
          <rPr>
            <b/>
            <sz val="9"/>
            <color indexed="81"/>
            <rFont val="Tahoma"/>
            <family val="2"/>
          </rPr>
          <t>Dickinson, Sean (NV05):</t>
        </r>
        <r>
          <rPr>
            <sz val="9"/>
            <color indexed="81"/>
            <rFont val="Tahoma"/>
            <family val="2"/>
          </rPr>
          <t xml:space="preserve">
Move this to MAXPRO VMS section</t>
        </r>
      </text>
    </comment>
    <comment ref="C899" authorId="1" shapeId="0" xr:uid="{00AF60E8-2790-844E-856B-0B86247B1FD1}">
      <text>
        <r>
          <rPr>
            <b/>
            <sz val="9"/>
            <color indexed="81"/>
            <rFont val="Tahoma"/>
            <family val="2"/>
          </rPr>
          <t>E651242:</t>
        </r>
        <r>
          <rPr>
            <sz val="9"/>
            <color indexed="81"/>
            <rFont val="Tahoma"/>
            <family val="2"/>
          </rPr>
          <t xml:space="preserve">
</t>
        </r>
      </text>
    </comment>
  </commentList>
</comments>
</file>

<file path=xl/sharedStrings.xml><?xml version="1.0" encoding="utf-8"?>
<sst xmlns="http://schemas.openxmlformats.org/spreadsheetml/2006/main" count="32343" uniqueCount="14625">
  <si>
    <t>Bidder Name:</t>
  </si>
  <si>
    <t>NYS Net Price</t>
  </si>
  <si>
    <t>List Price / MSRP</t>
  </si>
  <si>
    <t>Unit of Measurement</t>
  </si>
  <si>
    <r>
      <t xml:space="preserve">  </t>
    </r>
    <r>
      <rPr>
        <b/>
        <sz val="12"/>
        <rFont val="Times New Roman"/>
        <family val="1"/>
      </rPr>
      <t/>
    </r>
  </si>
  <si>
    <t>Manufacturer/Product Line</t>
  </si>
  <si>
    <t>A</t>
  </si>
  <si>
    <t>[Insert Bidder Name]</t>
  </si>
  <si>
    <t>Percent (%) Discount</t>
  </si>
  <si>
    <t>Region(s) Bid:</t>
  </si>
  <si>
    <t>Region 1</t>
  </si>
  <si>
    <t>Region 2</t>
  </si>
  <si>
    <t>Region 3</t>
  </si>
  <si>
    <t>Region 4</t>
  </si>
  <si>
    <t>Region 5</t>
  </si>
  <si>
    <t>Region 6</t>
  </si>
  <si>
    <t xml:space="preserve">Region 7 </t>
  </si>
  <si>
    <t>Region 8</t>
  </si>
  <si>
    <t>Region 9</t>
  </si>
  <si>
    <t>Lot Bid:</t>
  </si>
  <si>
    <t>Insert an "X in the Applicable cell:</t>
  </si>
  <si>
    <t>Lot 1</t>
  </si>
  <si>
    <t>Lot 2</t>
  </si>
  <si>
    <t>Insert an "X" in the applicable cell(s):</t>
  </si>
  <si>
    <t>Line #</t>
  </si>
  <si>
    <t xml:space="preserve">ALL List/MSRP Prices &amp; NYS Net Prices must be quantifiable (i.e. indicate a numeric value). The following terms are unacceptable and any line item containing them as a List/MSRP or NYS Net price must be removed or indicated with an acceptable quantifiable value: Individual Case Basis (ICB), Call for Quote, To Be Determined (TBD), Consult Factory, Consult Call for Quote, Custom Call, N/A, Value, Call, Custom, etc. </t>
  </si>
  <si>
    <t xml:space="preserve">Warranty Period - # of year(s) after acceptance as required by Appendix B, Clause 54 </t>
  </si>
  <si>
    <t>Job Title</t>
  </si>
  <si>
    <t>Description of Duties</t>
  </si>
  <si>
    <t>Prevailing Wage Rate</t>
  </si>
  <si>
    <t>Supplemental Benefit</t>
  </si>
  <si>
    <t>Percent Markup</t>
  </si>
  <si>
    <t>After Business Hours
Hourly Pay Rate</t>
  </si>
  <si>
    <t>After Business Hours 
Total Hourly Rate</t>
  </si>
  <si>
    <t>Saturday Hourly Pay Rate</t>
  </si>
  <si>
    <t>Saturday Total Hourly Rate</t>
  </si>
  <si>
    <t>Sunday and NYS Holiday Total Hourly Rate</t>
  </si>
  <si>
    <t>Sunday and NYS Holiday Hourly Pay Rate</t>
  </si>
  <si>
    <t>Overtime
Total Hourly Rate</t>
  </si>
  <si>
    <t>Overtime
Hourly Pay Rate</t>
  </si>
  <si>
    <t>Total Hourly Rate</t>
  </si>
  <si>
    <t>Overtime 
Total Hourly Rate</t>
  </si>
  <si>
    <t>Supplemental Benefits</t>
  </si>
  <si>
    <t>Sprinkler Fitter Onsite Region 9</t>
  </si>
  <si>
    <t>Product Line Subcategory Indicator
(If Applicable)</t>
  </si>
  <si>
    <t xml:space="preserve">All NYS Net Prices Must INCLUDE all applicable shipping; handling, insurance and associated delivery charges (F.O.B. Destination the dock/delivery location of the Authorized User) Reference Appendix B §35 Shipping/Receipt of Product and §36 Title/Risk of Loss. </t>
  </si>
  <si>
    <t xml:space="preserve">In the table below, please list your (bidder's) name (this will populate your Name on all tabs) AND the Lot and Region(s) which are being bid.  
Note: Bidders are not permitted to bid BOTH Lot 1 and Lot 2.  </t>
  </si>
  <si>
    <t>Region 9 - Alleghany, Cattaraugus, Chautauqua, Erie, Genesee, Niagara, and Wyoming Counties</t>
  </si>
  <si>
    <t>Region 8 - Broome, Chemung, Chenango, Livingston, Monroe, Ontario, Orleans, Schuyler, Seneca, Steuben, Tioga, Tompkins, Wayne, and Yates Counties</t>
  </si>
  <si>
    <t>Region 7 - Cayuga, Cortland, Herkimer, Jefferson, Lewis, Madison, Oneida, Onondaga, Oswego, and St. Lawrence Counties</t>
  </si>
  <si>
    <t>Please Note: The following are mandatory requirements for all NYS Net Pricing and Total Hourly Rates.  Failure to meet the mandatory requirements above May be cause to disqualify a Bidder’s Bid.</t>
  </si>
  <si>
    <t xml:space="preserve">ALL costs Must be identified.  For instances where a cost is dependent on various components, Bidders Must list the NYS Net Pricing/Total Hourly Rates for all components known at the time of the Bid Response.  </t>
  </si>
  <si>
    <t xml:space="preserve">The Percent (%) Markup includes, but is not limited, all of the following costs:
1. Travel Costs,
2. Meals,
3. Lodging,
4. Gas/fuel,
5. Tolls,
6. Site Access Costs,
7. Workers Compensation,
8. Disability Benefits,
9. State Unemployment (SUTA),
10. Federal Insurance (FICA),
11. Federal Unemployment (FUTA)
12. All other insurance, including, but not limited to: 
     A. Commercial General Liability, 
     B. Business Automobile Liability,
     C. Professional Liability/Errors &amp; Omissions Insurance,
     D. Technology Professional Liability/Technology Errors &amp; Omissions Insurance,
     E. Cyber Liability Insurance, and
     G. Any other insurance
13. Background checks, ongoing certifications, licensing, etc., 
14. Authorized user Security procedures, 
15. All other overhead (including, but not limited to taxes, utilities, etc.), and 
16. Profit
This Percent (%) Markup Shall cover both Bidder/Contractor and Subcontractors.  </t>
  </si>
  <si>
    <t>After Business Hours Total Hourly Rate</t>
  </si>
  <si>
    <t>GROUP 77201 Solicitation 23150 - Intelligent Facility and Security Systems and Solutions</t>
  </si>
  <si>
    <t>ATTACHMENT 1:  NYS NET PRICING PAGES</t>
  </si>
  <si>
    <t xml:space="preserve">Bidder/Contractor Shall not include any Bundled Line Item in their NYS Net Pricing.  Final determination whether or not an line item is an Bundled Line Item resides solely with Procurement Services.  </t>
  </si>
  <si>
    <t>Prevailing Wage Occupation Sub-category</t>
  </si>
  <si>
    <t>Plumber: Plumber/Steamfitter - Jefferson, St. Lawrence, Franklin: Only the Village of Hogansburg and the St. Regis Indian Reservation. Lewis: Entire County with the exception of the Townships of Lyonsdale, West Turin, Leyden and Lewis.</t>
  </si>
  <si>
    <t>Sprinkler Fitter: Sprinkler Fitter - Allegany, Broome, Cattaraugus, Cayuga, Chautauqua, Chemung, Chenango, Clinton, Columbia, Cortland, Delaware, Erie, Essex, Franklin, Fulton, Genesee, Greene, Hamilton, Herkimer, Jefferson, Lewis, Livingston, Madison, Monroe, Montgomery, Niagara, Oneida, Onondaga, Ontario, Orleans, Oswego, Otsego, Schoharie, Schuyler, Seneca, St. Lawrence, Steuben, Tioga, Tompkins, Washington, Wayne, Wyoming, Yates</t>
  </si>
  <si>
    <r>
      <t xml:space="preserve">Electrician/Electrical Installer 
Onsite Region 7
</t>
    </r>
    <r>
      <rPr>
        <u/>
        <sz val="11"/>
        <color theme="1"/>
        <rFont val="Calibri"/>
        <family val="2"/>
        <scheme val="minor"/>
      </rPr>
      <t xml:space="preserve">Entire Counties </t>
    </r>
    <r>
      <rPr>
        <sz val="11"/>
        <color theme="1"/>
        <rFont val="Calibri"/>
        <family val="2"/>
        <scheme val="minor"/>
      </rPr>
      <t xml:space="preserve">- </t>
    </r>
    <r>
      <rPr>
        <b/>
        <sz val="11"/>
        <color theme="1"/>
        <rFont val="Calibri"/>
        <family val="2"/>
        <scheme val="minor"/>
      </rPr>
      <t>Jefferson, Lewis, and St. Lawrence</t>
    </r>
  </si>
  <si>
    <r>
      <t xml:space="preserve">Electrician/Electrical Installer 
Onsite Region 7
</t>
    </r>
    <r>
      <rPr>
        <u/>
        <sz val="11"/>
        <rFont val="Calibri"/>
        <family val="2"/>
        <scheme val="minor"/>
      </rPr>
      <t>Partial County</t>
    </r>
    <r>
      <rPr>
        <sz val="11"/>
        <rFont val="Calibri"/>
        <family val="2"/>
        <scheme val="minor"/>
      </rPr>
      <t xml:space="preserve"> - </t>
    </r>
    <r>
      <rPr>
        <b/>
        <sz val="11"/>
        <rFont val="Calibri"/>
        <family val="2"/>
        <scheme val="minor"/>
      </rPr>
      <t>Cayuga</t>
    </r>
    <r>
      <rPr>
        <sz val="11"/>
        <rFont val="Calibri"/>
        <family val="2"/>
        <scheme val="minor"/>
      </rPr>
      <t xml:space="preserve">:  Only the Township of Genoa. </t>
    </r>
  </si>
  <si>
    <r>
      <t xml:space="preserve">Electrician/Electrical Installer 
Onsite Region 7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All Townships except Genoa, Ira, Sterling, Victory, Locke, Sempronius and Summerhill 
</t>
    </r>
    <r>
      <rPr>
        <b/>
        <sz val="11"/>
        <rFont val="Calibri"/>
        <family val="2"/>
        <scheme val="minor"/>
      </rPr>
      <t>Onondaga</t>
    </r>
    <r>
      <rPr>
        <sz val="11"/>
        <rFont val="Calibri"/>
        <family val="2"/>
        <scheme val="minor"/>
      </rPr>
      <t xml:space="preserve">: Only the Townships of Elbridge and Skaneateles </t>
    </r>
  </si>
  <si>
    <r>
      <t xml:space="preserve">Electrician/Electrical Installer 
Onsite Region 7
</t>
    </r>
    <r>
      <rPr>
        <u/>
        <sz val="11"/>
        <rFont val="Calibri"/>
        <family val="2"/>
        <scheme val="minor"/>
      </rPr>
      <t>Entire Counties -</t>
    </r>
    <r>
      <rPr>
        <sz val="11"/>
        <rFont val="Calibri"/>
        <family val="2"/>
        <scheme val="minor"/>
      </rPr>
      <t xml:space="preserve"> </t>
    </r>
    <r>
      <rPr>
        <b/>
        <sz val="11"/>
        <rFont val="Calibri"/>
        <family val="2"/>
        <scheme val="minor"/>
      </rPr>
      <t xml:space="preserve">Cortland, Herkimer, Madison, Oneida, Oswego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Townships of Ira, Locke, Sempronius, Sterling, Summerhill and Victory. 
</t>
    </r>
    <r>
      <rPr>
        <b/>
        <sz val="11"/>
        <rFont val="Calibri"/>
        <family val="2"/>
        <scheme val="minor"/>
      </rPr>
      <t>Onondaga</t>
    </r>
    <r>
      <rPr>
        <sz val="11"/>
        <rFont val="Calibri"/>
        <family val="2"/>
        <scheme val="minor"/>
      </rPr>
      <t xml:space="preserve">: Entire County except Townships of Elbridge and Skaneateles. </t>
    </r>
  </si>
  <si>
    <t>Electrician: Teledata - Clinton, Essex, Franklin, Jefferson, Lewis, St. Lawrence</t>
  </si>
  <si>
    <t xml:space="preserve">Electrician: Teledata - Cortland, Herkimer, Madison, Oneida, Oswego, Cayuga: Townships of Ira, Locke, Sempronius, Sterling, Summerhill and Victory.
Chenango: Only the Townships of Columbus, New Berlin and Sherburne.
Onondaga: Entire County except Townships of Elbridge and Skaneateles.
Otsego: Only the Townships of Plainfield, Richfield, Springfield, Cherry Valley, Roseboom, Middlefield, Otsego, Exeter, Edmeston, Burlington, Pittsfield and New Lebanon. Tompkins: Only the Township of Groton.Wayne: Only the Townships of Huron, Wolcott, Rose and Butler. </t>
  </si>
  <si>
    <t>Lineman Electrician: Lineman, Tech, Welder - Albany, Allegany, Broome, Cattaraugus, Cayuga, Chautauqua, Chemung, Chenango, Clinton, Columbia, Cortland, Delaware, Dutchess, Erie, Essex, Franklin, Fulton, Genesee, Greene, Hamilton, Herkimer, Jefferson, Lewis, Livingston, Madison, Monroe, Montgomery, Niagara, Oneida, Onondaga, Ontario, Orange, Orleans, Oswego, Otsego, Putnam, Rensselaer, Rockland, Saratoga, Schenectady, Schoharie, Schuyler, Seneca, St. Lawrence, Steuben, Sullivan, Tioga, Tompkins, Ulster, Warren, Washington, Wayne, Wyoming, Yates</t>
  </si>
  <si>
    <t>Electrician: Teledata, Sound Wireman - Yates, Cayuga: All Townships except Genoa, Ira, Sterling, Victory, Locke, Sempronius and Summerhill, Onondaga: Townships of Elbridge and Skaneateles, Ontario: Only the Townships of Canadaigua, Farmington, Geneva, Gorham, Hopewell, Manchester, Phelps and Seneca, Seneca: All townships except Covert and Lodi, Wayne: Only the Townships of Arcadia, Galen, Lyons, Savannah and Village of Newark.</t>
  </si>
  <si>
    <r>
      <t xml:space="preserve">Electrician Lineman Region 7
</t>
    </r>
    <r>
      <rPr>
        <u/>
        <sz val="11"/>
        <color theme="1"/>
        <rFont val="Calibri"/>
        <family val="2"/>
        <scheme val="minor"/>
      </rPr>
      <t>Entire Counties:</t>
    </r>
    <r>
      <rPr>
        <b/>
        <sz val="11"/>
        <color theme="1"/>
        <rFont val="Calibri"/>
        <family val="2"/>
        <scheme val="minor"/>
      </rPr>
      <t xml:space="preserve"> Cayuga, Cortland, Herkimer, Jefferson, Lewis, Madison, Oneida, Onondaga, Oswego, and St. Lawrence </t>
    </r>
  </si>
  <si>
    <t>Electrician: Electrician - Cayuga: Only the Township of Genoa. Schuyler: Only the Townships of Cayuta, Catharine, and Hector.
Seneca: Only the Townships of Lodi and Covert. Tioga: Only the Townships of Spencer and Candor. Tompkins: Entire county except the Township of Groton.</t>
  </si>
  <si>
    <r>
      <t xml:space="preserve">Fire Alarm System 
Technician Onsite Region 7
</t>
    </r>
    <r>
      <rPr>
        <u/>
        <sz val="11"/>
        <color theme="1"/>
        <rFont val="Calibri"/>
        <family val="2"/>
        <scheme val="minor"/>
      </rPr>
      <t xml:space="preserve">Entire Counties </t>
    </r>
    <r>
      <rPr>
        <sz val="11"/>
        <color theme="1"/>
        <rFont val="Calibri"/>
        <family val="2"/>
        <scheme val="minor"/>
      </rPr>
      <t xml:space="preserve">- </t>
    </r>
    <r>
      <rPr>
        <b/>
        <sz val="11"/>
        <color theme="1"/>
        <rFont val="Calibri"/>
        <family val="2"/>
        <scheme val="minor"/>
      </rPr>
      <t>Jefferson, Lewis, and St. Lawrence</t>
    </r>
  </si>
  <si>
    <r>
      <t xml:space="preserve">Fire Alarm System 
Technician Onsite Region 7
Onsite Region 7
</t>
    </r>
    <r>
      <rPr>
        <u/>
        <sz val="11"/>
        <rFont val="Calibri"/>
        <family val="2"/>
        <scheme val="minor"/>
      </rPr>
      <t xml:space="preserve">Partial County </t>
    </r>
    <r>
      <rPr>
        <sz val="11"/>
        <rFont val="Calibri"/>
        <family val="2"/>
        <scheme val="minor"/>
      </rPr>
      <t xml:space="preserve">- </t>
    </r>
    <r>
      <rPr>
        <b/>
        <sz val="11"/>
        <rFont val="Calibri"/>
        <family val="2"/>
        <scheme val="minor"/>
      </rPr>
      <t>Cayuga</t>
    </r>
    <r>
      <rPr>
        <sz val="11"/>
        <rFont val="Calibri"/>
        <family val="2"/>
        <scheme val="minor"/>
      </rPr>
      <t xml:space="preserve">:  Only the Township of Genoa. </t>
    </r>
  </si>
  <si>
    <r>
      <t xml:space="preserve">Fire Alarm System 
Technician Onsite Region 7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All Townships except Genoa, Ira, Sterling, Victory, Locke, Sempronius and Summerhill 
</t>
    </r>
    <r>
      <rPr>
        <b/>
        <sz val="11"/>
        <rFont val="Calibri"/>
        <family val="2"/>
        <scheme val="minor"/>
      </rPr>
      <t>Onondaga</t>
    </r>
    <r>
      <rPr>
        <sz val="11"/>
        <rFont val="Calibri"/>
        <family val="2"/>
        <scheme val="minor"/>
      </rPr>
      <t>: Only the Townships of Elbridge and Skaneateles</t>
    </r>
  </si>
  <si>
    <r>
      <t xml:space="preserve">Fire Sprinkler Systems
Fire Suppression Systems
Technician Onsite Region 7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Jefferson, Lewis, and St. Lawrence</t>
    </r>
  </si>
  <si>
    <r>
      <t xml:space="preserve">Fire Sprinkler Systems
Fire Suppression Systems
Technician Onsite Region 7
Onsite Region 7
</t>
    </r>
    <r>
      <rPr>
        <u/>
        <sz val="11"/>
        <rFont val="Calibri"/>
        <family val="2"/>
        <scheme val="minor"/>
      </rPr>
      <t xml:space="preserve">Partial County </t>
    </r>
    <r>
      <rPr>
        <sz val="11"/>
        <rFont val="Calibri"/>
        <family val="2"/>
        <scheme val="minor"/>
      </rPr>
      <t xml:space="preserve">- </t>
    </r>
    <r>
      <rPr>
        <b/>
        <sz val="11"/>
        <rFont val="Calibri"/>
        <family val="2"/>
        <scheme val="minor"/>
      </rPr>
      <t>Cayuga</t>
    </r>
    <r>
      <rPr>
        <sz val="11"/>
        <rFont val="Calibri"/>
        <family val="2"/>
        <scheme val="minor"/>
      </rPr>
      <t xml:space="preserve">:  Only the Township of Genoa. </t>
    </r>
  </si>
  <si>
    <r>
      <t xml:space="preserve">Fire Sprinkler Systems
Fire Suppression Systems
Technician Onsite Region 7
</t>
    </r>
    <r>
      <rPr>
        <u/>
        <sz val="11"/>
        <rFont val="Calibri"/>
        <family val="2"/>
        <scheme val="minor"/>
      </rPr>
      <t xml:space="preserve">Partial Counties </t>
    </r>
    <r>
      <rPr>
        <sz val="11"/>
        <rFont val="Calibri"/>
        <family val="2"/>
        <scheme val="minor"/>
      </rPr>
      <t xml:space="preserve">- </t>
    </r>
    <r>
      <rPr>
        <b/>
        <sz val="11"/>
        <rFont val="Calibri"/>
        <family val="2"/>
        <scheme val="minor"/>
      </rPr>
      <t>Cayuga</t>
    </r>
    <r>
      <rPr>
        <sz val="11"/>
        <rFont val="Calibri"/>
        <family val="2"/>
        <scheme val="minor"/>
      </rPr>
      <t xml:space="preserve">:  All Townships except Genoa, Ira, Sterling, Victory, Locke, Sempronius and Summerhill 
</t>
    </r>
    <r>
      <rPr>
        <b/>
        <sz val="11"/>
        <rFont val="Calibri"/>
        <family val="2"/>
        <scheme val="minor"/>
      </rPr>
      <t>Onondaga</t>
    </r>
    <r>
      <rPr>
        <sz val="11"/>
        <rFont val="Calibri"/>
        <family val="2"/>
        <scheme val="minor"/>
      </rPr>
      <t xml:space="preserve">: Only the Townships of Elbridge and Skaneateles </t>
    </r>
  </si>
  <si>
    <r>
      <t xml:space="preserve">Fire Sprinkler Systems
Fire Suppression Systems
Technician Onsite Region 7
</t>
    </r>
    <r>
      <rPr>
        <u/>
        <sz val="11"/>
        <rFont val="Calibri"/>
        <family val="2"/>
        <scheme val="minor"/>
      </rPr>
      <t>Entire Counties</t>
    </r>
    <r>
      <rPr>
        <sz val="11"/>
        <rFont val="Calibri"/>
        <family val="2"/>
        <scheme val="minor"/>
      </rPr>
      <t xml:space="preserve"> - </t>
    </r>
    <r>
      <rPr>
        <b/>
        <sz val="11"/>
        <rFont val="Calibri"/>
        <family val="2"/>
        <scheme val="minor"/>
      </rPr>
      <t xml:space="preserve">Cortland, Herkimer, Madison, Oneida, Oswego </t>
    </r>
    <r>
      <rPr>
        <sz val="11"/>
        <rFont val="Calibri"/>
        <family val="2"/>
        <scheme val="minor"/>
      </rPr>
      <t xml:space="preserve">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Townships of Ira, Locke, Sempronius, Sterling, Summerhill and Victory. 
</t>
    </r>
    <r>
      <rPr>
        <b/>
        <sz val="11"/>
        <rFont val="Calibri"/>
        <family val="2"/>
        <scheme val="minor"/>
      </rPr>
      <t>Onondaga</t>
    </r>
    <r>
      <rPr>
        <sz val="11"/>
        <rFont val="Calibri"/>
        <family val="2"/>
        <scheme val="minor"/>
      </rPr>
      <t xml:space="preserve">: Entire County except Townships of Elbridge and Skaneateles. </t>
    </r>
  </si>
  <si>
    <r>
      <t xml:space="preserve">Steamfitter Onsite Region 7
</t>
    </r>
    <r>
      <rPr>
        <u/>
        <sz val="11"/>
        <rFont val="Calibri"/>
        <family val="2"/>
        <scheme val="minor"/>
      </rPr>
      <t>Entire County:</t>
    </r>
    <r>
      <rPr>
        <sz val="11"/>
        <rFont val="Calibri"/>
        <family val="2"/>
        <scheme val="minor"/>
      </rPr>
      <t xml:space="preserve"> </t>
    </r>
    <r>
      <rPr>
        <b/>
        <sz val="11"/>
        <rFont val="Calibri"/>
        <family val="2"/>
        <scheme val="minor"/>
      </rPr>
      <t>Onondaga</t>
    </r>
    <r>
      <rPr>
        <sz val="11"/>
        <rFont val="Calibri"/>
        <family val="2"/>
        <scheme val="minor"/>
      </rPr>
      <t xml:space="preserve">
</t>
    </r>
    <r>
      <rPr>
        <u/>
        <sz val="11"/>
        <rFont val="Calibri"/>
        <family val="2"/>
        <scheme val="minor"/>
      </rPr>
      <t>Partial Counties</t>
    </r>
    <r>
      <rPr>
        <sz val="11"/>
        <rFont val="Calibri"/>
        <family val="2"/>
        <scheme val="minor"/>
      </rPr>
      <t xml:space="preserve">: </t>
    </r>
    <r>
      <rPr>
        <b/>
        <sz val="11"/>
        <rFont val="Calibri"/>
        <family val="2"/>
        <scheme val="minor"/>
      </rPr>
      <t>Madison</t>
    </r>
    <r>
      <rPr>
        <sz val="11"/>
        <rFont val="Calibri"/>
        <family val="2"/>
        <scheme val="minor"/>
      </rPr>
      <t>:  Only the Townships of Sullivan, Cazenovia and DeRuyter.</t>
    </r>
  </si>
  <si>
    <t>Plumber: Plumber/Steamfitter - Chemung, Cortland, Onondaga, Schuyler, Tompkins, Madison: Only the Townships of Sullivan, Cazenovia and DeRuyter. Seneca: Only the Townships of Covert and Lodi. Steuben: Only the Townships of Addison, Bath, Bradford, Campbell, Caton, Corning, Erwin, Hornby, Lindley, Pulteney, Rathbone, Thurston, Tuscarora, Urbana and Wayne. Tioga: Only the Townships of Barton, Berkshire, Candor, Richford, Spencer, Nichols and Tioga.</t>
  </si>
  <si>
    <r>
      <t xml:space="preserve">Steamfitter Onsite Region 7
Partial County: </t>
    </r>
    <r>
      <rPr>
        <b/>
        <sz val="11"/>
        <rFont val="Calibri"/>
        <family val="2"/>
        <scheme val="minor"/>
      </rPr>
      <t>Madison</t>
    </r>
    <r>
      <rPr>
        <sz val="11"/>
        <rFont val="Calibri"/>
        <family val="2"/>
        <scheme val="minor"/>
      </rPr>
      <t xml:space="preserve"> Only the Township of Georgetown.</t>
    </r>
  </si>
  <si>
    <r>
      <t xml:space="preserve">Steamfitter Onsite Region 7
</t>
    </r>
    <r>
      <rPr>
        <u/>
        <sz val="11"/>
        <rFont val="Calibri"/>
        <family val="2"/>
        <scheme val="minor"/>
      </rPr>
      <t>Entire Counties</t>
    </r>
    <r>
      <rPr>
        <sz val="11"/>
        <rFont val="Calibri"/>
        <family val="2"/>
        <scheme val="minor"/>
      </rPr>
      <t xml:space="preserve">: </t>
    </r>
    <r>
      <rPr>
        <b/>
        <sz val="11"/>
        <rFont val="Calibri"/>
        <family val="2"/>
        <scheme val="minor"/>
      </rPr>
      <t>Cayuga and Oswego</t>
    </r>
  </si>
  <si>
    <t>Plumber: Steamfitter - Broome, Chenango, Cortland: Only the Township of Marathon.
Delaware: Only the Townships of Andes, Bovina, Colchester, Davenport, Delhi, Deposit, Franklin, Hamden, Hancock, Harpersfield, Kortright, Masonville, Meredith, Sidney, Stamford, Tompkins and Walton. Madison: Only the Township of Georgetown. Otsego: Only the Townships of Burlington, Butternuts, Decatur, Edmeston, Hartwick, Laurens, Maryland, Milford, Morris, New Lisbon, Oneonta, Otego, Pittsfield, Unadilla, Westford and Worchester. Tioga: Only the Townships of Newark Valley and Owego.</t>
  </si>
  <si>
    <r>
      <t xml:space="preserve">Steamfitter Onsite Region 7
</t>
    </r>
    <r>
      <rPr>
        <u/>
        <sz val="11"/>
        <rFont val="Calibri"/>
        <family val="2"/>
        <scheme val="minor"/>
      </rPr>
      <t>Entire Counties</t>
    </r>
    <r>
      <rPr>
        <sz val="11"/>
        <rFont val="Calibri"/>
        <family val="2"/>
        <scheme val="minor"/>
      </rPr>
      <t xml:space="preserve">: </t>
    </r>
    <r>
      <rPr>
        <b/>
        <sz val="11"/>
        <rFont val="Calibri"/>
        <family val="2"/>
        <scheme val="minor"/>
      </rPr>
      <t>Herkimer and Oneida</t>
    </r>
    <r>
      <rPr>
        <sz val="11"/>
        <rFont val="Calibri"/>
        <family val="2"/>
        <scheme val="minor"/>
      </rPr>
      <t xml:space="preserve">
</t>
    </r>
    <r>
      <rPr>
        <u/>
        <sz val="11"/>
        <rFont val="Calibri"/>
        <family val="2"/>
        <scheme val="minor"/>
      </rPr>
      <t>Partial Counties</t>
    </r>
    <r>
      <rPr>
        <sz val="11"/>
        <rFont val="Calibri"/>
        <family val="2"/>
        <scheme val="minor"/>
      </rPr>
      <t xml:space="preserve">: </t>
    </r>
    <r>
      <rPr>
        <b/>
        <sz val="11"/>
        <rFont val="Calibri"/>
        <family val="2"/>
        <scheme val="minor"/>
      </rPr>
      <t>Lewis</t>
    </r>
    <r>
      <rPr>
        <sz val="11"/>
        <rFont val="Calibri"/>
        <family val="2"/>
        <scheme val="minor"/>
      </rPr>
      <t xml:space="preserve">:  Towns of  Lewis, Leyden, Lyonsdale, and West Turin. 
</t>
    </r>
    <r>
      <rPr>
        <b/>
        <sz val="11"/>
        <rFont val="Calibri"/>
        <family val="2"/>
        <scheme val="minor"/>
      </rPr>
      <t>Madison</t>
    </r>
    <r>
      <rPr>
        <sz val="11"/>
        <rFont val="Calibri"/>
        <family val="2"/>
        <scheme val="minor"/>
      </rPr>
      <t xml:space="preserve">:  Towns of Brookfield, Eaton, Fenner, Hamilton, Lebanon, Lenox, Lincoln, Madison, Nelson, Oneida, Smithfield, and Stockbridge.  </t>
    </r>
  </si>
  <si>
    <t>Plumber : Steamfitter - Herkimer, Oneida, Hamilton: Only the Town of Inlet.
Lewis: Towns of Lewis, Leyden, Lyonsdale, and West Turin. Madison: Towns of Brookfield, Eaton, Fenner, Hamilton, Lebanon, Lenox, Lincoln, Madison, Nelson, Oneida, Smithfield, and Stockbridge.
Otsego: Towns of Cherry Valley, Exeter, Middlefield, Otsego, Plainfield, Richfield, Roseboom and Springfield.</t>
  </si>
  <si>
    <r>
      <t xml:space="preserve">
Steamfitter Installer Onsite Region 7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 xml:space="preserve">Jefferson and St. Lawrence </t>
    </r>
    <r>
      <rPr>
        <sz val="11"/>
        <color theme="1"/>
        <rFont val="Calibri"/>
        <family val="2"/>
        <scheme val="minor"/>
      </rPr>
      <t xml:space="preserve">
</t>
    </r>
    <r>
      <rPr>
        <u/>
        <sz val="11"/>
        <color theme="1"/>
        <rFont val="Calibri"/>
        <family val="2"/>
        <scheme val="minor"/>
      </rPr>
      <t>Partial County</t>
    </r>
    <r>
      <rPr>
        <sz val="11"/>
        <color theme="1"/>
        <rFont val="Calibri"/>
        <family val="2"/>
        <scheme val="minor"/>
      </rPr>
      <t xml:space="preserve">: </t>
    </r>
    <r>
      <rPr>
        <b/>
        <sz val="11"/>
        <color theme="1"/>
        <rFont val="Calibri"/>
        <family val="2"/>
        <scheme val="minor"/>
      </rPr>
      <t>Lewis</t>
    </r>
    <r>
      <rPr>
        <sz val="11"/>
        <color theme="1"/>
        <rFont val="Calibri"/>
        <family val="2"/>
        <scheme val="minor"/>
      </rPr>
      <t xml:space="preserve">:  Entire County with the exception of the Townships of Lyonsdale, West Turin, Leyden, and Lewis.  </t>
    </r>
  </si>
  <si>
    <t>Plumber: SERVICE WORK: HVAC, Plumbing, Refrigeration- Jefferson, St. Lawrence, Franklin: Only the Village of Hogansburg and the St. Regis Indian Reservation. Lewis: Entire County with the exception of the Townships of Lyonsdale, West Turin, Leyden and Lewis.</t>
  </si>
  <si>
    <t>Electrician: Teledata, Sound Wireman - Livingston, Monroe, Genesee: Only the Townships of Bergen, Bethany, Byron, Leroy, Pavillion, Stafford, and that portion of the Townships of Batavia and Elba
which lie east of a line following the Little Tonawanda Creek, north on the Tonawanda Creek to the City limits of Batavia, northwest and northeast around the City limits, but including the City of Batavia (in effect prior to 02/01/70), to State Highway 98, north on 98 to Orleans County. Ontario: Only the Townships of Bristol, Canadice, Naples, West Bloomfield, Richmond, South Bristol, East Bloomfield and Victor. Orleans: Only the townships of Clarendon, Kendall, and Murray Wayne: Only the Townships of Macedon, Marion, Ontario, Palmyra, Sodus, Walworth, Williamson
Wyoming: Only the Townships of Castile, Covington, Gainesville, Genesee Falls, Middlebury, Perry, Pike and Warsaw.</t>
  </si>
  <si>
    <t>Electrician: Electrician (base wage) - Broome, Chenango: Entire County except the Townships of Columbus, New Berlin and Sherburne. Delaware: Only the Townships of Davenport, Delhi, Deposit, Franklin, Hamden, Masonville, Meredith, Sidney, Tompkins and Walton Townships,and that portion of Colchester and Hancock Townships north of the east branch of the Delaware River.
Otsego: Only the Townships of Butternuts, Hartwick, Laurens, Maryland, Milford, Morris, Oneonta, Otego, Unadilla and Westford.
Tioga: Only the Townships of Berkshire, Newark Valley, Owego, Richford and Tioga.</t>
  </si>
  <si>
    <t>Electrician: Audio,Sound,Teledata - Chemung, Steuben, Allegany: Only the townships of Allen, Almond, Alfred, Andover, Birdsall, Burns, Granger, Grove, Hume, Independence, Ward, Wellsville,
West Almond, Willing, and that portion of Amity, Angelica, Belfast, Caneadea, and Scio that lie east of the Genesee River.
Schuyler: Only the Townships of Dix, Montour, Orange, Reading and Tyrone.
Tioga: Only the Townships of Barton and Nichols.</t>
  </si>
  <si>
    <t>Electrician: Electrician (Base Wage) Audio, Sound, Teledata - Chemung, Steuben, Allegany: Only the townships of Allen, Almond, Alfred, Andover, Birdsall, Burns, Granger, Grove, Hume, Independence, Ward, Wellsville, West Almond, Willing, and that portion of Amity, Angelica, Belfast, Caneadea, and Scio that lie east of the Genesee River. Schuyler: Only the Townships of Dix, Montour, Orange, Reading and Tyrone. Tioga: Only the Townships of Barton and Nichols.</t>
  </si>
  <si>
    <t>Electrician: Electrician (base wage) - Broome, Chenango: Entire County except the Townships of Columbus, New Berlin and Sherburne. Delaware: Only the Townships of Davenport, Delhi, Deposit, Franklin, Hamden, Masonville, Meredith, Sidney, Tompkins and Walton Townships,and that portion of Colchester and Hancock Townships north of the east branch of the Delaware River. Otsego: Only the Townships of Butternuts, Hartwick, Laurens, Maryland, Milford, Morris, Oneonta, Otego, Unadilla and Westford. Tioga: Only the Townships of Berkshire, Newark Valley, Owego, Richford and Tioga.</t>
  </si>
  <si>
    <t>Electrician: Teledata - Cortland, Herkimer, Madison, Oneida, Oswego, Cayuga: Townships of Ira, Locke, Sempronius, Sterling, Summerhill and Victory. Chenango: Only the Townships of Columbus, New Berlin and Sherburne. Onondaga: Entire County except Townships of Elbridge and Skaneateles. Otsego: Only the Townships of Plainfield, Richfield, Springfield, Cherry Valley, Roseboom, Middlefield, Otsego, Exeter, Edmeston, Burlington, Pittsfield and New Lebanon. Tompkins: Only the Township of Groton. Wayne: Only the Townships of Huron, Wolcott, Rose and Butler.</t>
  </si>
  <si>
    <t>Sprinkler Fitter Onsite Region 8</t>
  </si>
  <si>
    <t>Plumber: Steamfitter - Livingston, Monroe, Ontario, Yates, Allegany: Only the Townships of Alfred, Almond, Andover, Birdsall, Burns, Grove, Independence, that portion of Scio which lies east of RT. 19, Ward, Wellsville, W. Almond and Willing
Genesee: Only the Townships of Bergen, Bethany, Byron, Leroy, Pavillion and Stafford.
Orleans: Only the Townships of Albion, Barre, Carlton, Clarendon, Gaines, Kendall and Murray.
Seneca: Only the Townships of Fayette, Junius, Ovid, Romulus, Seneca Falls, Tyre, Varick and Waterloo. Steuben: Only the Townships of Avoca, Cameron, Canisteo, Cohocton, Dansville, Freemont, Greenwood, Harsville, City of Hornell,
Hornelsville, Howard, Jasper, Pulteney, Prattsburg, Rathbone, Troopsburg, Tuscarora, W. Union, Wayland, Wheeler and Woodhull. Wayne: Only the Townships of Arcadia (Newark), Galen (Clyde), Huron, Macedon, Marion, Lyons, Ontario, Palmyra, Rose, Sodus, Walworth and Williamson.</t>
  </si>
  <si>
    <t>Plumber: Plumber, Welder, Heating, Steamfitter, Air Conditioning - Cayuga, Oswego, Wayne: Only the Townships of Butler, Savannah and Wolcott.</t>
  </si>
  <si>
    <t>Electrician: Teledata, Sound Wireman- Livingston, Monroe, Genesee: Only the Townships of Bergen, Bethany, Byron, Leroy, Pavillion, Stafford, and that portion of the Townships of Batavia and Elba
which lie east of a line following the Little Tonawanda Creek, north on the Tonawanda Creek to the City limits of Batavia, northwest and northeast around the City limits, but including the City of Batavia (in effect prior to 02/01/70), to State Highway 98, north on 98 to Orleans
County., Ontario: Only the Townships of Bristol, Canadice, Naples, West Bloomfield, Richmond, South Bristol, East Bloomfield and Victor. Orleans: Only the townships of Clarendon, Kendall, and Murray, Wayne: Only the Townships of Macedon, Marion, Ontario, Palmyra, Sodus, Walworth, Williamson, Wyoming: Only the Townships of Castile, Covington, Gainesville, Genesee Falls, Middlebury, Perry, Pike and Warsaw.</t>
  </si>
  <si>
    <t>Electrician: Electrician (includes Teledata work) - Chautauqua, Allegany: Only the Townships of Alma, Bolivar, Centerville, Clarksville, Cuba, Friendship, Genesee, New Hudson, Rushford, Wirt and that
portion of the Townships of Amity, Angelica, Belfast, Caneadea and Scio that are west of the Genesee River.
Cattaraugus: Only the Townships of Allegany, Carrollton, Cold Spring, Conewango, Dayton, Great Valley, Hinsdale, Humphrey, Ischua, Leon, Little Valley, Napoli, Olean, Portville, Red House, Randolph, Salamanca and South Valley.</t>
  </si>
  <si>
    <t>Electrician: Electrician (includes Teledata work) - Erie, Cattaraugus: Only the Townships of Ashford, East Otto, Ellicottville, Farmersville, Freedom, Franklinville, Lyndon, Machias, Mansfield, New Albion, Otto, Perrysburg, Persia and Yorkshire. Genesee: Only the Townships of Alabama, Alexander, Darien, Oakfield,Pembroke and that portion of the Towns of Batavia and Elba that are west of Little Tonawanda Creek; Tonawanda Creek; the City limits of Batavia (in effect prior to Feb. 1, 1970) and State Highway 98 north of the City of Batavia, then north on Highway 98 to the Orleans County line. Wyoming: Only the Townships of Arcade, Attica, Bennington, Eagle, Java, Orangeville, Sheldon and Wethersfield.</t>
  </si>
  <si>
    <t>Electrician: Electrician (includes Teledata work)- Niagara, Orleans: Only the Townships of Albion, Barre, Carlton, Gaines, Ridgeway, Shelby and Yates.</t>
  </si>
  <si>
    <t>Electrician: Audio, Data, Sound - Chemung, Steuben, Allegany: Only the townships of Allen, Almond, Alfred, Andover, Birdsall, Burns, Granger, Grove, Hume, Independence, Ward, Wellsville, West Almond, Willing, and that portion of Amity, Angelica, Belfast, Caneadea, and Scio that lie east of the Genesee River. Schuyler: Only the Townships of Dix, Montour, Orange, Reading and Tyrone. Tioga: Only the Townships of Barton and Nichols</t>
  </si>
  <si>
    <t>Electrician: Electrician (includes teledata work) - Chautauqua, Allegany: Only the Townships of Alma, Bolivar, Centerville, Clarksville, Cuba, Friendship, Genesee, New Hudson, Rushford, Wirt and that portion of the Townships of Amity, Angelica, Belfast, Caneadea and Scio that are west of the Genesee River. Cattaraugus: Only the Townships of Allegany, Carrollton, Cold Spring, Conewango, Dayton, Great Valley, Hinsdale, Humphrey, Ischua, Leon, Little Valley, Napoli, Olean, Portville, Red House, Randolph, Salamanca and South Valley.</t>
  </si>
  <si>
    <t>Plumber: Steamfitter - Erie, Niagara, Wyoming, Allegany: Only the Townships of Allen, Angelica, Belfast, Caneadea, Centerville, Granger, Hume, New Hudson and Rushford
Cattaraugus: Only the Townships of Ashford, Dayton, East Otto, Ellicottville, Farmersville, Franklinville, Freedom, Leon, Lyndon, Machias,
Mansfield, New Albion, Otto, Perrysburg, Persia and Yorkshire. Chautauqua: Only the Townships of Arkwright, Charlotte, Cherry Creek, Dunkirk, Hanover, Pomfret, Portland, Ripley, Sheridan, Stockton, Villenova, Westfield, City of Dunkirk and Village of Fredonia. Genesee: Only the Townships of Alabama, Alexander, Batavia, Darien, Elba, Oakfield, Pembroke and the City of Batavia. Orleans: Only the Townships of Ridgeway, Shelby and Yates.</t>
  </si>
  <si>
    <t>Plumber: Steamfitter - Allegany: Only the Townships of Alma, Amity, Bolivar, Clarksville, Cuba, Friendship, Genesee, Wirt and that portion of Scio which lies west of Rt. 19.
Cattaraugus: Only the Townships of Allegany, Carrollton, Conewango, Cold Spring, Great Valley, Hinsdale, Humphrey, Ischua, Little Valley,
Napoli, Olean, Portville, Randolph, Red House, Salamanca, South Valley, the City of Olean, the City of Salamanca, and the Allegany Indian
Reservation.
Chautauqua: Only the Townships of Busti, Carroll, Chautauqua, Clymer, Ellery, Ellicott, Ellington, French Creek, Gerry, Harmony, Kiantone, Mina, North Harmony, Poland, Sherman, and the City of Jamestown.</t>
  </si>
  <si>
    <t>Electrician Lineman 
Onsite Region 9</t>
  </si>
  <si>
    <t xml:space="preserve">Bidders are not permitted to propose any other Job Titles, Descriptions of Duties, or Total Hourly Rates as part of their Bid Proposals.  </t>
  </si>
  <si>
    <t xml:space="preserve">Using the aforementioned Percent (%) Markup, the formulas in the spreadsheet will automatically calculate the following:
1.  Total Hourly Rate (Business Hours)
2.  Overtime Hourly Pay Rate
3.  Overtime Total Hourly Rate
4.  After Business Hour Pay Rate, 
5.  After Business Hours Total Hourly Rate, 
6.  Saturday Hourly Pay Rate,
7.  Saturday Total Hourly Rate, 
8.  Sunday and NYS Holiday Pay Rate, and 
9.  Sunday and NYS Holiday Total Hourly Rate.  
</t>
  </si>
  <si>
    <t>4. Under Column D, "Product Description", insert the description of the Product/model number (e.g. XYZ Chiller P90X 50 Ton)</t>
  </si>
  <si>
    <t xml:space="preserve">5. Under Column E, "Unit of Measurement", indicate the unit/amount the product/model number is sold as (i.e. per foot, pounds, quantity, etc.). </t>
  </si>
  <si>
    <t>9. Under Column I, "Comparable Contract Price",  indicate the price that was offered to the comparable customer/contract. This figure should be indicated to match the NYS Net Price column G, (e.g. if you indicated a NYS Net Price under column G of $450.00, and offered the State of Texas $475.00 per ton for a chiller, please list the $475.00 as the Comparable Contract Price.</t>
  </si>
  <si>
    <t xml:space="preserve">2. Under Column B, "Manufacturer/Product Line", insert the Manufacturer/Brand Name/Product Line (e.g. Lenel, Bosch, Belimo, etc.). </t>
  </si>
  <si>
    <r>
      <t xml:space="preserve">Traffic and Transportation CCTV/Surveillance Camera System
Technician Onsite Region 7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Cayuga, Cortland, Herkimer, Jefferson, Lewis, Madison, Oneida, Onondaga, Oswego, and St. Lawrence</t>
    </r>
  </si>
  <si>
    <t>Traffic and Transportation CCTV/Surveillance Camera System
Technician Onsite Region 8</t>
  </si>
  <si>
    <t>Traffic and Transportation CCTV/Surveillance Camera System
Technician Onsite Region 9</t>
  </si>
  <si>
    <t xml:space="preserve">For all Job Titles and their corresponding Total Hourly Rates, Bidders Must identify:
1.   Their comparable contract/customer, and
2.   Their comparable contract/customer total hourly rate for each job title bid.  </t>
  </si>
  <si>
    <t xml:space="preserve">8. Under Column H, "Comparable Contract/Customer", indicate a comparable contract/customer for which you have previously offered the listed product(s to demonstrate Reasonableness of Price. 
Bidders may demonstrate Reasonableness of Price by offering NYS equal to or better Total Hourly Rates than the following: 
1.	Pricing on any contracts awarded by GSA, Veteran's Administration (VA), Department of Defense (DOD), and other government entities,
2.	Pricing on other state’s government contract, 
3.	Pricing offered by other Bidders for this Solicitation, 
4.	Pricing offered by Bidders to their Best Commercial Customer(s), and/or
5.	Reviewing other information deemed necessary by the Office of General Services </t>
  </si>
  <si>
    <t xml:space="preserve">For Bidders Bidding Lot 2, for each Region bid on each Region Labor Rate sheet, under Columns H and I the Bidder Shall indicate the comparable contract/customer, and the comparable/ contract customer Total Hourly Rate offered to this entity. Bidders are required to demonstrate Reasonableness of Price for the Products and/or Services they are Bidding. Bidders may demonstrate Reasonableness of Price by offering NYS equal to or better Total Hourly Rates than the following: 
1.	Pricing on any contracts awarded by GSA, Veteran's Administration (VA), Department of Defense (DOD), and other government entities,
2.	Pricing on other state’s government contract, 
3.	Pricing offered by other Bidders for this Solicitation, 
4.	Pricing offered by Bidders to their Best Commercial Customer(s), and/or
5.	Reviewing other information deemed necessary by the Office of General Services </t>
  </si>
  <si>
    <t>Lineman Electrician: Lineman, Tech, Welder - Albany, Allegany, Broome, Cattaraugus, Cayuga, Chautauqua, Chemung, Chenango, Clinton, Columbia, Cortland, Delaware, Dutchess, Erie, Essex, Franklin, Fulton, Genesee, Greene, Hamilton, Herkimer, Jefferson, Lewis, Livingston, Madison, Monroe, Montgomery, Niagara,Oneida, Onondaga, Ontario, Orange, Orleans, Oswego, Otsego, Putnam, Rensselaer, Rockland, Saratoga, Schenectady, Schoharie,Schuyler, Seneca, St. Lawrence, Steuben, Sullivan, Tioga, Tompkins, Ulster, Warren, Washington, Wayne, Wyoming, Yates</t>
  </si>
  <si>
    <t xml:space="preserve">1.  Any Bidder Bidding Lots 1 or 2 Must:
     A. Review their proposed NYS Net Pricing Pages for the following terms in their product pricing prior to submission:
          i. Call for quote 
          ii. To be determined
          iii. Consult Factory
          iv. Custom Call for Quote
          v. Custom Call
          vi. N/A
          vii. Value
          viii. Call
          ix. Custom
     B. If included in your proposal NYS Net Pricing Pages, determine if the particular line item does not have a NYS Net Pricing, and 
     C. If the line item does not have NYS Net Price either:
          i. Remove the line item, 
          ii. Obtain and insert a NYS Net Price for this line item, or
          iii. Indicate that you will not charge authorized users for this product by listing either:
                a.  $0.00
                b.  "No Charge,"
                c.  "N/C"
                in both the List Price/MSRP and NYS Net Price columns. </t>
  </si>
  <si>
    <t>3. All Bidders Must:
    A. Review their proposed NYS Net Pricing pages prior to submitting their Bid Proposal for the following words which May indicate references 
         to separate Travel Costs, Site Access Costs, etc. in the pricing:
         i. Travel
         ii. Meals
         iii. Lodging
         iv.  Per Diem
         v.   Travel &amp; Expenses
         vi.  T&amp;E
         vii. Airfare
         viii. Mileage
         ix. Site Access
     B. Determine/Verify If these terms are for separate Travel Costs, Site Access 
          Costs, etc., and
     C. If Yes to 3.B above, either:
          i.  If Bidding Lot 1, remove the entire line item from your proposed NYS Net Pricing Pages, or
          ii. If Bidding either Lot 2, either:
             a.  Remove the aforementioned language from the corresponding line items, making them inclusive of all Travel Cost, Site Access Costs, 
                 etc., or
             b.  Remove the entire line item from your proposed NYS Net Pricing Pages.</t>
  </si>
  <si>
    <t>4. All Bidders Must:
    A. Review their proposed NYS Net Pricing pages prior to submitting their Bid Proposal for the following terms words which May indicate 
         separate shipping 
         charges:
         i. Shipping
         ii. Handling
         iii. Packaging
         iv. Delivery
    B. Determine/Verify If these line items either:
         i. Separate Shipping Charges, or
         ii. Merely describe some functional/specification aspect of the line item and 
            therefore allowable. 
    C. If Yes to 4.B.i above, either:
         i. Remove the reference to separate shipping charges, or
         ii. Remove the line item from their Proposed NYS Net Pricing Pages.</t>
  </si>
  <si>
    <t>The spreadsheet will automatically calculate the following for the aforementioned job titles not included in an NYSDOL Prevailing Wage Rate Schedule:
1. Overtime Total Hourly Rates - [Calculated as 1.5x the Total Hourly Rate]
2. After Business Hours Total Hourly Rate - [Calculated as 1.5x the Total Hourly Rate],
3. Saturday Total Hourly Rate - [Calculated as 1.5x the Total Hourly Rate], and 
4. Sunday and NYS Holiday Total Hourly Rate. - [Calculated as 2.0x the Total Hourly Rate]</t>
  </si>
  <si>
    <t xml:space="preserve">Bidders are not permitted to propose any other Subcontractor Category or Description of Work as part of their Bid Proposals.  After award of Contracts, Contractors May propose additional Subcontractor Categories and associated Descriptions of Work, provided these do not overlap with the Subcontractor Category and associated Descriptions of Work listed in this Attachment (e.g. Electrical Contractor, Mechanical Contractor, etc.). and further that there is no increase in the Subcontractor Percent (%) Markup for these additional Subcontractor Categories and associated Descriptions of Works. </t>
  </si>
  <si>
    <r>
      <rPr>
        <b/>
        <sz val="12"/>
        <rFont val="Times New Roman"/>
        <family val="1"/>
      </rPr>
      <t>Equipment Pricing</t>
    </r>
    <r>
      <rPr>
        <sz val="12"/>
        <rFont val="Times New Roman"/>
        <family val="1"/>
      </rPr>
      <t xml:space="preserve">:
To develop your NYS Net Price List, the following columns </t>
    </r>
    <r>
      <rPr>
        <b/>
        <u/>
        <sz val="12"/>
        <rFont val="Times New Roman Bold"/>
      </rPr>
      <t>are required to be completed for the Equipment pricing for all Lot(s) bid</t>
    </r>
    <r>
      <rPr>
        <sz val="12"/>
        <rFont val="Times New Roman"/>
        <family val="1"/>
      </rPr>
      <t>:</t>
    </r>
  </si>
  <si>
    <t xml:space="preserve">1. Under Column A, the spreadsheet Shall automatically "count" the number  for each item.  This row is locked and cannot be edited, but only extended.  To extend this column:
      A.  Bring the curser to the lower left-hand corner of the cell with the last Line Item #, which is initial A20 in the Equipment Pricing Tab      
      B.  Once the curser appears as a "+" sign, drag the cell to last row you are utilizing.  
      C.  The formula in this cell will automatically "Count" by adding 1 to each row. </t>
  </si>
  <si>
    <t xml:space="preserve">Bidders are to offer either an entire Product Line, or all Product Subcategories of a Product Line which fit the Scope of this Solicitation and any resulting Contract by including all items from these into the applicable Equipment Pricing tab in Attachment 1 NYS Net Pricing.  Any Product Subcategory or portion of a Product Line which does not fit the scope of this Solicitation and any resulting Contract Shall not be offered and will not be included in any award.  </t>
  </si>
  <si>
    <t xml:space="preserve">5. Any Bidder Bidding Lot 1 Must:
     A. Review their Proposed NYS Net Pricing pages prior to submitting their Bid  Proposal for the following terms:
          i. install
          ii. integrate(e)(ion)
          iii. service
          iv. implement
          v. custom
          vi. consult
          vii. maint
          viii. repair
          ix. replace
          x. project manager
          xi. commission
          xii. professional service  
     B. If the Bidder locates these terms in its proposed NYS Net Pricing Pages, determine/verify If these terms are for Services/Labor Rates, and
     C. If the Bidder determines these are for Services/Labor Rates, remove these line items from their proposed NYS Net Pricing Pages. </t>
  </si>
  <si>
    <r>
      <rPr>
        <b/>
        <u/>
        <sz val="11"/>
        <rFont val="The Arial"/>
      </rPr>
      <t>Custom-Built Equipment Pricing</t>
    </r>
    <r>
      <rPr>
        <b/>
        <sz val="11"/>
        <rFont val="The Arial"/>
      </rPr>
      <t xml:space="preserve">
</t>
    </r>
    <r>
      <rPr>
        <sz val="11"/>
        <rFont val="The Arial"/>
      </rPr>
      <t xml:space="preserve">Certain Equipment for example chillers, air handlers, air terminals, heat pumps, etc.) may be Custom-Built Equipment as defined in Attachment 15 - Glossary of Terms.  If this is the case, please insert these items under the tab: Custom-Built Equipment Pricing </t>
    </r>
    <r>
      <rPr>
        <b/>
        <sz val="11"/>
        <rFont val="The Arial"/>
      </rPr>
      <t xml:space="preserve">
For Any Equipment which a Bidder Proposes as Custom-Built Equipment where OGS determines that there is a List Price/MSRP, OGS will reject the proposed Equipment Pricing.</t>
    </r>
  </si>
  <si>
    <t xml:space="preserve">6. Under Column F "Warranty Period – # of year(s) after acceptance as required by Appendix B, Clause 54", please list the term of 
      the warranty for each Product Line, Product Line Subcategory, or Equipment in years. The warranty period shall be the longer of either: 
      A.  the Bidder's or Manufacturer's standard commercially-offered warranty, or 
      B.   One (1) year 
      from the date of acceptance. </t>
  </si>
  <si>
    <r>
      <t>4.. Under column D "</t>
    </r>
    <r>
      <rPr>
        <b/>
        <sz val="12"/>
        <rFont val="Times New Roman"/>
        <family val="1"/>
      </rPr>
      <t>Product Description</t>
    </r>
    <r>
      <rPr>
        <sz val="12"/>
        <rFont val="Times New Roman"/>
        <family val="1"/>
      </rPr>
      <t>", insert the description of the Product/Model number from the Manufacturer’s/Distributor’s Price 
     List with List Price/MSRP (“List Price/MSRP File”).   Bidders Must use the Manufacturer’s or Distributor's Product Description from the 
     Manufacturer’s/Distributor’s Price List with List Price/MSRP (“List Price/MSRP File”) .</t>
    </r>
  </si>
  <si>
    <r>
      <rPr>
        <sz val="12"/>
        <rFont val="Symbol"/>
        <family val="1"/>
        <charset val="2"/>
      </rPr>
      <t>1.</t>
    </r>
    <r>
      <rPr>
        <sz val="12"/>
        <rFont val="Times New Roman"/>
        <family val="1"/>
      </rPr>
      <t>   Under column A "</t>
    </r>
    <r>
      <rPr>
        <b/>
        <sz val="12"/>
        <rFont val="Times New Roman"/>
        <family val="1"/>
      </rPr>
      <t>Line #</t>
    </r>
    <r>
      <rPr>
        <sz val="12"/>
        <rFont val="Times New Roman"/>
        <family val="1"/>
      </rPr>
      <t xml:space="preserve">," the spreadsheet Shall automatically "count" the number 
      for each item.  This row is locked and cannot be edited, but only extended.  To extend this column:
      A.  Bring the curser to the lower left-hand corner of the cell with the last Line Item #, which is initial A17 in the Equipment Pricing Tabs for 
            Lots 1 and 2.
      B.  Once the curser appears as a "+" sign, drag the cell to last row you are utilizing.  
      C.  The formula in this cell will automatically "Count" by adding 1 to each row.    </t>
    </r>
  </si>
  <si>
    <r>
      <rPr>
        <sz val="12"/>
        <rFont val="Symbol"/>
        <family val="1"/>
        <charset val="2"/>
      </rPr>
      <t>2.</t>
    </r>
    <r>
      <rPr>
        <sz val="12"/>
        <rFont val="Times New Roman"/>
        <family val="1"/>
      </rPr>
      <t>   Under column B "</t>
    </r>
    <r>
      <rPr>
        <b/>
        <sz val="12"/>
        <rFont val="Times New Roman"/>
        <family val="1"/>
      </rPr>
      <t>Manufacturer/Product Line</t>
    </r>
    <r>
      <rPr>
        <sz val="12"/>
        <rFont val="Times New Roman"/>
        <family val="1"/>
      </rPr>
      <t>", insert the Manufacturer/Brand Name/Product Line (e.g. Lenel, Bosch, Belimo, etc.). 
      Depending upon the number of Product Lines being Bid, you may either utilize one sheet and add applicable rows for each Product Line's part 
      numbers, or create a separate sheets for each Product Line.</t>
    </r>
  </si>
  <si>
    <r>
      <t xml:space="preserve">7.   </t>
    </r>
    <r>
      <rPr>
        <sz val="12"/>
        <rFont val="Times New Roman"/>
        <family val="1"/>
      </rPr>
      <t>Under column G "</t>
    </r>
    <r>
      <rPr>
        <b/>
        <sz val="12"/>
        <rFont val="Times New Roman"/>
        <family val="1"/>
      </rPr>
      <t>Warranty Period – # of year(s) after acceptance as required by Appendix B, Clause 54</t>
    </r>
    <r>
      <rPr>
        <sz val="12"/>
        <rFont val="Times New Roman"/>
        <family val="1"/>
      </rPr>
      <t xml:space="preserve">", please list the term of 
      the warranty for each Product Line, Product Line Subcategory, or Equipment in years. The warranty period shall be the longer of either: 
      A.  the Bidder's or Manufacturer's standard commercially-offered warranty, or 
      B.   One (1) year 
      from the date of acceptance. </t>
    </r>
  </si>
  <si>
    <r>
      <t>9.</t>
    </r>
    <r>
      <rPr>
        <sz val="7"/>
        <rFont val="Times New Roman"/>
        <family val="1"/>
      </rPr>
      <t>     </t>
    </r>
    <r>
      <rPr>
        <sz val="12"/>
        <rFont val="Times New Roman"/>
        <family val="1"/>
      </rPr>
      <t>Under column I "</t>
    </r>
    <r>
      <rPr>
        <b/>
        <sz val="12"/>
        <rFont val="Times New Roman"/>
        <family val="1"/>
      </rPr>
      <t>Percent (%) Discount</t>
    </r>
    <r>
      <rPr>
        <sz val="12"/>
        <rFont val="Times New Roman"/>
        <family val="1"/>
      </rPr>
      <t xml:space="preserve">", insert the proposed Percent (%) Discount for each product.  </t>
    </r>
  </si>
  <si>
    <r>
      <t>5.</t>
    </r>
    <r>
      <rPr>
        <sz val="7"/>
        <rFont val="Times New Roman"/>
        <family val="1"/>
      </rPr>
      <t xml:space="preserve">      </t>
    </r>
    <r>
      <rPr>
        <sz val="12"/>
        <rFont val="Times New Roman"/>
        <family val="1"/>
      </rPr>
      <t>Under column G "</t>
    </r>
    <r>
      <rPr>
        <b/>
        <sz val="12"/>
        <rFont val="Times New Roman"/>
        <family val="1"/>
      </rPr>
      <t>Unit of Measurement,</t>
    </r>
    <r>
      <rPr>
        <sz val="12"/>
        <rFont val="Times New Roman"/>
        <family val="1"/>
      </rPr>
      <t>" indicate the unit/amount at which the Equipment is sold as (i.e. per foot, pounds, quantity,
      etc.).</t>
    </r>
  </si>
  <si>
    <t xml:space="preserve">Bidders Bidding Lot 2 who wish to:
1. Utilize Subcontractors, and 
2. Propose a Subcontractor Percent (%) Markup Shall complete the Tab "Subcontractor Utilization, "
</t>
  </si>
  <si>
    <t xml:space="preserve">ALL PRICING PROVIDED HEREIN, EXCEPT FOR PRICING PROVIDED FOR COMPARABLE CUSTOMERS/CONTRACTS PURPOSES, WILL BE PUBLISHED ON THE OGS WEBSITE FOR PUBLIC VIEWING
</t>
  </si>
  <si>
    <t xml:space="preserve">Equipment/Model Number </t>
  </si>
  <si>
    <t xml:space="preserve"> Equipment Description </t>
  </si>
  <si>
    <r>
      <t>6.</t>
    </r>
    <r>
      <rPr>
        <sz val="7"/>
        <rFont val="Times New Roman"/>
        <family val="1"/>
      </rPr>
      <t xml:space="preserve">          </t>
    </r>
    <r>
      <rPr>
        <sz val="12"/>
        <rFont val="Times New Roman"/>
        <family val="1"/>
      </rPr>
      <t>Under column F "</t>
    </r>
    <r>
      <rPr>
        <b/>
        <sz val="12"/>
        <rFont val="Times New Roman"/>
        <family val="1"/>
      </rPr>
      <t>Product Line Subcategory,"</t>
    </r>
    <r>
      <rPr>
        <sz val="12"/>
        <rFont val="Times New Roman"/>
        <family val="1"/>
      </rPr>
      <t xml:space="preserve"> where the Manufacturer’s/Distributor’s Price List with List Price/MSRP (“List Price/MSRP 
       File”).e has multiple different product line subcategories which will have different proposed Percent (%) Discounts, Bidder Shall insert 
       the applicable Product Line Subcategory indicator (e.g. A, B, "cameras, etc.) which will correspond to this particular Product Line 
       Subcategory.  This is not required where bidder is Bidding one (1) Percent (%) Discount for a Product Line (e.g. 40% for all Pelco equipment). </t>
    </r>
  </si>
  <si>
    <t xml:space="preserve">2. Any Bidder Bidding Lot 1 Must:
    A. Review their proposed NYS Net Pricing Pages prior to submitting their Bid Proposal for the following terms in their product pricing prior to 
         submission which May indicate Cloud/Hosted Offerings::
         i. Web/Web-based
         ii. SaaS
         iii. PaaS
          iv. IaaS
          v. .Net
          vi. Remote Access
          vii. Hosted
          viii. Cloud
          ix. XaaS
          x. Remote Monitoring
     B. If included in your proposed NYS Net Pricing Pages, determine if these are Cloud Offerings, and
     C. If:
          i. Yes to B above, remove these form your proposed NYS Net Pricing Pages, or
          ii. No to B.ii above, attach a separate document which answers these questions:
              a. Are these Products on hardware which is owned and retained by customers (authorized users) (Yes or No only)? 
              b. Are these Products behind the customer’s firewall (Yes or No only)?
              c. Is any Data stored/housed remotely (on non-customer premises) (Yes or No only)? 
              d. Does/Can any other Third Party “Act on” or “Manage” these items besides the customer (Note: This does not referee to remote 
                  Maintenance as described in Sec. 10.E of Solicitation XXXXX (Yes or No Only)? and
              e. Is all Data transmitted on networks managed by the customer, behind their firewall/Encryption (Yes or No Only)? </t>
  </si>
  <si>
    <t xml:space="preserve">The Total Hourly Rates for the aforementioned Job Titles Which Are Not Included in an NYSDOL Prevailing Wage Rate Schedule include the following
1. Hourly Pay Rate (as determined by the contractor),
2. All benefits (health insurance, retirement, etc.),
3. Travel Costs,
4. Meals,
5. Lodging,
6. Gas/fuel,
7. Tolls,
8. Site Access Costs,
9. Workers Compensation,
10. Disability Benefits,
11. State Unemployment (SUTA),
12. Federal Insurance (FICA),
13. Federal Unemployment (FUTA)
14. All other insurance, including, but not limited to: 
      A. Commercial General Liability, 
      B. Business Automobile Liability, 
      C. Professional Liability/Errors &amp; Omissions Insurance,
      D. Technology Professional Liability/Technology Errors &amp; Omissions Insurance,
      E. Data Breach and Privacy/Cyber Liability Insurance, and
      F. Any other insurance
15. Background checks, ongoing certifications, licensing, etc., 
16. Authorized user Security procedures, 
17. All other overhead (including, but not limited to taxes, utilities, etc.), and 
18. Profit
These job titles shall cover both contractor and subcontractors.  
</t>
  </si>
  <si>
    <t>Electrician: Electrician - Cayuga: Only the Township of Genoa. Schuyler: Only the Townships of Cayuga, Catharine, and Hector.
Seneca: Only the Townships of Lodi and Covert. Tioga: Only the Townships of Spencer and Candor. Tompkins: Entire county except the Township of Groton.</t>
  </si>
  <si>
    <t>Electrician: Teledata, Sound Wireman - Yates, Cayuga: All Townships except Genoa, Ira, Sterling, Victory, Locke, Sempronius and Summerhill, Onondaga: Townships of Elbridge and Skaneateles, Ontario: Only the Townships of Canandaigua, Farmington, Geneva, Gorham, Hopewell, Manchester, Phelps and Seneca, Seneca: All townships except Covert and Lodi, Wayne: Only the Townships of Arcadia, Galen, Lyons, Savannah and Village of Newark.</t>
  </si>
  <si>
    <t>Electrician: Electrician - Cayuga: Only the Township of Genoa. Schuyler: Only the Townships of Cayuga, Catharine, and Hector. Seneca: Only the Townships of Lodi and Covert. Tioga: Only the Townships of Spencer and Candor. Tompkins: Entire county except the Township of Groton.</t>
  </si>
  <si>
    <r>
      <t>8.</t>
    </r>
    <r>
      <rPr>
        <sz val="7"/>
        <rFont val="Times New Roman"/>
        <family val="1"/>
      </rPr>
      <t>    </t>
    </r>
    <r>
      <rPr>
        <sz val="12"/>
        <rFont val="Times New Roman"/>
        <family val="1"/>
      </rPr>
      <t>Under column H "</t>
    </r>
    <r>
      <rPr>
        <b/>
        <sz val="12"/>
        <rFont val="Times New Roman"/>
        <family val="1"/>
      </rPr>
      <t>List Price/MSRP</t>
    </r>
    <r>
      <rPr>
        <sz val="12"/>
        <rFont val="Times New Roman"/>
        <family val="1"/>
      </rPr>
      <t>", insert the List Price/MSRP for each item from the Manufacturer’s/Distributor’s Price List with List Price/MSRP (“List Price/MSRP File”).</t>
    </r>
    <r>
      <rPr>
        <sz val="12"/>
        <rFont val="Symbol"/>
        <family val="1"/>
        <charset val="2"/>
      </rPr>
      <t xml:space="preserve"> </t>
    </r>
    <r>
      <rPr>
        <sz val="12"/>
        <rFont val="Times New Roman"/>
        <family val="1"/>
      </rPr>
      <t xml:space="preserve">This value should be rounded to the nearest whole cent (e.g. two decimal places) using 'standard' rounding method </t>
    </r>
  </si>
  <si>
    <t xml:space="preserve">7. Under Column G, "NYS Net Price", indicate the customized pricing, based upon the Unit of Measurement listed, that will be charged. (e.g. for a chiller based on a per ton Unit of Measurement, if you indicate a NYS Net Price of $500.00, and the Authorized User requires a 90 ton chiller, this would yield a total price of $45,000.00 [$500.00 * 90 = $45,000]. This value should be rounded to the nearest whole cent (e.g. two decimal places) using 'standard' rounding method. </t>
  </si>
  <si>
    <t>1.  Bidders bidding LOT 2 are required to complete the tabs labeled "Region [#] Labor Rates," for all Installation, Integration, and 
     Maintenance by inserting the following:
2.  For all Bidders offering Products/Systems which are hardwired/affixed to facilities, the Bidder Must insert a proposed Percent (%) Markup for 
     the following Job Titles which are included in NYSDOL Prevailing Wage Schedules:
     A.  Electrician/Electrical Installer
     B.  The applicable technician titles for products/systems being bid.  
     C.  If offering Traffic and Transportation CCTV/Surveillance Camera Systems in Regions 1 and 3-9, the Electrician Lineman.
     D. The value inidcated for the percent markup should list no more than two (2) decimal places
3.  Where the Bidder is proposing Integrated Microprocessor-Controlled HVAC Product Systems, the Bidder should insert proposed Percent (%) 
     Markups for the applicable Steamfitter Job Tittles in addition to the applicable Electrical  Installer and Technician Job Titles.
4.  Where the Bidder is proposing Fire Sprinkler Systems or Fire Suppression Systems, Bidder Shall insert proposed Percent (%) Markups for the 
     Sprinkler Job Title in addition to the applicable Electrician and Technician Titles).</t>
  </si>
  <si>
    <t>Individual employed by the Contractor or Subcontractor who Starts-Up, Commissions, Programs,  Integrates, and Maintains (both Preventative and Remedial Maintenance) Traffic Camera Systems.</t>
  </si>
  <si>
    <r>
      <t xml:space="preserve">Bidders should submit one electronic copy of Attachment 1 - NYS Net Pricing Pages.  This file must to be an </t>
    </r>
    <r>
      <rPr>
        <b/>
        <u/>
        <sz val="12"/>
        <rFont val="Times New Roman Bold"/>
      </rPr>
      <t>Unprotected Excel File</t>
    </r>
    <r>
      <rPr>
        <b/>
        <sz val="12"/>
        <rFont val="Times New Roman"/>
        <family val="1"/>
      </rPr>
      <t xml:space="preserve">.  </t>
    </r>
  </si>
  <si>
    <r>
      <t>3.</t>
    </r>
    <r>
      <rPr>
        <sz val="7"/>
        <rFont val="Times New Roman"/>
        <family val="1"/>
      </rPr>
      <t>       </t>
    </r>
    <r>
      <rPr>
        <sz val="12"/>
        <rFont val="Times New Roman"/>
        <family val="1"/>
      </rPr>
      <t>Under column C "</t>
    </r>
    <r>
      <rPr>
        <b/>
        <sz val="12"/>
        <rFont val="Times New Roman"/>
        <family val="1"/>
      </rPr>
      <t>Equipment/Model Number</t>
    </r>
    <r>
      <rPr>
        <sz val="12"/>
        <rFont val="Times New Roman"/>
        <family val="1"/>
      </rPr>
      <t>", insert the Manufacturer's or Distributor's listed Equipment/product/model Number.  Bidders Must use the Manufacturer’s or Distributor's Product/Model # from the Manufacturer’s/Distributor’s Price List with List Price/MSRP (“List Price/MSRP File”) .</t>
    </r>
  </si>
  <si>
    <t xml:space="preserve">3.       Under column C "Equipment/Model Number", insert the Manufacturer's or Distributor's listed Equipment/product/model Number. *Note, if as a custom-built product that does not have a Manufacturer's equipment/product/model number, please create a model/part number which can be used when invoicing. </t>
  </si>
  <si>
    <t>MISCELLANEOUS INFORMATION</t>
  </si>
  <si>
    <t>Individual employed by the Contractor or Subcontractor who Starts-Up, Commissions, Programs,  Integrates, and Maintains (both Preventative and Remedial Maintenance) Fire Alarm Systems.
***This Job Title can only be used for Work/Services on Systems which are included on the Contractor's Contract***</t>
  </si>
  <si>
    <t>Instructions:
1.  All Bidders Must complete
    A. Tab "Discount Table Comparison"
    B.  The "Equipment Pricing" tab for all Products except Custom-Built Equipment
2. If Bidding Lot 2, 
    A. and proposing Custom-Built Equipment, list these in and complete the Custom Build Equipment Pricing" Tab
    D.  If Bidding Lot 2, the applicable Labor Rates Tab.
    E.  If Bidding Lot 2, and the Bidder wishes to offer Subcontractors, the Subcontractor Utilization Tab. 
2. The instructions for completing the "Discount Summary Table" are in the Discount Summary Table tab. 
3. The following instructions describe how the Bidder is to complete the Equipment Pricing and Labor Rate Tabs.
4.  The instructions for completing the "Subcontractor Utilization" tab are in the Subcontractor Utilization Tab.</t>
  </si>
  <si>
    <r>
      <t>10.</t>
    </r>
    <r>
      <rPr>
        <sz val="7"/>
        <rFont val="Times New Roman"/>
        <family val="1"/>
      </rPr>
      <t>      </t>
    </r>
    <r>
      <rPr>
        <b/>
        <sz val="12"/>
        <rFont val="Times New Roman"/>
        <family val="1"/>
      </rPr>
      <t>NYS Net Price Column</t>
    </r>
    <r>
      <rPr>
        <sz val="12"/>
        <rFont val="Times New Roman"/>
        <family val="1"/>
      </rPr>
      <t xml:space="preserve"> - This column automatically calculates NYS Net Price by multiplying the List Price/MSRP by the Percent (%) Discount.  This column is LOCKED and cannot be edited.   
The following is an example of how the NYS Net Price is calculated:
NYS Net Price = List Price/MSRP * (1-Discount Percentage)
$540 = $600 * (1-10%)
In this case, the List Price/MSRP is $600.00, and the proposed Percent (%) Discount is 10%.
This value shall be rounded to the nearest whole cent (e.g. two decimal places) using 'standard' rounding method   
</t>
    </r>
    <r>
      <rPr>
        <b/>
        <sz val="12"/>
        <rFont val="Times New Roman"/>
        <family val="1"/>
      </rPr>
      <t>DO NOT ATTEMPT TO CHANGE THIS FORMULA AS THIS MAY RESULT IN BIDDER'S BID BEING FOUND NON-RESPONSIVE AND INELIGIBLE FOR AWARD</t>
    </r>
  </si>
  <si>
    <r>
      <t xml:space="preserve">Installation, Integration, and Maintenance Labor Rates - </t>
    </r>
    <r>
      <rPr>
        <b/>
        <u/>
        <sz val="12"/>
        <rFont val="Times New Roman"/>
        <family val="1"/>
      </rPr>
      <t>Applicable to Each Region Tab</t>
    </r>
    <r>
      <rPr>
        <sz val="12"/>
        <rFont val="Times New Roman"/>
        <family val="1"/>
      </rPr>
      <t xml:space="preserve"> (i.e. Region 1 Labor Rates, Region 2 Labor Rates, Region 3 Labor Rates, Region 4 Labor Rates, Region 5 Labor Rates, Region 6 Labor Rates, Region 7 Labor Rates, Region 8 Labor Rates &amp; Region 9 Labor Rates)</t>
    </r>
  </si>
  <si>
    <t>Bidders Bidding Lot 2 May also propose Total Hourly Rates (for Business Hours) for the following Job Titles Which Are Not Included in NYS DOL Prevailing Wage Rate Schedules:
a.  Project/Program Manager
b.  CAD Drafter
c.  Designer
d.  Offsite Integration and Maintenance Technician
LIVESCAN
e.  Trainer
f.  Advanced Trainer (option)
For both Training and Advanced training, authorized users shall insert:
i.   Class Size (# of People), and
ii.  Length of Class (# of Hours)
The spreadsheet shall automatically calculate the overtime/holiday rates:</t>
  </si>
  <si>
    <t>Where a Bidder is proposing Equipment for which it will not be charging authorized users, it Must list one of the following in the "List Price/MSRP and "NYS Net Pricing" columns:
1. $0.00,
2. "No Charge," or
3. "N/C"</t>
  </si>
  <si>
    <r>
      <t xml:space="preserve">Permanent Facility Perimeter Fencing System
Technician Onsite Region 7
</t>
    </r>
    <r>
      <rPr>
        <u/>
        <sz val="11"/>
        <rFont val="Calibri"/>
        <family val="2"/>
        <scheme val="minor"/>
      </rPr>
      <t>Entire Counties</t>
    </r>
    <r>
      <rPr>
        <sz val="11"/>
        <rFont val="Calibri"/>
        <family val="2"/>
        <scheme val="minor"/>
      </rPr>
      <t xml:space="preserve"> - </t>
    </r>
    <r>
      <rPr>
        <b/>
        <sz val="11"/>
        <rFont val="Calibri"/>
        <family val="2"/>
        <scheme val="minor"/>
      </rPr>
      <t xml:space="preserve">Cortland, Herkimer, Madison, Oneida, Oswego </t>
    </r>
    <r>
      <rPr>
        <sz val="11"/>
        <rFont val="Calibri"/>
        <family val="2"/>
        <scheme val="minor"/>
      </rPr>
      <t xml:space="preserve">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Townships of Ira, Locke, Sempronius, Sterling, Summerhill and Victory. 
</t>
    </r>
    <r>
      <rPr>
        <b/>
        <sz val="11"/>
        <rFont val="Calibri"/>
        <family val="2"/>
        <scheme val="minor"/>
      </rPr>
      <t>Onondaga</t>
    </r>
    <r>
      <rPr>
        <sz val="11"/>
        <rFont val="Calibri"/>
        <family val="2"/>
        <scheme val="minor"/>
      </rPr>
      <t>: Entire County except Townships of Elbridge and Skaneateles.</t>
    </r>
  </si>
  <si>
    <r>
      <t xml:space="preserve">Permanent Facility Perimeter Fencing System
Technician Onsite Region 7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All Townships except Genoa, Ira, Sterling, Victory, Locke, Sempronius and Summerhill 
</t>
    </r>
    <r>
      <rPr>
        <b/>
        <sz val="11"/>
        <rFont val="Calibri"/>
        <family val="2"/>
        <scheme val="minor"/>
      </rPr>
      <t>Onondaga</t>
    </r>
    <r>
      <rPr>
        <sz val="11"/>
        <rFont val="Calibri"/>
        <family val="2"/>
        <scheme val="minor"/>
      </rPr>
      <t xml:space="preserve">: Only the Townships of Elbridge and Skaneateles  </t>
    </r>
  </si>
  <si>
    <r>
      <t xml:space="preserve">Permanent Facility Perimeter Fencing System
Technician Onsite Region 7
</t>
    </r>
    <r>
      <rPr>
        <u/>
        <sz val="11"/>
        <rFont val="Calibri"/>
        <family val="2"/>
        <scheme val="minor"/>
      </rPr>
      <t xml:space="preserve">Partial County </t>
    </r>
    <r>
      <rPr>
        <sz val="11"/>
        <rFont val="Calibri"/>
        <family val="2"/>
        <scheme val="minor"/>
      </rPr>
      <t xml:space="preserve">- </t>
    </r>
    <r>
      <rPr>
        <b/>
        <sz val="11"/>
        <rFont val="Calibri"/>
        <family val="2"/>
        <scheme val="minor"/>
      </rPr>
      <t>Cayuga</t>
    </r>
    <r>
      <rPr>
        <sz val="11"/>
        <rFont val="Calibri"/>
        <family val="2"/>
        <scheme val="minor"/>
      </rPr>
      <t xml:space="preserve">:  Only the Township of Genoa. </t>
    </r>
  </si>
  <si>
    <r>
      <t xml:space="preserve">Permanent Facility Perimeter Fencing System
Technician Onsite Region 7
</t>
    </r>
    <r>
      <rPr>
        <u/>
        <sz val="11"/>
        <color theme="1"/>
        <rFont val="Calibri"/>
        <family val="2"/>
        <scheme val="minor"/>
      </rPr>
      <t>Entire Counties -</t>
    </r>
    <r>
      <rPr>
        <sz val="11"/>
        <color theme="1"/>
        <rFont val="Calibri"/>
        <family val="2"/>
        <scheme val="minor"/>
      </rPr>
      <t xml:space="preserve"> </t>
    </r>
    <r>
      <rPr>
        <b/>
        <sz val="11"/>
        <color theme="1"/>
        <rFont val="Calibri"/>
        <family val="2"/>
        <scheme val="minor"/>
      </rPr>
      <t>Jefferson, Lewis, and St. Lawrence</t>
    </r>
  </si>
  <si>
    <r>
      <t xml:space="preserve">CCTV/Surveillance Camera System
Physical Access Control System
Alarm and Signal System
Technician Onsite Region 7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Jefferson, Lewis, and St. Lawrence</t>
    </r>
  </si>
  <si>
    <r>
      <t xml:space="preserve">CCTV/Surveillance Camera System
Physical Access Control System
Alarm and Signal System
Technician Onsite Region 7
</t>
    </r>
    <r>
      <rPr>
        <u/>
        <sz val="11"/>
        <rFont val="Calibri"/>
        <family val="2"/>
        <scheme val="minor"/>
      </rPr>
      <t xml:space="preserve">Partial County </t>
    </r>
    <r>
      <rPr>
        <sz val="11"/>
        <rFont val="Calibri"/>
        <family val="2"/>
        <scheme val="minor"/>
      </rPr>
      <t xml:space="preserve">- </t>
    </r>
    <r>
      <rPr>
        <b/>
        <sz val="11"/>
        <rFont val="Calibri"/>
        <family val="2"/>
        <scheme val="minor"/>
      </rPr>
      <t>Cayuga</t>
    </r>
    <r>
      <rPr>
        <sz val="11"/>
        <rFont val="Calibri"/>
        <family val="2"/>
        <scheme val="minor"/>
      </rPr>
      <t xml:space="preserve">:  Only the Township of Genoa. </t>
    </r>
  </si>
  <si>
    <r>
      <t xml:space="preserve">CCTV/Surveillance Camera System
Physical Access Control System
Alarm and Signal System
Technician Onsite Region 7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All Townships except Genoa, Ira, Sterling, Victory, Locke, Sempronius and Summerhill 
</t>
    </r>
    <r>
      <rPr>
        <b/>
        <sz val="11"/>
        <rFont val="Calibri"/>
        <family val="2"/>
        <scheme val="minor"/>
      </rPr>
      <t>Onondaga</t>
    </r>
    <r>
      <rPr>
        <sz val="11"/>
        <rFont val="Calibri"/>
        <family val="2"/>
        <scheme val="minor"/>
      </rPr>
      <t xml:space="preserve">: Only the Townships of Elbridge and Skaneateles </t>
    </r>
  </si>
  <si>
    <r>
      <t xml:space="preserve">CCTV/Surveillance Camera System
Physical Access Control System
Alarm and Signal System
Technician Onsite Region 7
</t>
    </r>
    <r>
      <rPr>
        <u/>
        <sz val="11"/>
        <rFont val="Calibri"/>
        <family val="2"/>
        <scheme val="minor"/>
      </rPr>
      <t>Entire Counties</t>
    </r>
    <r>
      <rPr>
        <sz val="11"/>
        <rFont val="Calibri"/>
        <family val="2"/>
        <scheme val="minor"/>
      </rPr>
      <t xml:space="preserve"> - </t>
    </r>
    <r>
      <rPr>
        <b/>
        <sz val="11"/>
        <rFont val="Calibri"/>
        <family val="2"/>
        <scheme val="minor"/>
      </rPr>
      <t xml:space="preserve">Cortland, Herkimer, Madison, Oneida, Oswego </t>
    </r>
    <r>
      <rPr>
        <sz val="11"/>
        <rFont val="Calibri"/>
        <family val="2"/>
        <scheme val="minor"/>
      </rPr>
      <t xml:space="preserve">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Townships of Ira, Locke, Sempronius, Sterling, Summerhill and Victory. 
</t>
    </r>
    <r>
      <rPr>
        <b/>
        <sz val="11"/>
        <rFont val="Calibri"/>
        <family val="2"/>
        <scheme val="minor"/>
      </rPr>
      <t>Onondaga</t>
    </r>
    <r>
      <rPr>
        <sz val="11"/>
        <rFont val="Calibri"/>
        <family val="2"/>
        <scheme val="minor"/>
      </rPr>
      <t xml:space="preserve">: Entire County except Townships of Elbridge and Skaneateles. </t>
    </r>
  </si>
  <si>
    <r>
      <t xml:space="preserve">Fire Alarm System
Technician Onsite Region 7
</t>
    </r>
    <r>
      <rPr>
        <u/>
        <sz val="11"/>
        <rFont val="Calibri"/>
        <family val="2"/>
        <scheme val="minor"/>
      </rPr>
      <t>Entire Counties</t>
    </r>
    <r>
      <rPr>
        <sz val="11"/>
        <rFont val="Calibri"/>
        <family val="2"/>
        <scheme val="minor"/>
      </rPr>
      <t xml:space="preserve"> - </t>
    </r>
    <r>
      <rPr>
        <b/>
        <sz val="11"/>
        <rFont val="Calibri"/>
        <family val="2"/>
        <scheme val="minor"/>
      </rPr>
      <t xml:space="preserve">Cortland, Herkimer, Madison, Oneida, Oswego </t>
    </r>
    <r>
      <rPr>
        <sz val="11"/>
        <rFont val="Calibri"/>
        <family val="2"/>
        <scheme val="minor"/>
      </rPr>
      <t xml:space="preserve">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Townships of Ira, Locke, Sempronius, Sterling, Summerhill and Victory. 
</t>
    </r>
    <r>
      <rPr>
        <b/>
        <sz val="11"/>
        <rFont val="Calibri"/>
        <family val="2"/>
        <scheme val="minor"/>
      </rPr>
      <t>Onondaga</t>
    </r>
    <r>
      <rPr>
        <sz val="11"/>
        <rFont val="Calibri"/>
        <family val="2"/>
        <scheme val="minor"/>
      </rPr>
      <t xml:space="preserve">: Entire County except Townships of Elbridge and Skaneateles. </t>
    </r>
  </si>
  <si>
    <t>Individual employed by the Contractor or Subcontractor who  Starts-up, Commissions, Programs,  Integrates, and Maintains (both Preventative and Remedial Maintenance) Fire Sprinkler Systems and Fire Suppression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</si>
  <si>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Fire Alarm Systems.
***This Job Title can only be used for work/Services on Systems/Product Lines/Equipment which are included on the Contractor's Contract***</t>
  </si>
  <si>
    <t>Individual employed by the Contractor or Subcontractor who: 
1) Installs, runs, pulls, etc. Low Voltage Wiring,  Line Voltage Wiring, cable, fiber optics, etc. for all  Traffic and Transportation CCTV/Surveillance Camera Systems. 
2) Installs raceway, conduits, etc. for wire, cable, and fiber optics for Traffic  and Transportation CCTV/Surveillance Camera Systems. 
3) Installs/Mounts products onto poles, pads, etc. for Traffic  and Transportation CCTV/Surveillance Camera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</si>
  <si>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Fire Sprinkler Systems and Fire Suppression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</si>
  <si>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Traffic Camera Systems.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</si>
  <si>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except for Traffic Camera Systems. 
2) Installs raceway, conduits, etc. for wire, cable, and fiber optics for all products/systems which fit the scope of the contract except for Traffic Camera Systems.
3) Installs/Mounts products onto poles, pads, etc. except for Traffic Cameras.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</si>
  <si>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who Starts-Up, Commissions, Programs,  Integrates, and Maintains (both Preventative and Remedial Maintenance) CCTV/Surveillance Cameras,  Physical Access Control Systems, and Alarm and Signal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</si>
  <si>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Fire Alarm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</si>
  <si>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Fire Sprinkler Systems and Fire Suppression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</si>
  <si>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Inmate Radio Systems, Public Address Systems, and Public Safety Digital Signage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</si>
  <si>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Permanent Facility Perimeter Fencing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</si>
  <si>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Traffic Camera Systems.
***This Job Title can only be used for work/Services on Systems/Product Lines/Equipment which are included on the Contractor's Contract***.</t>
  </si>
  <si>
    <t>Individual employed by the Contractor or Subcontractor who performs the assembly, installation, and maintenance (both preventative and remedial maintenance) of Integrated Microprocessor Controlled HVAC Product Systems, excluding any:
A. Electrical/Electrician Installation
B. Technician  start-up, commissioning, programming, integration, and maintenance (both preventative and remedial maintenance)
C. Masonry
D. Carpentry, and
E. Insulation/Asbestos abetment.
***This Job Title can only be used for work/Services on Systems/Product Lines/Equipment which are included on the Contractor's Contract***.</t>
  </si>
  <si>
    <t>Individual employed by the Contractor or Subcontractor who performs the assembly, installation, and maintenance (both preventative and remedial maintenance) of Integrated Microprocessor Controlled HVAC Product Systems, excluding any:
A. Electrical/Electrician Installation
B. Technician  start-up,  commissioning, programming, integration, and maintenance (both preventative and remedial maintenance)
C. Masonry
D. Carpentry, and
E. Insulation/Asbestos abetment.
***This Job Title can only be used for work/Services on Systems/Product Lines/Equipment which are included on the Contractor's Contract***.</t>
  </si>
  <si>
    <t>Individual employed by the Contractor or Subcontractor who performs the assembly, installation, and maintenance (both preventative and remedial maintenance) of Integrated Microprocessor Controlled HVAC Product Systems, excluding any:
A. Electrical/Electrician Installation
B. Technician  start-up, commissioning, programming, integration, and maintenance (both preventative and remedial maintenance)
C. Masonry
D. Carpentry, and
E. Insulation/Asbestos abatement.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</si>
  <si>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CCTV/Surveillance Cameras, Physical Access Control Systems, and Alarm and Signal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</si>
  <si>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Inmate Radio Systems, Public Address Systems, and Public Safety Digital Signage Systems.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</si>
  <si>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except for Traffic Camera Systems. 
2) Installs raceway, conduits, etc. for wire, cable, and fiber optics for all products/systems which fit the scope of the contract except for Traffic Camera Systems.
3) Installs/Mounts products onto poles, pads, etc. except for Traffic Cameras.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</si>
  <si>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Fire Alarm Systems.
***This Job Title can only be used for Work/Services on Systems which are included on the Contractor's Contract***.</t>
  </si>
  <si>
    <t>Individual employed by the Contractor or Subcontractor who Starts-Up, Commissions, Programs,  Integrates, and Maintains (both Preventative and Remedial Maintenance) Fire Sprinkler Systems and Fire Suppression Systems.
***This Job Title can only be used for Work/Services on Systems which are included on the Contractor's Contract***.</t>
  </si>
  <si>
    <t>Individual employed by the Contractor or Subcontractor who Starts-Up, Commissions, Programs,  Integrates, and Maintains (both Preventative and Remedial Maintenance) Inmate Radio Systems, Public Address Systems, and Public Safety Digital Signage Systems.
***This Job Title can only be used for Work/Services on Systems which are included on the Contractor's Contract***.</t>
  </si>
  <si>
    <t>Individual employed by the Contractor or Subcontractor who Starts-Up, Commissions, Programs,  Integrates, and Maintains (both Preventative and Remedial Maintenance) Permanent Facility Perimeter Fencing Systems
***This Job Title can only be used for Work/Services on Systems which are included on the Contractor's Contract***.</t>
  </si>
  <si>
    <t>Individual employed by the Contractor or Subcontractor who performs the assembly, installation, and maintenance (both preventative and remedial maintenance) of Integrated Microprocessor Controlled HVAC Product Systems, excluding any:
A. Electrical/Electrician Installation
B. Technician  Start-Up, Commissioning, Programming, Integration, and Maintenance (both Preventative and Remedial Maintenance)
C. Masonry
D. Carpentry, and
E. Insulation/Asbestos abetment.</t>
  </si>
  <si>
    <t>Individual employed by the Contractor or Subcontractor who performs the assembly, installation, and maintenance (both preventative and remedial maintenance) of Integrated Microprocessor Controlled HVAC Product Systems, excluding any:
A. Electrical/Electrician Installation
B. Technician  Start-Up, Commissioning, Programming, Integration, and Maintenance (both Preventative and Remedial Maintenance)
C. Masonry
D. Carpentry, and
E. Insulation/Asbestos abetment.
***This Job Title can only be used for work/Services on Systems/Product Lines/Equipment which are included on the Contractor's Contract***.</t>
  </si>
  <si>
    <t>Individual employed by the Contractor or Subcontractor who performs the assembly, installation, and maintenance (both preventative and remedial maintenance) of Integrated Microprocessor Controlled HVAC Product Systems, excluding any:
A. Electrical/Electrician Installation
B. Technician  Start-Up, Commissioning, Programming, Integration, and Maintenance (both Preventative and Remedial Maintenance)
C. Masonry
D. Carpentry, and
E. Insulation/Asbestos abetment.
***This Job Title can only be used for work/Services on Systems/Product Lines/Equipment which are included on the Contractor's Contract***.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</si>
  <si>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Permanent, Facility Perimeter Fencing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</si>
  <si>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CCTV/Surveillance Camera Systems, Physical Access Control Systems, and Alarm and Signal Systems.
***This Job Title can only be used for work/Services on Systems/Product Lines/Equipment which are included on the Contractor's Contract***.</t>
  </si>
  <si>
    <t>Central Station Monitoring Pricing</t>
  </si>
  <si>
    <t>Service/Fee</t>
  </si>
  <si>
    <t xml:space="preserve">Service/Fee Description </t>
  </si>
  <si>
    <t xml:space="preserve">Service/Fee Number (if applicable) </t>
  </si>
  <si>
    <t>Great Lakes Building Systems, Inc.</t>
  </si>
  <si>
    <t>Honeywell Integrated Security</t>
  </si>
  <si>
    <t>V</t>
  </si>
  <si>
    <t>Notifier</t>
  </si>
  <si>
    <t>Fike</t>
  </si>
  <si>
    <t>Altronix</t>
  </si>
  <si>
    <t>HES</t>
  </si>
  <si>
    <t>Powersonic</t>
  </si>
  <si>
    <t>SDC</t>
  </si>
  <si>
    <t>Honeywell Security Products</t>
  </si>
  <si>
    <t>Shooter Detection Systems</t>
  </si>
  <si>
    <t>PW6KRD2-LT</t>
  </si>
  <si>
    <t>Pro-Watch Lite Edition Kit</t>
  </si>
  <si>
    <t>Ea</t>
  </si>
  <si>
    <t>PW6KRD4-LT</t>
  </si>
  <si>
    <t>PW6KRD8-LT</t>
  </si>
  <si>
    <t>PW6KTD2</t>
  </si>
  <si>
    <t>PW6000 Hardware Add-on Kit
(1) PW6K1IC PW-6000 Intelligent Controller
(1) PW6K1R2 PW-Series Dual Reader Module
(1) PW5K1ENC3 PW-Series Remote Enclosure includes plug-in 110V Transformer, Power Supply and Battery 
(2) S-4 Suppressor Kit</t>
  </si>
  <si>
    <t>PW6KRD2</t>
  </si>
  <si>
    <t>PW6000 Hardware Add-on Kit
(1) PW6K1IC PW-6000 Intelligent Controller
(1) PW6K1R2 PW-Series Dual Reader Module
(1) PW5K1DCC Daisy Chain Cable
(1) PW5K2ENC1 High Density Enclosure
(1) PW6K2E2PS Power Supply
(1) 712BNP Battery
(2) S-4 Suppressor Kit</t>
  </si>
  <si>
    <t>PW6KRD4</t>
  </si>
  <si>
    <t>PW6000 Hardware Add-on Kit
(1) PW6K1IC PW-6000 Intelligent Controller
(2) PW6K1R2 PW-Series Dual Reader Module
(1) PW5K1DCC Daisy Chain Cable
(1) PW5K2ENC1 High Density Enclosure
(1) PW6K2E2PS Power Supply
(1) 712BNP Battery
(4) S-4 Suppressor Kit</t>
  </si>
  <si>
    <t>PW6KRD8</t>
  </si>
  <si>
    <t>PW6000 Hardware Add-on Kit
(1) PW6K1IC PW-6000 Intelligent Controller
(4) PW6K1R2 PW-Series Dual Reader Module
(1) PW5K1DCC Daisy Chain Cable
(1) PW5K2ENC1 High Density Enclosure
(1) PW6K2E2PS Power Supply
(1) 712BNP Battery
(8) S-4 Suppressor Kit</t>
  </si>
  <si>
    <t>PWOP30</t>
  </si>
  <si>
    <t>Pro-Watch 2 Door OP30 Reader Kit</t>
  </si>
  <si>
    <t>PWOP40</t>
  </si>
  <si>
    <t>2 Door Add-on OP40 Reader Kit</t>
  </si>
  <si>
    <t>PW45LTSW</t>
  </si>
  <si>
    <t>Pro-Watch 4.5 Lite Server Software* - 1 Server License, 1 Concurrent User License, 1 Concurrent Classic/Advanced Badging License, 32 Reader License</t>
  </si>
  <si>
    <t>PW45LTSWCL</t>
  </si>
  <si>
    <t>Single Concurrent User 4.5 Lite Edition Software License add-on** </t>
  </si>
  <si>
    <t>PW45PESW</t>
  </si>
  <si>
    <t>Pro-Watch 4.5 PE Server Software* - 1 Server License, 1 Concurrent User License, 1 Concurrent Classic/Advanced Badging License, 32 Reader License</t>
  </si>
  <si>
    <t>PW45SWCL</t>
  </si>
  <si>
    <t>Single User Software License add-on for 4.5 PWPE and PWCE</t>
  </si>
  <si>
    <t>PW45CESW</t>
  </si>
  <si>
    <t>Pro-Watch 4.5 CE Server Software* 1 Server License, 1 Concurrent User License, 1 Concurrent Classic/Advanced Badging License, License for 96 readers</t>
  </si>
  <si>
    <t>PWRDR32</t>
  </si>
  <si>
    <t xml:space="preserve">32 Reader License add-on**   </t>
  </si>
  <si>
    <t>PWRDR64</t>
  </si>
  <si>
    <t xml:space="preserve">64 Reader License add-on**   </t>
  </si>
  <si>
    <t>PWRDR128</t>
  </si>
  <si>
    <t xml:space="preserve">128 Reader License add-on**   </t>
  </si>
  <si>
    <t>PWRDR256</t>
  </si>
  <si>
    <t xml:space="preserve">256 Reader License add-on**   </t>
  </si>
  <si>
    <t>PWRDR512</t>
  </si>
  <si>
    <t xml:space="preserve">512  Reader License add-on**   </t>
  </si>
  <si>
    <t>PWBADGEL</t>
  </si>
  <si>
    <t>Pro-Watch Single Concurrent Classic/advanced Badging License add-on for PWPE and PWCE.  This includes license only, and requires a single concurrent client license (part PW44SWCL or PW44SWCL).</t>
  </si>
  <si>
    <t>PWCESYSCL</t>
  </si>
  <si>
    <t>Client Workstation</t>
  </si>
  <si>
    <t>PW45CESWR</t>
  </si>
  <si>
    <t xml:space="preserve">Redundant 4.5 PWCESW Server &amp; License*  </t>
  </si>
  <si>
    <t>PW45SWCLR</t>
  </si>
  <si>
    <t xml:space="preserve">Redundant 4.5 PWCE Single User License**  </t>
  </si>
  <si>
    <t>PWRDR32R</t>
  </si>
  <si>
    <t xml:space="preserve">Redundant PWCE 32-Reader License**  </t>
  </si>
  <si>
    <t>PWRDR64R</t>
  </si>
  <si>
    <t xml:space="preserve">Redundant PWCE 64-Reader License**  </t>
  </si>
  <si>
    <t>PWRDR128R</t>
  </si>
  <si>
    <t xml:space="preserve">Redundant PWCE 128-Reader License**  </t>
  </si>
  <si>
    <t>PWRDR256R</t>
  </si>
  <si>
    <t xml:space="preserve">Redundant PWCE 256-Reader License**  </t>
  </si>
  <si>
    <t>PWRDR512R</t>
  </si>
  <si>
    <t xml:space="preserve">Redundant PWCE 512-Reader License**  </t>
  </si>
  <si>
    <t>PWBADGELR</t>
  </si>
  <si>
    <t>Redundant PWCE Classic/Advanced Badging License**</t>
  </si>
  <si>
    <t>PWADVBDGBIO</t>
  </si>
  <si>
    <t>Pro-Watch Biometric Add-on for Advanced Badging</t>
  </si>
  <si>
    <t>PWADVBDGBIOR</t>
  </si>
  <si>
    <t>Redundant Biometric Add-on for Advanced Badging</t>
  </si>
  <si>
    <t>PWMERCINTR</t>
  </si>
  <si>
    <t>Mercury MRDT Intrusion Support</t>
  </si>
  <si>
    <t>PWSTDMERIC</t>
  </si>
  <si>
    <t>1 Standard Mercury Protocol IC License</t>
  </si>
  <si>
    <t>PWSTDMERICR</t>
  </si>
  <si>
    <t>1 Redundant Standard Mercury Protocol IC License</t>
  </si>
  <si>
    <t>PWEP1502LIC</t>
  </si>
  <si>
    <t>1 - Mercury EP1502 IC License</t>
  </si>
  <si>
    <t>PWEP1502LICR</t>
  </si>
  <si>
    <t>1 - Mercury EP1502 IC License - Redundant Server</t>
  </si>
  <si>
    <t>PWDBUT</t>
  </si>
  <si>
    <t>Pro-Watch Database Transfer Utility** Import/Export</t>
  </si>
  <si>
    <t>PWDBUT-R</t>
  </si>
  <si>
    <t xml:space="preserve">Redundant PWCE DTU license  </t>
  </si>
  <si>
    <t>PWDBUT-API</t>
  </si>
  <si>
    <t>Pro-Watch Database Transfer Utility - API Add-On</t>
  </si>
  <si>
    <t>PWDBUT-API-R</t>
  </si>
  <si>
    <t>Redundant Pro-Watch Database Transfer Utility - API Add-On</t>
  </si>
  <si>
    <t>PWDWFX</t>
  </si>
  <si>
    <t>DWFX Map Plug-In per concurrent workstation (Pro-Watch client license sold separately)</t>
  </si>
  <si>
    <t>PWDWFX-R</t>
  </si>
  <si>
    <t>DWFX Map Plug-In per concurrent workstation (Pro-Watch client license sold separately);Redundant</t>
  </si>
  <si>
    <t>PWPDF417</t>
  </si>
  <si>
    <t>PDF417 2-D barcode plug-in per concurrent workstation (Pro-Watch badging client license sold separately)</t>
  </si>
  <si>
    <t>PWPDF417-R</t>
  </si>
  <si>
    <t>PDF417 2-D barcode plug-in per concurrent workstation (Pro-Watch badging client license sold separately); redundant</t>
  </si>
  <si>
    <t>PWINTSTENO</t>
  </si>
  <si>
    <t xml:space="preserve">Pro-Watch interface to Stentofon Intercom System**  </t>
  </si>
  <si>
    <t>PWINTSTENO-R</t>
  </si>
  <si>
    <t xml:space="preserve">Redundant Pro-Watch interface to Stentofon Intercom System**  </t>
  </si>
  <si>
    <t>PWNT3CCTVAD</t>
  </si>
  <si>
    <t xml:space="preserve">Server License for American Dynamics CCTV Interface** 2050 Megapower  </t>
  </si>
  <si>
    <t>PWNTEXECCTVAD-R</t>
  </si>
  <si>
    <t xml:space="preserve">Redundant Server License for American Dynamics CCTV Interface** 2050 Megapower  </t>
  </si>
  <si>
    <t>PWNT3EXECCTVBR</t>
  </si>
  <si>
    <t xml:space="preserve">Server License for Burle CCTV Interface** Allegiant Series  </t>
  </si>
  <si>
    <t>PWNTEXECCTVBR-R</t>
  </si>
  <si>
    <t xml:space="preserve">Redundant Server License for Burle CCTV Interface** Allegiant Series  </t>
  </si>
  <si>
    <t>PWNT3EXECCTVPE</t>
  </si>
  <si>
    <t xml:space="preserve">Server License for Pelco CCTV Interface** CM9760  </t>
  </si>
  <si>
    <t>PWNTEXECCTVPE-R</t>
  </si>
  <si>
    <t xml:space="preserve">Redundant Server License for Pelco CCTV Interface** CM9760  </t>
  </si>
  <si>
    <t>PWNT3EXECCTVIN</t>
  </si>
  <si>
    <t xml:space="preserve">Server License for Integral Technologies Digital Video Interface**  </t>
  </si>
  <si>
    <t>PWNT3EXECCTVINR</t>
  </si>
  <si>
    <t xml:space="preserve">Redundant Server License for Integral Technologies Digital Video Interface**  </t>
  </si>
  <si>
    <t>PWINTCOMMEND</t>
  </si>
  <si>
    <t xml:space="preserve">Pro-Watch interface to Commend Intercom System**  </t>
  </si>
  <si>
    <t>PWINTCOMMEND-R</t>
  </si>
  <si>
    <t xml:space="preserve">Redundant Pro-Watch interface to Commend Intercom System**  </t>
  </si>
  <si>
    <t>PWWRDR</t>
  </si>
  <si>
    <t>1 Wireless Reader License add-on, Assa Abloy - Aperio, Salto - Sallis, Allegion - AD400 (must be purchased at same time as wireless reader)</t>
  </si>
  <si>
    <t>PWWRDRR</t>
  </si>
  <si>
    <t xml:space="preserve">Redundant 1 Wireless Reader License add-on, Assa Abloy - Aperio, Salto - Sallis, Allegion - AD400 </t>
  </si>
  <si>
    <t>PWWRDR3P</t>
  </si>
  <si>
    <t>1 Wireless Reader License add-on, Assa Abloy - Aperio, Salto - Sallis, Allegion - AD400 for non-Honeywell purchased readers</t>
  </si>
  <si>
    <t>PWWRDR3PR</t>
  </si>
  <si>
    <t>Redundant Wireless Reader License add-on, Assa Abloy - Aperio, Salto - Sallis, Allegion - AD400 for non-Honeywell purchased readers</t>
  </si>
  <si>
    <t>PWWRDRIP</t>
  </si>
  <si>
    <t>1 IP/Wireless Reader License add-on, Assa Abloy - IP/Wireless Locksets (must be purchased at same time as wireless reader)</t>
  </si>
  <si>
    <t>PWWRDRIP3P</t>
  </si>
  <si>
    <t>1 IP/Wireless Reader License add-on, Assa Abloy - IP/Wireless Locksets for non-Honeywell purchased readers</t>
  </si>
  <si>
    <t>PWDSCRDR</t>
  </si>
  <si>
    <t>1 Salto SHIP Disconnected Reader License add-on</t>
  </si>
  <si>
    <t>PWDSCRDRR</t>
  </si>
  <si>
    <t xml:space="preserve">Redundant 1 Salto SHIP Disconnected  Reader License add-on </t>
  </si>
  <si>
    <t>HSDKBCP</t>
  </si>
  <si>
    <t>Entertech BioConnect HSDK License - Required for use of Entertech Suprema Biometric Readers</t>
  </si>
  <si>
    <t>PWIDMGMTPE</t>
  </si>
  <si>
    <t xml:space="preserve">Pro-Watch Identity Management Portal -
(1) Server License, (500) Badge Holders Maximum </t>
  </si>
  <si>
    <t>PWIDMGMTCE</t>
  </si>
  <si>
    <t xml:space="preserve">Pro-Watch Identity Management Portal -
(1) Server License, (5000) Badge Holders Maximum </t>
  </si>
  <si>
    <t>PWIDMGMTEE</t>
  </si>
  <si>
    <t>Pro-Watch Identity Management Portal -
(1) Server License, unlimited Badge Holders</t>
  </si>
  <si>
    <t>PWIDMGMTPER</t>
  </si>
  <si>
    <t>Pro-Watch Identity Management Portal -
(1) Server License, (500) Badge Holders Maximum - Redundant Server</t>
  </si>
  <si>
    <t>PWIDMGMTCER</t>
  </si>
  <si>
    <t xml:space="preserve">Pro-Watch Identity Management Portal -
(1) Server License, (5000) Badge Holders Maximum  -Redundant Server </t>
  </si>
  <si>
    <t>PWIDMGMTEER</t>
  </si>
  <si>
    <t>Pro-Watch Identity Management Portal -
(1) Server License, unlimited Badge Holders - Redundant Server</t>
  </si>
  <si>
    <t>PWVPTRACK</t>
  </si>
  <si>
    <t>Pro-Watch Vendor Portal Track</t>
  </si>
  <si>
    <t>NFHAWAN-KIT</t>
  </si>
  <si>
    <t>Never fail High Availability WAN KIT – Includes Never fail for SQL Server, Neverfail WANSmart Add-on and 1st Year Support</t>
  </si>
  <si>
    <t>NFHALAN</t>
  </si>
  <si>
    <r>
      <t>Neverfail for SQL Server High Availability. 1-Node, includes 1</t>
    </r>
    <r>
      <rPr>
        <vertAlign val="superscript"/>
        <sz val="11"/>
        <rFont val="Times New Roman"/>
        <family val="1"/>
      </rPr>
      <t>st</t>
    </r>
    <r>
      <rPr>
        <sz val="11"/>
        <rFont val="Times New Roman"/>
        <family val="1"/>
      </rPr>
      <t xml:space="preserve"> Year support.</t>
    </r>
  </si>
  <si>
    <t>NFSUPP-BASE</t>
  </si>
  <si>
    <t>Neverfail - Annual Renewal for Support &amp; Maintenance - Engine</t>
  </si>
  <si>
    <t>NFBCE-SP</t>
  </si>
  <si>
    <t>Neverfail - 24/7 Support Add-On</t>
  </si>
  <si>
    <t>NFSUPP-WS</t>
  </si>
  <si>
    <t>Neverfail - Annual Renewal for Support &amp; Maintenance - WANSmart - Requires NFSUPP-BASE</t>
  </si>
  <si>
    <t>PW45EESW</t>
  </si>
  <si>
    <t>Pro-Watch 4.5 Enterprise Edition Server Software - (1) Enterprise Server License, (1) Regional Server License, (3) Enterprise Client Licenses</t>
  </si>
  <si>
    <t>PW45EESWR</t>
  </si>
  <si>
    <t>PW45EESWRS</t>
  </si>
  <si>
    <t>Pro-Watch 4.5 Single Regional Server License Add-on to a Pro-Watch CE server to allow connection to a PWEE system</t>
  </si>
  <si>
    <t>PW45EESWRSR</t>
  </si>
  <si>
    <t>Pro-Watch 4.5 Redundant Single Regional Server License Add-on to a Pro-Watch CE server to allow connection to a PWEE system</t>
  </si>
  <si>
    <t>PW45EESWCL</t>
  </si>
  <si>
    <t>Single User Software License add-on for PWEE 4.5</t>
  </si>
  <si>
    <t>PW45LTPE32R2U</t>
  </si>
  <si>
    <t>Upgrade from Pro-Watch 4.5 Lite to Pro-Watch 4.5 Professional Edition with one client</t>
  </si>
  <si>
    <t>PWPECE32R</t>
  </si>
  <si>
    <t>Upgrade from PE to CE for one server, maintains user count from PE and increases readers from 32 to 96</t>
  </si>
  <si>
    <t>PWPECE64R</t>
  </si>
  <si>
    <t>Upgrade from PE to CE for one server, maintains user count from PE and increases readers from 64 to 96</t>
  </si>
  <si>
    <t>PWVISTA1</t>
  </si>
  <si>
    <t>License for 1 VISTA Panel</t>
  </si>
  <si>
    <t>PWVISTA1-R</t>
  </si>
  <si>
    <t>License for 1 VISTA Panel Pro-Watch 3.81 CE Redundant</t>
  </si>
  <si>
    <t>PWNOTI</t>
  </si>
  <si>
    <t>Pro-Watch Notifier Secondary Fire Interface with 25 Devices .</t>
  </si>
  <si>
    <t>PWNOTI-R</t>
  </si>
  <si>
    <t>Pro-Watch Notifier Secondary Fire Interface with 25 Devices Redundant</t>
  </si>
  <si>
    <t>PWSUP-DEVICE-10</t>
  </si>
  <si>
    <t>SUPERVISOR 10 DEVICE PACK</t>
  </si>
  <si>
    <t>PWSUP-DEVICE-25</t>
  </si>
  <si>
    <t>SUPERVISOR 25 DEVICE PACK</t>
  </si>
  <si>
    <t>PWSUP-DEVICE-50</t>
  </si>
  <si>
    <t>SUPERVISOR 50 DEVICE PACK</t>
  </si>
  <si>
    <t>PWSUP-DEV-100</t>
  </si>
  <si>
    <t>SUPERVISOR 100 DEVICE PACK</t>
  </si>
  <si>
    <t>PWSUP-DEV-200</t>
  </si>
  <si>
    <t>SUPERVISOR 200 DEVICE PACK</t>
  </si>
  <si>
    <t>PW6K1IC</t>
  </si>
  <si>
    <t xml:space="preserve">PW-6000 Intelligent Controller 32 I/O and/or reader boards combined. Includes on-board Ethernet device. </t>
  </si>
  <si>
    <t>PW6K1ICE</t>
  </si>
  <si>
    <t>PW-6101 Single door PoE Intelligent Controller
Supports one door using a single reader or two readers with an in/out reader configuration. Provides 2 inputs/2 outputs and up to 16 PW6K1R1E reader modules.
For use with Pro-Watch 3.81 or higher</t>
  </si>
  <si>
    <t>PW6K1R1E</t>
  </si>
  <si>
    <t>PW-6101 Single door PoE Reader Module to be used with the PW6K1ICE or PW6K1IC
Supports one door using a single reader or two readers with an in/out reader configuration. Provides 4 inputs/2 outputs.
For use with Pro-Watch 3.81 or higher</t>
  </si>
  <si>
    <t>PW6K1IN</t>
  </si>
  <si>
    <t>PW-Series 16 Input Module - 16 general purpose input relays</t>
  </si>
  <si>
    <t>PW6K1OUT</t>
  </si>
  <si>
    <t>PW-Series 16 Output Module - 16 general purpose output relays</t>
  </si>
  <si>
    <t>PW6K1R2</t>
  </si>
  <si>
    <t>PW-Series Two Reader Module</t>
  </si>
  <si>
    <t>PW5K1MX8</t>
  </si>
  <si>
    <t xml:space="preserve">Series 8-Port Multiplexer  </t>
  </si>
  <si>
    <t>PWEP1502</t>
  </si>
  <si>
    <t>Mercury Controller with 2 reader ports</t>
  </si>
  <si>
    <t>PWM5IC</t>
  </si>
  <si>
    <t>M5 - Intelligent control device for the replacement of the Casi PX, PXN and PXNplus CPU controllers</t>
  </si>
  <si>
    <t>PWM2KIC*</t>
  </si>
  <si>
    <t>M2000 sub panel for the replacement of the Casi M2000 reader controller</t>
  </si>
  <si>
    <t>PWM52RP</t>
  </si>
  <si>
    <t>M5-2RP panel for the replacement of the Casi 2RP reader control device</t>
  </si>
  <si>
    <t>PWM52SRP</t>
  </si>
  <si>
    <t>M5-2SRP panel for the replacement of the Casi 2SRP reader control device</t>
  </si>
  <si>
    <t>PWM58RP</t>
  </si>
  <si>
    <t>M5-8RP panel for the replacement of the Casi 8RP reader control device</t>
  </si>
  <si>
    <t>PWM516DO</t>
  </si>
  <si>
    <t xml:space="preserve">M5-16DO panel for the replacement of the Casi 16DO output control device </t>
  </si>
  <si>
    <t>PWM516DOR</t>
  </si>
  <si>
    <t>M5-16DOR panel for the replacement of the Casi 16DOR input control device</t>
  </si>
  <si>
    <t>PWM520IN</t>
  </si>
  <si>
    <t>M5-20IN panel for the replacement of the Casi 20DI input control device</t>
  </si>
  <si>
    <t>PWM5COM</t>
  </si>
  <si>
    <t>M5-COM panel for replacement of the Casi Power and Communications controller board</t>
  </si>
  <si>
    <t>PWM5MUX8</t>
  </si>
  <si>
    <t>M5-MUX8 8-Port Multiplexer to replace a legacy Casi M Series 8RP</t>
  </si>
  <si>
    <t>PWMSICS</t>
  </si>
  <si>
    <t>MERCURY MS-ICS MULTI-DEVICE INTERF-PANEL</t>
  </si>
  <si>
    <t>PWMSACS</t>
  </si>
  <si>
    <t>MERCURY MS-ACS MULTI-DEVICE INTERF-PANEL</t>
  </si>
  <si>
    <t>PWMSI8S</t>
  </si>
  <si>
    <t>MERCURY MS-I8S MULTI-DEVICE INTERF-PANEL</t>
  </si>
  <si>
    <t>PWMSR8S</t>
  </si>
  <si>
    <t>MERCURY MS-R8S MULTI-DEVICE INTERF-PANEL</t>
  </si>
  <si>
    <t>PW5K2ENC1</t>
  </si>
  <si>
    <t>PW-Series High Density Enclosure (Power Supply, Daisy Chain Cable, and Battery not included).</t>
  </si>
  <si>
    <t>PW5K2ENC2</t>
  </si>
  <si>
    <t xml:space="preserve">PW-Series High Density Enclosure for 19" rack installations. Power Supply, Daisy Chain Cable and Battery not included. </t>
  </si>
  <si>
    <t>PW5K1ENC3</t>
  </si>
  <si>
    <t xml:space="preserve">PW-Series Remote Enclosure includes plug-in 110V Transformer, Power Supply and Battery  </t>
  </si>
  <si>
    <t>PW5K1ENC4</t>
  </si>
  <si>
    <t xml:space="preserve">Single Reader Enclosure includes plug-in 110V Transformer, Power Supply and Battery  </t>
  </si>
  <si>
    <t>PW5K2ENC5</t>
  </si>
  <si>
    <t>PW-Series High Density Stand Alone Card Rack</t>
  </si>
  <si>
    <t>PW5K1DCC</t>
  </si>
  <si>
    <t xml:space="preserve">PW-Series Daisy Chain Cable Use with PW5K2ENC1 and PW5K2ENC2  </t>
  </si>
  <si>
    <t>712BNP</t>
  </si>
  <si>
    <t>12V, 7A-HR Lead Acid Battery</t>
  </si>
  <si>
    <t>PW5K1CVT1</t>
  </si>
  <si>
    <t xml:space="preserve">RS232 to RS485 Converter  </t>
  </si>
  <si>
    <t>PW6K2E2PS</t>
  </si>
  <si>
    <t xml:space="preserve">Power Supply for PW5K2ENC1 and PW5K2ENC2 high density enclosures  </t>
  </si>
  <si>
    <t>S-4</t>
  </si>
  <si>
    <t>Suppressor Kit for outputs providing proper protection against electrical spikes</t>
  </si>
  <si>
    <t>PWPIM400</t>
  </si>
  <si>
    <t>AD400 Wireless Panel Interface Module (PIM), supports up to 16 locks, up to 8 PIMs per RS485 port</t>
  </si>
  <si>
    <t>HHDKIT</t>
  </si>
  <si>
    <t>AD400 Programming and Set-up Kit</t>
  </si>
  <si>
    <t>WPR400-DT</t>
  </si>
  <si>
    <t>Wireless Portable Signal tester, for use with PWPIM400 or RSPIMTD2</t>
  </si>
  <si>
    <t>WPR400-MT</t>
  </si>
  <si>
    <t>Wireless Portable Reader with Multi-technology reader head, for use with PWPIM400 or RSPIMTD2</t>
  </si>
  <si>
    <t>WPR400-MTK</t>
  </si>
  <si>
    <t>Wireless Portable Reader with Multi-technology + Keypad reader head, for use with PWPIM400 or RSPIMTD2</t>
  </si>
  <si>
    <t>WPR401-FMK</t>
  </si>
  <si>
    <t>Wireless FIPS201-1 Compliant Portable Reader with Multi-technology + Keypad reader head, for use with PWPIM400 or RSPIMTD2</t>
  </si>
  <si>
    <t>RSANTREMIO</t>
  </si>
  <si>
    <t>Omni-Directional, flat panel, remote indoor/outdoor antenna w/ adjustable mount</t>
  </si>
  <si>
    <t>RS593PI12DC</t>
  </si>
  <si>
    <t>120 VAC to 12VDC Power Supply for RSPIMTD2, PWPIM400, WRI400</t>
  </si>
  <si>
    <t>RSPIMTD2</t>
  </si>
  <si>
    <t>Wireless  Panel Interface Module (PIM), wiegand interface, supports 2 doors, weatherproof enclosure (requires 12 or 24 VDC power supply)</t>
  </si>
  <si>
    <t>RSGCK101</t>
  </si>
  <si>
    <t>Schlage Wireless Gate Control Kit (includes Indoor/Outdoor Antenna, Power Supply, Wireless PIM, Wireless Reader Interface,  Antenna Ground kit)</t>
  </si>
  <si>
    <t>AH30RN38192</t>
  </si>
  <si>
    <t>Pro-Watch Aperio Hub 1:8, RS485, Supports up to 8 Locks, up to 15 hubs per RS485 port</t>
  </si>
  <si>
    <t>AH20W14</t>
  </si>
  <si>
    <t>Aperio Wiegand Hub 1:1, supports only 1 Aperio Lock via Wiegand Connection</t>
  </si>
  <si>
    <t>APD-10-USB</t>
  </si>
  <si>
    <t>Aperio USB Radio Dongle for Pairing Wireless Lock to Hub (Aperio Certified Integrators Only)</t>
  </si>
  <si>
    <t>APA-10-PC</t>
  </si>
  <si>
    <t>Aperio Programming Kit (includes APD-10-USB dongle, set-up software &amp; test card - Aperio Certified Integrators Only)</t>
  </si>
  <si>
    <t>AS100</t>
  </si>
  <si>
    <t>Aperio Wireless Door Position Switch</t>
  </si>
  <si>
    <t>EXT-10-ANT</t>
  </si>
  <si>
    <t>Aperio Hub External Antenna OmniDirectional</t>
  </si>
  <si>
    <t>LA1M0570-SPEC</t>
  </si>
  <si>
    <t>SALTO GRD1 MORTISE SPEC INSERT</t>
  </si>
  <si>
    <t>LA1M1570-SPEC</t>
  </si>
  <si>
    <t>SALTO GRD1 MORTISE W/ DB SPEC INSERT</t>
  </si>
  <si>
    <t>LC1MC70-SPEC</t>
  </si>
  <si>
    <t>SALTO GRD1 CYL SPEC INSERT</t>
  </si>
  <si>
    <t>RFDTCTS18W01</t>
  </si>
  <si>
    <t>SALTO DOOR DETECTOR STL DOOR</t>
  </si>
  <si>
    <t>RFDTCTW18W01</t>
  </si>
  <si>
    <t>SALTO DOOR DETECTOR WDN DOOR</t>
  </si>
  <si>
    <t>EC90EN</t>
  </si>
  <si>
    <t>SALTO ETHERNET MIFARE ENCODER</t>
  </si>
  <si>
    <t>ECHOENUS</t>
  </si>
  <si>
    <t>SALTO ENTERNET ICLASS ENCODER</t>
  </si>
  <si>
    <t>CU50ENSVNUS</t>
  </si>
  <si>
    <t>SALTO SVN READ-WRITE CONTROL UNIT</t>
  </si>
  <si>
    <t>CU5000US</t>
  </si>
  <si>
    <t>SALTO SVN OFF-LINE READ / WRITE CONTROL UNIT</t>
  </si>
  <si>
    <t>WRM9001</t>
  </si>
  <si>
    <t>SALTO MIFARE/DESFIRE MODULAR WALL READER</t>
  </si>
  <si>
    <t>WRMH001</t>
  </si>
  <si>
    <t>SALTO ICLASS MODULAR WALL READER</t>
  </si>
  <si>
    <t>NPACON4S</t>
  </si>
  <si>
    <t>RW PRO ACCESS CONNECTED FOR SERVICE</t>
  </si>
  <si>
    <t>AH656N00IM38S</t>
  </si>
  <si>
    <t>SALLIS HDL ICLASS PPB N-LVR SS</t>
  </si>
  <si>
    <t>AH660N00IM38S</t>
  </si>
  <si>
    <t>SALLIS HDL ICLASS EKO N-LVR SS</t>
  </si>
  <si>
    <t>AH650A00IM38S</t>
  </si>
  <si>
    <t>SALLIS HDL ICLASS EF A-LVR SS</t>
  </si>
  <si>
    <t>AE90IMBA3A8S</t>
  </si>
  <si>
    <t>SALLIS AELEMENT MIFARE/DESFIRE ESCUTCHEON, SATIN STAINLESS FINISH, ELEC PRIVACY, BLACK RDR HEAD</t>
  </si>
  <si>
    <t>LA1T1770A23IM</t>
  </si>
  <si>
    <t>SALLIS AELEMENT ELECTRONIC MORTISE LATCH W/ DEADBOLT, SATIN STAINLESS FINISH</t>
  </si>
  <si>
    <t>LC1MC70IMK</t>
  </si>
  <si>
    <t>SALLIS GRD1 CYL INSERT</t>
  </si>
  <si>
    <t>SALLISROUTER</t>
  </si>
  <si>
    <t>SALLIS MERCURY ROUTER, RS485</t>
  </si>
  <si>
    <t>SALLISNODE</t>
  </si>
  <si>
    <t>SALLIS NODE DEVICE, RS485</t>
  </si>
  <si>
    <t>GWB2CUS</t>
  </si>
  <si>
    <t>SALTO WIRELESS POE GATEWAY W/ PWR ADAPTOR</t>
  </si>
  <si>
    <t>RFNODE</t>
  </si>
  <si>
    <t>SALTO WIRELESS RFNODE KIT</t>
  </si>
  <si>
    <t>RFTESTERW01</t>
  </si>
  <si>
    <t>SALTO XS4 WIRELESS TEST KIT</t>
  </si>
  <si>
    <t>SALLISCNF</t>
  </si>
  <si>
    <t>SALLIS SETUP SOFTWARE</t>
  </si>
  <si>
    <t>PPD800</t>
  </si>
  <si>
    <t>SALTO PORTABLE PROG DEVICE</t>
  </si>
  <si>
    <t>SP220475-6</t>
  </si>
  <si>
    <t>SALTO OUTDOOR KIT FOR 6 SALTO ESCUTCHEONS</t>
  </si>
  <si>
    <t>SP220418IM</t>
  </si>
  <si>
    <t>SALTO GEO CYLINDER OUTDOOR KIT (3/8"), SATIN STAINLESS FINISH</t>
  </si>
  <si>
    <t>UBOXH0000US</t>
  </si>
  <si>
    <t>SALTO SVN ICLASS UPDATER KIT</t>
  </si>
  <si>
    <t>UBOX90000</t>
  </si>
  <si>
    <t>SALTO SVN MIFARE/DESFIRE UPDATER KIT</t>
  </si>
  <si>
    <t>HU5022GR</t>
  </si>
  <si>
    <t>HID OmniKey 5022 Desktop Reader w/ Write Capability, Supports iCLASS Seos, iClass, DESFire or MIFARE</t>
  </si>
  <si>
    <t>PCPRXUSBF</t>
  </si>
  <si>
    <t>RFIDEAS AIRID Desktop Reader (read only) for PIV Cards, FIPS201-1 Compliant, USB Connection</t>
  </si>
  <si>
    <t>PCPRXUSBH</t>
  </si>
  <si>
    <t>RFIDEAS AIRID Desktop Reader (read only) for HID Prox Cards (125kHz), USB Connection</t>
  </si>
  <si>
    <t>PCPRXUSBQ</t>
  </si>
  <si>
    <t>RFIDEAS AIRID Desktop Reader (read only) for Honeywell Quadrakey Cards, USB Connection</t>
  </si>
  <si>
    <t>PCPRXUSBS</t>
  </si>
  <si>
    <t>RFIDEAS AIRID Desktop Reader (read only) for MIFARE/DESFire Cards (13.56MHz), USB Connection</t>
  </si>
  <si>
    <t>OAMAP30</t>
  </si>
  <si>
    <t>OP30/OS30 Single Gang Adaptor Plate - Set of 3 (Black, Charcoal and Gray)</t>
  </si>
  <si>
    <t>OP10HONS</t>
  </si>
  <si>
    <t xml:space="preserve">OmniProx HID Compatible, Smallest Mullion Reader 2"/5 cm - Honeywell logo  RoHS Compliant </t>
  </si>
  <si>
    <t>OP30HONS</t>
  </si>
  <si>
    <t xml:space="preserve">OmniProx HID Compatible, Mini Mullion Reader 3.5"/8.9 cm - Honeywell logo  RoHS Compliant </t>
  </si>
  <si>
    <t>OP40HONS</t>
  </si>
  <si>
    <t xml:space="preserve">OmniProx HID Compatible, Single-Gang (US) Reader 4"/10.2 cm - Honeywell Logo RoHS Compliant </t>
  </si>
  <si>
    <t>OP90HONS</t>
  </si>
  <si>
    <t xml:space="preserve">OmniProx HID Compatible, Metal, Single or Double-gang (US) Reader 2"/5 cm - Honeywell logo 
RoHS Compliant </t>
  </si>
  <si>
    <t>OP30RTEBK</t>
  </si>
  <si>
    <t xml:space="preserve">OP30 Proximity Reader and IS310BK Black Request to Exit Sensor </t>
  </si>
  <si>
    <t>OP30RTEWH</t>
  </si>
  <si>
    <t xml:space="preserve">OP30 Proximity Reader and IS310WH White Request to Exit Sensor </t>
  </si>
  <si>
    <t>OP40RTEBK</t>
  </si>
  <si>
    <t xml:space="preserve">OP40 Proximity Reader and IS310BK Black Request to Exit Sensor </t>
  </si>
  <si>
    <t>OP40RTEWH</t>
  </si>
  <si>
    <t xml:space="preserve">OP40 Proximity Reader and IS310WH White Request to Exit Sensor </t>
  </si>
  <si>
    <t>PR-PROXPRO-K2</t>
  </si>
  <si>
    <t>HID Prox-Pro Reader with Keypad 8"</t>
  </si>
  <si>
    <t>HU/5355AGK00</t>
  </si>
  <si>
    <t xml:space="preserve">ProxPro Reader Gray with Keypad – Wiegand Output for use with 
PW-6000 Series Dual Reader Boards  </t>
  </si>
  <si>
    <t>HU/5355AGN00</t>
  </si>
  <si>
    <t xml:space="preserve">ProxPro Reader Gray – Wiegand Output  </t>
  </si>
  <si>
    <t>HU/5375AGN00</t>
  </si>
  <si>
    <t xml:space="preserve">MaxiProx 18-24 at Proximity Reader  </t>
  </si>
  <si>
    <t>HU/5455BGN00</t>
  </si>
  <si>
    <t>ProxPro II Gray Reader, Wiegand Output</t>
  </si>
  <si>
    <t>FP5061BK</t>
  </si>
  <si>
    <t>Indala FlexPass Reader with Keypad</t>
  </si>
  <si>
    <t>FP603BK</t>
  </si>
  <si>
    <t xml:space="preserve">Indala FlexPass Arch Slim, 4-16 VDC 5" Black  </t>
  </si>
  <si>
    <t>FP605BK</t>
  </si>
  <si>
    <t xml:space="preserve">Indala FlexPass Arch Wall, 4-16 VDC 5" Black  </t>
  </si>
  <si>
    <t>FP610BK</t>
  </si>
  <si>
    <t xml:space="preserve">Indala FlexPass Arch Mid-Range, 4-16 VDC 12" Black  </t>
  </si>
  <si>
    <t>PR-ASR-620</t>
  </si>
  <si>
    <t xml:space="preserve">Indala FlexPass Long Range, 12-24 VDC 12", Black Requires (1) HPS125 and (2) 712BNP. </t>
  </si>
  <si>
    <t>92042011000</t>
  </si>
  <si>
    <t>DR4201 – Switch Plate Reader (HID Compatible), indoor use only</t>
  </si>
  <si>
    <t>92042030000</t>
  </si>
  <si>
    <t>DR4203 – Mullion Mount DigiReader, indoor and/or outdoor use</t>
  </si>
  <si>
    <t>92042050100</t>
  </si>
  <si>
    <t>DR4205 – DigiReader with Tamper, indoor use only</t>
  </si>
  <si>
    <t>92042052100</t>
  </si>
  <si>
    <t>DR4205K – Low Cost DigiReader with Integrated Keypad 12V with Tamper, indoor and/or outdoor use</t>
  </si>
  <si>
    <t>92042081000</t>
  </si>
  <si>
    <t>DR4208 – DigiReader with Increased Read Range (HID Compatible), indoor use only</t>
  </si>
  <si>
    <t>92042083000</t>
  </si>
  <si>
    <t>DR4208GM – DigiReader with Glass Mount Capability (HID Compatible), indoor use only</t>
  </si>
  <si>
    <t>92042085000</t>
  </si>
  <si>
    <t>DR4208 – DigiReader with Keypad (HID Compatible), indoor and/or outdoor use</t>
  </si>
  <si>
    <t>OT31BHONCSQT</t>
  </si>
  <si>
    <t>OmniAssure™ 2.0 XS Reader no Keyboard</t>
  </si>
  <si>
    <t>OT36BHONCSQT</t>
  </si>
  <si>
    <t>OmniAssure™ 2.0 XS Reader with Keyboard</t>
  </si>
  <si>
    <t>OM15BHOND</t>
  </si>
  <si>
    <t>OmniClass2 Smart Lg Mullion Reader Wiegand 50cm/18" pigtail</t>
  </si>
  <si>
    <t>OM15BHONDT</t>
  </si>
  <si>
    <t>OmniClass2 Smart Lg Mullion Reader Wiegand 50cm/terminal block</t>
  </si>
  <si>
    <t>OM30BHOND</t>
  </si>
  <si>
    <t>OmniClass2 Smart Mullion Reader Wiegand 50cm/18" pigtail</t>
  </si>
  <si>
    <t>OM30BHONDT</t>
  </si>
  <si>
    <t>OmniClass2 Smart Mullion Reader Wiegand 50cm/terminal block</t>
  </si>
  <si>
    <t>OM40BHOND</t>
  </si>
  <si>
    <t>OmniClass2 Smart US Gang Reader Wiegand 50cm/18" pigtail</t>
  </si>
  <si>
    <t>OM40BHONDT</t>
  </si>
  <si>
    <t>OmniClass2 Smart US Gang Reader Wiegand 50cm/terminal block</t>
  </si>
  <si>
    <t>OM55BHOND</t>
  </si>
  <si>
    <t>OmniClass2 Smart Reader w/ Keypad Wiegand 50cm/18" pigtail</t>
  </si>
  <si>
    <t>OM55BHONDT</t>
  </si>
  <si>
    <t>OmniClass2 Smart Reader w/ Keypad Wiegand 50cm/terminal block</t>
  </si>
  <si>
    <t>OM16BHOND</t>
  </si>
  <si>
    <t>OmniClass2 Smart + Prox Lg  Mullion Reader Wiegand 50cm/18" pigtail</t>
  </si>
  <si>
    <t>OM16BHONDT</t>
  </si>
  <si>
    <t>OmniClass2 Smart + Prox Lg  Mullion Reader Wiegand 50cm/terminal block</t>
  </si>
  <si>
    <t>OM31BHOND</t>
  </si>
  <si>
    <t>OmniClass2 Smart + Prox  Mullion Reader Wiegand 50cm/18" pigtail</t>
  </si>
  <si>
    <t>OM31BHONDT</t>
  </si>
  <si>
    <t>OmniClass2 Smart + Prox  Mullion Reader Wiegand 50cm/terminal block</t>
  </si>
  <si>
    <t>OM41BHOND</t>
  </si>
  <si>
    <t>OmniClass2 Smart + Prox  US Gang Reader Wiegand 50cm/18" pigtail</t>
  </si>
  <si>
    <t>OM41BHONDT</t>
  </si>
  <si>
    <t>OmniClass2 Smart + Prox  US Gang Reader Wiegand 50cm/terminal block</t>
  </si>
  <si>
    <t>OM56BHOND</t>
  </si>
  <si>
    <t>OmniClass2 Smart + Prox Reader w/ Keypad Wiegand 50cm/18" pigtail</t>
  </si>
  <si>
    <t>OM56BHONDT</t>
  </si>
  <si>
    <t>OmniClass2 Smart + Prox Reader w/ Keypad Wiegand 50cm/terminal block</t>
  </si>
  <si>
    <t>OM17BHOND</t>
  </si>
  <si>
    <t>OmniClass2 Smart Mobile Ready Lg Mullion Reader Wiegand 50cm/18" pigtail</t>
  </si>
  <si>
    <t>OM17BHONDT</t>
  </si>
  <si>
    <t>OmniClass2 Smart Mobile Ready Lg Mullion Reader Wiegand 50cm/terminal block</t>
  </si>
  <si>
    <t>OM32BHOND</t>
  </si>
  <si>
    <t>OmniClass2 Smart Mobile Ready Mullion Reader Wiegand 50cm/18" pigtail</t>
  </si>
  <si>
    <t>OM32BHONDT</t>
  </si>
  <si>
    <t>OmniClass2 Smart Mobile Ready Mullion Reader Wiegand 50cm/terminal block</t>
  </si>
  <si>
    <t>OM42BHOND</t>
  </si>
  <si>
    <t>OmniClass2 Smart Mobile Ready US Gang Reader Wiegand 50cm/18" pigtail</t>
  </si>
  <si>
    <t>OM42BHONDT</t>
  </si>
  <si>
    <t>OmniClass2 Smart Mobile Ready US Gang Reader Wiegand 50cm/terminal block</t>
  </si>
  <si>
    <t>OM57BHOND</t>
  </si>
  <si>
    <t>OmniClass2 Smart Mobile Ready US Gang Reader w/ Keypad Wiegand 50cm/18" pigtail</t>
  </si>
  <si>
    <t>OM57BHONDT</t>
  </si>
  <si>
    <t>OmniClass2 Smart Mobile Ready US Gang Reader w/ Keypad Wiegand 50cm/terminal block</t>
  </si>
  <si>
    <t>OM18BHOND</t>
  </si>
  <si>
    <t>OmniClass2 Smart + Prox Mobile Ready Lg  Mullion Reader Wiegand 50cm/18" pigtail</t>
  </si>
  <si>
    <t>OM18BHONDT</t>
  </si>
  <si>
    <t>OmniClass2 Smart + Prox Mobile Ready Lg  Mullion Reader Wiegand 50cm/terminal block</t>
  </si>
  <si>
    <t>OM33BHOND</t>
  </si>
  <si>
    <t>OmniClass2 Smart + Prox Mobile Ready Mullion Reader Wiegand 50cm/18" pigtail</t>
  </si>
  <si>
    <t>OM33BHONDT</t>
  </si>
  <si>
    <t>OmniClass2 Smart + Prox Mobile Ready Mullion Reader Wiegand 50cm/terminal block</t>
  </si>
  <si>
    <t>OM43BHOND</t>
  </si>
  <si>
    <t>OmniClass2 Smart + Prox Mobile Ready US Gang Reader Wiegand 50cm/18" pigtail</t>
  </si>
  <si>
    <t>OM43BHONDT</t>
  </si>
  <si>
    <t>OmniClass2 Smart + Prox Mobile Ready US Gang Reader Wiegand 50cm/terminal block</t>
  </si>
  <si>
    <t>OM58BHOND</t>
  </si>
  <si>
    <t>OmniClass2 Smart + Prox Mobile Ready US Gang Reader w/ Keypad Wiegand 50cm/18" pigtail</t>
  </si>
  <si>
    <t>OM58BHONDT</t>
  </si>
  <si>
    <t>OmniClass2 Smart + Prox Mobile Ready US Gang Reader w/ Keypad Wiegand 50cm/terminal block</t>
  </si>
  <si>
    <t>OM17BHONDSP</t>
  </si>
  <si>
    <t>OmniClass2 Smart Mobile-Enabled Lg Mullion Reader Wiegand 50cm/18" pigtail</t>
  </si>
  <si>
    <t>OM17BHONDTSP</t>
  </si>
  <si>
    <t>OmniClass2 Smart Mobile-Enabled Lg Mullion Reader Wiegand 50cm/terminal block</t>
  </si>
  <si>
    <t>OM32BHONDSP</t>
  </si>
  <si>
    <t>OmniClass2 Smart Mobile-Enabled Mullion Reader Wiegand 50cm/18" pigtail</t>
  </si>
  <si>
    <t>OM32BHONDTSP</t>
  </si>
  <si>
    <t>OmniClass2 Smart Mobile-Enabled Mullion Reader Wiegand 50cm/terminal block</t>
  </si>
  <si>
    <t>OM42BHONDSP</t>
  </si>
  <si>
    <t>OmniClass2 Smart Mobile-Enabled US Gang Reader Wiegand 50cm/18" pigtail</t>
  </si>
  <si>
    <t>OM42BHONDTSP</t>
  </si>
  <si>
    <t>OmniClass2 Smart Mobile-Enabled US Gang Reader Wiegand 50cm/terminal block</t>
  </si>
  <si>
    <t>OM57BHONDSP</t>
  </si>
  <si>
    <t>OmniClass2 Smart Mobile-Enabled US Gang Reader w/ Keypad Wiegand 50cm/18" pigtail</t>
  </si>
  <si>
    <t>OM57BHONDTSP</t>
  </si>
  <si>
    <t>OmniClass2 Smart Mobile-Enabled US Gang Reader w/ Keypad Wiegand 50cm/terminal block</t>
  </si>
  <si>
    <t>OM18BHONDSP</t>
  </si>
  <si>
    <t>OmniClass2 Smart + Prox Mobile-Enabled Lg  Mullion Reader Wiegand 50cm/18" pigtail</t>
  </si>
  <si>
    <t>OM18BHONDTSP</t>
  </si>
  <si>
    <t>OmniClass2 Smart + Prox Mobile-Enabled Lg  Mullion Reader Wiegand 50cm/terminal block</t>
  </si>
  <si>
    <t>OM33BHONDSP</t>
  </si>
  <si>
    <t>OmniClass2 Smart + Prox Mobile-Enabled Mullion Reader Wiegand 50cm/18" pigtail</t>
  </si>
  <si>
    <t>OM33BHONDTSP</t>
  </si>
  <si>
    <t>OmniClass2 Smart + Prox Mobile-Enabled Mullion Reader Wiegand 50cm/terminal block</t>
  </si>
  <si>
    <t>OM43BHONDSP</t>
  </si>
  <si>
    <t>OmniClass2 Smart + Prox Mobile-Enabled US Gang Reader Wiegand 50cm/18" pigtail</t>
  </si>
  <si>
    <t>OM43BHONDTSP</t>
  </si>
  <si>
    <t>OmniClass2 Smart + Prox Mobile-Enabled US Gang Reader Wiegand 50cm/terminal block</t>
  </si>
  <si>
    <t>OM58BHONDSP</t>
  </si>
  <si>
    <t>OmniClass2 Smart + Prox Mobile-Enabled US Gang Reader w/ Keypad Wiegand 50cm/18" pigtail</t>
  </si>
  <si>
    <t>OM58BHONDTSP</t>
  </si>
  <si>
    <t>OmniClass2 Smart + Prox Mobile-Enabled US Gang Reader w/ Keypad Wiegand 50cm/terminal block</t>
  </si>
  <si>
    <t>HU900NMNNEK</t>
  </si>
  <si>
    <t>HID iClass R10, mini-mullion reader w/ Bluetooth, pigtail connector, black</t>
  </si>
  <si>
    <t>HU900PMNNEK</t>
  </si>
  <si>
    <t>HID iClass RP10, mini-mullion reader w/ Bluetooth, pigtail connector, black</t>
  </si>
  <si>
    <t>HU910NMNNEK</t>
  </si>
  <si>
    <t>HID iClass R15, large mullion reader w/ Bluetooth, pigtail connector, black</t>
  </si>
  <si>
    <t>HU910PMNNEK</t>
  </si>
  <si>
    <t>HID iClass RP15, MULLION READER,  w/ Bluetooth, pigtail connector, black</t>
  </si>
  <si>
    <t>HU920NMNNEK</t>
  </si>
  <si>
    <t>HID iClass R40, wall switch reader w/ Bluetooth, pigtail connector, black</t>
  </si>
  <si>
    <t>HU920PMNNEK</t>
  </si>
  <si>
    <t>HID iClass RP40, wall switch reader w/ Bluetooth, pigtail connector, black</t>
  </si>
  <si>
    <t>HU921NMNNEK</t>
  </si>
  <si>
    <t>HID iClass RK40, wall switch reader w/ Keypad &amp; Bluetooth, pigtail connector, black</t>
  </si>
  <si>
    <t>HU921PMNNEK</t>
  </si>
  <si>
    <t>HID iClass RPK40, wall switch reader w/ Keypad &amp; Bluetooth, pigtail connector, black</t>
  </si>
  <si>
    <t>HUSEC9MKY</t>
  </si>
  <si>
    <t>HID Mobile Key Card (converts mobile-ready readers to mobile-enabled)</t>
  </si>
  <si>
    <t>HUCRD633SP</t>
  </si>
  <si>
    <t>HID iClass Mobile Credential (MOQ=100, increments of 25 thereafter)</t>
  </si>
  <si>
    <t>HUSEC9XSP</t>
  </si>
  <si>
    <t>HID iClass Mobile Administration Card (Administers BLE reader settings)</t>
  </si>
  <si>
    <t>HU900NMNKMR</t>
  </si>
  <si>
    <t>HU900PMNKMR</t>
  </si>
  <si>
    <t>HU910NMNKMR</t>
  </si>
  <si>
    <t>HU910PMNKMR</t>
  </si>
  <si>
    <t>HU920NMNKMR</t>
  </si>
  <si>
    <t>HU920PMNKMR</t>
  </si>
  <si>
    <t>HU921NMNKMR</t>
  </si>
  <si>
    <t>HU921PMNKMR</t>
  </si>
  <si>
    <t>HU900LTNNEK17</t>
  </si>
  <si>
    <t>HID iClass RP10, mini-mullion reader w/ Indala Prox, pigtail connector, black</t>
  </si>
  <si>
    <t>HU920LTNNEK17</t>
  </si>
  <si>
    <t>HID iClass RP40, wall switch reader w/ Indala Prox, pigtail connector, black</t>
  </si>
  <si>
    <t>HU921LTNNEK2N</t>
  </si>
  <si>
    <t>HID iClass RPK40, wall switch reader w/ Keypad &amp; Indala Prox, pigtail connector, black</t>
  </si>
  <si>
    <t>HU900NHRNEK00</t>
  </si>
  <si>
    <t>HID pivClass R10-H, mini-mullion reader, pigtail connector, black, 75-bit output</t>
  </si>
  <si>
    <t>HU900PHRNEK00</t>
  </si>
  <si>
    <t>HID pivClass RP10-H, mini-mullion reader, pigtail connector, black, 75-bit output</t>
  </si>
  <si>
    <t>HU920NHRNEK00</t>
  </si>
  <si>
    <t>HID pivClass R40-H, wall switch reader, pigtail connector, black, 75-bit output</t>
  </si>
  <si>
    <t>HU920PHRNEK00</t>
  </si>
  <si>
    <t>HID pivClass RP40-H, wall switch reader, pigtail connector, black, 75-bit output</t>
  </si>
  <si>
    <t>HU921NHRNEK00</t>
  </si>
  <si>
    <t>HID pivClass RK40-H, wall switch reader w/ keypad, pigtail connector, black, 75-bit output</t>
  </si>
  <si>
    <t>HU921PHRNEK00</t>
  </si>
  <si>
    <t>HID pivClass RPK40-H, wall switch reader w/ keypad, pigtail connector, black, 75-bit output</t>
  </si>
  <si>
    <t>HU923NPRNEK00</t>
  </si>
  <si>
    <t>HID pivClass RKCL40-H, wall switch reader w/ LCD &amp; contact reader, pigtail connector, black, 75-bit output</t>
  </si>
  <si>
    <t>HU923PPRNEK00</t>
  </si>
  <si>
    <t>HID pivClass RPKCL40-H, wall switch reader w/ LCD &amp; contact reader, pigtail connector, black, 75-bit output</t>
  </si>
  <si>
    <t>KP-10</t>
  </si>
  <si>
    <t xml:space="preserve">Exterior/Interior Piezo Keypad, 11 Wire Matrix for PW-2000  </t>
  </si>
  <si>
    <t>KP-11</t>
  </si>
  <si>
    <t xml:space="preserve">Exterior/Interior Piezo Keypad, 5 Wire Matrix (32-bit)  </t>
  </si>
  <si>
    <t>KP-11-26</t>
  </si>
  <si>
    <t xml:space="preserve">Exterior/Interior Piezo Keypad, 5 Wire Matrix (26-bit)  </t>
  </si>
  <si>
    <t>KP-12</t>
  </si>
  <si>
    <t xml:space="preserve">Exterior/Interior 2 x 6 Mullion Keypad, 11 Wire Matrix  </t>
  </si>
  <si>
    <t>KP-13</t>
  </si>
  <si>
    <t xml:space="preserve">Exterior/Interior 2 x 6 Mullion Keypad, 5 Wire Matrix (32-bit)  </t>
  </si>
  <si>
    <t>KP-13-26</t>
  </si>
  <si>
    <t xml:space="preserve">KP-13 with 26-bit Output  </t>
  </si>
  <si>
    <t>LIN-KEY-1</t>
  </si>
  <si>
    <t>Single Button Transmitter, Key Ring Style for LIN-REC</t>
  </si>
  <si>
    <t>LIN-KEY-2</t>
  </si>
  <si>
    <t>Dual Button Transmitter, Key Ring Style for LIN-REC</t>
  </si>
  <si>
    <t>LINKEY4</t>
  </si>
  <si>
    <t>Linear 4 Channel Transmitter</t>
  </si>
  <si>
    <t>LIN-REC</t>
  </si>
  <si>
    <t>Reader/Receiver for LIN-KEY and LIN-VSR Transmitters</t>
  </si>
  <si>
    <t>LIN-VSR-1</t>
  </si>
  <si>
    <t>Single Button Transmitter, Visor Style for LIN-REC</t>
  </si>
  <si>
    <t>LIN-VSR-2</t>
  </si>
  <si>
    <t>Dual Button Transmitter, Visor Style for LIN-REC</t>
  </si>
  <si>
    <t>SIGMAEICLASS</t>
  </si>
  <si>
    <t>MorphoAccess® Sigma Extreme with iClass card reader, IK09 &amp; IP65 rated, 1:5K User Biometric Identification expandable to 100K</t>
  </si>
  <si>
    <t>SIGMAEMULTI</t>
  </si>
  <si>
    <t>MorphoAccess® Sigma Extreme with MIFARE/DESFire/NFC card reader, IK09 &amp; IP65 rated, 1:5K User Biometric Identification expandable up to 100K</t>
  </si>
  <si>
    <t>SIGMAEPROX</t>
  </si>
  <si>
    <t>MorphoAccess® Sigma Extreme with HID Prox card reader, IK09 &amp; IP65 rated, 1:5K User Biometric Identification expandable up to 100K</t>
  </si>
  <si>
    <t>SIGMALBIO</t>
  </si>
  <si>
    <t>MorphoAccess® SIGMA Lite provides 1:3KUser Biometric Identification (2 Finger + 1 Duress),  Fake Finger Detection, 2.8" LED Indicator, Buzzer, IP65 Rated and FBI Certified IQS Optical Sensor</t>
  </si>
  <si>
    <t>SIGMALICLASS</t>
  </si>
  <si>
    <t>MorphoAccess® SIGMA Lite with iClass Card Reader provides 1:3K User Biometric Identification,  Fake Finger Detection, 2.8" LED Indicator, Buzzer, IP65 Rated, FBI Certified IQS Optical Sensor</t>
  </si>
  <si>
    <t>SIGMALPROX</t>
  </si>
  <si>
    <t>MorphoAccess® SIGMA with Multi Card Reader provides 1:3K User Biometric Identification,  Fake Finger Detection, 2.8" LED Indicator, Buzzer, IP65 Rated, FBI Certified IQS Optical Sensor</t>
  </si>
  <si>
    <t>SIGMALMULTI</t>
  </si>
  <si>
    <t>MorphoAccess® SIGMA Lite with a Multi Card Reader provides 1:3K User Biometric Identification,  Fake Finger Detection, 2.8" LED Indicator, Buzzer, IP65 Rated, FBI Certified IQS Optical Sensor</t>
  </si>
  <si>
    <t>SIGMALPBIO</t>
  </si>
  <si>
    <t>MorphoAccess® SIGMA Lite+ provides 1:3K User Biometric Identification (2 Finger + 1 Duress),  Fake Finger Detection, 2.8" Touchscreen, Buzzer, IP65 Rated and FBI Certified IQS Optical Sensor</t>
  </si>
  <si>
    <t>SIGMALPICLASS</t>
  </si>
  <si>
    <t>MorphoAccess® SIGMA Lite+ iClass Card Reader, 1:3K User Biometric Identification (2 Finger + 1 Duress),  Fake Finger Detection, 2.8" Touchscreen, Buzzer, IP65 Rated, FBI Certified IQS Optical Sensor</t>
  </si>
  <si>
    <t>SIGMALPPROX</t>
  </si>
  <si>
    <t>MorphoAccess® SIGMA Lite+ Prox, Card Reader, 1:3K User Biometric Identification (2 Finger + 1 Duress),  Fake Finger Detection, 2.8" Touchscreen, Buzzer, IP65 Rated, FBI Certified IQS Optical Sensor</t>
  </si>
  <si>
    <t>SIGMALPMULTI</t>
  </si>
  <si>
    <t>MorphoAccess® SIGMA Lite+ Multi Card Reader, 1:3K User Biometric Identification (2 Finger + 1 Duress),  Fake Finger Detection, 2.8" Touchscreen, Buzzer, IP65 Rated, FBI Certified IQS Optical Sensor</t>
  </si>
  <si>
    <t>WRSIGMABIO</t>
  </si>
  <si>
    <t>MorphoAccess® SIGMA Bio  1:3000 Biometric Identification, 5" WVGA Color Touchscreen, Videophone Function, FBI PIV IQS Certified Optical Sensor, IP65 Rated, indoor or outdoor</t>
  </si>
  <si>
    <t>WRSIGMAPROX</t>
  </si>
  <si>
    <t>MorphoAccess® SIGMA Prox  1:3000 Biometric Identification, HID Prox® Card Reader, 5" WVGA Color Touchscreen, Videophone Function, FBI PIV IQS Certified Optical Sensor, Weather Resistant IP65 Rated, indoor or outdoor</t>
  </si>
  <si>
    <t>WRSIGMAMULTI</t>
  </si>
  <si>
    <t>MorphoAccess® SIGMA Multi  1:3000 Biometric Identification, NFC, MIFARE® &amp; DESFire® Card Reader, 5" Color Touchscreen, Videophone, FBI PIV IQS Certified Optical Sensor, Weather Resistant IP65 Rated, indoor or outdoor</t>
  </si>
  <si>
    <t>WRSIGMAICLASS</t>
  </si>
  <si>
    <t>MorphoAccess® SIGMA iClass  1:3000 Biometric Identification, HID iClass® Card Reader, 5" Color Touchscreen, Videophone Function, FBI PIV IQS Certified Optical Sensor, Weather Resistant IP65 Rated, indoor or outdoor</t>
  </si>
  <si>
    <t>SIGMAWIFI</t>
  </si>
  <si>
    <t>Morpho Sigma WIFI Communication Module</t>
  </si>
  <si>
    <t>SIGMA10K</t>
  </si>
  <si>
    <t>Morpho Sigma 10K User Expansion License</t>
  </si>
  <si>
    <t>SIGMA50K</t>
  </si>
  <si>
    <t>Morpho Sigma 50K User Expansion License</t>
  </si>
  <si>
    <t>SIGMA100K</t>
  </si>
  <si>
    <t>Morpho Sigma 100K User Expansion License</t>
  </si>
  <si>
    <t>MA00-05209L-T</t>
  </si>
  <si>
    <t>Morpho MA520 Biometric Terminal, FIPS 201-1 &amp; TWIC Compliant, low temperature option</t>
  </si>
  <si>
    <t>ME10-01000B-A</t>
  </si>
  <si>
    <t>Communications License Morphokit for Pro-Watch Integration, 1 per Pro-Watch instance</t>
  </si>
  <si>
    <t>MS10-01000B-A</t>
  </si>
  <si>
    <t>Verification License Morphokit for Pro-Watch Integration, 1 per badging station</t>
  </si>
  <si>
    <t>MSO300</t>
  </si>
  <si>
    <t>Morpho Biometric Desktop Enrollment Reader, USB connection, 1 per Pro-Watch badging station</t>
  </si>
  <si>
    <t>MAWAVEENROL</t>
  </si>
  <si>
    <t>Morpho WAVE Desktop Enrollment Reader</t>
  </si>
  <si>
    <t>MAWAVEKIT2</t>
  </si>
  <si>
    <t>Morpho WAVE OEM Kit</t>
  </si>
  <si>
    <t>MAWAVEPEDBK</t>
  </si>
  <si>
    <t>Morpho WAVE pedestal reader, black finish</t>
  </si>
  <si>
    <t>MAWAVEPEDSS</t>
  </si>
  <si>
    <t>Morpho WAVE pedestal reader, stainless steel finish</t>
  </si>
  <si>
    <t>MAWAVECOMMDPI</t>
  </si>
  <si>
    <t>MorphoWaveTM Compact Mifare,Desfire,Prox</t>
  </si>
  <si>
    <t>MAWAVECOMMD</t>
  </si>
  <si>
    <t>MorphoWaveTM Compact Mifare,Desfire</t>
  </si>
  <si>
    <t>BCFSM</t>
  </si>
  <si>
    <t>FaceStation Biometric Reader, 10K user capacity (1:1), 1K user capacity (1:N)</t>
  </si>
  <si>
    <t>BCBLNOC</t>
  </si>
  <si>
    <t>BioLite Net Mullion Reader w Mifare-Desfire &amp; Keypad + Entertech BioConnect For Pro-Watch</t>
  </si>
  <si>
    <t>BCBEPLOC</t>
  </si>
  <si>
    <t>BioEntry Plus (finger only) Indoor Mullion Reader + Entertech BioConnect for Pro-Watch</t>
  </si>
  <si>
    <t>BCBEPHOC</t>
  </si>
  <si>
    <t>BioEntry Plus w/ HID Prox Indoor Mullion Reader + Entertech BioConnect for Pro-Watch</t>
  </si>
  <si>
    <t>BCBEPMOC</t>
  </si>
  <si>
    <t>BioEntry Plus w/ MIFARE-DESFIRE Indoor Mullion Reader + Entertech BioConnect for Pro-Watch</t>
  </si>
  <si>
    <t>BCBIOMINI</t>
  </si>
  <si>
    <t>BioMini Desktop Enrollment reader, USB connector + Entertech BioConnect For PW</t>
  </si>
  <si>
    <t>BCBSA2OHPW</t>
  </si>
  <si>
    <t>BioStation A2 biometric reader w/ HID prox compatibility</t>
  </si>
  <si>
    <t>BCBSA2OIPW</t>
  </si>
  <si>
    <t>BioStation A2 biometric reader w/ HID iClass SE compatibility</t>
  </si>
  <si>
    <t>BCBSA2OMPW</t>
  </si>
  <si>
    <t>BCBS2OHPW</t>
  </si>
  <si>
    <t>BioStation2 biometric reader w/ HID prox compability</t>
  </si>
  <si>
    <t>BCBS2OIPW</t>
  </si>
  <si>
    <t>BioStation2 biometric reader w/ HID iClass SE compability</t>
  </si>
  <si>
    <t>BCBS2OMPW</t>
  </si>
  <si>
    <t>BioStation2 biometric reader w/ MIFARE-DESFire compatibility</t>
  </si>
  <si>
    <t>BEW2OAP</t>
  </si>
  <si>
    <t>BioEntry W2 Mullion biometric reader with HID iClass SE and HID Prox compatibility</t>
  </si>
  <si>
    <t>BEW2ODP</t>
  </si>
  <si>
    <t>BioEntry W2 Mullion biometric reader with MIFARE-DESFire compatibility</t>
  </si>
  <si>
    <t>BEW2OHP</t>
  </si>
  <si>
    <t>BioEntry W2 Mullion biometric reader with HID Prox compatibility</t>
  </si>
  <si>
    <t>BSL2OM</t>
  </si>
  <si>
    <t>BioEntry L2 Mullion biometric reader with display and MIFARE-DESFire compatibility</t>
  </si>
  <si>
    <t>BCBSC</t>
  </si>
  <si>
    <t>BIOCONNECT BASIC FOR 1-20 DEVICES, 1 YEAR SUPPORT, REQ'D FOR ALL BIOMETRIC DEVICE SALES AND INSTALLATIONS</t>
  </si>
  <si>
    <t>BCSTND</t>
  </si>
  <si>
    <t>BIOCONNECT STANDARD FOR 21-50 DEVICES, 1 YEAR SUPPORT, REQ'D FOR ALL BIOMETRIC DEVICE SALES AND INSTALLATIONS</t>
  </si>
  <si>
    <t>BCPRO</t>
  </si>
  <si>
    <t>BIOCONNECT PROFESSIONAL FOR 51-100 DEVICES, 1 YEAR SUPPORT, REQ'D FOR ALL BIOMETRIC DEVICE SALES AND INSTALLATIONS</t>
  </si>
  <si>
    <t>BCENTMAS</t>
  </si>
  <si>
    <t>BIOCONNECT ENTERPRISE FOR UP TO 300 DEVICES, 1 YEAR SUPPORT, REQ'D FOR ALL BIOMETRIC DEVICE SALES AND INSTALLATIONS</t>
  </si>
  <si>
    <t>BCENTSAS</t>
  </si>
  <si>
    <t>BIOCONNECT ENTERPRISE REDUNDANT SERVER FOR UP TO 300 DEVICES, 1 YEAR SUPPORT, REQ'D FOR ALL BIOMETRIC DEVICE SALES AND INSTALLATIONS</t>
  </si>
  <si>
    <t>BCBCSW</t>
  </si>
  <si>
    <t>BioConnect Device License for non-Honeywell purchased Suprema readers</t>
  </si>
  <si>
    <t xml:space="preserve">iCAM7000SB </t>
  </si>
  <si>
    <t>Iris Camera - Dual Iris recognition camera, TCP/IP enabled, embedded 5MP face camera with flash, in black color.</t>
  </si>
  <si>
    <t>iCAM7000S-T</t>
  </si>
  <si>
    <t>Iris Camera - Dual Iris recognition camera, TCP/IP enabled, embedded 5MP face camera with flash, in titanium color.</t>
  </si>
  <si>
    <t>iCAM7010S-H1B</t>
  </si>
  <si>
    <t>Iris Camera - Dual Iris recognition camera, TCP/IP enabled, embedded 5MP face camera with flash, in black color: - Built-in smart card reader/writer (PROX 125 Khz, HID iCLASS SE, MiFare, DESFire, 13.56 Mhz cards).</t>
  </si>
  <si>
    <t>iCAM7010S-H1T</t>
  </si>
  <si>
    <t>Iris Camera - Dual Iris recognition camera, TCP/IP enabled, embedded 5MP face camera with flash: - Titanium color; - Built-in smart card reader/writer (PROX 125 Khz, HID iCLASS SE, MiFare, DESFire, 13.56 Mhz cards).</t>
  </si>
  <si>
    <t>iCAM7101S-B</t>
  </si>
  <si>
    <t>Iris Camera - Dual Iris recognition camera, TCP/IP enabled, embedded 5MP face camera with flash, in black color:- Touch 4.3" Color LCD Display (Numeric Pin Keypad on LCD Screen); - Six programmable function keys.</t>
  </si>
  <si>
    <t>iCAM7101S-T</t>
  </si>
  <si>
    <t>Iris Camera - Dual Iris recognition camera, TCP/IP enabled, embedded 5MP face camera with flash:- Titanium color; - Touch 4.3" Color LCD Display (Numeric Pin Keypad on LCD Screen); - Six programmable function keys.</t>
  </si>
  <si>
    <t>iCAM7111S-H1B</t>
  </si>
  <si>
    <t>Iris Camera - Dual Iris recognition camera, TCP/IP enabled, embedded 5MP face camera with flash, black color: - Touch 4.3" Color LCD Display - Numeric PIN keypad on LCD Screen- Six programbale function keys; - Built-in card reader/writer (PROX 125 Khz , iClass SE, MiFARE, DESFire, 13.56Mhz cards).</t>
  </si>
  <si>
    <t>iCAM7111S-H1T</t>
  </si>
  <si>
    <t>Iris Camera - Dual Iris recognition camera, TCP/IP enabled, embedded 5MP face camera with flash: - Titanium Color;- Touch 4.3" Color LCD Display - Numeric PIN keypad on LCD Screen- Six programbale function keys; - Built-in card reader/writer (PROX 125 Khz , iClass SE, MiFARE, DESFire, 13.56 Mhz cards).</t>
  </si>
  <si>
    <t>ICU7000-2</t>
  </si>
  <si>
    <t>OPTIONAL Identification Control Unit - 2 channel controller with wiegand output (supports up to 2 iCAM7S series iris readers) 110/220 VAC to 12 V DC power adapter included.</t>
  </si>
  <si>
    <t>iCAM7-RMB</t>
  </si>
  <si>
    <t>Recess Mount for iCAM 7 or iCAM 7S series, Black Color</t>
  </si>
  <si>
    <t>iCAM7-RMT</t>
  </si>
  <si>
    <t>Recess Mount for iCAM 7 or iCAM 7S series, Titanium color</t>
  </si>
  <si>
    <t>iCAM7-PWR</t>
  </si>
  <si>
    <t>Power Supply for iCAM 7 or iCAM 7S series</t>
  </si>
  <si>
    <t>SM-UP-H1</t>
  </si>
  <si>
    <t>Smart Card reader/writer module for iCAM 7S series</t>
  </si>
  <si>
    <t>iCAM7-ST</t>
  </si>
  <si>
    <t>Enrollment Stand for iCAM 7 or iCAM 7S series</t>
  </si>
  <si>
    <t>EAC500</t>
  </si>
  <si>
    <t>IrisAccess EAC S/W - 500 Users</t>
  </si>
  <si>
    <t>EAC2500</t>
  </si>
  <si>
    <t>IrisAccess EAC S/W - 2500 Users</t>
  </si>
  <si>
    <t>EAC5000</t>
  </si>
  <si>
    <t>IrisAccess EAC S/W - 5000 Users</t>
  </si>
  <si>
    <t>EAC10K</t>
  </si>
  <si>
    <t>IrisAccess EAC S/W - 10000 Users</t>
  </si>
  <si>
    <t>EAC30K</t>
  </si>
  <si>
    <t>IrisAccess EAC S/W - 30000 Users</t>
  </si>
  <si>
    <t>EAC50K</t>
  </si>
  <si>
    <t>IrisAccess EAC S/W - 50000 Users</t>
  </si>
  <si>
    <t>EAC100K</t>
  </si>
  <si>
    <t>IrisAccess EAC S/W - 100000 Users</t>
  </si>
  <si>
    <t>PX425</t>
  </si>
  <si>
    <t>OmniProx Clamshell Prox 25-Card Pack (34-bit) - SOLD AS PACKS OF 25 CARDS</t>
  </si>
  <si>
    <t>PX42625</t>
  </si>
  <si>
    <t>OmniProx Clamshell Prox 25-Card Pack (26-bit) - SOLD AS PACKS OF 25 CARDS</t>
  </si>
  <si>
    <t>PX425S</t>
  </si>
  <si>
    <t>OmniProx Clamshell SPEC 25-Card Pack (34-bit) - SOLD AS PACKS OF 25 CARDS</t>
  </si>
  <si>
    <t>PX42625S</t>
  </si>
  <si>
    <t>OmniProx Clamshell SPEC 25-Card Pack (26-bit) - SOLD AS PACKS OF 25 CARDS</t>
  </si>
  <si>
    <t>PVC425</t>
  </si>
  <si>
    <t>OmniProx ISO Prox 25-Card Pack (34-bit) - SOLD AS PACKS OF 25 CARDS</t>
  </si>
  <si>
    <t>PVC42625</t>
  </si>
  <si>
    <t>OmniProx ISO Prox 25-Card Pack (26-bit) - SOLD AS PACKS OF 25 CARDS</t>
  </si>
  <si>
    <t>PVC425S</t>
  </si>
  <si>
    <t>OmniProx ISO Prox SPEC 25-Card Pack (34-bit) - SOLD AS PACKS OF 25 CARDS</t>
  </si>
  <si>
    <t>PVC42625S</t>
  </si>
  <si>
    <t>OmniProx ISO Prox SPEC 25-Card Pack (26-bit) - SOLD AS PACKS OF 25 CARDS</t>
  </si>
  <si>
    <t>PVC525</t>
  </si>
  <si>
    <t>OmniProx ISO Prox w/ MagStripe 25-Card Pack (34-bit) - SOLD AS PACKS OF 25 CARDS</t>
  </si>
  <si>
    <t>PVC52625</t>
  </si>
  <si>
    <t>OmniProx ISO Prox w/ MagStripe 25-Card Pack (26-bit) - SOLD AS PACKS OF 25 CARDS</t>
  </si>
  <si>
    <t>PVC525S</t>
  </si>
  <si>
    <t>PVC52625S</t>
  </si>
  <si>
    <t>PVC-H-4-26-SPEC</t>
  </si>
  <si>
    <t>HID PVC Prox Card (26-bit). Customer to specify site code and start numbers</t>
  </si>
  <si>
    <t>PVC-H-4-SPEC</t>
  </si>
  <si>
    <t>HID PVC Prox Card (34-bit). Customer to specify site code and start numbers</t>
  </si>
  <si>
    <t>PVC-H-5-SPEC</t>
  </si>
  <si>
    <t>HID PVC Prox Card (34-bit) with Magnetic Stripe (not encoded). Customer to specify site code and start numbers.</t>
  </si>
  <si>
    <t>PVC-H-5-26-SPEC</t>
  </si>
  <si>
    <t>HID PVC Prox Card (26-bit) with Magnetic Stripe. Customer to specify site code and start numbers.</t>
  </si>
  <si>
    <t>PX-26-H-SPEC</t>
  </si>
  <si>
    <t>HID Card with Hot Stamp (26-bit). Customer to specify site code and start numbers.</t>
  </si>
  <si>
    <t>PX-4-H</t>
  </si>
  <si>
    <t xml:space="preserve">HID Prox Card (34-bit)  </t>
  </si>
  <si>
    <t>PX-4-H-PW-SPEC</t>
  </si>
  <si>
    <t xml:space="preserve">HID Prox Card, Plain White (34-bit). Customer to specify site code and start numbers. </t>
  </si>
  <si>
    <t>PX-4-H-SPEC</t>
  </si>
  <si>
    <t>HID Prox Card (34-bit). Customer to specify site code and start numbers.</t>
  </si>
  <si>
    <t>PX-KEY-H</t>
  </si>
  <si>
    <t xml:space="preserve">HID Prox Key Tag (34-bit)  </t>
  </si>
  <si>
    <t>PX-KEY-H-SPEC</t>
  </si>
  <si>
    <t>HID Prox Key Tag (34-bit). Customer to specify site code and start numbers.</t>
  </si>
  <si>
    <t>PXKEY-H-26R</t>
  </si>
  <si>
    <t xml:space="preserve">HID Prox Round Key Tag (26-bit)  </t>
  </si>
  <si>
    <t>PXKEY-H26-SPR</t>
  </si>
  <si>
    <t>HID Prox Round Key Tag (26-bit). Customer to specify site code and start numbers.</t>
  </si>
  <si>
    <t>PROX-PASS</t>
  </si>
  <si>
    <t xml:space="preserve">HID Automobile Active Tag (34-bit)  </t>
  </si>
  <si>
    <t>PROX-PASS26</t>
  </si>
  <si>
    <t xml:space="preserve">HID Automobile Active Tag (26-bit)  </t>
  </si>
  <si>
    <t>PVC-I-6-SPEC</t>
  </si>
  <si>
    <t>ASP Indala Imaging Prox Card, Magnetic Stripe with Specific Number, Range or Site Code</t>
  </si>
  <si>
    <t>PVC-I-7-SPEC</t>
  </si>
  <si>
    <t>ASP Indala Imaging Prox Card, 2 Sides Printable, No Magnetic Stripe with Specific Number, Range or Site Code</t>
  </si>
  <si>
    <t>PX-115-I</t>
  </si>
  <si>
    <t xml:space="preserve">ASP Indala Prox Key Tag with Hot Stamp (26-bit)  </t>
  </si>
  <si>
    <t>PX-115-I-SPEC</t>
  </si>
  <si>
    <t>ASP Indala Prox Key Tag with Hot Stamp (26-bit) with Specific Number, Range or Site Code</t>
  </si>
  <si>
    <t>PX-121-I</t>
  </si>
  <si>
    <t xml:space="preserve">ASP Indala Prox Card with Hot Stamp (26-bit)  </t>
  </si>
  <si>
    <t>PX-121-I-SPEC</t>
  </si>
  <si>
    <t>ASP Indala Prox Card with Hot Stamp (26-bit) with Specific Number, Range or Site Code</t>
  </si>
  <si>
    <t>PVC-I-5-SPEC</t>
  </si>
  <si>
    <t>ASP Indala Imaging Prox Card, No Magnetic Stripe</t>
  </si>
  <si>
    <t>92040025000</t>
  </si>
  <si>
    <t xml:space="preserve">DK4002-250, QuadraKey Multiple-technology Card  </t>
  </si>
  <si>
    <t>92040200000</t>
  </si>
  <si>
    <t xml:space="preserve">DK4020-00, NexKey Digital Proximity Card with Blue Skin and Honeywell Logo  </t>
  </si>
  <si>
    <t>92040201000</t>
  </si>
  <si>
    <t xml:space="preserve">DK4020-10, NexKey Digital Proximity Card with White Skin and Honeywell Logo  </t>
  </si>
  <si>
    <t>92040400000</t>
  </si>
  <si>
    <t xml:space="preserve">KeyMate Digital Key Fob  </t>
  </si>
  <si>
    <t>92940025400</t>
  </si>
  <si>
    <t xml:space="preserve">QuadraKey without Magnetic Stripe, no Logo  </t>
  </si>
  <si>
    <t>92940025402</t>
  </si>
  <si>
    <t>QuadraKey PVC Card, no Printed Number</t>
  </si>
  <si>
    <t>92040045200</t>
  </si>
  <si>
    <t>PVC, Un-programmed DESFire 4k, Programmed Quadrakey, Blank, White Glossy Finish</t>
  </si>
  <si>
    <t>ODP4N00</t>
  </si>
  <si>
    <t xml:space="preserve">4K DESFire No Program  </t>
  </si>
  <si>
    <t>ODP8P35SPEC</t>
  </si>
  <si>
    <t>DESFire EV2 8K with 35bit HID Prox, ISO credential</t>
  </si>
  <si>
    <t>92040035300</t>
  </si>
  <si>
    <t>PVC, Un-programmed Mifare 1K, Programmed QuadraKey, Blank, White Glossy Finish</t>
  </si>
  <si>
    <t>92040035100</t>
  </si>
  <si>
    <t>PVC, Un-programmed Mifare 1K, Programmed QuadraKey, Blank, White Glossy Finish with Magnetic Stripe</t>
  </si>
  <si>
    <t>OFP4N00</t>
  </si>
  <si>
    <t>PVC, Un-programmed Mifare 4K, Blank, White Glossy Finish</t>
  </si>
  <si>
    <t>OFP4N0026</t>
  </si>
  <si>
    <t>PVC, Un-programmed Mifare 4K, Programmed 26-bit HID Prox, Blank, White Glossy Finish</t>
  </si>
  <si>
    <t>OFP4N0034</t>
  </si>
  <si>
    <t>PVC, Un-programmed Mifare 4K, Programmed 34-bit HID Prox, Blank, White Glossy Finish</t>
  </si>
  <si>
    <t>OFL1N00</t>
  </si>
  <si>
    <t>Stick-on Label, Un-programmed Mifare 1K, 45mm x 45mm</t>
  </si>
  <si>
    <t>OKP0N26</t>
  </si>
  <si>
    <t xml:space="preserve">OmniClass 2K PVC Card (26-bit)  </t>
  </si>
  <si>
    <t>OKP0N34</t>
  </si>
  <si>
    <t xml:space="preserve">OmniClass 2K PVC Card (34-bit)  </t>
  </si>
  <si>
    <t>OKP2N26SP</t>
  </si>
  <si>
    <t xml:space="preserve">OmniClass 16K PVC Card (26-bit)  </t>
  </si>
  <si>
    <t>OKP2N34SP</t>
  </si>
  <si>
    <t xml:space="preserve">OmniClass 16K PVC Card (34-bit)  </t>
  </si>
  <si>
    <t>OKP2M26SP</t>
  </si>
  <si>
    <t xml:space="preserve">OmniClass 16K PVC Card (26-bit) with Magnetic Stripe  </t>
  </si>
  <si>
    <t>OKP2M34SP</t>
  </si>
  <si>
    <t xml:space="preserve">OmniClass 16K PVC Card (34-bit) with Magnetic Stripe  </t>
  </si>
  <si>
    <t>OKS2N26SP</t>
  </si>
  <si>
    <t>OmniClass 16K Sticker (26-bit)  SPECIAL ORDER</t>
  </si>
  <si>
    <t>OKS2N34SP</t>
  </si>
  <si>
    <t>OmniClass 16K Sticker (34-bit)  SPECIAL ORDER</t>
  </si>
  <si>
    <t>PVC-BC-M</t>
  </si>
  <si>
    <t>PVC Barcode Card with Mask (Code 39)</t>
  </si>
  <si>
    <t>PVCBLANK4</t>
  </si>
  <si>
    <t>Sticky Back Cards 14ml. card + 2 to 3 ml.</t>
  </si>
  <si>
    <t>PVC-NT-1</t>
  </si>
  <si>
    <t>No Technology PVC Card</t>
  </si>
  <si>
    <t>PVC-NTS-1</t>
  </si>
  <si>
    <t>No Technology PVC Card with Signature Strip</t>
  </si>
  <si>
    <t>PX-PVC-BLANK</t>
  </si>
  <si>
    <t>Self Adhesive PVC Blank</t>
  </si>
  <si>
    <t>PX-PVC-BLANK-2</t>
  </si>
  <si>
    <t>PX-PVC-BLANK-3</t>
  </si>
  <si>
    <t>Self Adhesive PVC Blank - Extra Sticky</t>
  </si>
  <si>
    <t>BC-1</t>
  </si>
  <si>
    <t>Badge Clips</t>
  </si>
  <si>
    <t>BCRETRACT</t>
  </si>
  <si>
    <t>Retractable Coil Badge Holder with Clip</t>
  </si>
  <si>
    <t>NCK-CHN-36</t>
  </si>
  <si>
    <t>36" Neck Chain, Silver</t>
  </si>
  <si>
    <t>NCK-LNRD-BA</t>
  </si>
  <si>
    <t>35" Breakaway Neck Lanyard, Royal Blue</t>
  </si>
  <si>
    <t>NCKLNRDBK</t>
  </si>
  <si>
    <t>35" Breakaway Neck Lanyard, Black</t>
  </si>
  <si>
    <t>NCKLNRDNB</t>
  </si>
  <si>
    <t>35" Breakaway Neck Lanyard, Navy Blue</t>
  </si>
  <si>
    <t>CP-1</t>
  </si>
  <si>
    <t xml:space="preserve">Card Punch  </t>
  </si>
  <si>
    <t>CP-5</t>
  </si>
  <si>
    <t xml:space="preserve">Manual Desktop Card Punch  </t>
  </si>
  <si>
    <t>CP7</t>
  </si>
  <si>
    <t xml:space="preserve">Desktop Card Punch  </t>
  </si>
  <si>
    <t>PB44SK</t>
  </si>
  <si>
    <t>Magicard Rio Pro Simplex Printer Starter Kit:  Includes Rio Pro Simplex Printer &amp; 5 panel dye film for 300 images (Part# 3633-130)</t>
  </si>
  <si>
    <t>PB44KT</t>
  </si>
  <si>
    <t>Magicard Rio Pro Simplex Printer Kit:  Includes Rio Pro Simplex Printer, 5 panel dye film for 300 images (Part# 3633-130), Cleaning Kit, USB Badging Camera (PBCAM22), Tripod, Lighting Kit, &amp; 25 No Technology Cards</t>
  </si>
  <si>
    <t>3652-0001</t>
  </si>
  <si>
    <t>Rio Pro - single-sided Card Printer.  Upgradable to double-sided using 3633-0052</t>
  </si>
  <si>
    <t>PB44DOSK</t>
  </si>
  <si>
    <t>Magicard Rio Pro Duplex Printer Starter Kit:  Includes Rio Pro Duplex Printer &amp; 5 panel dye film for 300 images (Part# 3633-130)</t>
  </si>
  <si>
    <t>PB44DOKT</t>
  </si>
  <si>
    <t>Magicard Rio Pro Duplex Printer Kit:  Includes Rio Pro Duplex Printer, 5 panel dye film for 300 images (Part# 3633-130), Cleaning Kit, USB Badging Camera (PBCAM22), Tripod, Lighting Kit, &amp; 25 No Technology Cards</t>
  </si>
  <si>
    <t xml:space="preserve">3652-0021 </t>
  </si>
  <si>
    <t>Rio Pro Duplex Photo-ID Badge Printer</t>
  </si>
  <si>
    <t>3652-0022</t>
  </si>
  <si>
    <t>Rio Pro Double-sided ID card printer with magnetic encoder</t>
  </si>
  <si>
    <t>3633-130</t>
  </si>
  <si>
    <t>Rio Pro, MC200 YMCKO 5 Panel Dye Film for 300 Images</t>
  </si>
  <si>
    <t>3633-0053</t>
  </si>
  <si>
    <t>Rio Pro, MC200 Cleaning Kit 10 Cards 1 Pen</t>
  </si>
  <si>
    <t>3633-0054</t>
  </si>
  <si>
    <t>Rio Pro, MC200 Cleaning Roller-1 and 5 Sleeves</t>
  </si>
  <si>
    <t>M9007230R</t>
  </si>
  <si>
    <t>Ultra Shield for Tango +L, Sicura or UltraShield Laminators 1.0 Mil, 255 Patches</t>
  </si>
  <si>
    <t>CK1</t>
  </si>
  <si>
    <t>ALTO Printer Cleaning Kit</t>
  </si>
  <si>
    <t>PCF6</t>
  </si>
  <si>
    <t>ALTO YMCKO FILM-100 PVC Card</t>
  </si>
  <si>
    <t>PCX-PF2</t>
  </si>
  <si>
    <t>ALTO YMCKO FILM-100+2 Dispenser</t>
  </si>
  <si>
    <t>CBL-VB-CAM-2</t>
  </si>
  <si>
    <t xml:space="preserve">12' BNC to BNC Video Camera Cable  </t>
  </si>
  <si>
    <t>PBCAM22</t>
  </si>
  <si>
    <t>5 MP Badging Camera with USB 2.0 with Synchronized Flash and Auto Focus, works w/ Windows 7 &amp; 8</t>
  </si>
  <si>
    <t>PBLK3</t>
  </si>
  <si>
    <t>Single Point Lighting Kit for PBCAM21</t>
  </si>
  <si>
    <t>PB-TRI-POD</t>
  </si>
  <si>
    <t xml:space="preserve">Tripod for PBCAM14 Camera  </t>
  </si>
  <si>
    <t>LWVMSDOME</t>
  </si>
  <si>
    <t>Logitech Orbit dome camera C920 [Replaces part# LWVMSCAM]</t>
  </si>
  <si>
    <t>PWMVMS</t>
  </si>
  <si>
    <t>PW-MVMS Adapter</t>
  </si>
  <si>
    <t>HNMSWVMS</t>
  </si>
  <si>
    <t>MAXPRO VMS Base Software includes: MAXPRO VMS, SQL 2008 Express, Includes Licenses for One (1) MAXPRO VIEW Client, with 64 Channels interface to, Rapid Eye DVR, MAXPRO NVR Series, Fusion DVR, IP Engine, Enterprise NVR, MAXPRO-Net Analog Matrix Switch.</t>
  </si>
  <si>
    <t>HNMSWVMSLT</t>
  </si>
  <si>
    <r>
      <t xml:space="preserve">MAXPRO VMS Lite Software includes: MAXPRO VMS, SQL 2008 Express, Includes Licenses for One (1) MAXPRO VIEW Clients, with 64 Channels interface to, Rapid Eye DVR, MAXPRO NVR Series, Fusion DVR, IP Engine, Enterprise NVR, MAXPRO-Net Analog Matrix Switch. </t>
    </r>
    <r>
      <rPr>
        <i/>
        <sz val="11"/>
        <rFont val="Times New Roman"/>
        <family val="1"/>
      </rPr>
      <t>Expandable up to a maximum of 3 Clients and 128 Channels. No 3rd Party adapter support.</t>
    </r>
  </si>
  <si>
    <t>HNMUG</t>
  </si>
  <si>
    <t>Upgrade MAXPRO Lite software (HNMSWVMSLT) to MAXPRO VMS (HNMSWVMS)</t>
  </si>
  <si>
    <t>HNMUPG240</t>
  </si>
  <si>
    <t>MAXPRO VMS Base Software Upgrade Media Kit - Required to upgrade from R200 to R240 - Must be purchased within 12 months of original purchase or an active Software Support Agreement must be in place to activate the software once the upgrade has been installed</t>
  </si>
  <si>
    <t>HNMUPG300</t>
  </si>
  <si>
    <t>MAXPRO VMS Base Software Upgrade Media Kit - Required to upgrade from R240 to R300 - Must be purchased within 12 months of original purchase or an active Software Support Agreement must be in place to activate the software once the upgrade has been installed</t>
  </si>
  <si>
    <t>HNMUPG310</t>
  </si>
  <si>
    <t>MAXPRO VMS Base Software Upgrade Media Kit - Required to upgrade from R300 to R310 - Must be purchased within 12 months of original purchase or an active Software Support Agreement must be in place to activate the software once the upgrade has been installed</t>
  </si>
  <si>
    <t>HNMUPG410</t>
  </si>
  <si>
    <t>MAXPRO VMS Base Software Upgrade Media Kit - Required to upgrade from R310 to R410 - Must be purchased within 12 months of original purchase or an active Software Support Agreement must be in place to activate the software once the upgrade has been installed</t>
  </si>
  <si>
    <t>HNM64</t>
  </si>
  <si>
    <t>Channel Adapter - 64 Additional channels</t>
  </si>
  <si>
    <t>HNM128</t>
  </si>
  <si>
    <t>Channel Adapter - 128 Additional channels</t>
  </si>
  <si>
    <t>HNM192</t>
  </si>
  <si>
    <t>Channel Adapter - 192 Additional channels</t>
  </si>
  <si>
    <t>HNM256</t>
  </si>
  <si>
    <t>Channel Adapter - 256 Additional channels</t>
  </si>
  <si>
    <t>HNM384</t>
  </si>
  <si>
    <t>Channel Adapter - 384 Additional channels</t>
  </si>
  <si>
    <t>HNM448</t>
  </si>
  <si>
    <t>Channel Adapter - 448 Additional channels</t>
  </si>
  <si>
    <t>HNM512</t>
  </si>
  <si>
    <t>Channel Adapter - 512 Additional channels</t>
  </si>
  <si>
    <t>HNMSWVMS-B</t>
  </si>
  <si>
    <t>Redundant MAXPRO VMS base software license</t>
  </si>
  <si>
    <t>HNM64-B</t>
  </si>
  <si>
    <t>Redundant Channel Adapter - MAXPRO VMS - 64 Additional channels</t>
  </si>
  <si>
    <t>HNM128-B</t>
  </si>
  <si>
    <t>Redundant Channel Adapter - MAXPRO VMS - 128 Additional channels</t>
  </si>
  <si>
    <t>HNM192-B</t>
  </si>
  <si>
    <t>Redundant Channel Adapter - MAXPRO VMS - 192 Additional channels</t>
  </si>
  <si>
    <t>HNM256-B</t>
  </si>
  <si>
    <t>Redundant Channel Adapter - MAXPRO VMS - 256 Additional channels</t>
  </si>
  <si>
    <t>HNM384-B</t>
  </si>
  <si>
    <t>Redundant Channel Adapter - MAXPRO VMS - 384 Additional channels</t>
  </si>
  <si>
    <t>HNM448-B</t>
  </si>
  <si>
    <t>Redundant Channel Adapter - MAXPRO VMS - 448 Additional channels</t>
  </si>
  <si>
    <t>HNM512-B</t>
  </si>
  <si>
    <t>Redundant Channel Adapter - MAXPRO VMS - 512 Additional channels</t>
  </si>
  <si>
    <t>HNMSWCL-B</t>
  </si>
  <si>
    <t>Redundant MAXPRO VMS - Client License - 1 per concurrent client connection</t>
  </si>
  <si>
    <t>HNMSWCL-25-B</t>
  </si>
  <si>
    <t>Redundant - MAXPRO VMS - Client License - Bulk Licenses of 25 concurrent client connections</t>
  </si>
  <si>
    <t>HNMEXAQ-B</t>
  </si>
  <si>
    <t>Redundant Device Adapter - MAXPRO VMS - EXAQ NVR Adapter</t>
  </si>
  <si>
    <t>HNMLG-B</t>
  </si>
  <si>
    <t>Redundant Device Adapter - MAXPRO VMS - LG DVR Adapter</t>
  </si>
  <si>
    <t>HNMMAT512-B</t>
  </si>
  <si>
    <t>Redundant Device Adapter - MAXPRO VMS - 3rd Party Matrix Switch</t>
  </si>
  <si>
    <t>HNMMILE64-B</t>
  </si>
  <si>
    <t xml:space="preserve">Redundant Device Adapter - MAXPRO VMS - Milestone NVR </t>
  </si>
  <si>
    <t>HNMPANWJ-B</t>
  </si>
  <si>
    <t>Redundant Device Adapter - MAXPRO VMS - Panasonic WJ Series DVR Adapter</t>
  </si>
  <si>
    <t>HNMPELDS64-B</t>
  </si>
  <si>
    <t xml:space="preserve">Redundant Device Adapter - MAXPRO VMS - Pelco Digital Sentry DVR </t>
  </si>
  <si>
    <t>HNMPELDX64-B</t>
  </si>
  <si>
    <t xml:space="preserve">Redundant Device Adapter - MAXPRO VMS - Pelco DX8100 series DVR </t>
  </si>
  <si>
    <t>HNMPELEND-B</t>
  </si>
  <si>
    <t xml:space="preserve">Redundant Device Adapter - MAXPRO VMS - Pelco Endura NVR Adapter </t>
  </si>
  <si>
    <t>HNMVMS-B</t>
  </si>
  <si>
    <t xml:space="preserve">Redundant MAXPRO VMS R300 MAXPRO VMS Adapter </t>
  </si>
  <si>
    <t>HNMHVAB-B</t>
  </si>
  <si>
    <t>Redundant Analytics Base (single channel license)</t>
  </si>
  <si>
    <t>HNMHVAS-B</t>
  </si>
  <si>
    <t>Redundant Analytics Standard (single channel license)</t>
  </si>
  <si>
    <t>HNMHVAP-B</t>
  </si>
  <si>
    <t>Redundant Analytics Premium (single channel license)</t>
  </si>
  <si>
    <t>HNMHVASI-B</t>
  </si>
  <si>
    <t>Redundant Analytics Smart Impressions (single channel license)</t>
  </si>
  <si>
    <t>HNMHVAPC-B</t>
  </si>
  <si>
    <t>Redundant Analytics People Counter (single channel license)</t>
  </si>
  <si>
    <t>HNMHVAB</t>
  </si>
  <si>
    <t>Channel Adapter - Active Alert Video Analytics - Base Features - Single Channel License - Requires Analytics Server for operation</t>
  </si>
  <si>
    <t>HNMHVAS</t>
  </si>
  <si>
    <t>Channel Adapter - Active Alert Video Analytics - Standard Features - Single Channel License - Requires Analytics Server for operation</t>
  </si>
  <si>
    <t>HNMHVAP</t>
  </si>
  <si>
    <t>Channel Adapter - Active Alert Video Analytics - Premium Features - Single Channel License - Requires Analytics Server for operation</t>
  </si>
  <si>
    <t>HNMHVAPC</t>
  </si>
  <si>
    <t>Channel Adapter - Active Alert Video Analytics - People Counting Features - Single Channel License - Requires Analytics Server for operation</t>
  </si>
  <si>
    <t>HNMHVASI</t>
  </si>
  <si>
    <t>Channel Adapter - Active Alert Video Analytics - Smart Impressions Features - Single Channel License - Requires Analytics Server for operation</t>
  </si>
  <si>
    <t>HMWR2M</t>
  </si>
  <si>
    <t>MAXPRO VMS Workstation, Rack mount 2 monitor</t>
  </si>
  <si>
    <t>HMWR4M</t>
  </si>
  <si>
    <t>MAXPRO VMS Workstation, Rack mount 4 monitor</t>
  </si>
  <si>
    <t>HMWT2M</t>
  </si>
  <si>
    <t>MAXPRO VMS Workstation, Tower, 2 monitor</t>
  </si>
  <si>
    <t>HMWT4M</t>
  </si>
  <si>
    <t>MAXPRO VMS Workstation, Tower, 4 monitor</t>
  </si>
  <si>
    <t>HMSS</t>
  </si>
  <si>
    <t>MAXPRO VMS Server, Standard,2U,Dual PSU,2008R2,Xeon E3,8GB</t>
  </si>
  <si>
    <t>HMSS8P</t>
  </si>
  <si>
    <t>MAXPRO VMS Server,Standard,8 Serial,2U,Dual PSU,2008R2,Xeon E3,8GB</t>
  </si>
  <si>
    <t>HMSP</t>
  </si>
  <si>
    <t>MAXPRO VMS Server,Performance,2U,Dual PSU,2008R2,Xeon E5,16GB</t>
  </si>
  <si>
    <t>HMSP8P</t>
  </si>
  <si>
    <t>MAXPRO VMS Server,Performance, 8Serial,2U,Dual PSU,2008R2,Xeon E5,16GB</t>
  </si>
  <si>
    <t>HMSHP</t>
  </si>
  <si>
    <t>MAXPRO VMS Server,HiPerformance,2U,Dual PSU,2008R2,DualXeon E5,16GB</t>
  </si>
  <si>
    <t>HMSHP8P</t>
  </si>
  <si>
    <t>MAXPRO VMS Server,HiPerformance,8 Serial,2U,Dual PSU,2008R2,DualXeon E5,16GB</t>
  </si>
  <si>
    <t>HNMSWCL</t>
  </si>
  <si>
    <t>1 Client License for MAXPRO VMS</t>
  </si>
  <si>
    <t>LWVMSKEX</t>
  </si>
  <si>
    <t xml:space="preserve">Lobby Works Visitor Manager Version 4.0 Express Edition Kit
Contains:
(1) LWVMSEED - Lobby Works Visitor Manager 4.0 Express Edition - 500 hosts
(1) LWVMSVB2 - Thermal labels for Dymo, 2 rolls of 300 labels each
(1) LWVMSBP - Dymo LabelWriter 400  - Version 450 Turbo
(1) LWVMSDOME - Logitech Orbit dome Camera C920
</t>
  </si>
  <si>
    <t>PWVMSKPR</t>
  </si>
  <si>
    <t xml:space="preserve">Lobby Works Visitor Manager Version 4.0 Premier Edition Starter Kit plus PW adapter
Contains:
(1) PWVMSPRE – Lobby Works Visitor Manager Version 4.0 Premier Edition
(1) LWVMSMEDIA Version 4.0 – Lobby Works Visitor Manager Version 4.0 Media
(1) LWVMSBP – Dymo LabelWriter Version 450 Turbo
(1) LWVMSDLS – Driver License and Business card scanner (not compatible w/ hologram IDs)
(1) LWVMSDOME – Logitech Orbit dome Camera C920
(1) LWVMSVB – Dymo Adhesive Visitor Badge Labels – 12 rolls
(300 labels/roll) </t>
  </si>
  <si>
    <t>LWVMSKPR</t>
  </si>
  <si>
    <t xml:space="preserve">Lobby Works Visitor Manager Version 4.0 Premier Edition Starter Kit
Contains:
(1) LWVMSPRE – Lobby Works Visitor Manager Version 4.0 Premier Edition
(1) LWVMSMEDIA Version 4.0 – Lobby Works Visitor Manager Version 4.0 Media
(1) LWVMSBP – Dymo LabelWriter Version 450 Turbo
(1) LWVMSDLS – Driver License and Business card scanner (not compatible w/ hologram IDs)
(1) LWVMSDOME – Logitech Orbit dome Camera C920
(1) LWVMSVB – Dymo Adhesive Visitor Badge Labels – 12 rolls
(300 labels/roll) </t>
  </si>
  <si>
    <t>LWVMSKFRS</t>
  </si>
  <si>
    <t>Lobby Works Visitor Manager Version 4.0 Front Desk Add-On Kit for Premier Edition
Contains:
(1) LWVMSFRD – Lobby Works Visitor Manager Version 4.0 Front Desk License
(1) LWVMSBP – Dymo LabelWriter Version 450 Turbo
(1) LWVMSSNAP – Snapshell IDR Scanner
(1) LWVMSDOME – Logitech Orbit dome Camera C920</t>
  </si>
  <si>
    <t>PWVMSKPRS</t>
  </si>
  <si>
    <t xml:space="preserve">Lobby Works Visitor Manager Version 4.0 Premier Edition Starter Kit with Snapshell plus PW adapter
(1) PWVMSPRE – ProWatch Visitor Manager Version 4.0 Premier Edition
(1) LWVMSMEDIA Version 4.0 – Lobby Works Visitor Manager Version 4.0 Media
(1) LWVMSBP – Dymo LabelWriter Version 450 Turbo
(1) LWVMSSNAP – Snapshell IDR Scanner
(1) LWVMSDOME – Logitech Orbit dome Camera C920
(1) LWVMSVB – Dymo Adhesive Visitor Badge Labels – 12 rolls
(300 labels/roll) </t>
  </si>
  <si>
    <t>LWVMSEED</t>
  </si>
  <si>
    <t>Lobby Works Visitor Manager Version 4.0 Express Edition
Lobby Works Visitor Manager Express Edition is a single-workstation license that supports visitor management with connectivity to many registration devices such as cameras, signature pad, barcode scanner, business card scanner, driver license and passport scanner, and card reader. Integration to access control not available at this time.</t>
  </si>
  <si>
    <t>LWVMSPRE</t>
  </si>
  <si>
    <t>Lobby Works Visitor Manager Version 4.0 Premier Edition
Includes full-featured visitor management with interfaces to many registration devices such as cameras, signature pad, barcode scanner, business card scanner, driver license and passport scanner, and card reader.</t>
  </si>
  <si>
    <t>PWVMSPRE</t>
  </si>
  <si>
    <t>Lobby Works Visitor Manager Version 4.0 Premier Edition
Includes full-featured visitor management with interfaces to many registration devices such as cameras, signature pad, barcode scanner, business card scanner, driver license and passport scanner, and card reader. Integration to Pro-Watch</t>
  </si>
  <si>
    <t>LWVMSADD</t>
  </si>
  <si>
    <t>Lobby Works Visitor Manager Version 4.0 Additional Host License
Lobby Works Visitor Manager Version 4.0 Premier Edition includes 5,000 starter hosts. Each license is for one host.</t>
  </si>
  <si>
    <t>LWVMSFRD</t>
  </si>
  <si>
    <t>Lobby Works Visitor Manager Version 4.0 Front Desk License</t>
  </si>
  <si>
    <t>LWVMSKIO</t>
  </si>
  <si>
    <t>Lobby Works Visitor Manager Version 4.0 Kiosk License
Lobby Works Visitor Manager Kiosk license. Licenses may be purchased for Premier Edition.</t>
  </si>
  <si>
    <t>LWVMSRPR</t>
  </si>
  <si>
    <t>Lobby Works Visitor Manager Version 4.0 Reporter License
Report generation utility. A first license is included with Express and Premier Editions. Additional licenses may be purchased for Premier Edition.</t>
  </si>
  <si>
    <t>LWVMSWEB</t>
  </si>
  <si>
    <t>Lobby Works Visitor Manager Version 4.0 Web Center
Web access to Lobby Works Visitor Manager server to allow hosts to pre-register their visitors and allows security to view real-time visitor traffic and validate/sign in/sign out visitor badges. One license required per site.</t>
  </si>
  <si>
    <t>LWVMSNOT</t>
  </si>
  <si>
    <t>Lobby Works Visitor Manager Version 4.0 Notify
Real-time network pop-up at the employee’s desktop to confirm the visitor is expected upon arrival and to confirm the visitor has left the site at the end of the expected visit period. One license required per site.</t>
  </si>
  <si>
    <t>LWVMSEEPR</t>
  </si>
  <si>
    <t>Lobby Works Visitor Manager Version 4.0 Software Upgrade
Software license upgrade from Lobby Works Visitor Manager Express Edition (LWVMSEED) to Premier Edition (LWVMSPRE).</t>
  </si>
  <si>
    <t>LWVMSMEDIA4</t>
  </si>
  <si>
    <t>Lobby Works Visitor Manager Version 4.0 Media Software installation media.</t>
  </si>
  <si>
    <t>LWVMSSNAP</t>
  </si>
  <si>
    <t>Snapshell IDR Scanner
*Compatible with Lobby Works 4.0 only*</t>
  </si>
  <si>
    <t>LWVMSBCSC</t>
  </si>
  <si>
    <t>ScanShell 800N Business Card Scanner
*Compatible with Lobby Works 4.0 only*</t>
  </si>
  <si>
    <t>LWVMSDLS</t>
  </si>
  <si>
    <t>ScanShell 800 Driver License and Business Card Scanner
*Compatible with Lobby Works 4.0 only* - Not compatible w/ hologram IDs</t>
  </si>
  <si>
    <t>LWVMSPPS</t>
  </si>
  <si>
    <t>ScanShell 1000 Passport, Driver License, and Business Card Scanner  *Compatible with Lobby Works 4.0.6.3 or later only*</t>
  </si>
  <si>
    <t>LWVMSBP</t>
  </si>
  <si>
    <t>Dymo LabelWriter Black/White Thermal Printer for Printing Visitor Labels Version 450 Turbo</t>
  </si>
  <si>
    <t>LWVMSSIG</t>
  </si>
  <si>
    <t>Signature Capture Pad used to capture signatures of visitors and delivery personnel</t>
  </si>
  <si>
    <t>LWVMSHUB</t>
  </si>
  <si>
    <t xml:space="preserve">4 Port USB Hub External Powered Hub  </t>
  </si>
  <si>
    <t>LWVMSOBS</t>
  </si>
  <si>
    <t>Omni-directional Bar code scanner</t>
  </si>
  <si>
    <t>LWVMSVB</t>
  </si>
  <si>
    <t xml:space="preserve">Visitor Badge Labels Thermal Black/White Adhesive Labels for Dymo Printer. Includes 12 rolls (300 labels/roll)  </t>
  </si>
  <si>
    <t>LWVMSVB2</t>
  </si>
  <si>
    <t xml:space="preserve">Visitor Badge Labels Thermal Black/White Adhesive Labels for Dymo Printer. Includes 2 rolls (300 labels/roll)  </t>
  </si>
  <si>
    <t>LWVMSCVB</t>
  </si>
  <si>
    <t>Visitor Badges 4" x 6" fold-and-clip secure visitor paper badges. Can be used in ink and laser color printers. Print black/white or color badges. 1,000 badges per pack.</t>
  </si>
  <si>
    <t>LWVMSBDGB</t>
  </si>
  <si>
    <t xml:space="preserve">Visitor Badge Backs. Reusable badge backs for visitor badge labels. 50 per pack. </t>
  </si>
  <si>
    <t>LWVMSCLP</t>
  </si>
  <si>
    <t xml:space="preserve">Visitor Badge Strap Clips. Badge clips for visitor badge backs. 
100 per pack. </t>
  </si>
  <si>
    <t>LWVMSETSB</t>
  </si>
  <si>
    <t xml:space="preserve">Time Expiring TIMEspot Two-part chemical self-expiring spot (about size of a quarter) applied to visitor badge. Changes color in about 24 hours. 1,000 per pack. </t>
  </si>
  <si>
    <t>LWUPGPRE</t>
  </si>
  <si>
    <t>Upgrade base license from LWVMSPRO/LWVMSSTD</t>
  </si>
  <si>
    <t>LWUPGFRD</t>
  </si>
  <si>
    <t>Upgrade Front Desk from LWVMSSTDCL</t>
  </si>
  <si>
    <t>LWUPGRPR</t>
  </si>
  <si>
    <t>Upgrade Reporter from LWVMSRPT</t>
  </si>
  <si>
    <t>LWUPGWEB</t>
  </si>
  <si>
    <t>Upgrade Web Center from LWVMSEBNDL</t>
  </si>
  <si>
    <t>LWUPGNOT</t>
  </si>
  <si>
    <t>Upgrade Notify from LWVMSCOM</t>
  </si>
  <si>
    <t>PWLW4</t>
  </si>
  <si>
    <t>Pro-Watch 3.7- PW 4.5 to Lobby Works 4 Connector</t>
  </si>
  <si>
    <t>PWLW4 + LWVMSPRE</t>
  </si>
  <si>
    <t>PWUPGPRE</t>
  </si>
  <si>
    <t>Visitor Upgrade Kit, LWUPGPRE + PWLW4</t>
  </si>
  <si>
    <t>PCI3</t>
  </si>
  <si>
    <t>N-485 Interface with LAN Adapter</t>
  </si>
  <si>
    <t>LAN485KIT</t>
  </si>
  <si>
    <t>KIT,W/LANSRL100 &amp; N485PCI2L</t>
  </si>
  <si>
    <t>LANSRLU1</t>
  </si>
  <si>
    <t>RS232 to LAN Converter (10/100)</t>
  </si>
  <si>
    <t>CBL-2</t>
  </si>
  <si>
    <t>6'9F/25M Serial Cable. Can be used with M-56K</t>
  </si>
  <si>
    <t>SHM-B-ASYNC</t>
  </si>
  <si>
    <t>Short Haul Modem</t>
  </si>
  <si>
    <t>M-56K</t>
  </si>
  <si>
    <t xml:space="preserve">Dial-up Modem  </t>
  </si>
  <si>
    <t>FC485</t>
  </si>
  <si>
    <t>FIBER TRANSCIEVER/PWR XF</t>
  </si>
  <si>
    <t>SPX-2-W</t>
  </si>
  <si>
    <t xml:space="preserve">Wiegand Reader Extender requires 8-24 VDC power, 1 each HPS123 or HPS125  </t>
  </si>
  <si>
    <t>0-000-361-01</t>
  </si>
  <si>
    <t xml:space="preserve">IS310 White Request to Exit Sensors  </t>
  </si>
  <si>
    <t>0-000-361-02</t>
  </si>
  <si>
    <t xml:space="preserve">IS310 Black Request to Exit Sensors  </t>
  </si>
  <si>
    <t>0-000-361-03</t>
  </si>
  <si>
    <t xml:space="preserve">IS320 White Request to Exit Sensors  </t>
  </si>
  <si>
    <t>0-000-361-04</t>
  </si>
  <si>
    <t xml:space="preserve">IS320 Black Request to Exit Sensors  </t>
  </si>
  <si>
    <t>PEXBHON1</t>
  </si>
  <si>
    <t>U.S. Single Gang Mount Piezoelectric Switch with Honeywell Logo with Text "PUSH TO EXIT"</t>
  </si>
  <si>
    <t>EGRESSK1</t>
  </si>
  <si>
    <t>PIR and Request to Exit Button Combo Kit</t>
  </si>
  <si>
    <t>EXB-1</t>
  </si>
  <si>
    <t>Egress Button, DBDT with Single Gang Mounting Plate</t>
  </si>
  <si>
    <t>RTE6PKBK</t>
  </si>
  <si>
    <t>6 Pack IS310BK Request to Exit Sensors – Black</t>
  </si>
  <si>
    <t>RTE6PKWH</t>
  </si>
  <si>
    <t>6 Pack IS310WH Request to Exit Sensors – White</t>
  </si>
  <si>
    <t>NS5100</t>
  </si>
  <si>
    <t>1300lb Electric Strike, 12/24V, Non-Handed, Includes 3 Face Plates for Most Door Types</t>
  </si>
  <si>
    <t>SMART-BAR</t>
  </si>
  <si>
    <t>Electronic Smart Touch Sensor Bar Exit Device, 36" 12/24 VDC, 
IR Beam Activation</t>
  </si>
  <si>
    <t>ML-8005</t>
  </si>
  <si>
    <t>Single Door Small Magnet – 600 lbs Holding Force</t>
  </si>
  <si>
    <t>ML8011-LCR-US28</t>
  </si>
  <si>
    <t>Magnetic Lock 1,200 lbs. with Status Switch – US28 Finish</t>
  </si>
  <si>
    <t>ML8011-LC-US28</t>
  </si>
  <si>
    <t>Magnetic Lock, 1,200 lbs., 12VDC – US 28 Finish</t>
  </si>
  <si>
    <t>ML8022-002-US28</t>
  </si>
  <si>
    <t>Magnetic Lock 1,500 lbs. for Double Doors</t>
  </si>
  <si>
    <t>ML8022-LC-US28</t>
  </si>
  <si>
    <t>Magnetic Lock 1,200 lbs. for Double Doors</t>
  </si>
  <si>
    <t>MB21001-US28</t>
  </si>
  <si>
    <t>Filler Plate 1/2" X 3/4"</t>
  </si>
  <si>
    <t>MB21005-US28</t>
  </si>
  <si>
    <t>Filler Plate 5/8" X 3/4"</t>
  </si>
  <si>
    <t>MB21021-2-US28</t>
  </si>
  <si>
    <t>Adjustable Angle Bracket for 8011 Series Lock</t>
  </si>
  <si>
    <t>MB21021-US28</t>
  </si>
  <si>
    <t>Angle Bracket for 8011 Series Locks</t>
  </si>
  <si>
    <t>MB21031-US28</t>
  </si>
  <si>
    <t>Z Bracket for 8011 Series Locks</t>
  </si>
  <si>
    <t>HP300ULX</t>
  </si>
  <si>
    <t>Power Supply 2.5A 12/24VDC, UL Listed</t>
  </si>
  <si>
    <t>HP600ULX</t>
  </si>
  <si>
    <t>6A 12/24VDC UL LISTED Listed Power Supply</t>
  </si>
  <si>
    <t>PS1-24E</t>
  </si>
  <si>
    <t>24V 2.5 A Power Supply. Battery, Enclosure and Open Frame Transformer not included.</t>
  </si>
  <si>
    <t>CPSOSS**</t>
  </si>
  <si>
    <t>On-site Technical Service 8 hours, 2 day minimum</t>
  </si>
  <si>
    <t>PWSUPPORTAE**</t>
  </si>
  <si>
    <t>One Day on-site Support - Application Engineer
Charge for one day (eight hours) Honeywell on-site support only. This does not include training classes.</t>
  </si>
  <si>
    <t>CPSPM</t>
  </si>
  <si>
    <t>Professional Servies - Project Management (Hourly Rate)</t>
  </si>
  <si>
    <t>CPSREMSUPSTND</t>
  </si>
  <si>
    <t>Standard remote support (Hourly Rate)</t>
  </si>
  <si>
    <t>CPSREMSUPEMER</t>
  </si>
  <si>
    <t>Emergency after hours remote support (Hourly Rate)</t>
  </si>
  <si>
    <t>PWAEREMSUPSTND</t>
  </si>
  <si>
    <t>AE STD Remote Support Hourly</t>
  </si>
  <si>
    <t>CPSSRVDB</t>
  </si>
  <si>
    <t>Database Service:  7-10 Business Days</t>
  </si>
  <si>
    <t>CPSSRVDB2DAY</t>
  </si>
  <si>
    <t>Database Service:  2 Business Days</t>
  </si>
  <si>
    <t>CPSSYSOPPRM</t>
  </si>
  <si>
    <t>System Optimization, 1 Server</t>
  </si>
  <si>
    <t>CERTEST</t>
  </si>
  <si>
    <t>Pro-Watch Basic Recertification Test (Online)
This test covers the fundamentals of Pro-Watch software and hardware and is designed for installation technicians, service technicians and project managers who have taken Pro-Watch Basics within the last two years and need recertification.</t>
  </si>
  <si>
    <t>CERTESTV</t>
  </si>
  <si>
    <t>MAXPRO NVR VMS Recertification Test (Online)</t>
  </si>
  <si>
    <t>PWTRAIN</t>
  </si>
  <si>
    <t>Pro-Watch Certified Installer (3 days) or Advanced (3 days) factory training, per seat fee</t>
  </si>
  <si>
    <t>CPSOST</t>
  </si>
  <si>
    <t>On-site Training 8 hours (2 day minimum) per seat per day fee</t>
  </si>
  <si>
    <t>VISTA-15P</t>
  </si>
  <si>
    <t xml:space="preserve">EXPANDABLE, 6 ZONE, PLUS SERIES </t>
  </si>
  <si>
    <t>VISTA-15PSIA</t>
  </si>
  <si>
    <t>EXPANDABLE, 6 ZONE, PLUS SERIES - SIA VERSION</t>
  </si>
  <si>
    <t>VISTA-20P</t>
  </si>
  <si>
    <t>8 ZONE CONTROL  PANEL, EXPANDABLE TO 48 ZONES, PLUS SERIES</t>
  </si>
  <si>
    <t>VISTA-20PSIA</t>
  </si>
  <si>
    <t>8 ZONE CONTROL  PANEL, EXPANDABLE TO 48 ZONES, PLUS SERIES - SIA VERSION</t>
  </si>
  <si>
    <t>VISTA-21IP</t>
  </si>
  <si>
    <t>EXPANDABLE 8 ZONE INTEGRATED IP CONTROL</t>
  </si>
  <si>
    <t>VISTA-21IPSIA</t>
  </si>
  <si>
    <t>EXPANDABLE 8 ZONE INTEGRATED IP CONTROL - SIA VERSION</t>
  </si>
  <si>
    <t>LYNXPGSMKT</t>
  </si>
  <si>
    <t>KIT INCLUDES L3000, (3)5816WMWH, 5890PI, 5804, GSMVLP, AUDIO CABLE</t>
  </si>
  <si>
    <t>LYNXPGSMKS</t>
  </si>
  <si>
    <t>KIT INCLUDES L3000-SIA, (3)5816WMWH, 5890PI, 5804, GSMVLP, AUDIO CABLE</t>
  </si>
  <si>
    <t>V10P50ATPK</t>
  </si>
  <si>
    <t>KIT CONTAINS VISTA-10P, 6150 KEYPAD, IS2535, WAVE2</t>
  </si>
  <si>
    <t>V10P-50RFKT</t>
  </si>
  <si>
    <t>KIT CONTAINS VISTA-10P, 6150RF KEYPAD</t>
  </si>
  <si>
    <t>V10P50RFATPK</t>
  </si>
  <si>
    <t>KIT CONTAINS VISTA-10P, 6150RF KEYPAD, IS2535, WAVE2</t>
  </si>
  <si>
    <t>V10PATPK</t>
  </si>
  <si>
    <t>KIT CONTAINS VISTA-10P, 6148 KEYPAD</t>
  </si>
  <si>
    <t>V15PACK</t>
  </si>
  <si>
    <t>PRE-PACK INCLUDES VISTA-15P,  6150,  WAVE2 ,  IS335</t>
  </si>
  <si>
    <t>V1550KS11</t>
  </si>
  <si>
    <t>KIT CONTAINS VISTA-15PSIA ,  6150,  WAVE2, IS335</t>
  </si>
  <si>
    <t>V15P60VATKT</t>
  </si>
  <si>
    <t>KIT CONTAINS VISTA-15P, 6160V, AURORA</t>
  </si>
  <si>
    <t>V15P-ATPK/50</t>
  </si>
  <si>
    <t>KIT CONTAINS VISTA-15P, 6150, AURORA, WAVE2</t>
  </si>
  <si>
    <t>V15P-ATPK/60</t>
  </si>
  <si>
    <t>KIT CONTAINS VISTA-15P, 6160, AURORA, WAVE2</t>
  </si>
  <si>
    <t>V15PRFPK-KT7</t>
  </si>
  <si>
    <t>KIT CONTAINS VISTA-15P, 6150RF, AURORA, WAVE2</t>
  </si>
  <si>
    <t>V15PSIA-KT16</t>
  </si>
  <si>
    <t>KIT CONTAINS VISTA-15PSIA, 6150, AURORA, WAVE2</t>
  </si>
  <si>
    <t>V15PWRLSPK1</t>
  </si>
  <si>
    <t xml:space="preserve">PRE-PACK INCLUDES VISTA-15P,  6150RF,  IS335, WAVE2   </t>
  </si>
  <si>
    <t>V1550RFKS69</t>
  </si>
  <si>
    <t>KIT CONTAINS INCLUDES  VISTA-15PSIA, 6150RF, WAVE2 ,  IS335</t>
  </si>
  <si>
    <t>V15PWRLSPK2</t>
  </si>
  <si>
    <t xml:space="preserve">PRE-PACK INCLUDES VISTA-15P,  6150RF, (3) 5816WMWH,  5800PIR-RES,  WAVE2 </t>
  </si>
  <si>
    <t>V15SIAWRLSK2</t>
  </si>
  <si>
    <t>KIT CONTAINS VISTA-15PSIA,  6150RF, (3)  5816WMWH,  5800PIR-RES, WAVE2</t>
  </si>
  <si>
    <t>V20PATPKKT14</t>
  </si>
  <si>
    <t>KIT CONTAINS VISTA-20P, 6150, AURORA, WAVE2</t>
  </si>
  <si>
    <t>V20SIAATPK1</t>
  </si>
  <si>
    <t>KIT INCLUDES  VISTA-20PSIA,  6150,  WAVE2,  AURORA</t>
  </si>
  <si>
    <t>V20P-50KT</t>
  </si>
  <si>
    <t>KIT CONTAINS VISTA-20P, 6150</t>
  </si>
  <si>
    <t>V20PSIA50KT1</t>
  </si>
  <si>
    <t>KIT CONTAINS VISTA-20PSIA, 6150</t>
  </si>
  <si>
    <t>V20P-60KT</t>
  </si>
  <si>
    <t>KIT CONTAINS VISTA-20P, 6160</t>
  </si>
  <si>
    <t>V20P-60VKT</t>
  </si>
  <si>
    <t>KIT CONTAINS VISTA-20P, 6160V</t>
  </si>
  <si>
    <t>V20PACK</t>
  </si>
  <si>
    <t>PRE-PACK CONTAINS VISTA-20P, 6150,  IS335, WAVE2</t>
  </si>
  <si>
    <t>V20P60PK</t>
  </si>
  <si>
    <t>PRE-PACK CONTAINS VISTA-20P, 6160,  IS3035, WAVE2</t>
  </si>
  <si>
    <t>V2060KS2</t>
  </si>
  <si>
    <t>KIT CONTAINS VISTA-20PSIA, 6160,  IS3035, WAVE2</t>
  </si>
  <si>
    <t>V20P60RFPK</t>
  </si>
  <si>
    <t>PRE-PACK CONTAINS VISTA-20P, 6160RF,  5800PIR-RES, WAVE2</t>
  </si>
  <si>
    <t>V20PSIARFK15</t>
  </si>
  <si>
    <t>KIT CONTAINS VISTA-20PSIA, 6160RF,  5800PIR-RES, WAVE2</t>
  </si>
  <si>
    <t>V20P-ATPK/50</t>
  </si>
  <si>
    <t>V20PSIA-KT27</t>
  </si>
  <si>
    <t>KIT CONTAINS VISTA-20PSIA, 6150, AURORA, WAVE2</t>
  </si>
  <si>
    <t>V20P-ATPK/60</t>
  </si>
  <si>
    <t>KIT CONTAINS VISTA-20P, 6160, AURORA, WAVE2</t>
  </si>
  <si>
    <t>V20SIA60KT2</t>
  </si>
  <si>
    <t>KIT CONTAINS VISTA-20PSIA, 6160, AURORA, WAVE2</t>
  </si>
  <si>
    <t>V20PRFPK-KT</t>
  </si>
  <si>
    <t>KIT CONTAINS VISTA-20P,6150RF,AURORA, WAVE2</t>
  </si>
  <si>
    <t>V20PRFPK-KT2</t>
  </si>
  <si>
    <t>KIT CONTAINS VISTA-20P,6150RF,AURORA, WAVE2, 5804</t>
  </si>
  <si>
    <t>V20SIA50RFK4</t>
  </si>
  <si>
    <t>KIT CONTAINS VISTA-20PSIA, 6150RF,AURORA, WAVE2</t>
  </si>
  <si>
    <t>V21IPGSMKT</t>
  </si>
  <si>
    <t>KIT CONTAINS: VISTA-21IP, VISTA-GSM</t>
  </si>
  <si>
    <t>V21IPATPKT1</t>
  </si>
  <si>
    <t>KIT CONTAINS: VISTA-21IP, 6150, IS2535, WAVE2</t>
  </si>
  <si>
    <t>V21IPATPKT2</t>
  </si>
  <si>
    <t>KIT CONTAINS: VISTA-21IP, 6160, IS2535, WAVE2</t>
  </si>
  <si>
    <t>V21IPATPKT3</t>
  </si>
  <si>
    <t>KIT CONTAINS: VISTA-21IP, 6160, AURORA, WAVE2</t>
  </si>
  <si>
    <t>V21IPATPKT4</t>
  </si>
  <si>
    <t>KIT CONTAINS: VISTA-21IP, 6160, DT7435, WAVE2</t>
  </si>
  <si>
    <t>V21IPRF-KT1</t>
  </si>
  <si>
    <t>KIT CONTAINS: VISTA-21IP, 6150RF, (3) 5816, 5800PIR-RES, WAVE2</t>
  </si>
  <si>
    <t>V21IPRF-KT2</t>
  </si>
  <si>
    <t>KIT CONTAINS: VISTA-21IP, 6150RF, (3) 5816, 5800PIR-RES, 5808W3, WAVE2</t>
  </si>
  <si>
    <t>V21IPRF-KT3</t>
  </si>
  <si>
    <t>KIT CONTAINS: VISTA-21IP, 6150RF, (3) 5816, 5800PIR-RES, 5804, WAVE2</t>
  </si>
  <si>
    <t>V21IP-60KT</t>
  </si>
  <si>
    <t>KIT CONTAINS: VISTA-21IP, 6160</t>
  </si>
  <si>
    <t>V21IPRF-KT4</t>
  </si>
  <si>
    <t>KIT CONTAINS: VISTA-21IP, 6160RF</t>
  </si>
  <si>
    <t>V21IPWLS-KT1</t>
  </si>
  <si>
    <t>KIT CONTAINS: VISTA-21IP, 6160RF, (3) 5816, 58000PIR-RES, WAVE2</t>
  </si>
  <si>
    <t>L3000</t>
  </si>
  <si>
    <t xml:space="preserve">LYNX PLUS CONTROL PANEL </t>
  </si>
  <si>
    <t>L3000-SIA</t>
  </si>
  <si>
    <t>LYNX PLUS CONTROL PANEL ONLY, SIA</t>
  </si>
  <si>
    <t>L3000LB</t>
  </si>
  <si>
    <t>LYNXPLUS CONTROL PANEL, LESS BATTERY</t>
  </si>
  <si>
    <t>L3000LB-HC</t>
  </si>
  <si>
    <t>LYNXPLUS CONTROL PANEL W/ HIGH CAPACITY BATTERY</t>
  </si>
  <si>
    <t>L3000LB-SH</t>
  </si>
  <si>
    <t>LYNXPLUS CONTROL PANEL W/SUPER HIGH CAPACITY BATTERY</t>
  </si>
  <si>
    <t>L3000-SP</t>
  </si>
  <si>
    <t>LYNX PLUS CONTROL PANEL , SPANISH</t>
  </si>
  <si>
    <t>L3000PK</t>
  </si>
  <si>
    <t>L3000  with (3)5816WMWH TRANSMITTERS, 5834-4 WIRELESS KEYFOB and  5800PIR-RES MOTION DETECTOR</t>
  </si>
  <si>
    <t>L5210</t>
  </si>
  <si>
    <t>LYNX TOUCH, COLOR GRAPHIC TOUCHSCREEN, SELF CONTAINED CONTROL PANEL with 4.7" DISPLAY</t>
  </si>
  <si>
    <t>L5210-24</t>
  </si>
  <si>
    <t>LYNX TOUCH WITH 4.7" DISPLAY and  24-HOUR BATTERY</t>
  </si>
  <si>
    <t>L5210PK</t>
  </si>
  <si>
    <t>LYNX TOUCH with 4.7" DISPLAY and (3) 5816WMWH TRANSMITTERS,  5834-4 WIRELESS KEYFOB and 5800PIR-RES MOTION DETECTOR</t>
  </si>
  <si>
    <t>L5210LA</t>
  </si>
  <si>
    <t>LYNX TOUCH, COLOR GRAPHIC TOUCHSCREEN, SELF CONTAINED CONTROL PANEL with 4.7" DISPLAY -SPANISH LANGUAGE</t>
  </si>
  <si>
    <t>L7000</t>
  </si>
  <si>
    <t xml:space="preserve">LYNX TOUCH, COLOR 7"  TOUCHSCREEN DISPLAY;  SELF CONTAINED CONTROL PANEL </t>
  </si>
  <si>
    <t>L7000-24</t>
  </si>
  <si>
    <t>LYNX TOUCH with 7" DISPLAY and  24-HOUR BATTERY</t>
  </si>
  <si>
    <t>L7000LA</t>
  </si>
  <si>
    <t>LYNX TOUCH, COLOR 7" TOUCHSCREEN DISPLAY, SELF CONTAINED CONTROL PANEL  -SPANISH LANGUAGE</t>
  </si>
  <si>
    <t>L5100-WIFI</t>
  </si>
  <si>
    <t>WI-FI COMMUNICATION MODULE</t>
  </si>
  <si>
    <t>L5100-ZWAVE</t>
  </si>
  <si>
    <t xml:space="preserve">Z-WAVE COMMUNICATION MODULE </t>
  </si>
  <si>
    <t>VISTA-128BPT</t>
  </si>
  <si>
    <t>UL LISTED TURBO COMMERCIAL BURG 12V CONTROL PANEL- SUPPORTS UP TO 128 ZONES, REQUIRES VISTA-ULKT FOR UL COMMERCIAL BURG.   SIA VERSION V128BPTSIA</t>
  </si>
  <si>
    <t>V128FBP-9</t>
  </si>
  <si>
    <t>UL LISTED COMMERCIAL FIRE/BURG 12V CONTROL PANEL- SUPPORTS UP TO 128 ZONES, 150 USER CODES</t>
  </si>
  <si>
    <t>V128FBP924KT</t>
  </si>
  <si>
    <t xml:space="preserve">UL LISTED COMMERCIAL FIRE/BURG CONTROL PANEL- SUPPORTS UP TO 128 ZONES, 150 USER CODES. INCLUDES HONEYWELL POWER SUPPLY HPF602ULADA 24 VDC, 6 AMP </t>
  </si>
  <si>
    <t>V128FBPT</t>
  </si>
  <si>
    <t>TURBO FIRE/BURG 12V CONTROL PANEL- SUPPORTS UP TO 128 ZONES</t>
  </si>
  <si>
    <t>V128FBPT24KT</t>
  </si>
  <si>
    <t xml:space="preserve">UL LISTED COMMERCIAL FIRE/BURG TURBO CONTROL PANEL- SUPPORTS UP TO 128 ZONES. INCLUDES HONEYWELL POWER SUPPLY HPF602ULADA 24 VDC, 6 AMP </t>
  </si>
  <si>
    <t>VISTA-250BPT</t>
  </si>
  <si>
    <t>TURBO COMMERCIAL BURG 12V CONTROL PANEL- SUPPORTS UP TO 250 ZONES</t>
  </si>
  <si>
    <t>V250FBP-9</t>
  </si>
  <si>
    <t>UL COMMERCIAL FIRE/BURG 12V CONTROL PANEL- SUPPORTS UP TO 250 ZONES</t>
  </si>
  <si>
    <t>V250FBP924KT</t>
  </si>
  <si>
    <t>UL LISTED COMMERCIAL FIRE/BURG CONTROL PANEL- SUPPORTS UP TO 250 ZONES,  8 PARTITIONS.  INCLUDES HONEYWELL POWER SUPPLY HPF602ULADA- 24VDC, 6 AMP</t>
  </si>
  <si>
    <t>V250FBPT</t>
  </si>
  <si>
    <t>V250FBPT24KT</t>
  </si>
  <si>
    <t>VISTA-20PUL</t>
  </si>
  <si>
    <t>UL COMMERCIAL MERCANTILE CONTROL VERSION OF THE VISTA-20P</t>
  </si>
  <si>
    <t>V32FB-9</t>
  </si>
  <si>
    <t>UL LISTED COMMERCIAL FIRE/BURG 12V CONTROL PANEL- SUPPORTS UP TO 32 ZONES. MUST USE 6160CR-2.</t>
  </si>
  <si>
    <t>V32FB-9COM</t>
  </si>
  <si>
    <t>UL LISTED COMMERCIAL FIRE/BURG 12V CONTROL PANEL PACKAGED IN MERCANTILE CAN - SUPPORTS UP TO 32 ZONES. MUST USE 6160CR-2.</t>
  </si>
  <si>
    <t>V32FBPT</t>
  </si>
  <si>
    <t>TURBO FIRE/BURG 12V CONTROL PANEL- SUPPORTS UP TO 32 ZONES. MUST USE 6160CR-2.</t>
  </si>
  <si>
    <t>V32FBPT24KT</t>
  </si>
  <si>
    <t xml:space="preserve">TURBO FIRE/BURG 12V CONTROL PANEL- SUPPORTS UP TO 32 ZONES.  INCLUDES HONEYWELL POWER SUPPLY, HPF602ULADA,  24 VDC, 6 AMP </t>
  </si>
  <si>
    <t>V32FBPT-COM</t>
  </si>
  <si>
    <t>TURBO FIRE/BURG 12V CONTROL PANEL- WITH LARGE CAN... MUST USE 6160CR-2.</t>
  </si>
  <si>
    <t>VISTA-40</t>
  </si>
  <si>
    <t>CONTROL PANEL SUPPORTS UP TO 87 ZONES , 70 USER CODES, 8 RELAY OUTS, 2 PARTITIONS AN 1 COMMON LOBBY</t>
  </si>
  <si>
    <t>VISTA-50P</t>
  </si>
  <si>
    <t>CONTROL PANEL- SUPPORTS UP TO 87 ZONES, 8 PARTITIONS, 75 USERS AND 224 EVENTS (REQUIRES VISTA-ULKT FOR UL COMMERCIAL BURG)</t>
  </si>
  <si>
    <t>VISTA-50PUL</t>
  </si>
  <si>
    <t>UL COMMERCIAL MERCANTILE CONTROL VERSION OF THE VISTA-50P</t>
  </si>
  <si>
    <t>4232CBM</t>
  </si>
  <si>
    <t>CONNECTED BUILDING MODULE</t>
  </si>
  <si>
    <t>CIA2</t>
  </si>
  <si>
    <t>COMMERCIAL INTERFACE ADAPTER MODEM</t>
  </si>
  <si>
    <t>V128FBP-PAK1</t>
  </si>
  <si>
    <t xml:space="preserve">KIT CONTAINS V128FBP-9,  6160CR-2, 5140DLM   </t>
  </si>
  <si>
    <t>V128FBP-PAK2</t>
  </si>
  <si>
    <t xml:space="preserve">KIT CONTAINS V128FBP-9,  6160CR-2, 5140DLM  &amp; HONEYWELL POWER SUPPLY HPF602ULADA 24 VDC </t>
  </si>
  <si>
    <t>V32FIREKT</t>
  </si>
  <si>
    <t>KIT CONTAINS V32FB-9, 6160CR-2, 5140DLM</t>
  </si>
  <si>
    <t>V15PPCB</t>
  </si>
  <si>
    <t>V15P BOARD-ONLY</t>
  </si>
  <si>
    <t>V15PPCBSIA</t>
  </si>
  <si>
    <t>V15P SIA, BOARD ONLY</t>
  </si>
  <si>
    <t>V20PPCB</t>
  </si>
  <si>
    <t>VISTA-20P BOARD ONLY</t>
  </si>
  <si>
    <t>V20PPCBSIA</t>
  </si>
  <si>
    <t>V20P SIA, BOARD ONLY</t>
  </si>
  <si>
    <t>V21IPPCB</t>
  </si>
  <si>
    <t>V21IP  BOARD ONLY</t>
  </si>
  <si>
    <t>V32FBPTPCB</t>
  </si>
  <si>
    <t>PCB ONLY OF V32BPT CONTROL PANEL</t>
  </si>
  <si>
    <t>V128BPTPCB</t>
  </si>
  <si>
    <t>PCB ONLY OF V12BPT CONTROL PANEL</t>
  </si>
  <si>
    <t>V128FBPTPCB</t>
  </si>
  <si>
    <t>PCB ONLY OF V12FBPT CONTROL PANEL</t>
  </si>
  <si>
    <t>V250FBPTPCB</t>
  </si>
  <si>
    <t>PCB ONLY OF V250FBPT CONTROL PANEL</t>
  </si>
  <si>
    <t>VISTAKEY</t>
  </si>
  <si>
    <t>V-PLEX SINGLE DOOR ACCESS CONTROL MODULE</t>
  </si>
  <si>
    <t>VISTAKEY-SK</t>
  </si>
  <si>
    <t>STARTER KIT INCLUDES VISTAKEY, PROX CARD READER, &amp; POWER SUPPLY BOARD</t>
  </si>
  <si>
    <t>VISTAKEY-EXPK</t>
  </si>
  <si>
    <t>EXPANSION KIT INCLUDES VISTAKEY MODULE &amp; PROX CARD READER</t>
  </si>
  <si>
    <t>VISTAKEYPAC</t>
  </si>
  <si>
    <t>KIT INCLUDES VISTAKEY, POWER SUPPLY BOARD</t>
  </si>
  <si>
    <t>V128B-PAK1</t>
  </si>
  <si>
    <t>KIT CONTAINS:  VISTA-128B COMMERCIAL CONTROL PANEL WITH 6160 KEYPAD</t>
  </si>
  <si>
    <t>V128BP-KT1</t>
  </si>
  <si>
    <t>KIT CONTAINS: VISTA-128BP, 6160</t>
  </si>
  <si>
    <t>V128BPE-KT1</t>
  </si>
  <si>
    <t>KIT CONTAINS: VISTA-128BPE, 6160, 4100SM</t>
  </si>
  <si>
    <t>V128BPE-KT2</t>
  </si>
  <si>
    <t>KIT CONTAINS: VISTA-128BPE, 6160V</t>
  </si>
  <si>
    <t>V128FB-PAK1</t>
  </si>
  <si>
    <t>KIT CONTAINS V128FBP-9 COMMERCIAL CONTROL PANEL, 6160CR-2,  5140DLM SUPERVISED DIALER</t>
  </si>
  <si>
    <t>V128FBP-KT2</t>
  </si>
  <si>
    <t>KIT CONTAINS V128FBP-9,  5140DLM SUPERVISED DIALER,  6160CR-2 &amp; 24-VOLT POWER SUPPLY</t>
  </si>
  <si>
    <t>KIT CONTAINS: V128FBP-9 PANEL, 6160CR-2, 5140DLM</t>
  </si>
  <si>
    <t xml:space="preserve">KIT CONTAINS: V128FBP-9 PANEL, 6160CR-2, 5140DLM &amp; 24-VOLT POWER SUPPLY </t>
  </si>
  <si>
    <t>V128FBP-KT18</t>
  </si>
  <si>
    <t>KIT CONTAINS: V128FBP-9, 6160, 4100SM</t>
  </si>
  <si>
    <t>V250BP-KT1</t>
  </si>
  <si>
    <t>KIT CONTAINS: VISTA-250BP, 6160</t>
  </si>
  <si>
    <t>V250FBP-PAK1</t>
  </si>
  <si>
    <t>KIT CONTAINS: V250FBP-9 PANEL, 6160CR-2, 5140DLM</t>
  </si>
  <si>
    <t>V250FBP-PAK2</t>
  </si>
  <si>
    <t>KIT CONTAINS: V250FBP-9 PANEL, 6160CR-2, 5140DLM &amp; POWER SUPPLY</t>
  </si>
  <si>
    <t>V32FB-PAK1</t>
  </si>
  <si>
    <t>KIT CONTAINS: V32FB-9 COMMERCIAL PANEL,  6160CR-2, 5140DLM SUPERVISED DIALER</t>
  </si>
  <si>
    <t>V50P-PAK1</t>
  </si>
  <si>
    <t>KIT CONTAINS: VISTA-50P CONTROL PANEL WITH  6160 KEYPAD</t>
  </si>
  <si>
    <t>VFBPCOMKIT</t>
  </si>
  <si>
    <t>KIT CONTAINS: 4100SM &amp; CABLE</t>
  </si>
  <si>
    <t>VISTA-ULKT</t>
  </si>
  <si>
    <t>KIT, UL COMMERCIAL CONTROL CABINET UPGRADE</t>
  </si>
  <si>
    <t>VAM</t>
  </si>
  <si>
    <t xml:space="preserve">VISTA AUTOMATIOM MODULE. ALSO AVAILABLE IN WHITE </t>
  </si>
  <si>
    <t>VAM-WH</t>
  </si>
  <si>
    <t>FIXED ENGLISH LCD KEYPAD, WITH BACKLIGHTING.</t>
  </si>
  <si>
    <t>FIXED-ENGLISH LCD KEYPAD WITH 4 PROGRAMMABLE FUNCTION KEYS AND BACKLIGHTING</t>
  </si>
  <si>
    <t>6150RF</t>
  </si>
  <si>
    <t>FIXED ENGLISH KEYPAD WITH INTEGRATED 16 ZONE RECEIVER</t>
  </si>
  <si>
    <t>FIXED-ENGLISH LCD KEYPAD WITH 4 PROGRAMMABLE FUNCTION KEYS, WITH HARDWIRE ZONE</t>
  </si>
  <si>
    <t xml:space="preserve"> CUSTOM ALPHA LCD KEYPAD WITH 4 PROGRAMMABLE BUTTONS</t>
  </si>
  <si>
    <t>6160CR</t>
  </si>
  <si>
    <t>ALPHANUMERIC KEYPAD, COMMERCIAL, FIRE (IN RED)</t>
  </si>
  <si>
    <t>6160CR-2</t>
  </si>
  <si>
    <t>ALPHANUMERIC KEYPAD, COMMERCIAL, FIRE. REQUIRED FOR REV.9 PANELS</t>
  </si>
  <si>
    <t>6160PX</t>
  </si>
  <si>
    <t>ALPHA/ PROX KEYPAD</t>
  </si>
  <si>
    <t>PROXTG-BK</t>
  </si>
  <si>
    <t>PROX TAG FOR PROX KEYPAD, BLACK. ALSO AVAILABLE IN GRAY, PROXTG-GY</t>
  </si>
  <si>
    <t>6160RF</t>
  </si>
  <si>
    <t>ALPHA KEYPAD WITH BUILT IN TRANSCEIVER</t>
  </si>
  <si>
    <t>6160V</t>
  </si>
  <si>
    <t>CUSTOM ALPHA LCD KEYPAD WITH VOICE</t>
  </si>
  <si>
    <t>6164US</t>
  </si>
  <si>
    <t>ALPHA DISPLAY KEYPAD WITH 4 HARDWIRED ZONES &amp; RELAY</t>
  </si>
  <si>
    <t>6165EX</t>
  </si>
  <si>
    <t>ALPHA PORTRAIT KEYPAD</t>
  </si>
  <si>
    <t>6460S</t>
  </si>
  <si>
    <t>KEYPAD, SILVER/ BLACK, 2 X 16 ALPHA</t>
  </si>
  <si>
    <t>6460W</t>
  </si>
  <si>
    <t>KEYPAD, WHITE / GRAY, 2 X 16 ALPHA</t>
  </si>
  <si>
    <t>6280S</t>
  </si>
  <si>
    <t>GRAPHIC 7" TOUCHSCREEN KEYPAD, SILVER</t>
  </si>
  <si>
    <t>6280W</t>
  </si>
  <si>
    <t>GRAPHIC 7" TOUCHSCREEN KEYPAD, WHITE</t>
  </si>
  <si>
    <t>TUXWIFIS</t>
  </si>
  <si>
    <t>GRAPHIC 7" TOUCHSCREEN KEYPAD, SILVER - WITH VOICE</t>
  </si>
  <si>
    <t>TUXWIFIW</t>
  </si>
  <si>
    <t xml:space="preserve">GRAPHIC 7" TOUCHSCREEN KEYPAD, WHITE - WITH VOICE </t>
  </si>
  <si>
    <t>KEYPAD, FIXED ENGLISH, WIRELESS</t>
  </si>
  <si>
    <t>5828DM</t>
  </si>
  <si>
    <t>DESK MOUNT FOR 5828 KEYPAD</t>
  </si>
  <si>
    <t>5828V</t>
  </si>
  <si>
    <t>KEYPAD, FIXED ENGLISH, WIRELESS WITH VOICE</t>
  </si>
  <si>
    <t>LCP300KT</t>
  </si>
  <si>
    <t>GATEWAY CONTROL PANEL &amp; LCP300-DK DESK STAND</t>
  </si>
  <si>
    <t>LCP500-L</t>
  </si>
  <si>
    <t>LYRIC CONTROLLER</t>
  </si>
  <si>
    <t>LKP500-EN</t>
  </si>
  <si>
    <t>LYRIC KEYPAD</t>
  </si>
  <si>
    <t>LYRIC-CDMA</t>
  </si>
  <si>
    <t>CDMA COMMUNICATOR FOR LYRIC</t>
  </si>
  <si>
    <t>LYRICLTE-A</t>
  </si>
  <si>
    <t>AT&amp;T COMMUNICATOR FOR LYRIC</t>
  </si>
  <si>
    <t>AT&amp;T RADIO FOR LYRIC</t>
  </si>
  <si>
    <t>SIXCT</t>
  </si>
  <si>
    <t>SIX DOOR/WINDOW TRANSMITTER</t>
  </si>
  <si>
    <t>SIXMINICT</t>
  </si>
  <si>
    <t>SIX DOOR/WINDOW MINIATURE TRANSMITTER</t>
  </si>
  <si>
    <t>SIXPIR</t>
  </si>
  <si>
    <t>SIX MOTION DETECTOR</t>
  </si>
  <si>
    <t>SIXGB</t>
  </si>
  <si>
    <t>SIX GLASSBREAK</t>
  </si>
  <si>
    <t>SIXFOB</t>
  </si>
  <si>
    <t>SIX KEYFOB</t>
  </si>
  <si>
    <t>SIXSIREN</t>
  </si>
  <si>
    <t>SIX SIREN</t>
  </si>
  <si>
    <t>SIXSMOKE</t>
  </si>
  <si>
    <t>SIX SMOKE DETECTOR</t>
  </si>
  <si>
    <t>LCP500-24B</t>
  </si>
  <si>
    <t>24 HR BATTERY FOR LYRIC CONTROLLER</t>
  </si>
  <si>
    <t>LCP500-4B</t>
  </si>
  <si>
    <t>4 HOUR BATTERY FRO LYRIC CONTROLLER</t>
  </si>
  <si>
    <t>LKP500-24B</t>
  </si>
  <si>
    <t>BATTERY FOR LYRIC KEYPAD</t>
  </si>
  <si>
    <t>LCP500-DK</t>
  </si>
  <si>
    <t xml:space="preserve">DESK STAND FOR LYRIC CONTROLLER </t>
  </si>
  <si>
    <t>LCP300-DK</t>
  </si>
  <si>
    <t xml:space="preserve">DESK STAND FOR GATEWAY  CONTROLLER </t>
  </si>
  <si>
    <t>LKP500-DK</t>
  </si>
  <si>
    <t>DESK STAND FOR LYRIC KEYPAD</t>
  </si>
  <si>
    <t>300-04705V1</t>
  </si>
  <si>
    <t>TRANSFORMER FOR LYRIC CONTROLLER</t>
  </si>
  <si>
    <t>300-05763V1</t>
  </si>
  <si>
    <t>TRANSFORMER FOR GATEWAY</t>
  </si>
  <si>
    <t>5800C2W</t>
  </si>
  <si>
    <t>WIRELESS HARDWIRE TO WIRELSS CONVERTOR</t>
  </si>
  <si>
    <t>5800CO</t>
  </si>
  <si>
    <t>CO DETECTOR</t>
  </si>
  <si>
    <t>5800COMBO</t>
  </si>
  <si>
    <t>WIRELESS SMOKE/ CO DETECTOR</t>
  </si>
  <si>
    <t>5800MICRA</t>
  </si>
  <si>
    <t>TRANSMITTER,3/4" ,MINI,RECESSED</t>
  </si>
  <si>
    <t>5800MINI</t>
  </si>
  <si>
    <t>WIRELESS ONE-ZONE DOOR/ WINDOW TRANSMITTER</t>
  </si>
  <si>
    <t>5800MINIBR</t>
  </si>
  <si>
    <t>WIRELESS ONE-ZONE DOOR/ WINDOW TRANSMITTER (ALSO AVAILABLE IN BROWN)</t>
  </si>
  <si>
    <t>5800PIR-OD</t>
  </si>
  <si>
    <t>PIR, OUTDOOR, WIRELESS</t>
  </si>
  <si>
    <t>5800PIR</t>
  </si>
  <si>
    <t>WIRELESS PIR w/ LOW TEMPURATURE</t>
  </si>
  <si>
    <t>5800PIR-COM</t>
  </si>
  <si>
    <t>WIRELESS PIR, COMMERCIAL</t>
  </si>
  <si>
    <t>5800PIR-RES</t>
  </si>
  <si>
    <t>WIRELESS PIR, RESIDENTIAL</t>
  </si>
  <si>
    <t>5800RL</t>
  </si>
  <si>
    <t>WIRELESS RELAY MODULE</t>
  </si>
  <si>
    <t>5800RP</t>
  </si>
  <si>
    <t>WIRELESS REPEATER, EXTENDS THE RANGE OF 5800 SERIES WIRELESS DEVICES</t>
  </si>
  <si>
    <t>5800RPS</t>
  </si>
  <si>
    <t>WIRELESS DOOR PLUNGER</t>
  </si>
  <si>
    <t>5800SS1</t>
  </si>
  <si>
    <t>WIRELESS GLASSBREAK SHOCK SENSOR</t>
  </si>
  <si>
    <t>5800WAVE</t>
  </si>
  <si>
    <t>WIRELESS SIREN</t>
  </si>
  <si>
    <t>5802WXT</t>
  </si>
  <si>
    <t>WIRELESS PANIC BUTTON, 1 BUTTON</t>
  </si>
  <si>
    <t>5802WXT-2</t>
  </si>
  <si>
    <t>WIRELESS PANIC BUTTON, 2 BUTTON</t>
  </si>
  <si>
    <t>5804E</t>
  </si>
  <si>
    <t>FOUR BUTTON WIRELESS KEY WITH ENCRYPTION</t>
  </si>
  <si>
    <t>5806W3</t>
  </si>
  <si>
    <t>WIRELESS SMOKE DETECTOR</t>
  </si>
  <si>
    <t>5808W3</t>
  </si>
  <si>
    <t xml:space="preserve">WIRELESS SMOKE &amp; HEAT DETECTOR </t>
  </si>
  <si>
    <t>5809SS</t>
  </si>
  <si>
    <t>HEAT DETECTOR, TRANSMITTER</t>
  </si>
  <si>
    <t>DOOR WINDOW TRANSMITTER</t>
  </si>
  <si>
    <t>5815WG</t>
  </si>
  <si>
    <t>TWO ZONE DOOR/WINDOW TRANSMITTER</t>
  </si>
  <si>
    <t>5816BR</t>
  </si>
  <si>
    <t>3-PK CASES FOR 5816 BROWN</t>
  </si>
  <si>
    <t>5816WHCASE</t>
  </si>
  <si>
    <t xml:space="preserve">SINGLE CASE FOR 5816 WHITE </t>
  </si>
  <si>
    <t>5816OD</t>
  </si>
  <si>
    <t xml:space="preserve">TWO ZONE  OUTDOOR TRANSMITTER WITH TAMPER </t>
  </si>
  <si>
    <t>5816WMBR</t>
  </si>
  <si>
    <t xml:space="preserve">DOOR /WINDOW TRANSMITTER with MAGNETS. </t>
  </si>
  <si>
    <t>5816WMWH</t>
  </si>
  <si>
    <t>DOOR /WINDOW TRANSMITTER with MAGNETS.</t>
  </si>
  <si>
    <t>5817XT</t>
  </si>
  <si>
    <t>MULTIPOINT TRANSMITTER</t>
  </si>
  <si>
    <t>5817CBXT</t>
  </si>
  <si>
    <t>UL COMMERCIAL BURG WIRELESS TRANSMITTER-MAKES ANY CONTACT DEVICE A WIRELESS DEVICE (REQUIRES 5881ENHC RECEIVER)</t>
  </si>
  <si>
    <t>5818MNL</t>
  </si>
  <si>
    <t>RECESSED DOOR TRANSMITTER, LITHIUM BATTERY</t>
  </si>
  <si>
    <t>5819S</t>
  </si>
  <si>
    <t>SHOCK SENSOR (WHITE)</t>
  </si>
  <si>
    <t>5819SBR</t>
  </si>
  <si>
    <t>SHOCK SENSOR (BROWN)</t>
  </si>
  <si>
    <t>5820L</t>
  </si>
  <si>
    <t>SINGLE ZONE TRANSMITTER, LITHIUM BATTERY</t>
  </si>
  <si>
    <t>WIRELESS TEMP AND FLOOD SENSOR</t>
  </si>
  <si>
    <t xml:space="preserve">5821PB-KT </t>
  </si>
  <si>
    <t>KIT CONTAINS -5821 SENSOR &amp; 470PB PROBE</t>
  </si>
  <si>
    <t>5822T</t>
  </si>
  <si>
    <t xml:space="preserve">WIRELESS TILT SENSOR </t>
  </si>
  <si>
    <t>5834-4</t>
  </si>
  <si>
    <t>WIRELESS 4-BUTTON KEYFOB</t>
  </si>
  <si>
    <t>5834-4EN</t>
  </si>
  <si>
    <t>WIRELESS 4-BUTTON KEYFOB, HIGH END VERSION</t>
  </si>
  <si>
    <t>WIRELESS GLASSBREAK</t>
  </si>
  <si>
    <t>TRANSMITTER, HOLD-UP SWITCH</t>
  </si>
  <si>
    <t>5870API-GY</t>
  </si>
  <si>
    <t xml:space="preserve">WIRELESS ASSET PROTECTION SENSOR  </t>
  </si>
  <si>
    <t xml:space="preserve">5870API-WH </t>
  </si>
  <si>
    <t>5877GDPK</t>
  </si>
  <si>
    <t>WIRELESS GARAGE DOOR RECEIVER KIT  w/RELAY MODULE  &amp; ZWAVE STROBE</t>
  </si>
  <si>
    <t>WIRELESS K-BAND DUAL-TEC MOTION SENSOR</t>
  </si>
  <si>
    <t>5898BR</t>
  </si>
  <si>
    <t>MAGNETS FOR 5800 SERIES, BROWN, PKG OF 10</t>
  </si>
  <si>
    <t>MAGNETS FOR 5800 SERIES, PKG OF 4</t>
  </si>
  <si>
    <t>5899B</t>
  </si>
  <si>
    <t>5800 MAGNETS FOR 5820L &amp; 5815</t>
  </si>
  <si>
    <t>5881ENH</t>
  </si>
  <si>
    <t>WIRELESS H RECEIVER</t>
  </si>
  <si>
    <t>5881ENHC</t>
  </si>
  <si>
    <t>WIRELESS RECEIVER, DESIGNED FOR USE WITH CONTROL PANELS THAT ARE APPROVED FOR USE IN COMMERCIAL FIRE AND/OR BURGLARY INSTALLATIONS.</t>
  </si>
  <si>
    <t>5881ENL</t>
  </si>
  <si>
    <t>WIRELESS L RECEIVER, SUPPORTS 8 ZONES</t>
  </si>
  <si>
    <t>5881ENM</t>
  </si>
  <si>
    <t>WIRELESS M RECEIVER, SUPPORTS 16 ZONES</t>
  </si>
  <si>
    <t>5883H</t>
  </si>
  <si>
    <t>WIRELESS TRANSCEIVER - HIGH</t>
  </si>
  <si>
    <t>5800BOX</t>
  </si>
  <si>
    <t>RF RECEIVER BOX FOR COMMERCIAL FIRE</t>
  </si>
  <si>
    <t>58LSAVR2PIKT</t>
  </si>
  <si>
    <t>KIT INCLUDES 5881ENL receiver , 5816 &amp; 5800PIR-RES motion detector</t>
  </si>
  <si>
    <t>58LSAVR3PIKT</t>
  </si>
  <si>
    <t>KIT INCLUDES 5881ENM receiver , (3) 5816 transmitters, 5800PIR-RES motion detector  &amp; 5834-4 wireless key</t>
  </si>
  <si>
    <t>5877GDPK-KT1</t>
  </si>
  <si>
    <t>KIT INCLUDES  5877GDPK, 5822T</t>
  </si>
  <si>
    <t>5877GDPK-KT2</t>
  </si>
  <si>
    <t>KIT INCLUDES  5877GDPK, 5822T, L5100-ZWAVE</t>
  </si>
  <si>
    <t>VPLUS-WRLS</t>
  </si>
  <si>
    <t>KIT INCLUDES (1) 5881ENH WIRELESS RECEIVER, (6) 5816 WIRELESS DOOR/WINDOW TRANSMITTERS, (1) 5800PIR, (1) 5834-4 WIRELESS KEY</t>
  </si>
  <si>
    <t>CEREM</t>
  </si>
  <si>
    <t>REMOTE, 3-BUTTON</t>
  </si>
  <si>
    <t>CEREMLXB</t>
  </si>
  <si>
    <t>BLACK REMOTE, 4-BUTTON FOR CE2Y-LX</t>
  </si>
  <si>
    <t>CE2Y-2</t>
  </si>
  <si>
    <t>KIT INCLUDES CE3 W/CEREM</t>
  </si>
  <si>
    <t>CE3</t>
  </si>
  <si>
    <t>4-BTTN UNIV KEYFOB &amp; REC KIT</t>
  </si>
  <si>
    <t>LTE-L57V</t>
  </si>
  <si>
    <t>LTE COMMUNICATOR, LYNX TOUCH L5210/L7000</t>
  </si>
  <si>
    <t>7847i</t>
  </si>
  <si>
    <t>INTERNET COMMUNICATOR</t>
  </si>
  <si>
    <t>7847i-E</t>
  </si>
  <si>
    <t>LTE-IV</t>
  </si>
  <si>
    <t>MULTI-PATH VERIZON RADIO</t>
  </si>
  <si>
    <t>LTE-XV</t>
  </si>
  <si>
    <t>LTE CONTROLLER-RADIO (VERIZON)</t>
  </si>
  <si>
    <t>LTEXV-TC2</t>
  </si>
  <si>
    <t>LTE-XV, V15V20-TC2UPG</t>
  </si>
  <si>
    <t>LTE-L3V</t>
  </si>
  <si>
    <t>LTE COMMUNICATOR, F/L3000 (VERIZON)</t>
  </si>
  <si>
    <t xml:space="preserve">GSMVLP-AUDIO </t>
  </si>
  <si>
    <t>AUDIO CABLE FOR GSMVLP</t>
  </si>
  <si>
    <t>GSMVLP4G-KT</t>
  </si>
  <si>
    <t>GSMVLP 4G RADIO &amp; GSMVLP-AUDIO CABLE</t>
  </si>
  <si>
    <t>GSMV4G</t>
  </si>
  <si>
    <t xml:space="preserve">DIGITAL CELLULAR 4G COMMUNICATOR </t>
  </si>
  <si>
    <t>GSMV-AUDIO</t>
  </si>
  <si>
    <t>AUDIO CABLE FOR GSMV RADIO</t>
  </si>
  <si>
    <t>LTE-XA</t>
  </si>
  <si>
    <t>LTE CONTROLLER RADIO - AT&amp;T</t>
  </si>
  <si>
    <t>GSMX-AUDIO</t>
  </si>
  <si>
    <t>AUDIO CABLE FOR GSMX RADIO</t>
  </si>
  <si>
    <t>IGSMCFP4G</t>
  </si>
  <si>
    <t xml:space="preserve">GSM/ INTERNET COMMERCIAL, 4G </t>
  </si>
  <si>
    <t>iGSMHS4G</t>
  </si>
  <si>
    <t>HIGH SECURITY COMMUNICATOR, 4G</t>
  </si>
  <si>
    <t>iGSMV4G</t>
  </si>
  <si>
    <t>INTERNET &amp; GSM COMMUNICATOR, 2-WAY VOICE</t>
  </si>
  <si>
    <t>ILP5</t>
  </si>
  <si>
    <t>INTERNAL INTERNET COMMUNICATOR</t>
  </si>
  <si>
    <t>VISTA-GSM4G</t>
  </si>
  <si>
    <t>4G GSM RADIO for VISTA-21IP</t>
  </si>
  <si>
    <t>DBCAM-TRIM</t>
  </si>
  <si>
    <t>RECTANGULAR VIDEO DOORBELL CAMERA (Also available in Bronze                        DBCAM-TRIMBR)</t>
  </si>
  <si>
    <t>DBCAM-TRIMBR</t>
  </si>
  <si>
    <t>IPCAM-WIC1</t>
  </si>
  <si>
    <t>INDOOR WIFI CAMERA</t>
  </si>
  <si>
    <t>IPCAM-WIC2</t>
  </si>
  <si>
    <t>MID-TIER INDOOR WIFI CAMERA</t>
  </si>
  <si>
    <t>IPCAM-WOC1</t>
  </si>
  <si>
    <t>OUTDOOR WIFI CAMERA</t>
  </si>
  <si>
    <t>DBCAM-DAK</t>
  </si>
  <si>
    <t>DIGITAL ADAPTOR KIT FOR VIDEO DOORBELL, 4 PACK</t>
  </si>
  <si>
    <t>DBCAM-WMK</t>
  </si>
  <si>
    <t xml:space="preserve">WEDGE MOUNT KIT FOR DIGITAL DOORBELL, 4 PACK </t>
  </si>
  <si>
    <t>IPCAM-WICEXT</t>
  </si>
  <si>
    <t xml:space="preserve">EXTENSION CABLE FOR -WIC1 &amp; -WIC2 CAMERA </t>
  </si>
  <si>
    <t>TCVT2</t>
  </si>
  <si>
    <t xml:space="preserve">TOTAL CONNECT VEHICLE TRACKER </t>
  </si>
  <si>
    <t>TCAT</t>
  </si>
  <si>
    <t xml:space="preserve">TOTAL CONNECT ASSET TRACKER </t>
  </si>
  <si>
    <t>TCAT-EB</t>
  </si>
  <si>
    <t xml:space="preserve">TOTAL CONNECT ASSET TRACKER WITH EXTENDED BATTERY </t>
  </si>
  <si>
    <t>CELL-ANTSMA</t>
  </si>
  <si>
    <t>BLADE ANTENNA WITH 6-FOOT CABLE, INCLUDES CELL-EXT</t>
  </si>
  <si>
    <t>CELL-ANTU</t>
  </si>
  <si>
    <t>MULTI-BAND CELL ANTENNA FOR LTE, CDMA &amp; 3G</t>
  </si>
  <si>
    <t>CELL-ANTHB</t>
  </si>
  <si>
    <t>HEPTA-BAND BLADE ANTENNA, INCLUDES CELL-EXT</t>
  </si>
  <si>
    <t>CELL-ANT3DB</t>
  </si>
  <si>
    <t>OUTDOOR ANTENNA, INCLUDES CELL-EXT</t>
  </si>
  <si>
    <t>CELL-ANTRA</t>
  </si>
  <si>
    <t>BLADE ANTENNA WITH 6-FOOT CABLE, INCLUDES CELL-EXTRA</t>
  </si>
  <si>
    <t>CELL-ANTST</t>
  </si>
  <si>
    <t>BLADE ANTENNA WITH CELL-EXTST INCLUDED</t>
  </si>
  <si>
    <t>7626-5</t>
  </si>
  <si>
    <t>5-FOOT COAX CABLE</t>
  </si>
  <si>
    <t>7626-25HC</t>
  </si>
  <si>
    <t>25-FOOT COAX CABLE</t>
  </si>
  <si>
    <t>7626-50HC</t>
  </si>
  <si>
    <t>50-FOOT COAX CABLE</t>
  </si>
  <si>
    <t>CELL-EXT</t>
  </si>
  <si>
    <t>COAX CABLE ADAPTOR-U.FL TO SMA CABLE GSMX, GSMV,VISTA-GSM,LYNX PLUS (GSM), LYNX TOUCH RADIOS</t>
  </si>
  <si>
    <t>CELL-EXTST</t>
  </si>
  <si>
    <t>ANTENNA ADAPTOR CABLE FOR TS RADIOS</t>
  </si>
  <si>
    <t>WA7626-CA</t>
  </si>
  <si>
    <t>ADAPTER CABLE FOR 7825 OR 7825 OC ANTENNAS</t>
  </si>
  <si>
    <t>7720BT</t>
  </si>
  <si>
    <t>BATTERY FOR 7830R AND 7720 SERIES RADIOS.</t>
  </si>
  <si>
    <t>7720P</t>
  </si>
  <si>
    <t>HANDHELD PROGRAMMER FOR ALARMNET A, M, C, &amp; 7845I PRODUCTS</t>
  </si>
  <si>
    <t>7720V2TR</t>
  </si>
  <si>
    <t>12VDC PLUG-IN TRANSFORMER</t>
  </si>
  <si>
    <t>LYNXGSMEXTCB</t>
  </si>
  <si>
    <t>L3000 EXTERNAL RADIO CABLE</t>
  </si>
  <si>
    <t>CELL3DBKT</t>
  </si>
  <si>
    <t>KIT INCLUDES WA7626-CA &amp; CELL-ANT3DB</t>
  </si>
  <si>
    <t>CELL3DB5KT</t>
  </si>
  <si>
    <t>KIT INCLUDES CELL-ANT3DB, WA7626-CA, 7626-5</t>
  </si>
  <si>
    <t>CELL3DB25KT</t>
  </si>
  <si>
    <t>KIT INCLUDES WA7626-CA,CELL-ANT3DB &amp; 7626-25HC</t>
  </si>
  <si>
    <t>CELL3DB25KT1</t>
  </si>
  <si>
    <t>KIT INCLUDES WA7626-CA,CELL-ANT3DB &amp; 7626-25HC &amp; CELL-EXTRA</t>
  </si>
  <si>
    <t>CELL3DB25KT2</t>
  </si>
  <si>
    <t>KIT INCLUDES WA7626-CA,CELL-ANT3DB &amp; 7626-25HC &amp; CELL-EXTST</t>
  </si>
  <si>
    <t>CELL3DB50KT</t>
  </si>
  <si>
    <t>KIT INCLUDES CELL-ANT3DB, WA7626-CA &amp; 7626-50HC</t>
  </si>
  <si>
    <t>CELL3DB50KT1</t>
  </si>
  <si>
    <t>KIT INCLUDES CELL-ANT3DB, WA7626-CA &amp; 7626-50HC &amp; CELL-EXTRA</t>
  </si>
  <si>
    <t>CELL3DB50KT2</t>
  </si>
  <si>
    <t>KIT INCLUDES CELL-ANT3DB, WA7626-CA &amp; 7626-50HC &amp; CELL-EXTST</t>
  </si>
  <si>
    <t>CK-IS310BL</t>
  </si>
  <si>
    <t>REQUEST-TO-EXIT SENSORS STANDARD FEATURES, RANGE 5.5 FT. X 2 FT. UP TO 8.4 FT. X 15.8 FT. ,BLACK (IS310BL)0-000-361-02</t>
  </si>
  <si>
    <t>CK-IS310WH</t>
  </si>
  <si>
    <t>REQUEST-TO-EXIT SENSORS STANDARD FEATURES, RANGE 5.5 FT. X 2 FT. UP TO 8.4 FT. X 15.8 FT. ,WHITE  (IS310WH 0-000-361-01)</t>
  </si>
  <si>
    <t>CK-IS320WH</t>
  </si>
  <si>
    <t>REQUEST-TO-EXIT SENSORS ADVANCE FEATURES, RANGE 5.5 FT. X 2 FT. UP TO 8.4 FT. X 15.8 FT. IN WHITE  (IS320WH 0-000-361-03)</t>
  </si>
  <si>
    <t>CK-IS320BL</t>
  </si>
  <si>
    <t>REQUEST-TO-EXIT SENSORS ADVANCE FEATURES, RANGE 5.5 FT. X 2 FT. UP TO 8.4 FT. X 15.8 FT. BLACK (IS320BL 0-000-361-04)</t>
  </si>
  <si>
    <t>CK-IS310WK5</t>
  </si>
  <si>
    <t>KIT INCLUDES: (5) IS310WH (IS310WK5)0-000-361-01/5)</t>
  </si>
  <si>
    <t>CK-IS310WK10</t>
  </si>
  <si>
    <t>KIT INCLUDES: (10) IS310WH…. 0-000-361-01/10</t>
  </si>
  <si>
    <t xml:space="preserve">MODULE V-PLEX,  ACCESS CONTROL EXPANSION FOR THE VISTA-32FB, 128B, 128BP, 128FB, 128FBP, 250BP OR 250FBP CONTROLS.  </t>
  </si>
  <si>
    <t>4191SN-WH</t>
  </si>
  <si>
    <t>V-PLEX, RECESSED CONTACT 1/2" DIAMETER CASE, 7/8" GAP (WHITE)</t>
  </si>
  <si>
    <t>4939SN-WH</t>
  </si>
  <si>
    <t xml:space="preserve">V-PLEX, SURFACE MOUNT CONTACT, ADDRESSABLE, 1.25" GAP, '39' STYLE WITH SNAP ON COVER TO CONCEAL MOUNTING SCREWS, IN WHITE </t>
  </si>
  <si>
    <t>4939SN-BR</t>
  </si>
  <si>
    <t>V-PLEX, SURFACE MOUNT CONTACT, ADDRESSABLE, 1.25" GAP, '39' STYLE WITH SNAP ON COVER TO CONCEAL MOUNTING SCREWS, IN BROWN (ALSO AVAILABLE IN GRAY)</t>
  </si>
  <si>
    <t>4959SN</t>
  </si>
  <si>
    <t>V-PLEX, OVERHEAD DOOR CONTACT, 2.0" GAP, RUGGED ALUMINUM HOUSING AND ADJUSTABLE L BRACKET TYPE MAGNET, TAMPER RESISTANT</t>
  </si>
  <si>
    <t>CONTACT OPEN CIRCUIT</t>
  </si>
  <si>
    <t>7945-2GY</t>
  </si>
  <si>
    <t>SURFACE MOUNT CONTACT, WITH XTP SURGE PROTECTION, 6 FEET OF CL2 CABLE, 2.5" GAP IN GRAY</t>
  </si>
  <si>
    <t>7945WH</t>
  </si>
  <si>
    <t>SURFACE MOUNT CONTACT WITH 2400VOLTS OF SURGE PROTECTION, 2.5" GAP, 6FOOT CLII CABLE IN WHITE (ALSO AVAILABLE IN BROWN AND GRAY)</t>
  </si>
  <si>
    <t>OVERHEAD DOOR CONTACT, 2 3/8" GAP, ADJUSTABLE MAGNET, 24" ARMORED CABLE</t>
  </si>
  <si>
    <t>958M</t>
  </si>
  <si>
    <t>MAGNET FOR 958 CONTACT</t>
  </si>
  <si>
    <t>958-2</t>
  </si>
  <si>
    <t>OVERHEAD DOOR CONTACT, SPDT, 2 3/8" GAP, ADJUSTABLE MAGNET, 24" ARMORED CABLE</t>
  </si>
  <si>
    <t>OVERHEAD DOOR CONTACT WITH 2400VOLTS OF SURGE PROTECTION, 2.0" GAP, ADJUSTABLE MAGNET, 24" ARMORED CABLE</t>
  </si>
  <si>
    <t>SURFACE MOUNT CONTACT IN ALUMINUM HOUSING WITH 2400VOLTS OF SURGE PROTECTION, 2.5" GAP, 3FOOT ARMORED CABLE</t>
  </si>
  <si>
    <t>968XTP</t>
  </si>
  <si>
    <t>HIGH SECURITY BALANCED MAGNETIC SWITCH WITH 2400VOLTS OF SURGE PROTECTION, INDOOR/OUTDOOR USE, 3FT ARMORED CABLE</t>
  </si>
  <si>
    <t>0-000-181-01</t>
  </si>
  <si>
    <t>INDUSTRIAL SURFACE MOUNT, 2" GAP, WIDE GAP (MPS80WGW)</t>
  </si>
  <si>
    <t>PIR, RECESSED (40' X 56')</t>
  </si>
  <si>
    <t>995LR</t>
  </si>
  <si>
    <t>LONG RANGE LENS - 995 PIR</t>
  </si>
  <si>
    <t>995PA</t>
  </si>
  <si>
    <t>PET ALLEY LENS - 995 PIR</t>
  </si>
  <si>
    <t>PIR CEILING MOUNT, 36' MAX</t>
  </si>
  <si>
    <t>CK-DT6360STC</t>
  </si>
  <si>
    <t xml:space="preserve"> DUAL-TEC, X-BAND, COMMERCIAL CEILING MOUNT, RANGE 50' DIAMETER 360 DEGREE COVERAGE, 8' TO 16' MOUNTING HEIGHT (0-005-363-01)</t>
  </si>
  <si>
    <t>0-000-059-03</t>
  </si>
  <si>
    <t>PET IMMUNE DUAL TEC K-BAND MOTION SENSOR WITH FORM "C" RELAY, RANGE 35' X 40' - DT7435C</t>
  </si>
  <si>
    <t>CK-DT7500SN</t>
  </si>
  <si>
    <t>DUAL TEC, V-PLEX</t>
  </si>
  <si>
    <t>CK-DT8035</t>
  </si>
  <si>
    <t>WIRED PIR, 35' DUAL TEC, TAMPER, 100 LB PET IMMUNITY</t>
  </si>
  <si>
    <t>CK-DT8050</t>
  </si>
  <si>
    <t>WIRED,50 DUAL TEC,TAMPER,FRESNEL</t>
  </si>
  <si>
    <t>CK-DT8050A</t>
  </si>
  <si>
    <t>WIRED,50 DUAL TEC,ANTIMASKING</t>
  </si>
  <si>
    <t>CK-DT8050M</t>
  </si>
  <si>
    <t>DUAL-TEC,50' WITH INTEGRATED EOLR</t>
  </si>
  <si>
    <t>CK-IS216TCUR</t>
  </si>
  <si>
    <t>CURTAIN PIR, RANGE 33' X 5.5' (IS216-CUR)</t>
  </si>
  <si>
    <t>IS2500LT</t>
  </si>
  <si>
    <t>PIR, WIDE AREA, LOW TEMP</t>
  </si>
  <si>
    <t>CK-IS2500SN</t>
  </si>
  <si>
    <t>PIR, V-PLEX</t>
  </si>
  <si>
    <t>CK-IS3050A-SN</t>
  </si>
  <si>
    <t>PIR,50' W/ANTI-MASK</t>
  </si>
  <si>
    <t>IS25100TC</t>
  </si>
  <si>
    <t>LONG RANGE PIR DETECTOR, RANGE 100' X 20' WITH FORM "C" RELAY</t>
  </si>
  <si>
    <t>CK-IS2560TC</t>
  </si>
  <si>
    <t>WIDE AREA PIR DETECTOR, RANGE 60' X 85' WITH FORM "C" RELAY AND TAMPER RESISTANCE</t>
  </si>
  <si>
    <t>CK-IS335</t>
  </si>
  <si>
    <t>FRESNEL PIR, 40 x 56', 80 LB PET IMMUNITY</t>
  </si>
  <si>
    <t>CK-DT6100STC</t>
  </si>
  <si>
    <t>LONG RANGE DUAL-TEC PIR, RANGE: 100' x 20' (DT6100STC)(0-000-610-01)</t>
  </si>
  <si>
    <t>CEILING MOUNT DUAL TEC, RANGE 50' DIAMETER 360 DEGREE COVERAGE, 8' TO 16' MOUNTING HEIGHT, (0-005-363-01)</t>
  </si>
  <si>
    <t>CK-DT7450C</t>
  </si>
  <si>
    <t>DUAL TEC 50' K-BAND WITH FORM "C" RELAY (0-000-058-02)</t>
  </si>
  <si>
    <t>11BR</t>
  </si>
  <si>
    <t>VIBRATION CONTACT IN BROWN</t>
  </si>
  <si>
    <t>11WH</t>
  </si>
  <si>
    <t>VIBRATION CONTACT IN WHITE (ALSO AVAILABLE IN BROWN)</t>
  </si>
  <si>
    <t>ASC-SS1</t>
  </si>
  <si>
    <t>SHOCK SENSOR, ADHESIVE MOUNT TO GLASS</t>
  </si>
  <si>
    <t>CK-FG1025Z</t>
  </si>
  <si>
    <t>GLASSBREAK DETECTOR WITH EXCLUSION ZONE (0-001-251-01)</t>
  </si>
  <si>
    <t>CK-FG1615</t>
  </si>
  <si>
    <t>GLASSBREAK DETECTOR, NON-ADJUSTABLE WITH 15' RANGE (0-001-028-01)</t>
  </si>
  <si>
    <t>CK-FG1625</t>
  </si>
  <si>
    <t>GLASSBREAK DETECTOR, 25' RANGE.(0-001-027-01)</t>
  </si>
  <si>
    <t>CK-FG1625F</t>
  </si>
  <si>
    <t>FLUSH MOUNT GLASSBREAK, 25' RANGE.(0-001-030-01)</t>
  </si>
  <si>
    <t>CK-FG1625R</t>
  </si>
  <si>
    <t>ROUND GLASSBREAK, 25'.(0-001-031-01)</t>
  </si>
  <si>
    <t>CK-FG1625RFM</t>
  </si>
  <si>
    <t>ROUND, FLUSH MOUNT  GLASSBREAK</t>
  </si>
  <si>
    <t>CK-FG1625RT</t>
  </si>
  <si>
    <t>ACOUSTIC GLASSBREAK, ROUND WITH TAMPER (0-001-031-02)</t>
  </si>
  <si>
    <t>CK-FG1625SN</t>
  </si>
  <si>
    <t>ACOUSTIC GLASSBREAK DETECTOR, V-PLEX</t>
  </si>
  <si>
    <t>CK-FG1625T</t>
  </si>
  <si>
    <t>ACOUSTIC GLASSBREAK, FORM C, TAMPER (0-001-027-02)</t>
  </si>
  <si>
    <t>CK-FG701</t>
  </si>
  <si>
    <t>GLASSBREAK SIMULATOR/TESTER.(0-000-701-01)</t>
  </si>
  <si>
    <t>CK-FG730</t>
  </si>
  <si>
    <t>DUAL FLEXGUARD AUDIO DETECTOR (0-010-731-01)</t>
  </si>
  <si>
    <t>MONEY CLIP, HOLD UP SWITCH</t>
  </si>
  <si>
    <t>HOLD UP SWITCH, FOOT RAIL, 18" LONG</t>
  </si>
  <si>
    <t>HOLD UP SWITCH WITH LOCK IN FLAG</t>
  </si>
  <si>
    <t>269R</t>
  </si>
  <si>
    <t>HOLD UP SWITCH, HARDWIRED WITH STAINLESS STEEL COVER</t>
  </si>
  <si>
    <t>269SN</t>
  </si>
  <si>
    <t>V-PLEX HOLD UP SWITCH</t>
  </si>
  <si>
    <t>270R</t>
  </si>
  <si>
    <t>HOLD UP SWITCH, HARDWIRED IN PLASTIC CASE</t>
  </si>
  <si>
    <t>INDICATOR SWITCH WITH DPDT CONTACTS</t>
  </si>
  <si>
    <t>SIREN, 30WATT, 6-12VOLT OPERATION</t>
  </si>
  <si>
    <t>705-820</t>
  </si>
  <si>
    <t>SPEAKER, 5" DIAMETER, 20 WATT, 8 OHM</t>
  </si>
  <si>
    <t>HIGH POWER SPEAKER, 40 WATT, 8 OHM</t>
  </si>
  <si>
    <t>SIREN, 6-12 VOLT OPERATION RANGE</t>
  </si>
  <si>
    <t>735BE</t>
  </si>
  <si>
    <t>SPEAKER IN TAMPERED CABINET, 20WATT, 8 OHM</t>
  </si>
  <si>
    <t>INDOOR SPEAKER, SURFACE MOUNT, 15 WATT</t>
  </si>
  <si>
    <t>746F</t>
  </si>
  <si>
    <t>INDOOR SPEAKER, FLUSH MOUNT, 15 WATT</t>
  </si>
  <si>
    <t>INDOOR SIREN, SURFACE MOUNT, 2 TONE</t>
  </si>
  <si>
    <t>747F</t>
  </si>
  <si>
    <t>INDOOR SIREN, FLUSH MOUNT, 2-TONE</t>
  </si>
  <si>
    <t>747PD</t>
  </si>
  <si>
    <t>INDOOR SIREN, 2 TONE, PIEZO DYNAMIC</t>
  </si>
  <si>
    <t>SIREN, SELF CONTAINED, 2 TONE, 119DB</t>
  </si>
  <si>
    <t>748LC</t>
  </si>
  <si>
    <t>SIREN, SELF CONTAINED, 2 TONE, LOW CURRENT, 112DB</t>
  </si>
  <si>
    <t>OUTDOOR SPEAKER WITH TAMPER, 8 OHM, 25 WATT</t>
  </si>
  <si>
    <t>AB12M</t>
  </si>
  <si>
    <t>MOTORIZED ALARM BELL IN CABINET , 10" DIAMETER, 12 VOLT OPERATION, UL GRADE A LISTED</t>
  </si>
  <si>
    <t>WAVE</t>
  </si>
  <si>
    <t>INDOOR SPEAKER, 8 OHM, 15 WATT</t>
  </si>
  <si>
    <t>WAVE2</t>
  </si>
  <si>
    <t>SIREN, INDOOR, SURFACE MOUNT, 2-TONE</t>
  </si>
  <si>
    <t>WAVE2EX</t>
  </si>
  <si>
    <t>INDOOR SOUNDER, PIEZO TYPE</t>
  </si>
  <si>
    <t>WAVE2F</t>
  </si>
  <si>
    <t>SIREN, FLUSH MOUNT, 2-TONE</t>
  </si>
  <si>
    <t>WAVE2PD</t>
  </si>
  <si>
    <t>INDOOR SIREN, 2-TONE, PIEZO DYNAMIC</t>
  </si>
  <si>
    <t>WAVE-F</t>
  </si>
  <si>
    <t>FLUSH MOUNT SPEAKER</t>
  </si>
  <si>
    <t>SWITCH C.C.</t>
  </si>
  <si>
    <t>BRACKET CLIP MOUNT FOR 112,113</t>
  </si>
  <si>
    <t>28-2</t>
  </si>
  <si>
    <t>BRACKET CLIP MOUNT FOR 955 PLUNGER SWITCH</t>
  </si>
  <si>
    <t>4191WA</t>
  </si>
  <si>
    <t>ADAPTER PLUG FOR 4191WH</t>
  </si>
  <si>
    <t>470-12</t>
  </si>
  <si>
    <t>WATER SENSOR 12V</t>
  </si>
  <si>
    <t>470PB</t>
  </si>
  <si>
    <t>PROBE FOR 470-12 WATER SENSOR</t>
  </si>
  <si>
    <t>52BR</t>
  </si>
  <si>
    <t>SPACER FOR 39/7939 SURFACE MOUNT CONTACT IN BROWN</t>
  </si>
  <si>
    <t>52WH</t>
  </si>
  <si>
    <t>SPACER FOR 39/7939 SURFACE MOUNT CONTACT IN WHITE</t>
  </si>
  <si>
    <t>64WH</t>
  </si>
  <si>
    <t xml:space="preserve">RETRACT SLIM DOOR CORD IN WHITE </t>
  </si>
  <si>
    <t>DOOR CORD WITH DISCONECTING PLUG</t>
  </si>
  <si>
    <t>710AM</t>
  </si>
  <si>
    <t>STROBE LIGHT WITH AMBER LENS</t>
  </si>
  <si>
    <t>710BL</t>
  </si>
  <si>
    <t>STROBE LIGHT WITH BLUE LENS</t>
  </si>
  <si>
    <t>710CL</t>
  </si>
  <si>
    <t>STROBE LIGHT WITH CLEAR LENS</t>
  </si>
  <si>
    <t>710RD</t>
  </si>
  <si>
    <t>STROBE LIGHT WITH RED LENS</t>
  </si>
  <si>
    <t>FLOOR TRAP</t>
  </si>
  <si>
    <t>913WH</t>
  </si>
  <si>
    <t xml:space="preserve">PRE-WIRE PLUG, 3/4" DIAMETER IN WHITE </t>
  </si>
  <si>
    <t>91F</t>
  </si>
  <si>
    <t>PLASTIC STRAP 1/8" 100/BAG</t>
  </si>
  <si>
    <t>944SP-WH</t>
  </si>
  <si>
    <t>RECESSED 3/8 "CONTACT W/ 3/4" ADAPTER,  (ALSO AVAILABLE IN BROWN)</t>
  </si>
  <si>
    <t>944TRE-WH</t>
  </si>
  <si>
    <t xml:space="preserve">RECESSED CONTACT IN WHITE, 3/8" DIAMETER WITH 3/8" DIAMETER RARE EARTH MAGNET, 0.5" GAP </t>
  </si>
  <si>
    <t>944TSP-WH</t>
  </si>
  <si>
    <t>RECESSED CONTACT, 3/4" DIAMETER SWITCH, 3/8" DIAMETER MAGNET, 3/4" GAP, WHITE. FOR AMMO BOX, ORDER QTY 50. (ALSO AVAILABLE IN BROWN)</t>
  </si>
  <si>
    <t>944T-WH</t>
  </si>
  <si>
    <t>RECESSED CONTACT, 3/8" DIAMETER, WITH STAGGERED T TERMINALS, 0.75" GAP, WHITE. FOR AMMO BOX, ORDER QTY 50. (ALSO AVAILABLE IN BROWN)</t>
  </si>
  <si>
    <t>947-75TWH</t>
  </si>
  <si>
    <t>RECESSED MOUNT CONTACT FOR STEEL DOOR W/TERMINALS, 3/4" DIAMETER, 1/2" GAP IN STEEL IN WHITE (ALSO AVAILABLE IN BROWN)</t>
  </si>
  <si>
    <t>947-75WH</t>
  </si>
  <si>
    <t xml:space="preserve">RECESSED MOUNT CONTACT FOR STEEL DOOR, 3/4" DIAMETER, 5 FOOT LEADS, 1/2" GAP IN STEEL IN WHITE. FOR AMMO BOX, ORDER QTY 50. </t>
  </si>
  <si>
    <t>951WG-WH</t>
  </si>
  <si>
    <t>RECESSED CONTACT, MINI, 3/8" DIAMETER, 5 FOOT LEADS, 7/16" GAP IN WHITE. FOR AMMO BOX, ORDER QTY 50. (ALSO AVAILABLE IN BROWN)</t>
  </si>
  <si>
    <t>955PST-WH</t>
  </si>
  <si>
    <t>PLUNGER SWITCH IN WHITE, WITH TERMINALS. FOR AMMO BOX, ORDER QTY 50. (ALSO AVAILABLE IN BROWN)</t>
  </si>
  <si>
    <t>955WH</t>
  </si>
  <si>
    <t>PLUNGER SWITCH, WITH 18" LEADS IN WHITE</t>
  </si>
  <si>
    <t>956RPT-WH</t>
  </si>
  <si>
    <t xml:space="preserve">ROLLER PLUNGER SWITCH IN WHITE, WITH TERMINALS. FOR AMMO BOX, ORDER QTY 50. </t>
  </si>
  <si>
    <t>7939-2WH</t>
  </si>
  <si>
    <t xml:space="preserve">SURFACE MOUNT CONTACT WITH TERMINALS, SPDT, 1.0" GAP IN WHITE </t>
  </si>
  <si>
    <t>7939WG-WH</t>
  </si>
  <si>
    <t>SURFACE MOUNT CONTACT, WHITE, HONEYWELL LOGO. (ALSO AVAILABLE IN BROWN )</t>
  </si>
  <si>
    <t>7939WG-GY</t>
  </si>
  <si>
    <t xml:space="preserve">SURFACE MOUNT CONTACT, GRAY, HONEYWELL LOGO. </t>
  </si>
  <si>
    <t>7940WH</t>
  </si>
  <si>
    <t>UNIVERSAL CONTACT, RECESS MOUNT W/1.0" GAP, SURFACE MOUNT W/2.0" GAP IN WHITE. FOR AMMO BOX ORDER QTY 50.</t>
  </si>
  <si>
    <t>7940WH-M</t>
  </si>
  <si>
    <t>MAGNET ONLY FOR 7940 UNIVERSAL CONTACT IN WHITE</t>
  </si>
  <si>
    <t>7945BR</t>
  </si>
  <si>
    <t>SURFACE MOUNT CONTACT WITH 2400VOLTS OF SURGE PROTECTION, 2.5" GAP, 6FOOT CLII CABLE IN BROWN (AVAILABLE IN  GRAY)</t>
  </si>
  <si>
    <t>940WH</t>
  </si>
  <si>
    <t xml:space="preserve">SURFACE MOUNT CONTACT,MINI WITH TERMINALS, 0.75" GAP IN WHITE </t>
  </si>
  <si>
    <t>943WG-WH</t>
  </si>
  <si>
    <t xml:space="preserve">MINI CONT W/LEADS ,WIDE GAP, WHITE </t>
  </si>
  <si>
    <t>943WG-WH-M</t>
  </si>
  <si>
    <t>MAGNET ONLY FOR 943WG CONTACT. (ALSO AVAILABLE IN BROWN)</t>
  </si>
  <si>
    <t>943WG-BR-M</t>
  </si>
  <si>
    <t>MAGNET ONLY FOR 943WG CONTACT. (BROWN)</t>
  </si>
  <si>
    <t>945T-WH</t>
  </si>
  <si>
    <t xml:space="preserve">SURFACE MOUNT CONTACT WITH TERMINALS, MINI, 1 1/4" GAP IN WHITE </t>
  </si>
  <si>
    <t>945WH-M</t>
  </si>
  <si>
    <t xml:space="preserve">MAGNET ONLY FOR 945 SURFACE MOUNT CONTACT IN WHITE </t>
  </si>
  <si>
    <t>949WH</t>
  </si>
  <si>
    <t xml:space="preserve">SURFACE MOUNT CONTACT, MINI, 15 FOOT LEADS, 1 1/4" GAP IN WHITE </t>
  </si>
  <si>
    <t>950BR</t>
  </si>
  <si>
    <t xml:space="preserve">SURFACE MOUNT CONTACT IN BROWN W/TERMINALS, HIDES EOLR, 1.0 " GAP IN BROWN </t>
  </si>
  <si>
    <t>950W-GY</t>
  </si>
  <si>
    <t>SURFACE MOUNT CONTACT  W/TERMINALS, HIDES EOLR, 1 3/4" GAP IN GRAY</t>
  </si>
  <si>
    <t>INDUSTRIAL SURFACE MOUNT, 2' GAP, WIDE GAP  (ALSO AVAILABLE IN BLACK) MPS80WGW</t>
  </si>
  <si>
    <t>PAL-T-WH</t>
  </si>
  <si>
    <t>SURFACE MOUNT CONTACT WITH HINGED COVER, WITH TERMINAL, 1 1/8" GAP IN WHITE (ALSO AVAILABLE IN BROWN AND GRAY)</t>
  </si>
  <si>
    <t>SC100</t>
  </si>
  <si>
    <t>SEISMIC VIBRATION DETECTOR, SAFE / VAULT</t>
  </si>
  <si>
    <t>SC105</t>
  </si>
  <si>
    <t>SEISMIC VIBRATION DETECTOR, ATM</t>
  </si>
  <si>
    <t>SC110</t>
  </si>
  <si>
    <t>MOUNTING PLATE FOR SC100</t>
  </si>
  <si>
    <t>SC111</t>
  </si>
  <si>
    <t xml:space="preserve">MOVEABLE MOUNTING PLATE KIT </t>
  </si>
  <si>
    <t>SC112</t>
  </si>
  <si>
    <t xml:space="preserve">KEYHOLE PROTECTION KIT </t>
  </si>
  <si>
    <t>SC113</t>
  </si>
  <si>
    <t>INTRENAL TEST TRANSMITTER</t>
  </si>
  <si>
    <t>SC114</t>
  </si>
  <si>
    <t xml:space="preserve">ARMOURED CABLE KIT, 5.9' </t>
  </si>
  <si>
    <t>SC115</t>
  </si>
  <si>
    <t>EXTERNAL TEST TRANSMITTER</t>
  </si>
  <si>
    <t>SC116</t>
  </si>
  <si>
    <t>WALL RECESS MOUNTING KIT</t>
  </si>
  <si>
    <t>SC117</t>
  </si>
  <si>
    <t>FLOOR RECESS MOUNTING KIT</t>
  </si>
  <si>
    <t>SC118</t>
  </si>
  <si>
    <t>SPACER FOR SC112</t>
  </si>
  <si>
    <t>PAL-T-GY</t>
  </si>
  <si>
    <t>SURFACE MOUNT CONTACT WITH HINGED COVER, WITH TERMINAL, 1 1/8" GAP IN GRAY</t>
  </si>
  <si>
    <t>5193SD</t>
  </si>
  <si>
    <t>V-PLEX, SMOKE DETECTOR, PHOTO, MAINT, LP</t>
  </si>
  <si>
    <t>5193SDT</t>
  </si>
  <si>
    <t>V-PLEX, SMOKE DETECTOR, PHOTO, MAINT, FEATURES HEAT SENSOR</t>
  </si>
  <si>
    <t>SMOKE SENSOR</t>
  </si>
  <si>
    <t xml:space="preserve">SMOKE DETECTOR, RESIDENTIAL/COMMERCIAL  </t>
  </si>
  <si>
    <t>CK-T1000</t>
  </si>
  <si>
    <t>T1000 INTELLITEMP TEMPERATURE SENSOR (0-002-007-01)</t>
  </si>
  <si>
    <t>TS300</t>
  </si>
  <si>
    <t>DUAL TEMPERATURE SENSOR</t>
  </si>
  <si>
    <t>TS300R</t>
  </si>
  <si>
    <t>TEMPERATURE PROBE ASSY FOR TS300</t>
  </si>
  <si>
    <t>4100SM</t>
  </si>
  <si>
    <t>SERIAL INTERFACE MODULE</t>
  </si>
  <si>
    <t>4142BLK</t>
  </si>
  <si>
    <t>REMOVEABLE BLOCKS, 3/PACK</t>
  </si>
  <si>
    <t>4 RELAY MODULE FOR FA148CP, FA168CPS, FA1220CV, FA1340C, FA1600C/CA/CB FA1660C AND FA1700C.</t>
  </si>
  <si>
    <t>8 ZONE HARDWIRED EXPANDER</t>
  </si>
  <si>
    <t>8 ZONE HARDWIRED EXPANDER WITH 2 RELAYS</t>
  </si>
  <si>
    <t>V-PLEX, HOLD-UP SWITCH IN STAINLESS STEEL</t>
  </si>
  <si>
    <t>4101SN</t>
  </si>
  <si>
    <t>SINGLE OUTPUT RELAY MODULE ACCESSORY FOR USE WITH CONTROL PANELS THAT SUPPORT SERIAL MODE POLLING LOOP PROGRAMMABLE OUTPUT DEVICES.</t>
  </si>
  <si>
    <t>4190SN</t>
  </si>
  <si>
    <t>V-PLEX, EXPANSION MODULE THAT ADDS UP TO 2 ZONES AND CAN BE USED WITH VISTA CONTROLS THAT SUPPORT UP TO 250 ZONES</t>
  </si>
  <si>
    <t>4193SN</t>
  </si>
  <si>
    <t>MICRO-MINIATURE TWO-ZONE V-PLEX ADAPTER, MAKES ANY HARDWIRED CONTACT DEVICE V-PLEX READY. BUILT-IN SERIAL NUMBER FOR ADDRESSING. ONE SUPERVISED ZONE AND ONE UNSUPERVISED ZONE FOR UL LISTED FIRE AND BURGLARY APPLICATIONS</t>
  </si>
  <si>
    <t>4208SN</t>
  </si>
  <si>
    <t>8 ZONE V-PLEX EXPANDER MODULE- ADD UP TO 8 ZONES AND CAN BE USED WITH CONTROLS THAT SUPPORT UP TO 250 SERIAL MODE ZONES</t>
  </si>
  <si>
    <t>4208SNF</t>
  </si>
  <si>
    <t>8 ZONE VPLEX EXPANDER- ADDS 2 CLASS A AND 6 CLASS B OR 8 CLASS B ZONES AND CAN BE USED WITH CONTROLS THAT SUPPORT UP TO 250 SERIAL MODE ZONES</t>
  </si>
  <si>
    <t>4208U</t>
  </si>
  <si>
    <t>V-PLEX, EXPANSION MODULE - ADDS UP TO 8 ZONES AND WORKS WITH CONTROL PANELS THAT SUPPORT UP TO 128 ZONES OR DIPSWITCH PROGRAMMING.</t>
  </si>
  <si>
    <t>4209U</t>
  </si>
  <si>
    <t>V-PLEX, EXPANSION MODULE - PROVIDES POWER AND SUPERVISION FOR TWO-WIRE INDUSTRY STANDARD SMOKE DETECTORS (REVIEW UL COMPATIBILITY LISTING)</t>
  </si>
  <si>
    <t>4193SNP</t>
  </si>
  <si>
    <t xml:space="preserve">2-ZONE V-PLEX CONTACT WITH SERIAL NUMBER </t>
  </si>
  <si>
    <t>V-PLEX, MULTIPLEX BOOSTER AND ISOLATER/EXTENDER FOR POLLING LOOP</t>
  </si>
  <si>
    <t>V-PLEX, SURFACE MOUNT CONTACT, ADDRESSABLE, 1.25" GAP, '39' STYLE WITH SNAP ON COVER TO CONCEAL MOUNTING SCREWS, IN WHITE (ALSO AVAILABLE IN BROWN AND GRAY)</t>
  </si>
  <si>
    <t>V-PLEX, FLEXGUARD SELECTABLE SENSITIVITY GLASSBREAK DETECTOR, EASY INSTALLATION WITH FG-701 TESTER, 25' MAX RANGE</t>
  </si>
  <si>
    <t>VPLEX-VSI</t>
  </si>
  <si>
    <t>V-PLEX SHORT TERM ISOLATOR</t>
  </si>
  <si>
    <t>VPLEX-VSI-5</t>
  </si>
  <si>
    <t>5 PC KIT OF VPLEX-VSI</t>
  </si>
  <si>
    <t>4204CF</t>
  </si>
  <si>
    <t>SUPERVISED NOTIFICATION APPLIANCE CIRCUIT MODULE</t>
  </si>
  <si>
    <t>THERM OC 135DEG UL</t>
  </si>
  <si>
    <t>THERMAL CC FIXED TEMP 135DEG</t>
  </si>
  <si>
    <t>THERM OC 190DEG UL</t>
  </si>
  <si>
    <t>5140DLM</t>
  </si>
  <si>
    <t>SUPERVISED DIALER. WORKS WITH VSTA FIRE/BURG COMBO CONTROL PANELS</t>
  </si>
  <si>
    <t>5140MPS-1</t>
  </si>
  <si>
    <t>ADA COMPLIANT MANUAL PULL STATION</t>
  </si>
  <si>
    <t>5140MPS-2</t>
  </si>
  <si>
    <t>ALLEN RESET PULL STATION</t>
  </si>
  <si>
    <t>5140MPS-BB</t>
  </si>
  <si>
    <t>FIRE PULL STATION BACK BOX. WORKS WITH 5140MPS-1 AND 5140MPS-2</t>
  </si>
  <si>
    <t>BSM</t>
  </si>
  <si>
    <t>BATTERY SENSE MODULE</t>
  </si>
  <si>
    <t>ECP-ISO</t>
  </si>
  <si>
    <t>ECP ISOLATOR FOR FIRE/BURG</t>
  </si>
  <si>
    <t>FSA-24</t>
  </si>
  <si>
    <t>FIRE SYSTEM ANNUNCIATOR. DISPLAYS UP TO 24 ZONES. ADD-ON ACCESSORY THAT PROVIDES THE ABILITY FOR A FIRE RESPONSE UNIT TO IDENTIFY QUICKLY AND EASILY THE POINT/ZONE OF A FIRE.</t>
  </si>
  <si>
    <t>FSAKSM</t>
  </si>
  <si>
    <t>FIRE SYSTEM ANNOUNCIATOR KEY SWITCH MDLE</t>
  </si>
  <si>
    <t>PS24</t>
  </si>
  <si>
    <t>24 VOLT POWER SUPPLY</t>
  </si>
  <si>
    <t>SG-GR</t>
  </si>
  <si>
    <t>PULL STATION BREAK GLASS REPLACEMENT RODS (12 PER PACKAGE)</t>
  </si>
  <si>
    <t>ULFIREKIT</t>
  </si>
  <si>
    <t>KIT CONTAINS: 6160CR-2, VPLEX-VSI &amp; ECP-ISO</t>
  </si>
  <si>
    <t>ULFIREKIT1</t>
  </si>
  <si>
    <t>KIT CONTAINS: VPLEX-VSI &amp; ECP-ISO</t>
  </si>
  <si>
    <t>AVS</t>
  </si>
  <si>
    <t>TWO WAY VOICE SYSTEM, ECP</t>
  </si>
  <si>
    <t>AVST</t>
  </si>
  <si>
    <t>TWO WAY VOICE STATION</t>
  </si>
  <si>
    <t>FB-XL4600SM</t>
  </si>
  <si>
    <t>KEYPAD, 6 ZONE LED</t>
  </si>
  <si>
    <t>FB-XL4612SM</t>
  </si>
  <si>
    <t>KEYPAD, 12 ZONE LED</t>
  </si>
  <si>
    <t>FB-F679S</t>
  </si>
  <si>
    <t>SIREN DRIVER</t>
  </si>
  <si>
    <t>FB-F330</t>
  </si>
  <si>
    <t>DUAL OUTPUT MODULE FOR XL1218</t>
  </si>
  <si>
    <t>1317-1</t>
  </si>
  <si>
    <t>TRANSFORMER, 16.5 V, 25VA</t>
  </si>
  <si>
    <t>1321-1</t>
  </si>
  <si>
    <t>TRANSFORMER, PLUG-IN, 16.5V, 25VA</t>
  </si>
  <si>
    <t>1361-GT</t>
  </si>
  <si>
    <t>TRANSFORMER,16.5VAC,40VA,2.4A</t>
  </si>
  <si>
    <t>1451-24</t>
  </si>
  <si>
    <t>24V WIRED IN TRANSFORMER IN RED CABINET FOR FIRE APPLICATIONS</t>
  </si>
  <si>
    <t>300-04065V1</t>
  </si>
  <si>
    <t>TRANSFORMER FOR L5200/L7000 WITH GROUND</t>
  </si>
  <si>
    <t>TRANSFORMER FOR L5000/ L5200LA</t>
  </si>
  <si>
    <t>300-07052</t>
  </si>
  <si>
    <t>POWER SUPPLY 15.5VDC FOR F5800C2W</t>
  </si>
  <si>
    <t>TERMINAL STRIP 12POS FLEXIBLE</t>
  </si>
  <si>
    <t>440-1</t>
  </si>
  <si>
    <t>DOUBLE STICK TAPE</t>
  </si>
  <si>
    <t>BATTERY 9V LITHIUM</t>
  </si>
  <si>
    <t xml:space="preserve">LITHIUM BATTERY </t>
  </si>
  <si>
    <t>466KT</t>
  </si>
  <si>
    <t>LITHIUM BATTERY 5-PACK</t>
  </si>
  <si>
    <t>BATTERY, GEL CELL 12V 4AH</t>
  </si>
  <si>
    <t>BATTERY,12V,7AH,SEALD LEAD ACID</t>
  </si>
  <si>
    <t>AD12612</t>
  </si>
  <si>
    <t>POWER SUPPLY, 1.2 AMP 6-12VDC</t>
  </si>
  <si>
    <t>AD25624</t>
  </si>
  <si>
    <t>POWER SUPPLY, 2.5 AMP 12-24VDC</t>
  </si>
  <si>
    <t>CR2032</t>
  </si>
  <si>
    <t>BATTERY, 3V LITHIUM,COIN CELL</t>
  </si>
  <si>
    <t>CR2430</t>
  </si>
  <si>
    <t>LT-CABLE</t>
  </si>
  <si>
    <t>LYNX5000 FAMILY POWER CORD</t>
  </si>
  <si>
    <t>LYNXRCHKIT-HC</t>
  </si>
  <si>
    <t xml:space="preserve">RECHARGEABLE,BATTERY,HIGH CAPACITY </t>
  </si>
  <si>
    <t>LYNXRCHKIT-SC</t>
  </si>
  <si>
    <t>RECHARGEABLE,BATTERY,STANDARD CAPACITY</t>
  </si>
  <si>
    <t>LYNXRCHKIT-SHA</t>
  </si>
  <si>
    <t xml:space="preserve">RECHARGEABLE,BATTERY, SUPER HIGH CAPACITY </t>
  </si>
  <si>
    <t>6220RPR</t>
  </si>
  <si>
    <t>CUSTOM PAPER 4 &amp; RIBBON 2 ROLLS PER PACK</t>
  </si>
  <si>
    <t>6220S</t>
  </si>
  <si>
    <t>SECURITY SYSTEM SERIAL PRINTER</t>
  </si>
  <si>
    <t>4120TR</t>
  </si>
  <si>
    <t>TRIGGER CABLE FOR 4120</t>
  </si>
  <si>
    <t>4142TR</t>
  </si>
  <si>
    <t>TRIGGER CABLE FOR 4140XMP</t>
  </si>
  <si>
    <t>ADEMCO TELCO CONNECTOR CORD</t>
  </si>
  <si>
    <t>RJ31X TELEPHONE JACK</t>
  </si>
  <si>
    <t>620-KT</t>
  </si>
  <si>
    <t>KIT WITH 620 &amp; 621</t>
  </si>
  <si>
    <t>659EN</t>
  </si>
  <si>
    <t>MONITOR LINE FAULT</t>
  </si>
  <si>
    <t>L3000DM</t>
  </si>
  <si>
    <t xml:space="preserve">DESK MOUNT FOR  LYNX 3000 PANEL </t>
  </si>
  <si>
    <t>L5000DM</t>
  </si>
  <si>
    <t xml:space="preserve">DESK MOUNT FOR  LYNX 5100 PANEL </t>
  </si>
  <si>
    <t>L7000DM</t>
  </si>
  <si>
    <t>DESK MOUNT FOR L7000 PANEL</t>
  </si>
  <si>
    <t>VA8200</t>
  </si>
  <si>
    <t>PANEL LINKING MODULE- WORKS WITH VISTA-128BP, VISTA-250BP, VISTA-128FBP, VISTA-250FBP</t>
  </si>
  <si>
    <t>CASE ONLY FOR 5816BR, 3/PACK</t>
  </si>
  <si>
    <t>CASE ONLY FOR 5816WH</t>
  </si>
  <si>
    <t>IRXP-2</t>
  </si>
  <si>
    <t>IROXPLUS DUAL FREQ MULTICLASS SE READER SINGLE GANG</t>
  </si>
  <si>
    <t>TIMER MODULE</t>
  </si>
  <si>
    <t>MULTI FUNCTION TIMER 12/24VDC</t>
  </si>
  <si>
    <t>ACM4</t>
  </si>
  <si>
    <t>ACC PWR CNTRLR BD, 4FUSED TRIG</t>
  </si>
  <si>
    <t>ACM4CB</t>
  </si>
  <si>
    <t>ACC PWR CNTRLR BD, 4PTC TRIGGE</t>
  </si>
  <si>
    <t>ACM4CBE</t>
  </si>
  <si>
    <t>ACC PWR CNTRLR W/ENCL, 4PTC TR</t>
  </si>
  <si>
    <t>ACM4E</t>
  </si>
  <si>
    <t>ACC PWR CNTRLR W/ENCL, 4FUSE T</t>
  </si>
  <si>
    <t>ACM8</t>
  </si>
  <si>
    <t>8 CHANNEL  POWER CONTROLLER</t>
  </si>
  <si>
    <t>ACM8CB</t>
  </si>
  <si>
    <t>8 CHANNEL CONTROLLER W/BKRS</t>
  </si>
  <si>
    <t>ACM8CBE</t>
  </si>
  <si>
    <t>8 CHAN CONTROL W/ENCL &amp; BKRS</t>
  </si>
  <si>
    <t>ACM8E</t>
  </si>
  <si>
    <t>8 CHANNEL CONTROLLER IN ENCL.</t>
  </si>
  <si>
    <t>ACMS8</t>
  </si>
  <si>
    <t>2 INPUT, 8 CH ACCES POWER CONT</t>
  </si>
  <si>
    <t>ACMS8CB</t>
  </si>
  <si>
    <t>ACMS8CBK1</t>
  </si>
  <si>
    <t>VR6/ACMS8CB KIT</t>
  </si>
  <si>
    <t>ACMS8K1</t>
  </si>
  <si>
    <t>VR6/ACMS8 KIT</t>
  </si>
  <si>
    <t>AL1002ULADA</t>
  </si>
  <si>
    <t>NAC PWR EXT 10A SYNC UL864,9th</t>
  </si>
  <si>
    <t>AL1002ULADAJ</t>
  </si>
  <si>
    <t>AL1002ULADA IN BC600 ENCL</t>
  </si>
  <si>
    <t>AL100UL</t>
  </si>
  <si>
    <t>UL LISTED 12V/750ma PS/CHGR</t>
  </si>
  <si>
    <t>AL1012ULACM</t>
  </si>
  <si>
    <t>10A 12VDC UL SPLY W/ACM8</t>
  </si>
  <si>
    <t>AL1012ULACMCB</t>
  </si>
  <si>
    <t>10A 12VDC UL SPLY W/ACM8CB</t>
  </si>
  <si>
    <t>AL1012ULACMCBJ</t>
  </si>
  <si>
    <t>12VDC @ 10A, W/ACM8CB IN J ENC</t>
  </si>
  <si>
    <t>AL1012ULACMJ</t>
  </si>
  <si>
    <t>10A 12VDC P/S W/ACM8 IN BC600</t>
  </si>
  <si>
    <t>AL1012ULM</t>
  </si>
  <si>
    <t>12 VDC 10 A UL SPLY W/MOM5</t>
  </si>
  <si>
    <t>AL1012ULX</t>
  </si>
  <si>
    <t>UL LSTD 10A 12VDC PWR SPLY</t>
  </si>
  <si>
    <t>AL1012ULXB</t>
  </si>
  <si>
    <t>12VDC@10AMP BOARD</t>
  </si>
  <si>
    <t>AL1012ULXPD16</t>
  </si>
  <si>
    <t>UL 10A 12VDC P/S W16 FUSED OUT</t>
  </si>
  <si>
    <t>AL1012ULXPD16CB</t>
  </si>
  <si>
    <t>UL 10A 12VDC P/S W16 PTC  OUT</t>
  </si>
  <si>
    <t>AL1012ULXPD4</t>
  </si>
  <si>
    <t>AL1012ULX WITH PD4UL INSTALLED</t>
  </si>
  <si>
    <t>AL1012ULXPD4CB</t>
  </si>
  <si>
    <t>AL1012ULX  W/PD4ULCB INSTALLED</t>
  </si>
  <si>
    <t>AL1012ULXPD8</t>
  </si>
  <si>
    <t>UL LSTD 10A 12VDC 8 FUSED OUT</t>
  </si>
  <si>
    <t>AL1012ULXPD8CB</t>
  </si>
  <si>
    <t>AL1012ULX W/PD8ULCB INSTALLED</t>
  </si>
  <si>
    <t>AL1024ULACM</t>
  </si>
  <si>
    <t>UL 10A 8 OUT ACCESS SUPPLY</t>
  </si>
  <si>
    <t>AL1024ULACMCB</t>
  </si>
  <si>
    <t>UL 10A 8 OUT ACCESS SPLY W/CB</t>
  </si>
  <si>
    <t>AL1024ULACMCBJ</t>
  </si>
  <si>
    <t>24VDC @ 10A, w/ACM8Cb J ENC</t>
  </si>
  <si>
    <t>AL1024ULACMJ</t>
  </si>
  <si>
    <t>24VDC @ 10A, 8 Out, Gray J Enc</t>
  </si>
  <si>
    <t>AL1024ULM</t>
  </si>
  <si>
    <t>24 VDC 10 A UL SPLY W/MOM5</t>
  </si>
  <si>
    <t>AL1024ULMR</t>
  </si>
  <si>
    <t>24VDC 10 AMP UL P/S RED ENCL</t>
  </si>
  <si>
    <t>AL1024ULX</t>
  </si>
  <si>
    <t>UL 8A  P/S CHGR ACCESS/ FIRE</t>
  </si>
  <si>
    <t>AL1024ULXB2</t>
  </si>
  <si>
    <t>10A ACCESS 8A FIRE P/S BOARD</t>
  </si>
  <si>
    <t>AL1024ULXPD16</t>
  </si>
  <si>
    <t>10A 24VDC 16 FUSED OUT P/S</t>
  </si>
  <si>
    <t>AL1024ULXPD16CB</t>
  </si>
  <si>
    <t>10A 24VDC 16 PTC OUT P/S</t>
  </si>
  <si>
    <t>AL1024ULXPD4</t>
  </si>
  <si>
    <t>10A 24VDC UL PS/CHGR W/ PD4UL</t>
  </si>
  <si>
    <t>AL1024ULXPD4CB</t>
  </si>
  <si>
    <t>AL1024ULX W/ PD4ULCB INSTALLED</t>
  </si>
  <si>
    <t>AL1024ULXPD8</t>
  </si>
  <si>
    <t>UL LSTD 10A 24VDC SPLY W/PD8UL</t>
  </si>
  <si>
    <t>AL1024ULXPD8CB</t>
  </si>
  <si>
    <t>UL LSTD 10A 24VDC 8 PTC OUT</t>
  </si>
  <si>
    <t>AL1024ULXR</t>
  </si>
  <si>
    <t>UL10A ACC 8AFIRE SPLY RED ENC</t>
  </si>
  <si>
    <t>AL1042ULADA</t>
  </si>
  <si>
    <t>10A NAC EXTENDER 4 CLASS A/B</t>
  </si>
  <si>
    <t>AL125UL</t>
  </si>
  <si>
    <t>12/24VDC 1A UL P/S W/FACP DISC</t>
  </si>
  <si>
    <t>AL125ULB</t>
  </si>
  <si>
    <t>12/24VDC 1A P/S BOARD W/FACP</t>
  </si>
  <si>
    <t>AL125ULE</t>
  </si>
  <si>
    <t>12/24VDC 1A UL P/S LESS XFMR</t>
  </si>
  <si>
    <t>AL125ULP</t>
  </si>
  <si>
    <t>12/24VDC 1A UL P/S W/TP2440</t>
  </si>
  <si>
    <t>AL125ULX</t>
  </si>
  <si>
    <t>12/24VDC 1A P/S W/FACP DISC LG</t>
  </si>
  <si>
    <t>AL168175CB</t>
  </si>
  <si>
    <t>16 VAC@10A 8 Out</t>
  </si>
  <si>
    <t>AL168300CB</t>
  </si>
  <si>
    <t>16 VAC@18A/18VAC@16A 8 Out</t>
  </si>
  <si>
    <t>AL168300CBM</t>
  </si>
  <si>
    <t>AL168600CB</t>
  </si>
  <si>
    <t>16 VAC@36A/18VAC@32A 8 Out</t>
  </si>
  <si>
    <t>AL168CB</t>
  </si>
  <si>
    <t>16 VAC@6A/18VAC@5A 8 Out</t>
  </si>
  <si>
    <t>AL175UL</t>
  </si>
  <si>
    <t>12/24VDC 1.75A UL PWR SPLY/CGR</t>
  </si>
  <si>
    <t>AL175ULB</t>
  </si>
  <si>
    <t>12/24VDC 1.75A UL PS/CGR Bd</t>
  </si>
  <si>
    <t>AL175ULX</t>
  </si>
  <si>
    <t>12/24VDC 1.75A.UL PS/CGR LG CB</t>
  </si>
  <si>
    <t>AL175ULX2</t>
  </si>
  <si>
    <t>UL LISTED 1.75 A SPLY W/LATCH</t>
  </si>
  <si>
    <t>AL176UL</t>
  </si>
  <si>
    <t>12/24VDC 1.75A UL PS/CGR SPV</t>
  </si>
  <si>
    <t>AL176ULB</t>
  </si>
  <si>
    <t>12/24VDC 1.75A UL PS/CG SPV Bd</t>
  </si>
  <si>
    <t>AL176ULX</t>
  </si>
  <si>
    <t>AL176UL 1.75A PS/CGR  LG CB</t>
  </si>
  <si>
    <t>AL201UL</t>
  </si>
  <si>
    <t>12VDC 1.75A UL BURG/ACCESS SPL</t>
  </si>
  <si>
    <t>AL201ULB</t>
  </si>
  <si>
    <t>12 VDC 1.75A SPVISED P/S BOARD</t>
  </si>
  <si>
    <t>AL300ULM</t>
  </si>
  <si>
    <t>UL 12/24VDC 2.5A P/S W/MOM5</t>
  </si>
  <si>
    <t>AL300ULMR</t>
  </si>
  <si>
    <t>12/24 VDC 2.5A UL LISTED P/S</t>
  </si>
  <si>
    <t>AL300ULPD4</t>
  </si>
  <si>
    <t>UL LSTD 2.5A  SPLY W/4 FUSE OU</t>
  </si>
  <si>
    <t>AL300ULPD4CB</t>
  </si>
  <si>
    <t>UL LSTD 2.5A  SPLY W/4 PTC OU</t>
  </si>
  <si>
    <t>AL300ULPD8</t>
  </si>
  <si>
    <t>12/24VDC 2.5A  W/PD8</t>
  </si>
  <si>
    <t>AL300ULPD8CB</t>
  </si>
  <si>
    <t>12/24VDC 2.5A  W/PD8ULCB</t>
  </si>
  <si>
    <t>AL300ULX</t>
  </si>
  <si>
    <t>AL300ULXB2</t>
  </si>
  <si>
    <t>12/24 2.5 A INTEGERAL P/S BRD</t>
  </si>
  <si>
    <t>AL300ULXD</t>
  </si>
  <si>
    <t>12/24VDC 2.5AMP P/S 115/230 IN</t>
  </si>
  <si>
    <t>AL300ULXPD16</t>
  </si>
  <si>
    <t>12/24VDC 2.5A 16 OUT UL P/S</t>
  </si>
  <si>
    <t>AL300ULXPD16CB</t>
  </si>
  <si>
    <t>12/24VDC 2.5A 16 PTC OUT UL P/</t>
  </si>
  <si>
    <t>AL300ULXR</t>
  </si>
  <si>
    <t>12/24 VDC UL LSTD P/S RED CABT</t>
  </si>
  <si>
    <t>AL400UL</t>
  </si>
  <si>
    <t>UL LISTED 12-24V 4A PS/CHGR</t>
  </si>
  <si>
    <t>AL400UL3</t>
  </si>
  <si>
    <t>UL TRI OUT 5, 12 &amp; 24 VDC SPLY</t>
  </si>
  <si>
    <t>AL400UL3X</t>
  </si>
  <si>
    <t>AL400ULACM</t>
  </si>
  <si>
    <t>12/24 VDC UL SPLY W/ ACM8</t>
  </si>
  <si>
    <t>AL400ULACMCB</t>
  </si>
  <si>
    <t>UL LST 12/24 VDC SPLY W/ACM8CB</t>
  </si>
  <si>
    <t>AL400ULACMCBJ</t>
  </si>
  <si>
    <t>12/24 VDC SPLY W/ACM8CB J ENCL</t>
  </si>
  <si>
    <t>AL400ULACMJ</t>
  </si>
  <si>
    <t>12/24DC 4/3A, 8 Out Gray J Enc</t>
  </si>
  <si>
    <t>AL400ULB</t>
  </si>
  <si>
    <t>12/24VDC4AMP UL PWR SPLY BOARD</t>
  </si>
  <si>
    <t>AL400ULM</t>
  </si>
  <si>
    <t>12vdc 4A/24vdc 3A UL p/s w/mom</t>
  </si>
  <si>
    <t>AL400ULMR</t>
  </si>
  <si>
    <t>4A UL ACCESS P/S W/MOM5 RED CA</t>
  </si>
  <si>
    <t>AL400ULPD4</t>
  </si>
  <si>
    <t>AL400 ULX  W/PD4 INSTALL</t>
  </si>
  <si>
    <t>AL400ULPD4CB</t>
  </si>
  <si>
    <t>AL400 ULX  W/PD4CB4UL  INSTALL</t>
  </si>
  <si>
    <t>AL400ULPD8</t>
  </si>
  <si>
    <t>12/24VDC 4A P/S W/PD8 INSTALL</t>
  </si>
  <si>
    <t>AL400ULPD8CB</t>
  </si>
  <si>
    <t>AL400 ULX  W/PD8CBUL  INSTALL</t>
  </si>
  <si>
    <t>AL400ULX</t>
  </si>
  <si>
    <t>AL400UL UL PS W/LARGE GRY CABT</t>
  </si>
  <si>
    <t>AL400ULXB2</t>
  </si>
  <si>
    <t>12VDC @ 4A, 24VDC @ 3A BOARD</t>
  </si>
  <si>
    <t>AL400ULXPD16</t>
  </si>
  <si>
    <t>AL400ULX W/2 PD8 INSTALLED</t>
  </si>
  <si>
    <t>AL400ULXPD16CB</t>
  </si>
  <si>
    <t>AL400ULX W/2 PD8CB INSTALLED</t>
  </si>
  <si>
    <t>AL400ULXPD16R</t>
  </si>
  <si>
    <t>AL400ULXR W/TWO PD8 INSTALLED</t>
  </si>
  <si>
    <t>AL400ULXR</t>
  </si>
  <si>
    <t>AL400ULX  PS IN RED ENCLOSURE</t>
  </si>
  <si>
    <t>AL600UL3</t>
  </si>
  <si>
    <t>UL LSTD TRI OUT 5,12,24VDC P/S</t>
  </si>
  <si>
    <t>AL600UL3X</t>
  </si>
  <si>
    <t>AL600ULACM</t>
  </si>
  <si>
    <t>6A 12/24 VDC UL SPLY W/ACM8</t>
  </si>
  <si>
    <t>AL600ULACMCB</t>
  </si>
  <si>
    <t>6 A 12/24VDC UL SPLY W/ACM8CB</t>
  </si>
  <si>
    <t>AL600ULACMCBJ</t>
  </si>
  <si>
    <t>6A 12/24VDC P/S W ACM8CB J CAB</t>
  </si>
  <si>
    <t>AL600ULACMJ</t>
  </si>
  <si>
    <t>6A 12/24VDC P/S W ACM8  Gray J</t>
  </si>
  <si>
    <t>AL600ULB</t>
  </si>
  <si>
    <t>12VDC/24VDC 6A PS/CHGR</t>
  </si>
  <si>
    <t>AL600ULM</t>
  </si>
  <si>
    <t>12/24VDC 6A UL LSTD P/S W/MOM5</t>
  </si>
  <si>
    <t>AL600ULMR</t>
  </si>
  <si>
    <t>6A UL ACCESS P/S W/MOM5 RED CA</t>
  </si>
  <si>
    <t>AL600ULPD4</t>
  </si>
  <si>
    <t>UL 12/24VDC 6A P/S W/PD4 INST.</t>
  </si>
  <si>
    <t>AL600ULPD4CB</t>
  </si>
  <si>
    <t>UL 12/24VDC 6A P/S W/PD4ULCB</t>
  </si>
  <si>
    <t>AL600ULPD8</t>
  </si>
  <si>
    <t>UL 12/24VDC 6A P/S W/PD8UL IN</t>
  </si>
  <si>
    <t>AL600ULPD8CB</t>
  </si>
  <si>
    <t>UL 12/24VDC 6A P/S W/PD8ULCB</t>
  </si>
  <si>
    <t>AL600ULX</t>
  </si>
  <si>
    <t>UL PWRSPPY 12/24V,6A GRY CABNT</t>
  </si>
  <si>
    <t>AL600ULXB</t>
  </si>
  <si>
    <t>12/24 @ 6A INTEGERAL P/S BRD</t>
  </si>
  <si>
    <t>AL600ULXD</t>
  </si>
  <si>
    <t>6A 12/24 VDC UL SPLY 115/230</t>
  </si>
  <si>
    <t>AL600ULXPD16</t>
  </si>
  <si>
    <t>UL 12/24VDC 6A P/S W/2 PD8 INS</t>
  </si>
  <si>
    <t>AL600ULXPD16CB</t>
  </si>
  <si>
    <t>UL 12/24VDC 6A P/S W/2 PD8ULCB</t>
  </si>
  <si>
    <t>AL600ULXR</t>
  </si>
  <si>
    <t>UL PWRSPPY 12/24V,6A RED CABNT</t>
  </si>
  <si>
    <t>AL602ULADA</t>
  </si>
  <si>
    <t>6A 4 ZONE NAC EXTENDER W/SYNC</t>
  </si>
  <si>
    <t>AL602ULADAJ</t>
  </si>
  <si>
    <t>6. 5 A 24VDC EXPANDER IN J E</t>
  </si>
  <si>
    <t>AL624</t>
  </si>
  <si>
    <t>6/12/24 VDC POWER SUPPLY/CHGR</t>
  </si>
  <si>
    <t>AL62412C</t>
  </si>
  <si>
    <t>12VDC 1.2A P/S KIT W/4AH BAT</t>
  </si>
  <si>
    <t>AL62412CX</t>
  </si>
  <si>
    <t>12VDC 1.2A P/S CHGR KIT 7AH BT</t>
  </si>
  <si>
    <t>AL62424C</t>
  </si>
  <si>
    <t>24VDC 750ma P/S CHGR KIT 4AH</t>
  </si>
  <si>
    <t>AL624E</t>
  </si>
  <si>
    <t>AL624 +BC100</t>
  </si>
  <si>
    <t>AL624ET</t>
  </si>
  <si>
    <t>AL624 +BC100+TP1620</t>
  </si>
  <si>
    <t>AL642ULADA</t>
  </si>
  <si>
    <t>6.5A NAC EXTENDER 4 CLASS A/B</t>
  </si>
  <si>
    <t>AL802ULADA</t>
  </si>
  <si>
    <t>8 A 24VDC ADA EXPANDER</t>
  </si>
  <si>
    <t>AL802ULADAJ</t>
  </si>
  <si>
    <t>8 A 24VDC EXPANDER IN J EN</t>
  </si>
  <si>
    <t>AL842ULADA</t>
  </si>
  <si>
    <t>8 A NAC EXTENDER 4 CLASS A/B</t>
  </si>
  <si>
    <t>ALSD1</t>
  </si>
  <si>
    <t>ALSD2</t>
  </si>
  <si>
    <t>LOW CURRENT SIREN DRIVER</t>
  </si>
  <si>
    <t>ALTV1224C</t>
  </si>
  <si>
    <t>8- 12VDC 8- 24VAC 7A 16 OUT P/</t>
  </si>
  <si>
    <t>ALTV1224C4</t>
  </si>
  <si>
    <t>12VDC 2.5A/24VAC 4A 4 FUSE P/S</t>
  </si>
  <si>
    <t>ALTV1224DC</t>
  </si>
  <si>
    <t>12/24VDC 4A 8 FUSE CCTV P/S</t>
  </si>
  <si>
    <t>ALTV1224DC1</t>
  </si>
  <si>
    <t>12/24 VDC 4A 16 FUSE CCTV P/S</t>
  </si>
  <si>
    <t>ALTV1224DC1CB</t>
  </si>
  <si>
    <t>ALTV1224DC2</t>
  </si>
  <si>
    <t>12/24 VDC 6A 16 FUSE CCTV P/S</t>
  </si>
  <si>
    <t>ALTV2416</t>
  </si>
  <si>
    <t>24VAC/8A/16OUT CCTV P/S</t>
  </si>
  <si>
    <t>ALTV2416300UCBM</t>
  </si>
  <si>
    <t>ALTV2416300ULCBM- 24AC@12.5A/2</t>
  </si>
  <si>
    <t>ALTV2416300UL</t>
  </si>
  <si>
    <t>24AC12.5A/28AC10A,16Fuse,UL,PS</t>
  </si>
  <si>
    <t>ALTV2416300ULCB</t>
  </si>
  <si>
    <t>24AC12.5A/28AC10A,16PTC,UL,PS</t>
  </si>
  <si>
    <t>ALTV2416300ULM</t>
  </si>
  <si>
    <t>ALTV2416350</t>
  </si>
  <si>
    <t>24VAC/14.A 28VAC/12A 16fuse PS</t>
  </si>
  <si>
    <t>ALTV2416350CB</t>
  </si>
  <si>
    <t>24VAC/14A 28VAC/12A 16 PTC PS</t>
  </si>
  <si>
    <t>ALTV2416600</t>
  </si>
  <si>
    <t>24VAC/28A 28VAC/24A 16 fuse PS</t>
  </si>
  <si>
    <t>ALTV2416600CB</t>
  </si>
  <si>
    <t>24VAC/28A 28VAC/24A 16 PTC PS</t>
  </si>
  <si>
    <t>ALTV2416600UL</t>
  </si>
  <si>
    <t>24AC25A/28AC20A,16Fuse,UL,PS</t>
  </si>
  <si>
    <t>ALTV2416600ULCB</t>
  </si>
  <si>
    <t>24AC25A/28AC20A,16PTC,UL,PS</t>
  </si>
  <si>
    <t>ALTV2416CB</t>
  </si>
  <si>
    <t>24VAC/8A/16 PTC CCTV P/S</t>
  </si>
  <si>
    <t>ALTV2416ULCBI</t>
  </si>
  <si>
    <t>24VAC @ 25A, 16 PTC ISD UL</t>
  </si>
  <si>
    <t>ALTV2416ULCBX</t>
  </si>
  <si>
    <t>24VAC/7A/16 PTC UL CCTV P/S</t>
  </si>
  <si>
    <t>ALTV2416ULI</t>
  </si>
  <si>
    <t>24VAC @ 25A, 16 Fuse ISD UL</t>
  </si>
  <si>
    <t>ALTV2416ULX</t>
  </si>
  <si>
    <t>24VAC 7A 16 FUSE UL CCTV P/S</t>
  </si>
  <si>
    <t>ALTV2432300UL</t>
  </si>
  <si>
    <t>24AC12.5A/28AC10A,32Fuse,UL,PS</t>
  </si>
  <si>
    <t>ALTV2432300ULCB</t>
  </si>
  <si>
    <t>24AC12.5A/28AC10A,32PTC,UL,PS</t>
  </si>
  <si>
    <t>ALTV2432350</t>
  </si>
  <si>
    <t>24VAC/14A 28VAC/12A 32 fuse PS</t>
  </si>
  <si>
    <t>ALTV2432350CB</t>
  </si>
  <si>
    <t>24VAC/14A 28VAC/12A 32 PTC PS</t>
  </si>
  <si>
    <t>ALTV2432600</t>
  </si>
  <si>
    <t>24VAC/28A 28VAC/24A 32 fuse PS</t>
  </si>
  <si>
    <t>ALTV2432600CB</t>
  </si>
  <si>
    <t>24VAC/28A 28VAC/24A 32 PTC PS</t>
  </si>
  <si>
    <t>ALTV2432600UL</t>
  </si>
  <si>
    <t>24AC25A/28AC20A,32Fuse,UL,PS</t>
  </si>
  <si>
    <t>ALTV2432600ULCB</t>
  </si>
  <si>
    <t>24AC25A/28AC20A,32PTC,UL,PS</t>
  </si>
  <si>
    <t>ALTV244</t>
  </si>
  <si>
    <t>24 VAC/4A/4 OUT CCTV P/S</t>
  </si>
  <si>
    <t>ALTV244175</t>
  </si>
  <si>
    <t>24 VAC /7.25A/4 OUT CCTV P/S</t>
  </si>
  <si>
    <t>ALTV244175CB</t>
  </si>
  <si>
    <t>24 VAC /7.25A/4 PTC CCTC P/S</t>
  </si>
  <si>
    <t>ALTV244175UL</t>
  </si>
  <si>
    <t>24VAC/7.25A/4 OUT UL CCTV P/S</t>
  </si>
  <si>
    <t>ALTV244175ULCB</t>
  </si>
  <si>
    <t>24VAC 4PTC OUTPUT UL CCTV P/S</t>
  </si>
  <si>
    <t>ALTV244300</t>
  </si>
  <si>
    <t>24VAC/12A/4 OUT CCTV P/S</t>
  </si>
  <si>
    <t>ALTV244300CB</t>
  </si>
  <si>
    <t>24VAC/12A/4 PTC CCTV P/S</t>
  </si>
  <si>
    <t>ALTV244CB</t>
  </si>
  <si>
    <t>24VAC/4A/4 PTC CCTV P/S</t>
  </si>
  <si>
    <t>ALTV244UL</t>
  </si>
  <si>
    <t>24VAC/3.5A/4 OUT UL CCTV P/S</t>
  </si>
  <si>
    <t>ALTV244ULCB</t>
  </si>
  <si>
    <t>24VAC/3.5A/4 PTC UL CCTV P/S</t>
  </si>
  <si>
    <t>ALTV248</t>
  </si>
  <si>
    <t>24VAC/4A/8 OUT CCTV P/S</t>
  </si>
  <si>
    <t>ALTV248175UL</t>
  </si>
  <si>
    <t>24AC@7A/28AC@6.25A, 8 Fus, UL</t>
  </si>
  <si>
    <t>ALTV248175ULCB</t>
  </si>
  <si>
    <t>24AC@7A/28AC@6.25A, 8 PTC, UL</t>
  </si>
  <si>
    <t>ALTV248300</t>
  </si>
  <si>
    <t>24VAC/14A 28VAC/12A 8 OUT  P/S</t>
  </si>
  <si>
    <t>ALTV248300CB</t>
  </si>
  <si>
    <t>24VAC/12/8 PTC CCTV P/S</t>
  </si>
  <si>
    <t>ALTV248300UL</t>
  </si>
  <si>
    <t>24AC12.5A/28AC10A,8Fuse,UL,PS</t>
  </si>
  <si>
    <t>ALTV248300ULCB</t>
  </si>
  <si>
    <t>24AC12.5A/28AC10A,8PTC,UL,PS</t>
  </si>
  <si>
    <t>ALTV248300ULM</t>
  </si>
  <si>
    <t>24AC12.5A/28AC10A,8Fuse,UL,PS,</t>
  </si>
  <si>
    <t>ALTV248600</t>
  </si>
  <si>
    <t>24VAC/28A 28VAC/24A 8 fuse P/S</t>
  </si>
  <si>
    <t>ALTV248600CB</t>
  </si>
  <si>
    <t>24VAC/28A 28VAC/24A 8 PTC P/S</t>
  </si>
  <si>
    <t>ALTV248600UL</t>
  </si>
  <si>
    <t>24AC25A/28AC20A,8Fuse,UL,PS</t>
  </si>
  <si>
    <t>ALTV248600ULCB</t>
  </si>
  <si>
    <t>24AC25A/28AC20A,8PTC,UL,PS</t>
  </si>
  <si>
    <t>ALTV248CB</t>
  </si>
  <si>
    <t>24VAC/4A/8 PTC CCTV P/S</t>
  </si>
  <si>
    <t>ALTV248UL</t>
  </si>
  <si>
    <t>24 VAC/3.5A/8 OUT UL CCTV P/S</t>
  </si>
  <si>
    <t>ALTV248ULCB</t>
  </si>
  <si>
    <t>24VAC @ 3.5A, 8 PTC, UL P/S</t>
  </si>
  <si>
    <t>ALTV248ULCBMI</t>
  </si>
  <si>
    <t>24VAC @ 14A, 8 PTC ISD CCTV UL</t>
  </si>
  <si>
    <t>ALTV248ULHI</t>
  </si>
  <si>
    <t>24VAC @ 12.5A, 8 Fuse ISD CCTV</t>
  </si>
  <si>
    <t>ALTV248ULMI</t>
  </si>
  <si>
    <t>24VAC @ 12.5, 8 Fuse ISD UL Sm</t>
  </si>
  <si>
    <t>ALTV615DC1016</t>
  </si>
  <si>
    <t>6-15VDC 10A 16 FUSE CCTV P/S</t>
  </si>
  <si>
    <t>ALTV615DC1016CB</t>
  </si>
  <si>
    <t>6-15VDC 10A 16 PTC CCTV P/S</t>
  </si>
  <si>
    <t>ALTV615DC416UCB</t>
  </si>
  <si>
    <t>ALTV615DC416ULCB, 6-15VDC, 4A,</t>
  </si>
  <si>
    <t>ALTV615DC416UL</t>
  </si>
  <si>
    <t>6-15VDC 16 FUSE 4A CCTV UL</t>
  </si>
  <si>
    <t>ALTV615DC4UL</t>
  </si>
  <si>
    <t>6-15 VDC 4OUT  2.5AMP CCTV P/S</t>
  </si>
  <si>
    <t>ALTV615DC616UCB</t>
  </si>
  <si>
    <t>ALTV615DC616ULCB, 6-15VDC, 6A,</t>
  </si>
  <si>
    <t>ALTV615DC616UL</t>
  </si>
  <si>
    <t>6-15VDC 6A 16 FUSE CCTV UL</t>
  </si>
  <si>
    <t>ALTV615DC8UL</t>
  </si>
  <si>
    <t>6-15VDC @ 4A, 8 FUSE OUT UL</t>
  </si>
  <si>
    <t>ALTV615DC8ULCB</t>
  </si>
  <si>
    <t>6-15VDC @ 4A 8 PTC OUT UL</t>
  </si>
  <si>
    <t>AT4</t>
  </si>
  <si>
    <t>4 ZONE ANNUAL EVENT TIMER</t>
  </si>
  <si>
    <t>AT4B</t>
  </si>
  <si>
    <t>365 DAY 4 OUT.TIMER BOARD ONLY</t>
  </si>
  <si>
    <t>BC100</t>
  </si>
  <si>
    <t>SMALL BATTERY ENCLOSURE</t>
  </si>
  <si>
    <t>BC1240</t>
  </si>
  <si>
    <t>ENCL FITS ONE 12V 40AH BATTERY</t>
  </si>
  <si>
    <t>BC200</t>
  </si>
  <si>
    <t>BATTERY CABINET W/SHELF</t>
  </si>
  <si>
    <t>BC300</t>
  </si>
  <si>
    <t>LARGE BATTERY CABINET</t>
  </si>
  <si>
    <t>BC300R</t>
  </si>
  <si>
    <t>LARGE RED BATTERY CABINET</t>
  </si>
  <si>
    <t>BC400</t>
  </si>
  <si>
    <t>X-LARGE GRAY BATTERY CABINET</t>
  </si>
  <si>
    <t>BC400R</t>
  </si>
  <si>
    <t>X-LARGE RED BATTERY CABINET</t>
  </si>
  <si>
    <t>BC400SG</t>
  </si>
  <si>
    <t>BC400G W/BCS4G BATT.SHELF</t>
  </si>
  <si>
    <t>BC400SR</t>
  </si>
  <si>
    <t>BC400R W/BCS4R BATT.SHELF</t>
  </si>
  <si>
    <t>BC600</t>
  </si>
  <si>
    <t>JUMBO RED  BATTERY ENCLOSURE</t>
  </si>
  <si>
    <t>BC600G</t>
  </si>
  <si>
    <t>JUMBO GREY BATTERY ENCLOSURE</t>
  </si>
  <si>
    <t>BC800</t>
  </si>
  <si>
    <t>MAXIM ENCLOSURE grey finish 19</t>
  </si>
  <si>
    <t>BC901MY</t>
  </si>
  <si>
    <t>FITS MERCURY BOARDS &amp; ALTX PS</t>
  </si>
  <si>
    <t>BCS4G</t>
  </si>
  <si>
    <t>BATTERY SHELF FOR BC 400G</t>
  </si>
  <si>
    <t>BCS4R</t>
  </si>
  <si>
    <t>BATTERY SHELF FOR BC 400rR</t>
  </si>
  <si>
    <t>BF10</t>
  </si>
  <si>
    <t>10A BLADE FUSE (RED) PK 25</t>
  </si>
  <si>
    <t>BF15</t>
  </si>
  <si>
    <t>15A BLADE FUSE (BLUE) PK 25</t>
  </si>
  <si>
    <t>BF3</t>
  </si>
  <si>
    <t>3A BLADE FUSE (VIOLET) PK25</t>
  </si>
  <si>
    <t>BF5</t>
  </si>
  <si>
    <t>5A BLADE FUSE (BROWN) PKG 25</t>
  </si>
  <si>
    <t>BL2</t>
  </si>
  <si>
    <t>PAIR RED&amp;BLACK 8"BAT LEADS</t>
  </si>
  <si>
    <t>BL3</t>
  </si>
  <si>
    <t>RED&amp;BLACK 18"BAT LEADS</t>
  </si>
  <si>
    <t>BL3KSP</t>
  </si>
  <si>
    <t>18" RD/BK BATTERY &amp; 4 YL LEADS</t>
  </si>
  <si>
    <t>BL4</t>
  </si>
  <si>
    <t>8" YELLOW BATTERY JUMPER</t>
  </si>
  <si>
    <t>BL6</t>
  </si>
  <si>
    <t>68" RED &amp; BLACK BATTERY LEADS</t>
  </si>
  <si>
    <t>BNC24J</t>
  </si>
  <si>
    <t>24"BNC MALE/MALE COAX JMPR CBL</t>
  </si>
  <si>
    <t>BT1212</t>
  </si>
  <si>
    <t>12V/12AH BATTERY</t>
  </si>
  <si>
    <t>BT124</t>
  </si>
  <si>
    <t>12V/4AH BATTERY</t>
  </si>
  <si>
    <t>BT1240</t>
  </si>
  <si>
    <t>12VDC/40AH BATTERY</t>
  </si>
  <si>
    <t>BT126</t>
  </si>
  <si>
    <t>12V/7.0AH BATTERY</t>
  </si>
  <si>
    <t>CAB4</t>
  </si>
  <si>
    <t>TRANSFORMER CABINET (GREY)</t>
  </si>
  <si>
    <t>CAM1</t>
  </si>
  <si>
    <t>CABINET LOCK</t>
  </si>
  <si>
    <t>CLIP1</t>
  </si>
  <si>
    <t>2 PK ST3 DIN RAIL MOUNT CLIPS</t>
  </si>
  <si>
    <t>CP1</t>
  </si>
  <si>
    <t>CONVERSION PLATE</t>
  </si>
  <si>
    <t>CP2</t>
  </si>
  <si>
    <t>CONVERSION PLATE FOR BC400</t>
  </si>
  <si>
    <t>D10</t>
  </si>
  <si>
    <t>10" DIN RAIL BRACKET</t>
  </si>
  <si>
    <t>DCL1</t>
  </si>
  <si>
    <t>DIN RAIL MOUNTING CLIP, 35MM</t>
  </si>
  <si>
    <t>DK1</t>
  </si>
  <si>
    <t>ST3 W / 2 DIN RAIL MOUNT CLIPS</t>
  </si>
  <si>
    <t>DL 3</t>
  </si>
  <si>
    <t>DOOR TIMER W/SOUNDER</t>
  </si>
  <si>
    <t>DL1</t>
  </si>
  <si>
    <t>DOOR TIMER</t>
  </si>
  <si>
    <t>DP4</t>
  </si>
  <si>
    <t>4 OUTPUT DIN DISTRIBUTION BD.</t>
  </si>
  <si>
    <t>DPS1</t>
  </si>
  <si>
    <t>6/12/24 VDC 1.2A P/S CHGR</t>
  </si>
  <si>
    <t>DPS3</t>
  </si>
  <si>
    <t>6/12/24 VDC 2.5A P/S CHGR DIN</t>
  </si>
  <si>
    <t>DPS5</t>
  </si>
  <si>
    <t>6,9,12,24 VDC 4A DIN P/S CHGR</t>
  </si>
  <si>
    <t>DPT724A</t>
  </si>
  <si>
    <t>DIN RAIL MOUNT ANNUAL TIMER</t>
  </si>
  <si>
    <t>DTMR1</t>
  </si>
  <si>
    <t>12/24VDC DIN MOUNT TIMER</t>
  </si>
  <si>
    <t>EBRIDGE100RM</t>
  </si>
  <si>
    <t>1CH EOC RCVR PASS POE+ 100MBPS</t>
  </si>
  <si>
    <t>EBRIDGE100RMT</t>
  </si>
  <si>
    <t>EOC KIT PASSES POE+ 100MBPS</t>
  </si>
  <si>
    <t>EBRIDGE100SPR</t>
  </si>
  <si>
    <t>EoC PoE+ RCV For EBRIDGE200WPM</t>
  </si>
  <si>
    <t>EBRIDGE100ST</t>
  </si>
  <si>
    <t>1CH EOC MIN TR PAS POE 100MBPS</t>
  </si>
  <si>
    <t>EBRIDGE100STR</t>
  </si>
  <si>
    <t>EOC MIN KIT PAS POE+ 100MBPS</t>
  </si>
  <si>
    <t>EBRIDGE100TM</t>
  </si>
  <si>
    <t>1CH EOC TRNS PASS POE+ 100MBPS</t>
  </si>
  <si>
    <t>EBRIDGE1600PCRM</t>
  </si>
  <si>
    <t>16CH EOC RCV PASS POE+ 100MBPS</t>
  </si>
  <si>
    <t>EBRIDGE16CR</t>
  </si>
  <si>
    <t>16 OUTPUT ETHERNET/COAX RCVR</t>
  </si>
  <si>
    <t>EBRIDGE16PCRM</t>
  </si>
  <si>
    <t>16OUT IP/COAX PASS POE/POE+ RC</t>
  </si>
  <si>
    <t>EBRIDGE16PCRX</t>
  </si>
  <si>
    <t>16 OUTPUT IP/COAX POE/POE+ RCV</t>
  </si>
  <si>
    <t>EBRIDGE1CR</t>
  </si>
  <si>
    <t>ETHERNET/COAX RECVR</t>
  </si>
  <si>
    <t>EBRIDGE1CRT</t>
  </si>
  <si>
    <t>ETHERNET/COAX RCVR + TRNSCVR</t>
  </si>
  <si>
    <t>EBRIDGE1CT</t>
  </si>
  <si>
    <t>ETHERNET/COAX TRNCVR</t>
  </si>
  <si>
    <t>EBRIDGE1PCR</t>
  </si>
  <si>
    <t>IP/COAX RCVR W/POE</t>
  </si>
  <si>
    <t>EBRIDGE1PCRM</t>
  </si>
  <si>
    <t>IP/COAX PASS POE/POE+ RCVR</t>
  </si>
  <si>
    <t>EBRIDGE1PCRMT</t>
  </si>
  <si>
    <t>IP/COAX PASS POE/POE+ RCVR/TRS</t>
  </si>
  <si>
    <t>EBRIDGE1PCRT</t>
  </si>
  <si>
    <t>IP/COAX RCVR/TRNSCVR W/POE</t>
  </si>
  <si>
    <t>EBRIDGE1PCRTX</t>
  </si>
  <si>
    <t>IP/COAX w/POE/POE+ RCVR/TRSCR</t>
  </si>
  <si>
    <t>EBRIDGE1PCRX</t>
  </si>
  <si>
    <t>IP/COAX w/POE/POE+ RCVR</t>
  </si>
  <si>
    <t>EBRIDGE1PCT</t>
  </si>
  <si>
    <t>IP/COAX TRNCVR W/POE</t>
  </si>
  <si>
    <t>EBRIDGE1PCTX</t>
  </si>
  <si>
    <t>IP/COAX w/POE/POE+ TRSCR</t>
  </si>
  <si>
    <t>EBRIDGE1ST</t>
  </si>
  <si>
    <t>IP&amp;POE+/COAX/MINI TRANS</t>
  </si>
  <si>
    <t>EBRIDGE1STR</t>
  </si>
  <si>
    <t>IP&amp;POE+/COAX, REC/MIN TRNS KIT</t>
  </si>
  <si>
    <t>EBRIDGE200WPM</t>
  </si>
  <si>
    <t>EBRIDGE200WP w/MANAGEMENT</t>
  </si>
  <si>
    <t>EBRIDGE200WPMH</t>
  </si>
  <si>
    <t>EBRIDGE200WPM W/GLANDS</t>
  </si>
  <si>
    <t>EBRIDGE400PCRM</t>
  </si>
  <si>
    <t>4CH EOC RCVR PASS POE+ 100MBPS</t>
  </si>
  <si>
    <t>EBRIDGE400PCRMB</t>
  </si>
  <si>
    <t>4OUT IP/COAX PASS THRU POE+ BD</t>
  </si>
  <si>
    <t>EBRIDGE4CR</t>
  </si>
  <si>
    <t>4 OUTPUT ETHERNET/COAX RCVR</t>
  </si>
  <si>
    <t>EBRIDGE4PCRM</t>
  </si>
  <si>
    <t>4OUT IP/COAX PASS POE/POE+ RCV</t>
  </si>
  <si>
    <t>EBRIDGE4PCRX</t>
  </si>
  <si>
    <t>4 OUTPUT IP/COAX POE/POE+ RCVR</t>
  </si>
  <si>
    <t>EBRIDGE4SK</t>
  </si>
  <si>
    <t>EBRIDGE100SPR/4SPT KIT</t>
  </si>
  <si>
    <t>EBRIDGE4SPT</t>
  </si>
  <si>
    <t>EoC PoE+ 4 PORT TRANSCEIVER</t>
  </si>
  <si>
    <t>EBRIDGE800E</t>
  </si>
  <si>
    <t>8PORT EOC RCVR POE+ SW 100MBPS</t>
  </si>
  <si>
    <t>EBRIDGE800PCRM</t>
  </si>
  <si>
    <t>8CH EOC RCVR PASS POE+ 100MBPS</t>
  </si>
  <si>
    <t>EBRIDGE8E</t>
  </si>
  <si>
    <t>8PORT EOC RCVR POE+ SW 25MBPS</t>
  </si>
  <si>
    <t>EBRIDGE8PCRM</t>
  </si>
  <si>
    <t>8OUT IP/COAX PASS POE/POE+ RCV</t>
  </si>
  <si>
    <t>EBRIDGE8PCRX</t>
  </si>
  <si>
    <t>8 OUTPUT IP/COAX POE/POE+ RCV</t>
  </si>
  <si>
    <t>EFLOW102N</t>
  </si>
  <si>
    <t>12VDC @ 10A, 2 OUT, FAI</t>
  </si>
  <si>
    <t>EFLOW102N16</t>
  </si>
  <si>
    <t>12VDC @ 10A, 16 FUSE, FAI</t>
  </si>
  <si>
    <t>EFLOW102N16D</t>
  </si>
  <si>
    <t>12VDC @ 10A, 16 PTC, FAI</t>
  </si>
  <si>
    <t>EFLOW102N8</t>
  </si>
  <si>
    <t>12VDC @ 10A, 8 FUSE, FAI</t>
  </si>
  <si>
    <t>EFLOW102N8D</t>
  </si>
  <si>
    <t>12VDC @ 10A, 8 PTC, FAI</t>
  </si>
  <si>
    <t>EFLOW102NA8</t>
  </si>
  <si>
    <t>EFLOW102NX PWR SPLY W/ACM8</t>
  </si>
  <si>
    <t>EFLOW102NA8D</t>
  </si>
  <si>
    <t>EFLOW102NX PWR SPLY W/ACM8CB</t>
  </si>
  <si>
    <t>EFLOW102NB</t>
  </si>
  <si>
    <t>12VDC @ 10 amp BOARD</t>
  </si>
  <si>
    <t>EFLOW102NX</t>
  </si>
  <si>
    <t>12VDC @ 10A, 2 OUT, FAI XL ENC</t>
  </si>
  <si>
    <t>EFLOW102NX16</t>
  </si>
  <si>
    <t>12VDC @ 10A, 16 FUSE, FAI XL E</t>
  </si>
  <si>
    <t>EFLOW102NX16D</t>
  </si>
  <si>
    <t>EFLOW102NX8</t>
  </si>
  <si>
    <t>12VDC @ 10A, 8 FUSE, FAI XL EN</t>
  </si>
  <si>
    <t>EFLOW102NX8D</t>
  </si>
  <si>
    <t>12VDC @ 10A, 8 PTC, FAI XL</t>
  </si>
  <si>
    <t>EFLOW104N</t>
  </si>
  <si>
    <t>24VDC @ 10A, 2 OUT, FAI</t>
  </si>
  <si>
    <t>EFLOW104N16</t>
  </si>
  <si>
    <t>24VDC @ 10A, 16 FUSE, FAI</t>
  </si>
  <si>
    <t>EFLOW104N16D</t>
  </si>
  <si>
    <t>24VDC @ 10A, 16 PTC, FAI</t>
  </si>
  <si>
    <t>EFLOW104N8</t>
  </si>
  <si>
    <t>24VDC @ 10A, 8 FUSE, FAI</t>
  </si>
  <si>
    <t>EFLOW104N8D</t>
  </si>
  <si>
    <t>24VDC @ 10A, 8 PTC, FAI</t>
  </si>
  <si>
    <t>EFLOW104NA8</t>
  </si>
  <si>
    <t>EFLOW104NX PWR SPLY W/ACM8</t>
  </si>
  <si>
    <t>EFLOW104NA8D</t>
  </si>
  <si>
    <t>EFLOW104NX PWR SPLY W/ACM8CB</t>
  </si>
  <si>
    <t>EFLOW104NB</t>
  </si>
  <si>
    <t>24VDC @ 10 amp BOARD</t>
  </si>
  <si>
    <t>EFLOW104NX</t>
  </si>
  <si>
    <t>24VDC @ 10A, 2 OUT, FAI XL ENC</t>
  </si>
  <si>
    <t>EFLOW104NX16</t>
  </si>
  <si>
    <t>24VDC @ 10A, 16 FUSE, FAI XL E</t>
  </si>
  <si>
    <t>EFLOW104NX16D</t>
  </si>
  <si>
    <t>EFLOW104NX8</t>
  </si>
  <si>
    <t>24VDC @ 10A, 8 FUSE, FAI XL EN</t>
  </si>
  <si>
    <t>EFLOW104NX8D</t>
  </si>
  <si>
    <t>24VDC @ 10A, 8 PTC, FAI XL ENC</t>
  </si>
  <si>
    <t>EFLOW3N</t>
  </si>
  <si>
    <t>12/24VDC @ 2A, 2 OUT, FAI</t>
  </si>
  <si>
    <t>EFLOW3N4</t>
  </si>
  <si>
    <t>12/24VDC @ 2A, 4 FUSE, FAI</t>
  </si>
  <si>
    <t>EFLOW3N4D</t>
  </si>
  <si>
    <t>12/24VDC @ 2A, 4 PTC, FAI</t>
  </si>
  <si>
    <t>EFLOW3NB</t>
  </si>
  <si>
    <t>12VDC or 24VDC @ 2 amp BOARD</t>
  </si>
  <si>
    <t>EFLOW3NX</t>
  </si>
  <si>
    <t>12/24VDC @ 2A, 2 OUT, FAI XL E</t>
  </si>
  <si>
    <t>EFLOW3NX4</t>
  </si>
  <si>
    <t>12/24VDC @ 2A, 4 FUSE, FAI XL</t>
  </si>
  <si>
    <t>EFLOW3NX4D</t>
  </si>
  <si>
    <t>EFLOW4N</t>
  </si>
  <si>
    <t>12/24VDC @ 4A, 2 OUT, FAI</t>
  </si>
  <si>
    <t>EFLOW4N8</t>
  </si>
  <si>
    <t>12/24VDC @ 4A, 8 FUSE, FAI</t>
  </si>
  <si>
    <t>EFLOW4N8D</t>
  </si>
  <si>
    <t>12/24VDC @ 4A, 8 PTC, FAI</t>
  </si>
  <si>
    <t>EFLOW4NA8</t>
  </si>
  <si>
    <t>EFLOW4NX PWR SPLY W/ACM8</t>
  </si>
  <si>
    <t>EFLOW4NA8D</t>
  </si>
  <si>
    <t>EFLOW4NX PWR SPLY W/ACM8CB</t>
  </si>
  <si>
    <t>EFLOW4NB</t>
  </si>
  <si>
    <t>12VDC or 24VDC @ 4 amp BOARD</t>
  </si>
  <si>
    <t>EFLOW4NX</t>
  </si>
  <si>
    <t>12/24VDC @ 4A, 2 OUT, FAI XL E</t>
  </si>
  <si>
    <t>EFLOW4NX8</t>
  </si>
  <si>
    <t>12/24VDC @ 4A, 8 FUSE, FAI XL</t>
  </si>
  <si>
    <t>EFLOW4NX8D</t>
  </si>
  <si>
    <t>12/24VDC @ 4A, 8 PTC, FAI XL E</t>
  </si>
  <si>
    <t>EFLOW6N</t>
  </si>
  <si>
    <t>12/24VDC @ 6A, 2 OUT, FAI</t>
  </si>
  <si>
    <t>EFLOW6N16</t>
  </si>
  <si>
    <t>12/24VDC @ 6A, 16 FUSE, FAI</t>
  </si>
  <si>
    <t>EFLOW6N16D</t>
  </si>
  <si>
    <t>12/24VDC @ 6A, 16 PTC, FAI</t>
  </si>
  <si>
    <t>EFLOW6N8</t>
  </si>
  <si>
    <t>12/24VDC @ 6A, 8 FUSE, FAI</t>
  </si>
  <si>
    <t>EFLOW6N8D</t>
  </si>
  <si>
    <t>12/24VDC @ 6A, 8 PTC, FAI</t>
  </si>
  <si>
    <t>EFLOW6NA8</t>
  </si>
  <si>
    <t>EFLOW6NX PWR SPLY W/ACM8</t>
  </si>
  <si>
    <t>EFLOW6NA8D</t>
  </si>
  <si>
    <t>EFLOW6NX PWR SPLY W/ACM8CB</t>
  </si>
  <si>
    <t>EFLOW6NA8DR</t>
  </si>
  <si>
    <t>EFLOW6NX P/S W/ACM8CB, RED ENC</t>
  </si>
  <si>
    <t>EFLOW6NB</t>
  </si>
  <si>
    <t>12VDC or 24VDC @ 6 amp BOARD</t>
  </si>
  <si>
    <t>EFLOW6NX</t>
  </si>
  <si>
    <t>12/24VDC @ 6A, 2 OUT, FAI XL E</t>
  </si>
  <si>
    <t>EFLOW6NX16</t>
  </si>
  <si>
    <t>12/24VDC @ 6A, 16 FUSE, FAI XL</t>
  </si>
  <si>
    <t>EFLOW6NX16D</t>
  </si>
  <si>
    <t>12/24VDC @ 6A, 16 PTC, FAI XL</t>
  </si>
  <si>
    <t>EFLOW6NX8</t>
  </si>
  <si>
    <t>12/24VDC @ 6A, 8 FUSE, FAI XL</t>
  </si>
  <si>
    <t>EFLOW6NX8D</t>
  </si>
  <si>
    <t>ENTRADA2DMK</t>
  </si>
  <si>
    <t>IP ACCESS FACP REC/TRANS KIT</t>
  </si>
  <si>
    <t>FIRESWITCH108</t>
  </si>
  <si>
    <t>10A MANAGED NAC EXTENDER</t>
  </si>
  <si>
    <t>FUSE1</t>
  </si>
  <si>
    <t>3.5 AMP REPL. FUSES PK 100</t>
  </si>
  <si>
    <t>FUSE2</t>
  </si>
  <si>
    <t>5.0 AMP REPL FUSES PK100</t>
  </si>
  <si>
    <t>FUSE3</t>
  </si>
  <si>
    <t>10 AMP REPLACEMENT FUSES PK100</t>
  </si>
  <si>
    <t>FUSE4</t>
  </si>
  <si>
    <t>1 AMP REPL. FUSES PK 100</t>
  </si>
  <si>
    <t>FUSE5</t>
  </si>
  <si>
    <t>5AMP SLO BLOW FUSE PK 100</t>
  </si>
  <si>
    <t>GL1</t>
  </si>
  <si>
    <t>GREEN GROUNDING LEAD</t>
  </si>
  <si>
    <t>HUBSAT42D</t>
  </si>
  <si>
    <t>HubSat4D 4 AC Balun/Combiner</t>
  </si>
  <si>
    <t>HUBSAT42DI</t>
  </si>
  <si>
    <t>HubSat4DI 4 AC Balun/Comb, ISO</t>
  </si>
  <si>
    <t>HUBSAT43D</t>
  </si>
  <si>
    <t>HubSat4D 4 DC Balun/Combiner</t>
  </si>
  <si>
    <t>HUBSAT43DI</t>
  </si>
  <si>
    <t>HubSat4DI 4 DC Balun/Comb, ISO</t>
  </si>
  <si>
    <t>HUBSAT4D</t>
  </si>
  <si>
    <t>4CH UTP Wall 750 Vid PTC,Pwr</t>
  </si>
  <si>
    <t>HUBSAT4DI</t>
  </si>
  <si>
    <t>4CH UTP Wall 750 Vid Pwr, ISO</t>
  </si>
  <si>
    <t>HUBSAT82D</t>
  </si>
  <si>
    <t>HubSat8D 8 AC Balun/Combiner</t>
  </si>
  <si>
    <t>HUBSAT82DI</t>
  </si>
  <si>
    <t>HubSat8D 8 AC Balun/Comb, ISO</t>
  </si>
  <si>
    <t>HUBSAT83D</t>
  </si>
  <si>
    <t>HubSat8D 8 DC Balun/Combiner</t>
  </si>
  <si>
    <t>HUBSAT83DI</t>
  </si>
  <si>
    <t>HubSat8Di 8 DC Balun/Comb, ISO</t>
  </si>
  <si>
    <t>HUBSAT8D</t>
  </si>
  <si>
    <t>8CH UTP Wall 750 Vid PTC,Pwr</t>
  </si>
  <si>
    <t>HUBSAT8DI</t>
  </si>
  <si>
    <t>8CH UTP Wall 750 Vid Pwr, ISO</t>
  </si>
  <si>
    <t>HUBWAY162CD</t>
  </si>
  <si>
    <t>HubWay16CD w/16 AC Balun/Combi</t>
  </si>
  <si>
    <t>HUBWAY162D</t>
  </si>
  <si>
    <t>HubWay16D w/16 AC Balun/Combin</t>
  </si>
  <si>
    <t>HUBWAY162DI</t>
  </si>
  <si>
    <t>HubWay16Di w/16 AC Balun/Combi</t>
  </si>
  <si>
    <t>HUBWAY163CD</t>
  </si>
  <si>
    <t>HubWay16CD w/16 DC Balun/Combi</t>
  </si>
  <si>
    <t>HUBWAY163D</t>
  </si>
  <si>
    <t>HubWay16D w/16 DC Balun/Combin</t>
  </si>
  <si>
    <t>HUBWAY163DI</t>
  </si>
  <si>
    <t>HubWay16Di w/16 DC Balun/Combi</t>
  </si>
  <si>
    <t>HUBWAY16CD</t>
  </si>
  <si>
    <t>16CH UTP Hub 750 Vid PTC w/Pwr</t>
  </si>
  <si>
    <t>HUBWAY16D</t>
  </si>
  <si>
    <t>HUBWAY16DI</t>
  </si>
  <si>
    <t>16CH UTP Hub 750' PTC,w/Isl Pw</t>
  </si>
  <si>
    <t>HUBWAY82CD</t>
  </si>
  <si>
    <t>Hubway8CD w/8 AC HubWay Av Com</t>
  </si>
  <si>
    <t>HUBWAY82CDS</t>
  </si>
  <si>
    <t>Hubway8CDS w/8 AC HubWay Av Co</t>
  </si>
  <si>
    <t>HUBWAY82D</t>
  </si>
  <si>
    <t>Hubway8D w/8 AC HubWay Av Comb</t>
  </si>
  <si>
    <t>HUBWAY82DI</t>
  </si>
  <si>
    <t>HubWay8Di w/8 AC Balun/Combine</t>
  </si>
  <si>
    <t>HUBWAY82DS</t>
  </si>
  <si>
    <t>Hubway8DS w/8 AC HubWay Av Com</t>
  </si>
  <si>
    <t>HUBWAY83CD</t>
  </si>
  <si>
    <t>HubWay8CD w/8 DC Video Balun C</t>
  </si>
  <si>
    <t>HUBWAY83CDS</t>
  </si>
  <si>
    <t>HubWay8CDS w/8 DC Video Balun</t>
  </si>
  <si>
    <t>HUBWAY83D</t>
  </si>
  <si>
    <t>HubWay8D w/8 DC Balun/Combiner</t>
  </si>
  <si>
    <t>HUBWAY83DI</t>
  </si>
  <si>
    <t>HubWay8Di w/8 DC Balun/Combine</t>
  </si>
  <si>
    <t>HUBWAY83DS</t>
  </si>
  <si>
    <t>HubWay8DS w/8 DC Video Balun C</t>
  </si>
  <si>
    <t>HUBWAY8CD</t>
  </si>
  <si>
    <t>8CH UTP Hub 750 Vid PTC,w/Pwr</t>
  </si>
  <si>
    <t>HUBWAY8CDS</t>
  </si>
  <si>
    <t>8 Ch UTP PTC Pas Hub Vid-Data-</t>
  </si>
  <si>
    <t>HUBWAY8D</t>
  </si>
  <si>
    <t>HUBWAY8DI</t>
  </si>
  <si>
    <t>8CH UTP Hub 750 Vid PTC,w/Isl</t>
  </si>
  <si>
    <t>HUBWAY8DS</t>
  </si>
  <si>
    <t>HUBWAYAV</t>
  </si>
  <si>
    <t>AC VID BALUN VID/DATA/POWER</t>
  </si>
  <si>
    <t>HUBWAYAV2</t>
  </si>
  <si>
    <t>SLIM VID BALUN VID/DATA/POWER</t>
  </si>
  <si>
    <t>HUBWAYAV2PK</t>
  </si>
  <si>
    <t>8-PK BALUN 24VAC CAMERAS</t>
  </si>
  <si>
    <t>HUBWAYAVP</t>
  </si>
  <si>
    <t>SLIM VID BALUN VID/POWER</t>
  </si>
  <si>
    <t>HUBWAYAVPK</t>
  </si>
  <si>
    <t>8-PK  BALUN 24VAC CAMERAS</t>
  </si>
  <si>
    <t>HUBWAYAVPPK</t>
  </si>
  <si>
    <t>8-PK BALUN HUBWAYAVP</t>
  </si>
  <si>
    <t>HUBWAYDV</t>
  </si>
  <si>
    <t>DC VID BALUN VID/DATA/POWER</t>
  </si>
  <si>
    <t>HUBWAYDVI</t>
  </si>
  <si>
    <t>DC BALUN ISOLATED</t>
  </si>
  <si>
    <t>HUBWAYDVIPK</t>
  </si>
  <si>
    <t>8-PK BALUN ISO 12VDC CAMERAS</t>
  </si>
  <si>
    <t>HUBWAYDVPK</t>
  </si>
  <si>
    <t>8-PK BALUN 12VDC CAMERAS</t>
  </si>
  <si>
    <t>HUBWAYEX1</t>
  </si>
  <si>
    <t>ACTIVE UTP MODULE 1 CAMERA</t>
  </si>
  <si>
    <t>HUBWAYEX16</t>
  </si>
  <si>
    <t>ACTIVE UTP HUB 16 CAMERAS</t>
  </si>
  <si>
    <t>HUBWAYEX16S</t>
  </si>
  <si>
    <t>ACTIVE UTP HUB 16 CAM IND PORT</t>
  </si>
  <si>
    <t>HUBWAYEX16SP</t>
  </si>
  <si>
    <t>ACTIVE UTP HUB 16 CAM W/INTGRL</t>
  </si>
  <si>
    <t>HUBWAYEX32</t>
  </si>
  <si>
    <t>ACTIVE UTP HUB 32 CAMERAS</t>
  </si>
  <si>
    <t>HUBWAYEXP</t>
  </si>
  <si>
    <t>POWER INJECTOR USE W/HUBWAY</t>
  </si>
  <si>
    <t>HUBWAYLD162CD</t>
  </si>
  <si>
    <t>HubWayLD16CD 16 AC Balun/Combi</t>
  </si>
  <si>
    <t>HUBWAYLD162D</t>
  </si>
  <si>
    <t>HubWayLD16D 16 AC Balun/Combin</t>
  </si>
  <si>
    <t>HUBWAYLD162DI</t>
  </si>
  <si>
    <t>HubWayLD16Di 16 AC Balun/Combi</t>
  </si>
  <si>
    <t>HUBWAYLD163CD</t>
  </si>
  <si>
    <t>HubWayLD16CD 16 DC Balun/Combi</t>
  </si>
  <si>
    <t>HUBWAYLD163D</t>
  </si>
  <si>
    <t>HubWayLD16D 16 DC Balun/Combin</t>
  </si>
  <si>
    <t>HUBWAYLD163DI</t>
  </si>
  <si>
    <t>HubWayLD16Di 16 DC Balun/Combi</t>
  </si>
  <si>
    <t>HUBWAYLD16CD</t>
  </si>
  <si>
    <t>16CH UTP Hub 3000 Vid PTC</t>
  </si>
  <si>
    <t>HUBWAYLD16D</t>
  </si>
  <si>
    <t>HUBWAYLD16DI</t>
  </si>
  <si>
    <t>16CH UTP Hub 3000 Isol PTC</t>
  </si>
  <si>
    <t>HUBWAYLD82CD</t>
  </si>
  <si>
    <t>HubwayLD8CD w/8 AC HubWayAv Co</t>
  </si>
  <si>
    <t>HUBWAYLD82CDS</t>
  </si>
  <si>
    <t>HubwayLD8CDS w/8 AC HubWayAv C</t>
  </si>
  <si>
    <t>HUBWAYLD82D</t>
  </si>
  <si>
    <t>HubWayLD8D 8 AC Balun/Combiner</t>
  </si>
  <si>
    <t>HUBWAYLD82DI</t>
  </si>
  <si>
    <t>HubWayLD8Di 8 AC Balun/Combine</t>
  </si>
  <si>
    <t>HUBWAYLD82DS</t>
  </si>
  <si>
    <t>HubwayLD8DS w/8 AC HubWayAv Co</t>
  </si>
  <si>
    <t>HUBWAYLD83CD</t>
  </si>
  <si>
    <t>HubwayLD8CD w/8 DC HubWayDv Co</t>
  </si>
  <si>
    <t>HUBWAYLD83CDS</t>
  </si>
  <si>
    <t>HubwayLD8CDS w/8 DC HubWayDv C</t>
  </si>
  <si>
    <t>HUBWAYLD83D</t>
  </si>
  <si>
    <t>HubWayLD8D 8 DC Balun/Combiner</t>
  </si>
  <si>
    <t>HUBWAYLD83DI</t>
  </si>
  <si>
    <t>HubWayLD8Di 8 DC Balun/Combine</t>
  </si>
  <si>
    <t>HUBWAYLD83DS</t>
  </si>
  <si>
    <t>HubwayLD8DS w/8 DC HubWayDv Co</t>
  </si>
  <si>
    <t>HUBWAYLD8CD</t>
  </si>
  <si>
    <t>8CH UTP Hub 3000 Vid PTC, Pwr</t>
  </si>
  <si>
    <t>HUBWAYLD8CDS</t>
  </si>
  <si>
    <t>8 Ch UTP Act Hub PTC Vid-Data-</t>
  </si>
  <si>
    <t>HUBWAYLD8D</t>
  </si>
  <si>
    <t>HUBWAYLD8DI</t>
  </si>
  <si>
    <t>8CH UTP 3000 Vid PTC, Isl Pwr</t>
  </si>
  <si>
    <t>HUBWAYLD8DS</t>
  </si>
  <si>
    <t>HUBWAYLDH16</t>
  </si>
  <si>
    <t>16Ch UTP Active Hub Vid-Data</t>
  </si>
  <si>
    <t>HUBWAYLDH8</t>
  </si>
  <si>
    <t>8 Ch UTP Active Hub Vid-Data</t>
  </si>
  <si>
    <t>LB2032</t>
  </si>
  <si>
    <t>3 V LITHIUM BATT  AT4/PT724A</t>
  </si>
  <si>
    <t>LC1</t>
  </si>
  <si>
    <t>2 CONDUCTOR LINE CORD</t>
  </si>
  <si>
    <t>LC2</t>
  </si>
  <si>
    <t>3 CONDUCTOR LINE CORD</t>
  </si>
  <si>
    <t>LC4</t>
  </si>
  <si>
    <t>3WIRE LINECORD W/STRAIN RELIEF</t>
  </si>
  <si>
    <t>LINQ2</t>
  </si>
  <si>
    <t>EFLOW P/S NETWORK ADAPTER</t>
  </si>
  <si>
    <t>LINQ8PD</t>
  </si>
  <si>
    <t>8 FUSE NETWORKED PWR DIST MOD</t>
  </si>
  <si>
    <t>LINQ8PDCB</t>
  </si>
  <si>
    <t>8 PTC NETWORKED PWR DIST MOD</t>
  </si>
  <si>
    <t>LINQJ12</t>
  </si>
  <si>
    <t>12" JUMPER CABLE FOR LINQ2</t>
  </si>
  <si>
    <t>LINQJ24</t>
  </si>
  <si>
    <t>24" JUMPER CABLE FOR LINQ2</t>
  </si>
  <si>
    <t>LPD</t>
  </si>
  <si>
    <t>LOW POWER DISCONNECT MODULE</t>
  </si>
  <si>
    <t>LPDHT</t>
  </si>
  <si>
    <t>HI-TEMP LOW PWR DISCONNECT MOD</t>
  </si>
  <si>
    <t>LPS3</t>
  </si>
  <si>
    <t>LPS3 12/24V 2.5A PWR SPLY</t>
  </si>
  <si>
    <t>LPS3AC</t>
  </si>
  <si>
    <t>12/24 2.5A W/PWR FAIL</t>
  </si>
  <si>
    <t>LPS3C12X</t>
  </si>
  <si>
    <t>12V,2.5A, PWR SPPY, LG CAB</t>
  </si>
  <si>
    <t>LPS3C24X</t>
  </si>
  <si>
    <t>24V,2.5A,PwrSppy,LGCAB,</t>
  </si>
  <si>
    <t>LPS3WP12</t>
  </si>
  <si>
    <t>12 VDC 2.5A WEATHERPROOF P/S</t>
  </si>
  <si>
    <t>LPS3WP24</t>
  </si>
  <si>
    <t>24 VDC 2.5A WEATHERPROOF P/S</t>
  </si>
  <si>
    <t>LPS5C12X</t>
  </si>
  <si>
    <t>3.5A 12VDC LINEAR P/S IN ENCL</t>
  </si>
  <si>
    <t>LPS5C24X</t>
  </si>
  <si>
    <t>3.5 A 24 VDC LINEAR P/S IN ENC</t>
  </si>
  <si>
    <t>MAXIMAL11</t>
  </si>
  <si>
    <t>12VDC@8A/24VDC@6A 16 FUSED OUT</t>
  </si>
  <si>
    <t>MAXIMAL11D</t>
  </si>
  <si>
    <t>12VDC@8A/24VDC@6A, 16 PTC OUT</t>
  </si>
  <si>
    <t>MAXIMAL11E</t>
  </si>
  <si>
    <t>12VDC@8A/24VDC@6A, 2 OUT</t>
  </si>
  <si>
    <t>MAXIMAL11F</t>
  </si>
  <si>
    <t>2-EFLOW4NB PWR SPLY &amp; 2-ACM8</t>
  </si>
  <si>
    <t>MAXIMAL11FD</t>
  </si>
  <si>
    <t>2-EFLOW4NB PWR SPLY &amp; 2-ACM8CB</t>
  </si>
  <si>
    <t>MAXIMAL11FE</t>
  </si>
  <si>
    <t>2-EFLOW4NB PWR SPLY</t>
  </si>
  <si>
    <t>MAXIMAL13E</t>
  </si>
  <si>
    <t>12VDC@7A/24VDC@6A, 2 OUT</t>
  </si>
  <si>
    <t>MAXIMAL13FE</t>
  </si>
  <si>
    <t>EFLOW4NB &amp; EFLOW6NB PWR SPLY</t>
  </si>
  <si>
    <t>MAXIMAL1R</t>
  </si>
  <si>
    <t>12VDC@4A/24VDC@3A, 16 FUSED OU</t>
  </si>
  <si>
    <t>MAXIMAL1RD</t>
  </si>
  <si>
    <t>12VDC@4A/24VDC@3A, 16 PTC OUT</t>
  </si>
  <si>
    <t>MAXIMAL1RH</t>
  </si>
  <si>
    <t>12VDC@4A/24VDC@3A, 8 FUSED OUT</t>
  </si>
  <si>
    <t>MAXIMAL1RHD</t>
  </si>
  <si>
    <t>12VDC@4A/24VDC@3A, 8 PTC OUT R</t>
  </si>
  <si>
    <t>MAXIMAL3</t>
  </si>
  <si>
    <t>12VDC/24VDC@6A, 16 FUSED OUT</t>
  </si>
  <si>
    <t>MAXIMAL33</t>
  </si>
  <si>
    <t>12VDC@6A/24VDC@6A 16 FUSED OUT</t>
  </si>
  <si>
    <t>MAXIMAL33D</t>
  </si>
  <si>
    <t>12VDC@6A/24VDC@6A, 16 PTC OUT</t>
  </si>
  <si>
    <t>MAXIMAL33E</t>
  </si>
  <si>
    <t>12VDC@6A/24VDC@6A, 2 OUT</t>
  </si>
  <si>
    <t>MAXIMAL33F</t>
  </si>
  <si>
    <t>2-EFLOW6NB PWR SPLY &amp; 2-ACM8</t>
  </si>
  <si>
    <t>MAXIMAL33FD</t>
  </si>
  <si>
    <t>2-EFLOW6NB PWR SPLY &amp; 2-ACM8CB</t>
  </si>
  <si>
    <t>MAXIMAL33FE</t>
  </si>
  <si>
    <t>2-EFLOW6NB PWR SPLY</t>
  </si>
  <si>
    <t>MAXIMAL33R</t>
  </si>
  <si>
    <t>12VDC/24VDC@12A, 16 FUSED OUT</t>
  </si>
  <si>
    <t>MAXIMAL33RD</t>
  </si>
  <si>
    <t>12VDC/24VDC@12A, 16 PTC OUT, R</t>
  </si>
  <si>
    <t>MAXIMAL35E</t>
  </si>
  <si>
    <t>12VDC@16A/24VDC@6A, 2 OUT</t>
  </si>
  <si>
    <t>MAXIMAL35FE</t>
  </si>
  <si>
    <t>EFLOW6NB &amp; EFLOW102NB PWR SPLY</t>
  </si>
  <si>
    <t>MAXIMAL37E</t>
  </si>
  <si>
    <t>12VDC@6A/24VDC@16A, 2 OUT</t>
  </si>
  <si>
    <t>MAXIMAL37FE</t>
  </si>
  <si>
    <t>EFLOW6NB &amp; EFLOW104NB PWR SPLY</t>
  </si>
  <si>
    <t>MAXIMAL3D</t>
  </si>
  <si>
    <t>12VDC/24VDC@6A, 16 PTC OUT</t>
  </si>
  <si>
    <t>MAXIMAL3F</t>
  </si>
  <si>
    <t>EFLOW6NB PWR SPLY W/2-ACM8</t>
  </si>
  <si>
    <t>MAXIMAL3FD</t>
  </si>
  <si>
    <t>EFLOW6NB PWR SPLY W/2-ACM8CB</t>
  </si>
  <si>
    <t>MAXIMAL3R</t>
  </si>
  <si>
    <t>12VDC/24VDC@6A, 16 FUSED OUT,</t>
  </si>
  <si>
    <t>MAXIMAL3RD</t>
  </si>
  <si>
    <t>12VDC/24VDC@6A, 16 PTC OUT, RA</t>
  </si>
  <si>
    <t>MAXIMAL3RH</t>
  </si>
  <si>
    <t>12VDC/24VDC@6A, 8 FUSED OUT, R</t>
  </si>
  <si>
    <t>MAXIMAL3RHD</t>
  </si>
  <si>
    <t>12VDC/24VDC@6A, 8 PTC OUT, RAC</t>
  </si>
  <si>
    <t>MAXIMAL5</t>
  </si>
  <si>
    <t>12VDC@10A, 16 FUSED OUT</t>
  </si>
  <si>
    <t>MAXIMAL55</t>
  </si>
  <si>
    <t>12VDC@20A, 16 FUSED OUT</t>
  </si>
  <si>
    <t>MAXIMAL55D</t>
  </si>
  <si>
    <t>12VDC@20A, 16 PTC OUT</t>
  </si>
  <si>
    <t>MAXIMAL55E</t>
  </si>
  <si>
    <t>12VDC@20A, 2 OUT</t>
  </si>
  <si>
    <t>MAXIMAL55F</t>
  </si>
  <si>
    <t>2-EFLOW102NB PWR SPLY &amp; 2-ACM8</t>
  </si>
  <si>
    <t>MAXIMAL55FD</t>
  </si>
  <si>
    <t>2-EFLOW102NB P/S &amp; 2-ACM8CB</t>
  </si>
  <si>
    <t>MAXIMAL55FE</t>
  </si>
  <si>
    <t>2-EFLOW102NB PWR SPLY</t>
  </si>
  <si>
    <t>MAXIMAL5D</t>
  </si>
  <si>
    <t>12VDC@10A, 16 PTC OUT</t>
  </si>
  <si>
    <t>MAXIMAL5F</t>
  </si>
  <si>
    <t>EFLOW102NB PWR SPLY W/2-ACM8</t>
  </si>
  <si>
    <t>MAXIMAL5FD</t>
  </si>
  <si>
    <t>EFLOW102NB PWR SPLY W/2-ACM8CB</t>
  </si>
  <si>
    <t>MAXIMAL7</t>
  </si>
  <si>
    <t>24VDC@10A, 16 FUSED OUT</t>
  </si>
  <si>
    <t>MAXIMAL75</t>
  </si>
  <si>
    <t>12VDC@10A/24VDC@10A 16 FUSED O</t>
  </si>
  <si>
    <t>MAXIMAL75D</t>
  </si>
  <si>
    <t>12VDC@6A/24VDC@6A 16 PTC OUT</t>
  </si>
  <si>
    <t>MAXIMAL75E</t>
  </si>
  <si>
    <t>12VDC@10A/24VDC@10A 2 OUT</t>
  </si>
  <si>
    <t>MAXIMAL75F</t>
  </si>
  <si>
    <t>EFLOW102&amp;104NB PW SPY &amp; 2-ACM8</t>
  </si>
  <si>
    <t>MAXIMAL75FD</t>
  </si>
  <si>
    <t>EFLOW102&amp;104NB &amp; 2-ACM8CB</t>
  </si>
  <si>
    <t>MAXIMAL75FE</t>
  </si>
  <si>
    <t>EFLOW102&amp;104NB PWR SPLY</t>
  </si>
  <si>
    <t>MAXIMAL77</t>
  </si>
  <si>
    <t>24VDC@20A 16 FUSED OUT</t>
  </si>
  <si>
    <t>MAXIMAL77D</t>
  </si>
  <si>
    <t>24VDC@20A 16 PTC OUT</t>
  </si>
  <si>
    <t>MAXIMAL77E</t>
  </si>
  <si>
    <t>24VDC@20A 2 OUT</t>
  </si>
  <si>
    <t>MAXIMAL77F</t>
  </si>
  <si>
    <t>2-EFLOW104NB PWR SPLY &amp; 2-ACM8</t>
  </si>
  <si>
    <t>MAXIMAL77FD</t>
  </si>
  <si>
    <t>2-EFLOW104NB P/S &amp; 2-ACM8CB</t>
  </si>
  <si>
    <t>MAXIMAL77FE</t>
  </si>
  <si>
    <t>2-EFLOW104NB PWR SPLY</t>
  </si>
  <si>
    <t>MAXIMAL7D</t>
  </si>
  <si>
    <t>24VDC@10A 16 PTC OUT</t>
  </si>
  <si>
    <t>MAXIMAL7F</t>
  </si>
  <si>
    <t>EFLOW104NB PWR SPLY W/2-ACM8</t>
  </si>
  <si>
    <t>MAXIMAL7FD</t>
  </si>
  <si>
    <t>EFLOW104NB PWR SPLY W/2-ACM8CB</t>
  </si>
  <si>
    <t>MOM5</t>
  </si>
  <si>
    <t>MULTI-OUTPUT P/S INTERFACE</t>
  </si>
  <si>
    <t>MOM5C</t>
  </si>
  <si>
    <t>MULTI-OUT P/S INTERFACE W/CAB</t>
  </si>
  <si>
    <t>NETWAY1</t>
  </si>
  <si>
    <t>1 PORT MIDSPAN POE</t>
  </si>
  <si>
    <t>NETWAY112</t>
  </si>
  <si>
    <t>1 PORT MIDSPAN POE 12VDC</t>
  </si>
  <si>
    <t>NETWAY1512</t>
  </si>
  <si>
    <t>POE SPLITTER 12V/15W</t>
  </si>
  <si>
    <t>NETWAY16</t>
  </si>
  <si>
    <t>16 PORT MIDSPAN POE</t>
  </si>
  <si>
    <t>NETWAY16G</t>
  </si>
  <si>
    <t>16PORT MANAGE POE+ MIDSPN 480W</t>
  </si>
  <si>
    <t>NETWAY16M</t>
  </si>
  <si>
    <t>16 PORT MANAGED MIDSPAN POE</t>
  </si>
  <si>
    <t>NETWAY1D</t>
  </si>
  <si>
    <t>MIDSPAN POE/POE+/HI POE/56VDC</t>
  </si>
  <si>
    <t>NETWAY1DWP</t>
  </si>
  <si>
    <t xml:space="preserve"> OUTDOOR HI-POE MIDSPAN</t>
  </si>
  <si>
    <t>NETWAY1DWPH</t>
  </si>
  <si>
    <t>OUT HI-POE MIDSPAN W/GLANDS</t>
  </si>
  <si>
    <t>NETWAY1E</t>
  </si>
  <si>
    <t>1 PORT MIDSPAN POE &amp; POE +</t>
  </si>
  <si>
    <t>NETWAY1EV</t>
  </si>
  <si>
    <t>NETWAY1P</t>
  </si>
  <si>
    <t>1 PORT MIDSPAN POE W/TP2440</t>
  </si>
  <si>
    <t>NETWAY1X</t>
  </si>
  <si>
    <t>1 PORT MIDSPAN POE/POE+</t>
  </si>
  <si>
    <t>NETWAY1XP</t>
  </si>
  <si>
    <t>1 PORT MIDSPAN POE/POE+ &amp; XFMR</t>
  </si>
  <si>
    <t>NETWAY3012</t>
  </si>
  <si>
    <t>POE SPLITTER 12V/30W</t>
  </si>
  <si>
    <t>NETWAY4EB</t>
  </si>
  <si>
    <t>4PORT POE+ SW 1G SFP BOARD</t>
  </si>
  <si>
    <t>NETWAY4EPL</t>
  </si>
  <si>
    <t>4PORT POE+ SW 1G SFP BACKPLANE</t>
  </si>
  <si>
    <t>NETWAY4ES</t>
  </si>
  <si>
    <t>4-PORT MANAGED POE/POE+ SWITCH</t>
  </si>
  <si>
    <t>NETWAY4ESK</t>
  </si>
  <si>
    <t>4-PORT MNGED POE/POE+ SWITCH K</t>
  </si>
  <si>
    <t>NETWAY4EWP</t>
  </si>
  <si>
    <t>4PORT POE+ SW 1G SFP NEMA4</t>
  </si>
  <si>
    <t>NETWAY4EWPN</t>
  </si>
  <si>
    <t>4PT POE+ SW/NOPS 1G SFP NEMA4</t>
  </si>
  <si>
    <t>NETWAY4EWPX</t>
  </si>
  <si>
    <t>4PORT POE+ SW 1G SFP NEMA4 LG</t>
  </si>
  <si>
    <t>NETWAY4EWPXC</t>
  </si>
  <si>
    <t>4PT FIMDCON/SFP/PS/LGNEMA4 CAM</t>
  </si>
  <si>
    <t>NETWAY4EX</t>
  </si>
  <si>
    <t>4PORT POE+ SW 1G SFP NEMA1</t>
  </si>
  <si>
    <t>NETWAY8</t>
  </si>
  <si>
    <t>8 PORT MIDSPAN POE</t>
  </si>
  <si>
    <t>NETWAY8E</t>
  </si>
  <si>
    <t>8PORT MANAGED POE+ SWITCH 240W</t>
  </si>
  <si>
    <t>NETWAY8G</t>
  </si>
  <si>
    <t>8PORT MANAGED POE+ MIDSPN 240W</t>
  </si>
  <si>
    <t>NETWAY8M</t>
  </si>
  <si>
    <t>8 PORT MANAGED MIDSPAN POE</t>
  </si>
  <si>
    <t>NETWAYSP16A</t>
  </si>
  <si>
    <t>16PORT FIBER MEDIA CONV, 1U</t>
  </si>
  <si>
    <t>NETWAYSP1A</t>
  </si>
  <si>
    <t>MEDIA CONVERTER/REPEATER</t>
  </si>
  <si>
    <t>NETWAYSP1P</t>
  </si>
  <si>
    <t>ETHER OVER FIBER MED CONV/INJ</t>
  </si>
  <si>
    <t>NETWAYSP2P</t>
  </si>
  <si>
    <t>2PT ETHER OVER FIB MED CON/INJ</t>
  </si>
  <si>
    <t>NETWAYSP3B</t>
  </si>
  <si>
    <t>3-PORT FIBER MEDIA CONVERTER</t>
  </si>
  <si>
    <t>NETWAYSP3PL</t>
  </si>
  <si>
    <t>3PORT FIBER MEDIA CONV/PS/BP</t>
  </si>
  <si>
    <t>NETWAYSP3WP</t>
  </si>
  <si>
    <t>3PORT POE+ SW 1G SFP NEMA4</t>
  </si>
  <si>
    <t>NETWAYSP3WPN</t>
  </si>
  <si>
    <t>3-PORT FIBER MEDIA CONV/NEMA4</t>
  </si>
  <si>
    <t>NETWAYSP3WPX</t>
  </si>
  <si>
    <t>3PT FIBER MED CONV/PS/NEMA4 LG</t>
  </si>
  <si>
    <t>NETWAYSP3X</t>
  </si>
  <si>
    <t>3PT FIBER MEDIA CONV/PS/NEMA1</t>
  </si>
  <si>
    <t>NETWAYSP4</t>
  </si>
  <si>
    <t>4-PORT FIBER TRANSCEIVER, 1U</t>
  </si>
  <si>
    <t>NETWAYSP4B</t>
  </si>
  <si>
    <t>4-PORT FIBER MEDIA CONV, 2SFP</t>
  </si>
  <si>
    <t>NETWAYSP4P</t>
  </si>
  <si>
    <t>4-PORT FIBER TRANS/MIDSPAN, 1U</t>
  </si>
  <si>
    <t>NETWAYSP4P2</t>
  </si>
  <si>
    <t>4PT FIB MED CONV, CL 2, PS, 1U</t>
  </si>
  <si>
    <t>NETWAYSP4PL</t>
  </si>
  <si>
    <t>4PT FIBER MED CONV/2SFP/PS/BP</t>
  </si>
  <si>
    <t>NETWAYSP4WP</t>
  </si>
  <si>
    <t>4PT FIB MED CONV/2SFP/PS/NEMA4</t>
  </si>
  <si>
    <t>NETWAYSP4WPN</t>
  </si>
  <si>
    <t>4PT FIBER MED CONV/2SFP/NEMA4</t>
  </si>
  <si>
    <t>NETWAYSP4WPX</t>
  </si>
  <si>
    <t>4PT FI MED CON/2SFP/PS/LGNEMA4</t>
  </si>
  <si>
    <t>NETWAYSP4X</t>
  </si>
  <si>
    <t>4PT FIB MED CONV/2SFP/PS/NEMA1</t>
  </si>
  <si>
    <t>NETWAYSP8A</t>
  </si>
  <si>
    <t>8PORT FIBER MEDIA CONV, 1U</t>
  </si>
  <si>
    <t>NETWAYSP8B</t>
  </si>
  <si>
    <t>8-PORT FIBER MEDIA CONV, 2SFP</t>
  </si>
  <si>
    <t>NETWAYSP8PL</t>
  </si>
  <si>
    <t>8PT FIBER MED CONV/2SFP/PS/BP</t>
  </si>
  <si>
    <t>NETWAYSP8WP</t>
  </si>
  <si>
    <t>8PT FIB MED CONV/2SFP/PS/NEMA4</t>
  </si>
  <si>
    <t>NETWAYSP8WPN</t>
  </si>
  <si>
    <t>8PT FIBER MED CONV/2SFP/NEMA4</t>
  </si>
  <si>
    <t>NETWAYSP8WPX</t>
  </si>
  <si>
    <t>8PT FI MED CON/2SFP/PS/LGNEMA4</t>
  </si>
  <si>
    <t>NETWAYSP8WPXBR</t>
  </si>
  <si>
    <t>8PT FIMEDCON/2SFP/PS/LGBRNEMA4</t>
  </si>
  <si>
    <t>NETWAYSP8X</t>
  </si>
  <si>
    <t>8PT FIB MED CONV/2SFP/PS/NEMA1</t>
  </si>
  <si>
    <t>NETWAYXT</t>
  </si>
  <si>
    <t>ETHERNET REPEATER POE</t>
  </si>
  <si>
    <t>NETWAYXTX</t>
  </si>
  <si>
    <t>OLS120</t>
  </si>
  <si>
    <t>12/24VDC 4 AMP  OLS PS/CHGR BD</t>
  </si>
  <si>
    <t>OLS120D2</t>
  </si>
  <si>
    <t>1A@12V &amp; 2A@24V 115/230VAC</t>
  </si>
  <si>
    <t>OLS120D2X</t>
  </si>
  <si>
    <t>1A@12V &amp; 2A@24V 115/230VAC, EN</t>
  </si>
  <si>
    <t>OLS180</t>
  </si>
  <si>
    <t>12/24 VDC 6 A OLS SUPPLY</t>
  </si>
  <si>
    <t>OLS20</t>
  </si>
  <si>
    <t>12 VDC 1A ,24 VDC 500mA P/S CH</t>
  </si>
  <si>
    <t>OLS200</t>
  </si>
  <si>
    <t>12 VDC 10 A OLS SUPPLY</t>
  </si>
  <si>
    <t>OLS20E</t>
  </si>
  <si>
    <t>12VDC@1A OR 24VDC@.5A IN BC100</t>
  </si>
  <si>
    <t>OLS250</t>
  </si>
  <si>
    <t>24VDC 10A PWR SPLY BOARD</t>
  </si>
  <si>
    <t>OLS75</t>
  </si>
  <si>
    <t>12/24VDC 2.5AMP OLS BOARD</t>
  </si>
  <si>
    <t>P1A2K</t>
  </si>
  <si>
    <t>SINGLE STR SFP, WORKS W/P1B2K</t>
  </si>
  <si>
    <t>P1AB2K</t>
  </si>
  <si>
    <t>P1A2K AND P1B2K BIDI SFP MOD</t>
  </si>
  <si>
    <t>P1B2K</t>
  </si>
  <si>
    <t>SINGLE STR SFP, WORKS W/P1A2K</t>
  </si>
  <si>
    <t>P1MM</t>
  </si>
  <si>
    <t>MULTIMODE SFP 1.25GBPS</t>
  </si>
  <si>
    <t>P1SM10</t>
  </si>
  <si>
    <t>SINGLEMODE SFP 10KM 1.25GBPS</t>
  </si>
  <si>
    <t>PACE16PRM</t>
  </si>
  <si>
    <t>16CH IP EXTENDER RCVR 100MBPS</t>
  </si>
  <si>
    <t>PACE1PRD</t>
  </si>
  <si>
    <t>IP EXT RCVR For EBRIDGE200WPM</t>
  </si>
  <si>
    <t>PACE1PRM</t>
  </si>
  <si>
    <t>1CH IP EXTENDER RCVR 100MBPS</t>
  </si>
  <si>
    <t>PACE1PRMT</t>
  </si>
  <si>
    <t>IP&amp;POE+/EXTENDERS/UTP&amp;CAT5E</t>
  </si>
  <si>
    <t>PACE1PTM</t>
  </si>
  <si>
    <t>1CH IP EXTENDER TRANS 100MBPS</t>
  </si>
  <si>
    <t>PACE1ST</t>
  </si>
  <si>
    <t>IP&amp;POE+/CAT5E/MINI TRANS</t>
  </si>
  <si>
    <t>PACE1STR</t>
  </si>
  <si>
    <t>IP&amp;POE+/CAT5E/REC&amp;MINI TRANS</t>
  </si>
  <si>
    <t>PACE4PRM</t>
  </si>
  <si>
    <t>4CH IP EXTENDER RCVR 100MBPS</t>
  </si>
  <si>
    <t>PACE8PRM</t>
  </si>
  <si>
    <t>8CH IP EXTENDER RCVR 100MBPS</t>
  </si>
  <si>
    <t>PD16W</t>
  </si>
  <si>
    <t>16 Fused Output Power Distribu</t>
  </si>
  <si>
    <t>PD16WCB</t>
  </si>
  <si>
    <t>16 PTC Output Power Distributi</t>
  </si>
  <si>
    <t>PD4</t>
  </si>
  <si>
    <t>POWER DISTRIBUTION UNIT</t>
  </si>
  <si>
    <t>PD4CB</t>
  </si>
  <si>
    <t>POWER DIST.BOARD W/CKT BKRS</t>
  </si>
  <si>
    <t>PD4UL</t>
  </si>
  <si>
    <t>UL POWER DISTRIBUTION UNIT</t>
  </si>
  <si>
    <t>PD4ULCB</t>
  </si>
  <si>
    <t>UL POWER DISTRIB UNIT W/CB</t>
  </si>
  <si>
    <t>PD8</t>
  </si>
  <si>
    <t>PD8CB</t>
  </si>
  <si>
    <t>POWR DISTRBUTN UNIT W/CKT BRKR</t>
  </si>
  <si>
    <t>PD8UL</t>
  </si>
  <si>
    <t>UL 8 OUT POWER DISTRIB UNIT</t>
  </si>
  <si>
    <t>PD8ULCB</t>
  </si>
  <si>
    <t>UL 8 OUT POWER DIST UNIT W/CB</t>
  </si>
  <si>
    <t>PDS8</t>
  </si>
  <si>
    <t>8 FUSED, 2 INPUT PWR DIST MOD</t>
  </si>
  <si>
    <t>PDS8CB</t>
  </si>
  <si>
    <t>8 PTC, 2 INPUT PWR DIST MOD</t>
  </si>
  <si>
    <t>PDS8CBK1</t>
  </si>
  <si>
    <t>VR6/PDS8CB KIT</t>
  </si>
  <si>
    <t>PDS8K1</t>
  </si>
  <si>
    <t>VR6/PDS8 KIT</t>
  </si>
  <si>
    <t>PM212</t>
  </si>
  <si>
    <t>12VDC/1A SUPERVISED PS/CHGR</t>
  </si>
  <si>
    <t>PM224</t>
  </si>
  <si>
    <t>24V 750ma SPRVISED PS/CHGR</t>
  </si>
  <si>
    <t>PMK1</t>
  </si>
  <si>
    <t>POLE MOUNT KIT OUTDOOR</t>
  </si>
  <si>
    <t>PMK2</t>
  </si>
  <si>
    <t>WP2 POLE MOUNT KIT OUTDOOR</t>
  </si>
  <si>
    <t>PMK2BR</t>
  </si>
  <si>
    <t>WP2 BRONZE POLE MT KIT OUTDOOR</t>
  </si>
  <si>
    <t>POE201</t>
  </si>
  <si>
    <t>P/S FOR NETWAY4E SERIES</t>
  </si>
  <si>
    <t>PT2724</t>
  </si>
  <si>
    <t>365DAY 2 CHANNEL TMR</t>
  </si>
  <si>
    <t>PT724A</t>
  </si>
  <si>
    <t>365DAY 24HR TMR REPLACES PT724</t>
  </si>
  <si>
    <t>PT724AE</t>
  </si>
  <si>
    <t>365DAY 24HR TMR  IN ENCL.</t>
  </si>
  <si>
    <t>R1224DC16CB</t>
  </si>
  <si>
    <t>12/24VDC 18A 16 PTC RACK</t>
  </si>
  <si>
    <t>R2416300UL</t>
  </si>
  <si>
    <t>R2416300ULCB</t>
  </si>
  <si>
    <t>R2416600UL</t>
  </si>
  <si>
    <t>R2416600ULCB</t>
  </si>
  <si>
    <t>R2416UL</t>
  </si>
  <si>
    <t>24VAC @ 7A, 16 Outputs, UL</t>
  </si>
  <si>
    <t>R2416ULCB</t>
  </si>
  <si>
    <t>24VAC @ 7A, 16 Out, PTC, UL</t>
  </si>
  <si>
    <t>R2416ULCBI</t>
  </si>
  <si>
    <t>RACK 24VAC @25A, 16 PTC ISOLAT</t>
  </si>
  <si>
    <t>R2416ULI</t>
  </si>
  <si>
    <t>RACK 24VAC @28A, 16 FUSE ISOLA</t>
  </si>
  <si>
    <t>R2432300UL</t>
  </si>
  <si>
    <t>R2432300ULCB</t>
  </si>
  <si>
    <t>R2432600UL</t>
  </si>
  <si>
    <t>R2432600ULCB</t>
  </si>
  <si>
    <t>R248UL</t>
  </si>
  <si>
    <t>24 VAC @ 3.5 Amp, 8 Out, UL</t>
  </si>
  <si>
    <t>R248ULCB</t>
  </si>
  <si>
    <t>R248ULCBI</t>
  </si>
  <si>
    <t>RACK 24VAC @ 14A, 8 PTC ISOLAT</t>
  </si>
  <si>
    <t>R248ULI</t>
  </si>
  <si>
    <t>RACK 24VAC @ 14A, 8 FUSE ISOLA</t>
  </si>
  <si>
    <t>R615DC1016</t>
  </si>
  <si>
    <t>6-15VDC 10A 16 FUSE RACK P/S</t>
  </si>
  <si>
    <t>R615DC1016CB</t>
  </si>
  <si>
    <t>6-15VDC 10A 16 PTC RACK P/S</t>
  </si>
  <si>
    <t>R615DC416UL</t>
  </si>
  <si>
    <t>6-15 VDC 4A 16 FUSE RACK UL</t>
  </si>
  <si>
    <t>R615DC416ULCB</t>
  </si>
  <si>
    <t>6-15VDC 4A 16 PTC RACK UL</t>
  </si>
  <si>
    <t>R615DC616UL</t>
  </si>
  <si>
    <t>6-15VDC 6A 16 FUSE RACK P/S UL</t>
  </si>
  <si>
    <t>R615DC616ULCB</t>
  </si>
  <si>
    <t>6-15VDC 6A 16 PTC RACK UL</t>
  </si>
  <si>
    <t>R615DC8UL</t>
  </si>
  <si>
    <t>6-15VDC @ 4 A, 8 FUSE Out, UL</t>
  </si>
  <si>
    <t>R615DC8ULCB</t>
  </si>
  <si>
    <t>6-15VDC @ 4 Amp, 8 PTC Out, UL</t>
  </si>
  <si>
    <t>RAC120</t>
  </si>
  <si>
    <t>RELAY120VAC COIL 16A CNTC/BASE</t>
  </si>
  <si>
    <t>RAC24</t>
  </si>
  <si>
    <t>24VAC DPDT RELAY AND BASE</t>
  </si>
  <si>
    <t>RB1224</t>
  </si>
  <si>
    <t>RELAY MODULE 12V/24 DPDT 5 AMP</t>
  </si>
  <si>
    <t>RB30</t>
  </si>
  <si>
    <t>RELAY MODULE 12/24V SPDT 30AMP</t>
  </si>
  <si>
    <t>RB5</t>
  </si>
  <si>
    <t>RELAY MODULE 6/12V, DPDT 5 AMP</t>
  </si>
  <si>
    <t>RB524</t>
  </si>
  <si>
    <t>RELAY MODULE 24V, DPDT 5 AMP</t>
  </si>
  <si>
    <t>RB610</t>
  </si>
  <si>
    <t>BREAK AWAY RELAY 6PACK</t>
  </si>
  <si>
    <t>RB7</t>
  </si>
  <si>
    <t>SEVEN OUTPUT RELAY MODULE</t>
  </si>
  <si>
    <t>RBOC7</t>
  </si>
  <si>
    <t>SEVEN OUTPUT INTERFACE MODULE</t>
  </si>
  <si>
    <t>RBR1224</t>
  </si>
  <si>
    <t>RATCHET RELAY 12/24VDC</t>
  </si>
  <si>
    <t>RBSN</t>
  </si>
  <si>
    <t>SENSITIVE RELAY MOD 12V/24VDC</t>
  </si>
  <si>
    <t>RBSNTTL</t>
  </si>
  <si>
    <t>ULTRA SENSITIVE RLY 1ma Trgr</t>
  </si>
  <si>
    <t>RBST</t>
  </si>
  <si>
    <t>6/12/24V 2AMP RELAY MODULE</t>
  </si>
  <si>
    <t>RBTUL</t>
  </si>
  <si>
    <t>12/24VDC UL LISTED SENS. RELAY</t>
  </si>
  <si>
    <t>RBUL</t>
  </si>
  <si>
    <t>12/24VDC UL LISTED RELAY</t>
  </si>
  <si>
    <t>RDC12</t>
  </si>
  <si>
    <t>12VDC 10 A DPDT RELAY W/BASE</t>
  </si>
  <si>
    <t>RDC24</t>
  </si>
  <si>
    <t>24VDC 10A DPDT RELAY W/BASE</t>
  </si>
  <si>
    <t>RDC48</t>
  </si>
  <si>
    <t>48VDC 10A DPDT RELAY W/BASE</t>
  </si>
  <si>
    <t>RE2</t>
  </si>
  <si>
    <t>RACK BATTERY ENCLOSURE</t>
  </si>
  <si>
    <t>RES22</t>
  </si>
  <si>
    <t>2.2K RESISTOR, 30 PCS/PACK</t>
  </si>
  <si>
    <t>RESERV1</t>
  </si>
  <si>
    <t>CCTV UPS- 12-24AC@4A &amp; 4-12DC@</t>
  </si>
  <si>
    <t>RESERV1WP</t>
  </si>
  <si>
    <t>UPS- 24AC@4A &amp; 12DC@2A WP2 ENC</t>
  </si>
  <si>
    <t>RESERV2</t>
  </si>
  <si>
    <t>CCTV UPS- 16 Out, 24VAC @ 4A</t>
  </si>
  <si>
    <t>RESERV2WP</t>
  </si>
  <si>
    <t>UPS- 16 Out, 24VAC @ 4A WP2</t>
  </si>
  <si>
    <t>RESERV3</t>
  </si>
  <si>
    <t>CCTV UPS- 16 Out, 12DC @ 8A</t>
  </si>
  <si>
    <t>RESERV3WP</t>
  </si>
  <si>
    <t>UPS- 16 Out, 12DC @ 8A WP2</t>
  </si>
  <si>
    <t>RESERV3WPV</t>
  </si>
  <si>
    <t>16OUT, 12VDC@8A, 220VAC UPS</t>
  </si>
  <si>
    <t>RESERV4WP</t>
  </si>
  <si>
    <t>UPS- 24AC@4A &amp; 12DC@1A WP2 ENC</t>
  </si>
  <si>
    <t>RSB2</t>
  </si>
  <si>
    <t>BRACKET W/2 ROCKER SWITCHES</t>
  </si>
  <si>
    <t>SAV182D</t>
  </si>
  <si>
    <t>18OUT 12VDC @ 11A PTC CCTV P/S</t>
  </si>
  <si>
    <t>SAV18D</t>
  </si>
  <si>
    <t>18OUT 12VDC @ 5A PTC CCTV P/S</t>
  </si>
  <si>
    <t>SAV36D</t>
  </si>
  <si>
    <t>36OUT 12VDC @ 11A PTC CCTV P/S</t>
  </si>
  <si>
    <t>SAV4D</t>
  </si>
  <si>
    <t>4OUT 12VDC @ 5A PTC CCTV P/S</t>
  </si>
  <si>
    <t>SAV9D</t>
  </si>
  <si>
    <t>9OUT 12VDC @ 5A PTC CCTV P/S</t>
  </si>
  <si>
    <t>SMP10</t>
  </si>
  <si>
    <t>12/24VDC,10A PS Board</t>
  </si>
  <si>
    <t>SMP10C12X</t>
  </si>
  <si>
    <t>12VDC,10A Cab PS</t>
  </si>
  <si>
    <t>SMP10C24X</t>
  </si>
  <si>
    <t>24VDC,10A Cab PS</t>
  </si>
  <si>
    <t>SMP10PM</t>
  </si>
  <si>
    <t>12/24VDC,10A Spvised PS Board</t>
  </si>
  <si>
    <t>SMP10PM12P16</t>
  </si>
  <si>
    <t>12VDC,10A 16 Fuse Out Cab PS</t>
  </si>
  <si>
    <t>SMP10PM12P16CB</t>
  </si>
  <si>
    <t>12VDC,10A 16 PTC Out Cab PS</t>
  </si>
  <si>
    <t>SMP10PM12P4</t>
  </si>
  <si>
    <t>12VDC,10A 4 Fuse Out Cab PS</t>
  </si>
  <si>
    <t>SMP10PM12P4CB</t>
  </si>
  <si>
    <t>12VDC,10A 4 PTC Out Cab PS</t>
  </si>
  <si>
    <t>SMP10PM12P8</t>
  </si>
  <si>
    <t>12VDC 10A,8 Fuse Out Cab PS</t>
  </si>
  <si>
    <t>SMP10PM12P8CB</t>
  </si>
  <si>
    <t>12VDC,10A 8 PTC Out Cab PS</t>
  </si>
  <si>
    <t>SMP10PM24P16</t>
  </si>
  <si>
    <t>24VDC,10A 16 Fuse Out Cab PS</t>
  </si>
  <si>
    <t>SMP10PM24P16CB</t>
  </si>
  <si>
    <t>24VDC,10A 16 PTC Out Cab P</t>
  </si>
  <si>
    <t>SMP10PM24P4</t>
  </si>
  <si>
    <t>24VDC,10A 4 Fuse Out Cab PS</t>
  </si>
  <si>
    <t>SMP10PM24P4CB</t>
  </si>
  <si>
    <t>24VDC 10A SPVD 4 PTC CAB PS</t>
  </si>
  <si>
    <t>SMP10PM24P8</t>
  </si>
  <si>
    <t>24VDC 10A,8 Fuse Out Cab PS</t>
  </si>
  <si>
    <t>SMP10PM24P8CB</t>
  </si>
  <si>
    <t>24VDC 10A,8 PTC Out Cab PS</t>
  </si>
  <si>
    <t>SMP10PMC12X</t>
  </si>
  <si>
    <t>12VDC,10A Spvised Cab PS</t>
  </si>
  <si>
    <t>SMP10PMC24X</t>
  </si>
  <si>
    <t>24VDC 10A P/S IN CAB W/SUPVIS</t>
  </si>
  <si>
    <t>SMP3</t>
  </si>
  <si>
    <t>6/12/24V 2.5A PS/CHGR</t>
  </si>
  <si>
    <t>SMP312C</t>
  </si>
  <si>
    <t>SMP3 /TP1640/ 4 AH BATT</t>
  </si>
  <si>
    <t>SMP312CX</t>
  </si>
  <si>
    <t>SMP3 /TP1640/ 7 AH BATT</t>
  </si>
  <si>
    <t>SMP3CTX</t>
  </si>
  <si>
    <t>12/24VDC 2.5A P/S IN BC300 CAB</t>
  </si>
  <si>
    <t>SMP3E</t>
  </si>
  <si>
    <t>SMP3 W/ BC 100 CABINET</t>
  </si>
  <si>
    <t>SMP3ET</t>
  </si>
  <si>
    <t>SMP3 W/ BC100 &amp;TP1640</t>
  </si>
  <si>
    <t>SMP3PM</t>
  </si>
  <si>
    <t>12/24VDC, 2.5A SPRVSD PS/CHGR</t>
  </si>
  <si>
    <t>SMP3PMCTX</t>
  </si>
  <si>
    <t>12/24V,2.5A,SUPV PS,LGCAB</t>
  </si>
  <si>
    <t>SMP5</t>
  </si>
  <si>
    <t>6/12/24V 4.0A PS/CHGR</t>
  </si>
  <si>
    <t>SMP5CTX</t>
  </si>
  <si>
    <t>12/24VDC 4A P/S IN BC300 CABT</t>
  </si>
  <si>
    <t>SMP5PM</t>
  </si>
  <si>
    <t>12/24VDC, 4A SPRVSD PS/CHGR</t>
  </si>
  <si>
    <t>SMP5PMCTX</t>
  </si>
  <si>
    <t>12/24V,4.0A SUPVS PS LG CAB</t>
  </si>
  <si>
    <t>SMP7</t>
  </si>
  <si>
    <t>12/24V, 6 AMP PS/CHGR</t>
  </si>
  <si>
    <t>SMP7CTX</t>
  </si>
  <si>
    <t>SMP7 PS/CHGR W/LRG CBNT XFMR</t>
  </si>
  <si>
    <t>SMP7PM</t>
  </si>
  <si>
    <t>12/24VDC, 6A SPRVSD PS/CHGR</t>
  </si>
  <si>
    <t>SMP7PMCTX</t>
  </si>
  <si>
    <t>12/24V,6.0A SUPVS PS LG CAB</t>
  </si>
  <si>
    <t>SPACER1</t>
  </si>
  <si>
    <t>5/8"NYLON SPACER&amp;SCREWS  PK 25</t>
  </si>
  <si>
    <t>SPACER4</t>
  </si>
  <si>
    <t>25 PK 5/8" MALE/FEMALE SPACER</t>
  </si>
  <si>
    <t>ST1</t>
  </si>
  <si>
    <t>SNAPTRACK RB-5/SN/UL/30/ST/TTL</t>
  </si>
  <si>
    <t>ST2</t>
  </si>
  <si>
    <t>SNAP-TRAC FOR RB7/RBOC7</t>
  </si>
  <si>
    <t>ST3</t>
  </si>
  <si>
    <t>SNAPTRACK SMP3/5/624/6062/724A</t>
  </si>
  <si>
    <t>STRIKEIT1</t>
  </si>
  <si>
    <t>DUAL PANIC DEVICE P/S 16 A INR</t>
  </si>
  <si>
    <t>STRIKEIT2</t>
  </si>
  <si>
    <t>ONE OUTPUT PANIC DEVICE P/S UL</t>
  </si>
  <si>
    <t>STRIKEIT4</t>
  </si>
  <si>
    <t>DUAL LOW CURR LOCK HARD DEVICE</t>
  </si>
  <si>
    <t>T16100</t>
  </si>
  <si>
    <t>16 VAC 100VA OPEN FRAME XFMRat</t>
  </si>
  <si>
    <t>T1618100</t>
  </si>
  <si>
    <t>16/18VAC@100VA, 115V IN, TRANS</t>
  </si>
  <si>
    <t>T1618300K</t>
  </si>
  <si>
    <t>16/18VAC@300VA, 115V IN, TRANS</t>
  </si>
  <si>
    <t>T1656</t>
  </si>
  <si>
    <t>16VAC/56VA OPEN FRAME XFMR</t>
  </si>
  <si>
    <t>T1MK1F4</t>
  </si>
  <si>
    <t>TROVE1M1, 12/24VDC@4A, FUSED</t>
  </si>
  <si>
    <t>T1MK1F4D</t>
  </si>
  <si>
    <t>TROVE1M1, 12/24VDC@4A, PTC</t>
  </si>
  <si>
    <t>T1MK1F4DCT</t>
  </si>
  <si>
    <t>T1MK1F4D FOR CONVERGINT</t>
  </si>
  <si>
    <t>T24130D</t>
  </si>
  <si>
    <t>24VAC/100VA 110/220V IN   XFM</t>
  </si>
  <si>
    <t>T2428100</t>
  </si>
  <si>
    <t>24VAC or 28VAC 100Va Xfmr</t>
  </si>
  <si>
    <t>T2428100C</t>
  </si>
  <si>
    <t>24/28VAC 100/85VA XFMR IN ENC</t>
  </si>
  <si>
    <t>T2428175</t>
  </si>
  <si>
    <t>24VAC/7.25A, 28VAC/6.25A  XFMR</t>
  </si>
  <si>
    <t>T2428175C</t>
  </si>
  <si>
    <t>24/28VAC/175VA,  XFMR IN CABT</t>
  </si>
  <si>
    <t>T2428300</t>
  </si>
  <si>
    <t>24 / 28 VAC 300W /  280W XFMR</t>
  </si>
  <si>
    <t>T2428300E</t>
  </si>
  <si>
    <t>24/28 VAC 12. A  XFMR IN ENCL</t>
  </si>
  <si>
    <t>T28140D</t>
  </si>
  <si>
    <t>110/220 VAC TRANSFORMER</t>
  </si>
  <si>
    <t>T2856</t>
  </si>
  <si>
    <t>28VAC/56VA, 120VAC input</t>
  </si>
  <si>
    <t>T2856C</t>
  </si>
  <si>
    <t>28 VAC 56VA XFMR IN ENCL.</t>
  </si>
  <si>
    <t>T2885D</t>
  </si>
  <si>
    <t>28VAC/100VA OPEN FRAME XFMR</t>
  </si>
  <si>
    <t>T2CVK33F10</t>
  </si>
  <si>
    <t>TROVE2CV2, 10-DR, 12A, PTC</t>
  </si>
  <si>
    <t>T2CVK33F10Q</t>
  </si>
  <si>
    <t>TROVE2CV2, 10-DR, 12A,PTC,LQ2</t>
  </si>
  <si>
    <t>T2KK3F8</t>
  </si>
  <si>
    <t>TROVE2KA2, 8-DR, 6A, FUSE</t>
  </si>
  <si>
    <t>T2KK3F8D</t>
  </si>
  <si>
    <t>TROVE2KA2, 8-DR, 6A, PTC</t>
  </si>
  <si>
    <t>T2KK3F8DQ</t>
  </si>
  <si>
    <t>TROVE2KA2, 8-DR, 6A, PTC, LQ2</t>
  </si>
  <si>
    <t>T2KK3F8Q</t>
  </si>
  <si>
    <t>TROVE2KA2, 8-DR, 6A, FUSE, LQ2</t>
  </si>
  <si>
    <t>T2MK3F4</t>
  </si>
  <si>
    <t>TROVE2M2, 4-DR, 6A, FUSED</t>
  </si>
  <si>
    <t>T2MK3F4D</t>
  </si>
  <si>
    <t>TROVE2M2, 4-DR, 6A, PTC</t>
  </si>
  <si>
    <t>T2MK3F4DQ</t>
  </si>
  <si>
    <t>TROVE2M2, 4-DR, 6A, PTC, LQ2</t>
  </si>
  <si>
    <t>T2MK3F4Q</t>
  </si>
  <si>
    <t>TROVE2M2, 4-DR, 6A, FUSE, LQ2</t>
  </si>
  <si>
    <t>T2MK3F8</t>
  </si>
  <si>
    <t>TROVE2M2, 8-DR, 6A, FUSED</t>
  </si>
  <si>
    <t>T2MK3F8D</t>
  </si>
  <si>
    <t>TROVE2M2, 8-DR, 6A, PTC</t>
  </si>
  <si>
    <t>T2MK3F8DCT</t>
  </si>
  <si>
    <t>T2MK3F8D FOR CONVERGINT</t>
  </si>
  <si>
    <t>T2MK3F8DQ</t>
  </si>
  <si>
    <t>TROVE2M2, 8-DR, 6A, PTC, LQ2</t>
  </si>
  <si>
    <t>T2MK3F8Q</t>
  </si>
  <si>
    <t>TROVE2M2, 8-DR, 6A, FUSE, LQ2</t>
  </si>
  <si>
    <t>T2MK3F8Q2</t>
  </si>
  <si>
    <t>T2M2, 8DR, 6A, FUSE, LQ2</t>
  </si>
  <si>
    <t>T2MK75F16</t>
  </si>
  <si>
    <t>TROVE2M2, 12/24VDC, 20A, FUSED</t>
  </si>
  <si>
    <t>T2MK75F16D</t>
  </si>
  <si>
    <t>TROVE2M2, 12/24VDC, 20A, PTC</t>
  </si>
  <si>
    <t>T2MK75F16DQ</t>
  </si>
  <si>
    <t>TROVE2M2, 12/24, 20A, PTC, LQ</t>
  </si>
  <si>
    <t>T2MK75F16Q</t>
  </si>
  <si>
    <t>TROVE2M2, 12/24, 20A, FUSE, LQ</t>
  </si>
  <si>
    <t>T2MK77F16</t>
  </si>
  <si>
    <t>TROVE2M2, 16-DR, 20A, FUSED</t>
  </si>
  <si>
    <t>T2MK77F16D</t>
  </si>
  <si>
    <t>TROVE2M2, 16-DR, 20A, PTC</t>
  </si>
  <si>
    <t>T2MK77F16DQ</t>
  </si>
  <si>
    <t>TROVE2M2, 16-DR, 20A, PTC, LQ2</t>
  </si>
  <si>
    <t>T2MK77F16Q</t>
  </si>
  <si>
    <t>TROVE2M2, 16-DR/20A, FUSE, LQ2</t>
  </si>
  <si>
    <t>T2MK7F4D</t>
  </si>
  <si>
    <t>TROVE2M2, MERC 4-DR, 10A PTC</t>
  </si>
  <si>
    <t>T2MK7F8</t>
  </si>
  <si>
    <t>TROVE2M2, 8-DR, 10A, FUSED</t>
  </si>
  <si>
    <t>T2MK7F8D</t>
  </si>
  <si>
    <t>TROVE2M2, 8-DR, 10A, PTC</t>
  </si>
  <si>
    <t>T2MK7F8DQ</t>
  </si>
  <si>
    <t>TROVE2M2, 8-DR, 10A, PTC, LQ2</t>
  </si>
  <si>
    <t>T2MK7F8PQ</t>
  </si>
  <si>
    <t>TROVE2M2, 24, 10A, FUSE, LQ8PD</t>
  </si>
  <si>
    <t>T2MK7F8Q</t>
  </si>
  <si>
    <t>TROVE2M2, 8-DR, 10A, FUSE, LQ2</t>
  </si>
  <si>
    <t>T2SK7F8</t>
  </si>
  <si>
    <t>TROVE2SH2, FUSED 8-DR</t>
  </si>
  <si>
    <t>T2SK7F8D</t>
  </si>
  <si>
    <t>TROVE2SH2, PTC 8-DR</t>
  </si>
  <si>
    <t>T2VK1</t>
  </si>
  <si>
    <t>TROVE2V2, 4-DR, 10A, FUSED</t>
  </si>
  <si>
    <t>T3MK75F16</t>
  </si>
  <si>
    <t>TROVE3M3, MERCURY 16-DR, FUSED</t>
  </si>
  <si>
    <t>T3MK75F16D</t>
  </si>
  <si>
    <t>TROVE3M3, MERCURY 16-DR, PTC</t>
  </si>
  <si>
    <t>T3MK75F16DCT</t>
  </si>
  <si>
    <t>T3MK75F16DCT FOR CONVERGINT</t>
  </si>
  <si>
    <t>T3MK77F16D</t>
  </si>
  <si>
    <t>TROVE3M3, TMV2, MERC 16-DR PTC</t>
  </si>
  <si>
    <t>T3SK75F16</t>
  </si>
  <si>
    <t>TROVE3SH3, SOFTWAREHOUSE 16-DR</t>
  </si>
  <si>
    <t>T3SK75F16D</t>
  </si>
  <si>
    <t>T3SK75F8</t>
  </si>
  <si>
    <t>TROVE3SH3, SOFTWAREHOUSE 8-DR</t>
  </si>
  <si>
    <t>T3SK75F8D</t>
  </si>
  <si>
    <t>TAM2</t>
  </si>
  <si>
    <t>AMAG BACKPLANE FITS TROVE2</t>
  </si>
  <si>
    <t>TAPE1</t>
  </si>
  <si>
    <t>ADHESIVE PADS PK25</t>
  </si>
  <si>
    <t>TBH2</t>
  </si>
  <si>
    <t>TROVE2 ALTRONIX/BOSCH BKPLANE</t>
  </si>
  <si>
    <t>TBL2</t>
  </si>
  <si>
    <t>TROVE2 BLANK BACKPLANE</t>
  </si>
  <si>
    <t>TBL3</t>
  </si>
  <si>
    <t>TROVE3 BLANK BACKPLANE</t>
  </si>
  <si>
    <t>TC1</t>
  </si>
  <si>
    <t>CDVI BACKPLANE FITS TROVE1</t>
  </si>
  <si>
    <t>TCV2</t>
  </si>
  <si>
    <t>CDVI BACKPLANE FITS TROVE2</t>
  </si>
  <si>
    <t>TCV3</t>
  </si>
  <si>
    <t>TROVE3 ALTRONIX/CDVI BACKPLANE</t>
  </si>
  <si>
    <t>TDM1</t>
  </si>
  <si>
    <t>TROVE1 ALTRONIX/DMP BACKPLANE</t>
  </si>
  <si>
    <t>TDM2</t>
  </si>
  <si>
    <t>TROVE2 ALTRONIX/DMP BACKPLANE</t>
  </si>
  <si>
    <t>TEMPO2</t>
  </si>
  <si>
    <t>DIGITAL TEST/TRIGGER TIMER</t>
  </si>
  <si>
    <t>THN2</t>
  </si>
  <si>
    <t>TROVE2 ALTRONIX/HN BACKPLANE</t>
  </si>
  <si>
    <t>THW2</t>
  </si>
  <si>
    <t>TROVE2 ALTRONIX/HW BACKPLANE</t>
  </si>
  <si>
    <t>THW3</t>
  </si>
  <si>
    <t>TROVE3 ALTRONIX/HW BACKPLANE</t>
  </si>
  <si>
    <t>TKA2</t>
  </si>
  <si>
    <t>KEYSCAN BACKPLANE FITS TROVE2</t>
  </si>
  <si>
    <t>TKH2</t>
  </si>
  <si>
    <t>TROVE2 ALTRONIX/KANTECH BPLANE</t>
  </si>
  <si>
    <t>TM1</t>
  </si>
  <si>
    <t>MERCURY BACKPLANE FITS TROVE1</t>
  </si>
  <si>
    <t>TM2</t>
  </si>
  <si>
    <t>MERCURY BACKPLANE FITS TROVE2</t>
  </si>
  <si>
    <t>TM3</t>
  </si>
  <si>
    <t>TROVE3 ALTRONIX/MERC BACKPLANE</t>
  </si>
  <si>
    <t>TM400</t>
  </si>
  <si>
    <t>MERCURY BOARD ENCLOSURE</t>
  </si>
  <si>
    <t>TMV2</t>
  </si>
  <si>
    <t>MERCURY/VERTX DOOR BACKPLANE F</t>
  </si>
  <si>
    <t>TP1220</t>
  </si>
  <si>
    <t>12VAC/20VA PLUGABLE XFMR</t>
  </si>
  <si>
    <t>TP1620</t>
  </si>
  <si>
    <t>16VAC/20VA PLUGABLE XFMR</t>
  </si>
  <si>
    <t>TP1640</t>
  </si>
  <si>
    <t>16VAC/40VA PLUG IN XFMR</t>
  </si>
  <si>
    <t>TP1650</t>
  </si>
  <si>
    <t>16VAC 50VA PLUG IN XFMR</t>
  </si>
  <si>
    <t>TP2420</t>
  </si>
  <si>
    <t>24VAC/20VA PLUGABLE XFMR</t>
  </si>
  <si>
    <t>TP2440</t>
  </si>
  <si>
    <t>24VAC 40VA PLUG-IN XFMR</t>
  </si>
  <si>
    <t>TP2450</t>
  </si>
  <si>
    <t>24VAC 50 VA PLUG IN XFMR</t>
  </si>
  <si>
    <t>TPD1</t>
  </si>
  <si>
    <t>TROVE1 ALTRONIX/PDK BACKPLANE</t>
  </si>
  <si>
    <t>TPX2</t>
  </si>
  <si>
    <t>TROVE2 ALTRONIX/PAXT BACKPLANE</t>
  </si>
  <si>
    <t>TR1VK4F8Q</t>
  </si>
  <si>
    <t>TROVE1VR, 12/24VDC@4A, LINQ</t>
  </si>
  <si>
    <t>TROVE1</t>
  </si>
  <si>
    <t>TROVE1 ACCESS ENCLOSURE ONLY</t>
  </si>
  <si>
    <t>TROVE1C1</t>
  </si>
  <si>
    <t>TROVE1 &amp; CDVI BACKPLANE</t>
  </si>
  <si>
    <t>TROVE1DM1</t>
  </si>
  <si>
    <t>TROVE1 W/DMP BACKPLANE</t>
  </si>
  <si>
    <t>TROVE1M1</t>
  </si>
  <si>
    <t>TROVE1 &amp; MERCURY BACKPLANE</t>
  </si>
  <si>
    <t>TROVE1M1WP</t>
  </si>
  <si>
    <t>WP2 WITH MERCURY BACKPLANE</t>
  </si>
  <si>
    <t>TROVE1PD1</t>
  </si>
  <si>
    <t>TROVE1 W/PDK BACKPLANE</t>
  </si>
  <si>
    <t>TROVE1SA1</t>
  </si>
  <si>
    <t>TROVE1 W/SALTO BACKPLANE</t>
  </si>
  <si>
    <t>TROVE1V1</t>
  </si>
  <si>
    <t>TROVE1 &amp; VERTX BACKPLANE</t>
  </si>
  <si>
    <t>TROVE2</t>
  </si>
  <si>
    <t>TROVE2 ACCESS ENCLOSURE ONLY</t>
  </si>
  <si>
    <t>TROVE2AM2</t>
  </si>
  <si>
    <t>TROVE2 &amp; AMAG BACKPLANE</t>
  </si>
  <si>
    <t>TROVE2BH2</t>
  </si>
  <si>
    <t>TROVE2 W/BOSCH BACKPLANE</t>
  </si>
  <si>
    <t>TROVE2BL2</t>
  </si>
  <si>
    <t>TROVE2 W/TBL2 BACKPLANE</t>
  </si>
  <si>
    <t>TROVE2CV2</t>
  </si>
  <si>
    <t>TROVE2 &amp; CDVI BACKPLANE</t>
  </si>
  <si>
    <t>TROVE2DM2</t>
  </si>
  <si>
    <t>TROVE2 W/DMP BACKPLANE</t>
  </si>
  <si>
    <t>TROVE2HN2</t>
  </si>
  <si>
    <t>TROVE2 W/HW NETAXS BACKPLANE</t>
  </si>
  <si>
    <t>TROVE2HW2</t>
  </si>
  <si>
    <t>TROVE2 W/HONEYWELL BACKPLANE</t>
  </si>
  <si>
    <t>TROVE2KA2</t>
  </si>
  <si>
    <t>TROVE2 &amp; KEYSPAN BACKPLANE</t>
  </si>
  <si>
    <t>TROVE2KH2</t>
  </si>
  <si>
    <t>TROVE2 W/KANTECH BACKPLANE</t>
  </si>
  <si>
    <t>TROVE2LX</t>
  </si>
  <si>
    <t>LINX TROVE2 ENCLOSURE</t>
  </si>
  <si>
    <t>TROVE2M2</t>
  </si>
  <si>
    <t>TROVE2 &amp; MERCURY BACKPLANE</t>
  </si>
  <si>
    <t>TROVE2M2LX</t>
  </si>
  <si>
    <t>LINX TROVE2 W/MERC BACKPLANE</t>
  </si>
  <si>
    <t>TROVE2PX2</t>
  </si>
  <si>
    <t>TROVE2 W/PAXTON BACKPLANE</t>
  </si>
  <si>
    <t>TROVE2SH2</t>
  </si>
  <si>
    <t>TROVE2 &amp; SOFTWRE HSE BACKPLANE</t>
  </si>
  <si>
    <t>TROVE2V2</t>
  </si>
  <si>
    <t>TROVE2 &amp; VERTX BACKPLANE</t>
  </si>
  <si>
    <t>TROVE2Z2</t>
  </si>
  <si>
    <t>TROVE2 W/ZKTECO BACKPLANE</t>
  </si>
  <si>
    <t>TROVE3</t>
  </si>
  <si>
    <t>LG ENCL FOR VARIOUS BACKPLANES</t>
  </si>
  <si>
    <t>TROVE3BL3</t>
  </si>
  <si>
    <t>TROVE3 W/ TBL3 BACKPLANE</t>
  </si>
  <si>
    <t>TROVE3CV3</t>
  </si>
  <si>
    <t>TROVE3 W/ TCV3 BACKPLANE</t>
  </si>
  <si>
    <t>TROVE3HW3</t>
  </si>
  <si>
    <t>TROVE3 W/ THW3 BACKPLANE</t>
  </si>
  <si>
    <t>TROVE3M3</t>
  </si>
  <si>
    <t>TROVE3 W/ TM3 BACKPLANE</t>
  </si>
  <si>
    <t>TROVE3SH3</t>
  </si>
  <si>
    <t>TROVE3 W/ TSH3 BACKPLANE</t>
  </si>
  <si>
    <t>TROVE3V3</t>
  </si>
  <si>
    <t>TROVE3 W/ TV3 BACKPLANE</t>
  </si>
  <si>
    <t>TSA1</t>
  </si>
  <si>
    <t>TROVE1 ALTRONIX/SALTO BACKPLNE</t>
  </si>
  <si>
    <t>TSH2</t>
  </si>
  <si>
    <t>SOFT HSE  BACKPLANE FITS TROVE</t>
  </si>
  <si>
    <t>TSH3</t>
  </si>
  <si>
    <t>TROVE3 ALTRONIX/SWH BACKPLANE</t>
  </si>
  <si>
    <t>TV1</t>
  </si>
  <si>
    <t>VERTX BACKPLANE FITS TROVE1</t>
  </si>
  <si>
    <t>TV2</t>
  </si>
  <si>
    <t>VERTX BACKPLANE FITS TROVE2</t>
  </si>
  <si>
    <t>TV3</t>
  </si>
  <si>
    <t>TROVE3 ALTRNIX/VERTX BACKPLANE</t>
  </si>
  <si>
    <t>TZ2</t>
  </si>
  <si>
    <t>TROVE2 ALTRONIX/ZKT BACKPLANE</t>
  </si>
  <si>
    <t>VB1</t>
  </si>
  <si>
    <t>12-24VDC to 24VDC .75A</t>
  </si>
  <si>
    <t>VB1T</t>
  </si>
  <si>
    <t>12-24VDC to 24VDC .75A, Term B</t>
  </si>
  <si>
    <t>VB6</t>
  </si>
  <si>
    <t>24VAC/VDC to 2- 56VDC OUT</t>
  </si>
  <si>
    <t>VERTILINE12DCBV</t>
  </si>
  <si>
    <t>REPLACE BD VERTILINE 12VDC 230</t>
  </si>
  <si>
    <t>VERTILINE16</t>
  </si>
  <si>
    <t>16Out @ 10A, 24/28VAC, 1U Fuse</t>
  </si>
  <si>
    <t>VERTILINE166</t>
  </si>
  <si>
    <t>16Out @ 14A, 24/28VAC, 1U Fuse</t>
  </si>
  <si>
    <t>VERTILINE166C</t>
  </si>
  <si>
    <t>VERTILINE166CD</t>
  </si>
  <si>
    <t>16Out @ 14A, 24/28VAC, 1U PTC</t>
  </si>
  <si>
    <t>VERTILINE166D</t>
  </si>
  <si>
    <t>VERTILINE16C</t>
  </si>
  <si>
    <t>VERTILINE16CD</t>
  </si>
  <si>
    <t>16Out @ 10A, 24/28VAC, 1U PTC</t>
  </si>
  <si>
    <t>VERTILINE16D</t>
  </si>
  <si>
    <t>VERTILINE16DI</t>
  </si>
  <si>
    <t>16 Out 16A, 24/28V,1U PTC Iso</t>
  </si>
  <si>
    <t>VERTILINE16I</t>
  </si>
  <si>
    <t>16 Out 16A, 24/28V,1U Fuse Iso</t>
  </si>
  <si>
    <t>VERTILINE24</t>
  </si>
  <si>
    <t>24Out @ 10A, 24/28VAC, 1U Fuse</t>
  </si>
  <si>
    <t>VERTILINE246</t>
  </si>
  <si>
    <t>24Out @ 17A, 24/28VAC, 1U Fuse</t>
  </si>
  <si>
    <t>VERTILINE246C</t>
  </si>
  <si>
    <t>VERTILINE246CD</t>
  </si>
  <si>
    <t>24Out @ 14A, 24/28VAC, 1U PTC</t>
  </si>
  <si>
    <t>VERTILINE246D</t>
  </si>
  <si>
    <t>24Out @ 17A, 24/28VAC, 1U PTC</t>
  </si>
  <si>
    <t>VERTILINE24C</t>
  </si>
  <si>
    <t>VERTILINE24CD</t>
  </si>
  <si>
    <t>24Out @ 10A, 24/28VAC, 1U PTC</t>
  </si>
  <si>
    <t>VERTILINE24D</t>
  </si>
  <si>
    <t>VERTILINE33D</t>
  </si>
  <si>
    <t>16 Out @ 8A, 12VDC, 1U PTC</t>
  </si>
  <si>
    <t>VERTILINE33TD</t>
  </si>
  <si>
    <t>16 Out @ 16A, 12VDC, 1U PTC</t>
  </si>
  <si>
    <t>VERTILINE3D</t>
  </si>
  <si>
    <t>8 Out @ 8A, 12VDC, 1U PTC</t>
  </si>
  <si>
    <t>VERTILINE563</t>
  </si>
  <si>
    <t>56VDC RACK P/S BATTERY/CHARGER</t>
  </si>
  <si>
    <t>VERTILINE63D</t>
  </si>
  <si>
    <t>16 Out @ 8A, 24VDC, 1U PTC</t>
  </si>
  <si>
    <t>VERTILINE63TD</t>
  </si>
  <si>
    <t>16 Out @ 16A, 24VDC, 1U PTC</t>
  </si>
  <si>
    <t>VERTILINE6D</t>
  </si>
  <si>
    <t>8 Out @ 8A, 24VDC, 1U PTC</t>
  </si>
  <si>
    <t>VERTILINE8</t>
  </si>
  <si>
    <t>8 Out @ 5A, 24/28VAC, 1U Fuse</t>
  </si>
  <si>
    <t>VERTILINE83</t>
  </si>
  <si>
    <t>8 Out @ 10A, 24/28VAC, 1U Fuse</t>
  </si>
  <si>
    <t>VERTILINE83C</t>
  </si>
  <si>
    <t>VERTILINE83CD</t>
  </si>
  <si>
    <t>8 Out @ 10A, 24/28VAC, 1U PTC</t>
  </si>
  <si>
    <t>VERTILINE83D</t>
  </si>
  <si>
    <t>VERTILINE8C</t>
  </si>
  <si>
    <t>VERTILINE8CD</t>
  </si>
  <si>
    <t>8 Out @ 5A, 24/28VAC, 1U PTC</t>
  </si>
  <si>
    <t>VERTILINE8D</t>
  </si>
  <si>
    <t>VERTILINE8DI</t>
  </si>
  <si>
    <t>8 Out 5A, 24/28V, 1U PTC Iso</t>
  </si>
  <si>
    <t>VERTILINE8I</t>
  </si>
  <si>
    <t>8 Out 5A, 24/28V, 1U Fuse Iso</t>
  </si>
  <si>
    <t>VR1</t>
  </si>
  <si>
    <t>24VAC/VDC - 12VDC@1A CABLE</t>
  </si>
  <si>
    <t>VR1T</t>
  </si>
  <si>
    <t>24VAC/VDC - 12VDC@1A TERMINL</t>
  </si>
  <si>
    <t>VR1TM5</t>
  </si>
  <si>
    <t>24VAC/VDC - 5VDC@1A TERMINL</t>
  </si>
  <si>
    <t>VR2T</t>
  </si>
  <si>
    <t>24VAC/VDC - 12VDC@0.5A TERMINL</t>
  </si>
  <si>
    <t>VR3T</t>
  </si>
  <si>
    <t>24VDC - 12VDC@2A TERMINL</t>
  </si>
  <si>
    <t>VR4T</t>
  </si>
  <si>
    <t>24VDC - 12VDC@3A TERMINL</t>
  </si>
  <si>
    <t>VR5BT</t>
  </si>
  <si>
    <t>24VAC/VDC-12VDC@3A CHG TERMINL</t>
  </si>
  <si>
    <t>VR5T</t>
  </si>
  <si>
    <t>24VAC/VDC - 12VDC@3A TERMINL</t>
  </si>
  <si>
    <t>VR6</t>
  </si>
  <si>
    <t>24VDC IN - 5VDC / 12VDC@6A OUT</t>
  </si>
  <si>
    <t>WAYPOINT102</t>
  </si>
  <si>
    <t>PWR SPLY 12VDC @ 10A,OUT ENCL</t>
  </si>
  <si>
    <t>WAYPOINT10A</t>
  </si>
  <si>
    <t>24/28AC @ 4/3.5A, NEMA 4/4X, 1</t>
  </si>
  <si>
    <t>WAYPOINT10A4DU</t>
  </si>
  <si>
    <t>24/28AC@4/3.5A, 4 PTC, NEMA4X</t>
  </si>
  <si>
    <t>WAYPOINT10A4U</t>
  </si>
  <si>
    <t>24/28AC@4/3.5A, 4 FUSE, NEMA4X</t>
  </si>
  <si>
    <t>WAYPOINT10A8DU</t>
  </si>
  <si>
    <t>24/28AC@4/3.5A, 8 PTC, NEMA4X</t>
  </si>
  <si>
    <t>WAYPOINT10A8U</t>
  </si>
  <si>
    <t>24/28AC@4/3.5A, 8 FUSE, NEMA4X</t>
  </si>
  <si>
    <t>WAYPOINT10AU</t>
  </si>
  <si>
    <t>24/28AC@4/3.5A, PTC, NEMA4/4X</t>
  </si>
  <si>
    <t>WAYPOINT17A4DU</t>
  </si>
  <si>
    <t>24/28AC@7.25/6.25A,4PTC,UL,OUT</t>
  </si>
  <si>
    <t>WAYPOINT17A4U</t>
  </si>
  <si>
    <t>24/28AC@7.25/6.25A,4Fuse,UL,OU</t>
  </si>
  <si>
    <t>WAYPOINT17A8DU</t>
  </si>
  <si>
    <t>8OUT/24/28AC@7.25/6.25A,NEMA4X</t>
  </si>
  <si>
    <t>WAYPOINT17A8U</t>
  </si>
  <si>
    <t>WAYPOINT17ADU</t>
  </si>
  <si>
    <t>24/28AC@7.25/6.25A, NEMA 4/4X</t>
  </si>
  <si>
    <t>WAYPOINT17AU</t>
  </si>
  <si>
    <t>WAYPOINT3</t>
  </si>
  <si>
    <t>12/24VDC @ 2.5A, NEMA 4/4X, 11</t>
  </si>
  <si>
    <t>WAYPOINT307A</t>
  </si>
  <si>
    <t>2 OUT 24/28AC @ 12.5/10A, NEMA</t>
  </si>
  <si>
    <t>WAYPOINT30A</t>
  </si>
  <si>
    <t>24/28AC @ 12.5/10A, NEMA 4/4X,</t>
  </si>
  <si>
    <t>WAYPOINT30A4DU</t>
  </si>
  <si>
    <t>24/28AC@12.5/10A,4PTC,UL,OUTDO</t>
  </si>
  <si>
    <t>WAYPOINT30A4U</t>
  </si>
  <si>
    <t>24/28AC@12.5/10A,4FUSE,UL,OUTD</t>
  </si>
  <si>
    <t>WAYPOINT30A8DU</t>
  </si>
  <si>
    <t>24/28AC@12.5/10A,8PTC,UL,OUTDO</t>
  </si>
  <si>
    <t>WAYPOINT30A8U</t>
  </si>
  <si>
    <t>24/28AC@12.5/10A,8FUSE,UL,OUTD</t>
  </si>
  <si>
    <t>WAYPOINT30ADU</t>
  </si>
  <si>
    <t>24/28AC@12.5/10A, NEMA 4/4X</t>
  </si>
  <si>
    <t>WAYPOINT30AU</t>
  </si>
  <si>
    <t>WAYPOINT5</t>
  </si>
  <si>
    <t>12/24VDC @ 4A, NEMA 4/4X, 115/</t>
  </si>
  <si>
    <t>WAYPOINT562</t>
  </si>
  <si>
    <t>48VDC@2A, BAT CHARGE, NEMA4/4X</t>
  </si>
  <si>
    <t>WAYPOINT7</t>
  </si>
  <si>
    <t>12/24VDC @ 6A, NEMA 4/4X, 115V</t>
  </si>
  <si>
    <t>WM25</t>
  </si>
  <si>
    <t>MAGNETIC CABLE MOUNT, 25PK</t>
  </si>
  <si>
    <t>WM5</t>
  </si>
  <si>
    <t>MAGNETIC CABLE MOUNT, 5PK</t>
  </si>
  <si>
    <t>WP1</t>
  </si>
  <si>
    <t>WEATHERPROOF NEMA 4 CABINET</t>
  </si>
  <si>
    <t>WP2</t>
  </si>
  <si>
    <t>OUTDOOR ENCL- NEMA 4 &amp; 12/IP66</t>
  </si>
  <si>
    <t>WP3</t>
  </si>
  <si>
    <t>OUTDOOR ENCLOSURE NEMA 4-4X/IP</t>
  </si>
  <si>
    <t>WP4</t>
  </si>
  <si>
    <t>WPL1</t>
  </si>
  <si>
    <t>LOCK FOR WP1 ENCLOSURE</t>
  </si>
  <si>
    <t>WPL2</t>
  </si>
  <si>
    <t>LOCK FOR WP2 ENCLOSURE</t>
  </si>
  <si>
    <t>WPTV244175UL</t>
  </si>
  <si>
    <t>24AC@7A/28AC@6.25A,4Fuse,UL,OU</t>
  </si>
  <si>
    <t>WPTV244300UL</t>
  </si>
  <si>
    <t>24AC@12.5A/28AC@10A,4Fuse,UL,O</t>
  </si>
  <si>
    <t>WPTV248175UL</t>
  </si>
  <si>
    <t>24AC@7A/28AC@6.25A,8Fuse,UL,OU</t>
  </si>
  <si>
    <t>WPTV248175ULCB</t>
  </si>
  <si>
    <t>24AC@7A,28AC@6.25A,8PTC,UL,OUT</t>
  </si>
  <si>
    <t>WPTV248300UL</t>
  </si>
  <si>
    <t>24AC@12.5A/28AC@10A,8Fuse,UL,O</t>
  </si>
  <si>
    <t>WPTV248300ULCB</t>
  </si>
  <si>
    <t>24AC@12.5A/28AC@10A,8PTC,UL,OU</t>
  </si>
  <si>
    <t>WPTV248UL</t>
  </si>
  <si>
    <t>24VAC,3.5A,8 FSE UL OUTDOOR PS</t>
  </si>
  <si>
    <t>WPTV248ULCB</t>
  </si>
  <si>
    <t>24VAC,3.5A,8 PTC UL OUTDOOR PS</t>
  </si>
  <si>
    <t>1006-605</t>
  </si>
  <si>
    <t>1006 Series Electric Strike, Body Only, Bright Brass, No Monitoring</t>
  </si>
  <si>
    <t>1006-605-LBM</t>
  </si>
  <si>
    <t>1006 Series Electric Strike, Body Only, Bright Brass, Latchbolt Monitor</t>
  </si>
  <si>
    <t>1006-605-LBSM</t>
  </si>
  <si>
    <t>1006 Series Electric Strike, Body Only, Bright Brass, Latchbolt Strike Monitor</t>
  </si>
  <si>
    <t>1006-606</t>
  </si>
  <si>
    <t>1006 Series Electric Strike, Body Only, Satin Brass, No Monitoring</t>
  </si>
  <si>
    <t>1006-606-LBM</t>
  </si>
  <si>
    <t>1006 Series Electric Strike, Body Only, Satin Brass, Latchbolt Monitor</t>
  </si>
  <si>
    <t>1006-606-LBSM</t>
  </si>
  <si>
    <t>1006 Series Electric Strike, Body Only, Satin Brass, Latchbolt Strike Monitor</t>
  </si>
  <si>
    <t>1006-612</t>
  </si>
  <si>
    <t>1006 Series Electric Strike, Body Only, Satin Bronze, No Monitoring</t>
  </si>
  <si>
    <t>1006-612-LBM</t>
  </si>
  <si>
    <t>1006 Series Electric Strike, Body Only, Satin Bronze, Latchbolt Monitor</t>
  </si>
  <si>
    <t>1006-612-LBSM</t>
  </si>
  <si>
    <t>1006 Series Electric Strike, Body Only, Satin Bronze, Latchbolt Strike Monitor</t>
  </si>
  <si>
    <t>1006-613</t>
  </si>
  <si>
    <t>1006 Series Electric Strike, Body Only, Bronze Toned, No Monitoring</t>
  </si>
  <si>
    <t>1006-613-LBM</t>
  </si>
  <si>
    <t>1006 Series Electric Strike, Body Only, Bronze Toned, Latchbolt Monitor</t>
  </si>
  <si>
    <t>1006-613-LBSM</t>
  </si>
  <si>
    <t>1006 Series Electric Strike, Body Only, Bronze Toned, Latchbolt Strike Monitor</t>
  </si>
  <si>
    <t>1006-629</t>
  </si>
  <si>
    <t>1006 Series Electric Strike, Body Only, Bright Stainless Steel, No Monitoring</t>
  </si>
  <si>
    <t>1006-629-LBM</t>
  </si>
  <si>
    <t>1006 Series Electric Strike, Body Only, Bright Stainless Steel, Latchbolt Monitor</t>
  </si>
  <si>
    <t>1006-629-LBSM</t>
  </si>
  <si>
    <t>1006 Series Electric Strike, Body Only, Bright Stainless Steel, Latchbolt Strike Monitor</t>
  </si>
  <si>
    <t>1006-630</t>
  </si>
  <si>
    <t>1006 Series Electric Strike, Body Only, Satin Stainless Steel, No Monitoring</t>
  </si>
  <si>
    <t>1006-630-LBM</t>
  </si>
  <si>
    <t>1006 Series Electric Strike, Body Only, Satin Stainless Steel, Latchbolt Monitor</t>
  </si>
  <si>
    <t>1006-630-LBSM</t>
  </si>
  <si>
    <t>1006 Series Electric Strike, Body Only, Satin Stainless Steel, Latchbolt Strike Monitor</t>
  </si>
  <si>
    <t>1006-BLK</t>
  </si>
  <si>
    <t>1006 Series Electric Strike, Body Only, Black, No Monitoring</t>
  </si>
  <si>
    <t>1006-BLK-LBM</t>
  </si>
  <si>
    <t>1006 Series Electric Strike, Body Only, Black, Latchbolt Monitor</t>
  </si>
  <si>
    <t>1006-BLK-LBSM</t>
  </si>
  <si>
    <t>1006 Series Electric Strike, Body Only, Black, Latchbolt Strike Monitor</t>
  </si>
  <si>
    <t>1006CDB-BLK KEEPER-630</t>
  </si>
  <si>
    <t>1006 Series Electric Strike, Complete Pac for Deadbolts, Satin Stainless Steel - Black Keeper, No Monitoring</t>
  </si>
  <si>
    <t>1006CDB-630</t>
  </si>
  <si>
    <t>1006 Series Electric Strike, Complete Pac for Deadbolts, Satin Stainless Steel, No Monitoring</t>
  </si>
  <si>
    <t>1006CDB-F-630</t>
  </si>
  <si>
    <t>1006 Series Electric Strike, Complete Pac for Deadbolts, Fail Safe, Satin Stainless Steel, No Monitoring</t>
  </si>
  <si>
    <t>1006CLB-630</t>
  </si>
  <si>
    <t>1006 Series Electric Strike, Complete Pac for Latchbolts, Satin Stainless Steel, No Monitoring</t>
  </si>
  <si>
    <t>1006CLB-630-LBM</t>
  </si>
  <si>
    <t>1006 Series Electric Strike, Complete Pac for Latchbolts, Satin Stainless Steel, Latchbolt Monitor</t>
  </si>
  <si>
    <t>1006CLB-630-LBSM</t>
  </si>
  <si>
    <t>1006 Series Electric Strike, Complete Pac for Latchbolts, Satin Stainless Steel, Latchbolt Strike Monitor</t>
  </si>
  <si>
    <t>1006CLB-BLK KEEPER-630</t>
  </si>
  <si>
    <t>1006 Series Electric Strike, Complete Pac for Latchbolts, Satin Stainless Steel - Black Keeper, No Monitoring</t>
  </si>
  <si>
    <t>1006CLB-F-630</t>
  </si>
  <si>
    <t>1006 Series Electric Strike, Complete Pac for Latchbolts, Fail Safe, Satin Stainless Steel, No Monitoring</t>
  </si>
  <si>
    <t>1006CLB-F-630-LBM</t>
  </si>
  <si>
    <t>1006 Series Electric Strike, Complete Pac for Latchbolts, Fail Safe, Satin Stainless Steel, Latchbolt Monitor</t>
  </si>
  <si>
    <t>1006CLB-F-630-LBSM</t>
  </si>
  <si>
    <t>1006 Series Electric Strike, Complete Pac for Latchbolts, Fail Safe, Satin Stainless Steel, Latchbolt Strike Monitor</t>
  </si>
  <si>
    <t>1006CS-630</t>
  </si>
  <si>
    <t>1006 Series Electric Strike, Complete Pac for Latchbolts &amp; Deadbolts, Satin Stainless Steel, No Monitoring</t>
  </si>
  <si>
    <t>1006CS-F-630</t>
  </si>
  <si>
    <t>1006 Series Electric Strike, Complete Pac for Latchbolts &amp; Deadbolts, Fail Safe, Satin Stainless Steel, No Monitoring</t>
  </si>
  <si>
    <t>1006-F-605</t>
  </si>
  <si>
    <t>1006 Series Electric Strike, Body Only, Fail Safe, Bright Brass, No Monitoring</t>
  </si>
  <si>
    <t>1006-F-605-LBM</t>
  </si>
  <si>
    <t>1006 Series Electric Strike, Body Only, Fail Safe, Bright Brass, Latchbolt Monitor</t>
  </si>
  <si>
    <t>1006-F-605-LBSM</t>
  </si>
  <si>
    <t>1006 Series Electric Strike, Body Only, Fail Safe, Bright Brass, Latchbolt Strike Monitor</t>
  </si>
  <si>
    <t>1006-F-606</t>
  </si>
  <si>
    <t>1006 Series Electric Strike, Body Only, Fail Safe, Satin Brass, No Monitoring</t>
  </si>
  <si>
    <t>1006-F-612</t>
  </si>
  <si>
    <t>1006 Series Electric Strike, Body Only, Fail Safe, Satin Bronze, No Monitoring</t>
  </si>
  <si>
    <t>1006-F-612-LBM</t>
  </si>
  <si>
    <t>1006 Series Electric Strike, Body Only, Fail Safe, Satin Bronze, Latchbolt Monitor</t>
  </si>
  <si>
    <t>1006-F-612-LBSM</t>
  </si>
  <si>
    <t>1006 Series Electric Strike, Body Only, Fail Safe, Satin Bronze, Latchbolt Strike Monitor</t>
  </si>
  <si>
    <t>1006-F-613</t>
  </si>
  <si>
    <t>1006 Series Electric Strike, Body Only, Fail Safe, Bronze Toned, No Monitoring</t>
  </si>
  <si>
    <t>1006-F-613-LBM</t>
  </si>
  <si>
    <t>1006 Series Electric Strike, Body Only, Fail Safe, Bronze Toned, Latchbolt Monitor</t>
  </si>
  <si>
    <t>1006-F-613-LBSM</t>
  </si>
  <si>
    <t>1006 Series Electric Strike, Body Only, Fail Safe, Bronze Toned, Latchbolt Strike Monitor</t>
  </si>
  <si>
    <t>1006-F-629</t>
  </si>
  <si>
    <t>1006 Series Electric Strike, Body Only, Fail Safe, Bright Stainless Steel, No Monitoring</t>
  </si>
  <si>
    <t>1006-F-629-LBSM</t>
  </si>
  <si>
    <t>1006 Series Electric Strike, Body Only, Fail Safe, Bright Stainless Steel, Latchbolt Strike Monitor</t>
  </si>
  <si>
    <t>1006-F-630</t>
  </si>
  <si>
    <t>1006 Series Electric Strike, Body Only, Fail Safe, Satin Stainless Steel, No Monitoring</t>
  </si>
  <si>
    <t>1006-F-630-LBM</t>
  </si>
  <si>
    <t>1006 Series Electric Strike, Body Only, Fail Safe, Satin Stainless Steel, Latchbolt Monitor</t>
  </si>
  <si>
    <t>1006-F-630-LBSM</t>
  </si>
  <si>
    <t>1006 Series Electric Strike, Body Only, Fail Safe, Satin Stainless Steel, Latchbolt Strike Monitor</t>
  </si>
  <si>
    <t>1006-F-BLK</t>
  </si>
  <si>
    <t>1006 Series Electric Strike, Body Only, Fail Safe, Black, No Monitoring</t>
  </si>
  <si>
    <t>1006-F-BLK-LBM</t>
  </si>
  <si>
    <t>1006 Series Electric Strike, Body Only, Fail Safe, Black, Latchbolt Monitor</t>
  </si>
  <si>
    <t>1006-F-BLK-LBSM</t>
  </si>
  <si>
    <t>1006 Series Electric Strike, Body Only, Fail Safe, Black, Latchbolt Strike Monitor</t>
  </si>
  <si>
    <t>1500-605</t>
  </si>
  <si>
    <t>1500 Series Electric Strike, Body Only, Bright Brass, No Monitoring</t>
  </si>
  <si>
    <t>1500-605-DLM</t>
  </si>
  <si>
    <t>1500 Series Electric Strike, Body Only, Bright Brass, Dual Lock Monitors</t>
  </si>
  <si>
    <t>1500-605-DLMS</t>
  </si>
  <si>
    <t>1500 Series Electric Strike, Body Only, Bright Brass, Dual Lock Monitors &amp; Strike Monitor</t>
  </si>
  <si>
    <t>1500-605-LM</t>
  </si>
  <si>
    <t>1500 Series Electric Strike, Body Only, Bright Brass, Lock Monitor</t>
  </si>
  <si>
    <t>1500-605-LMS</t>
  </si>
  <si>
    <t>1500 Series Electric Strike, Body Only, Bright Brass, Lock Monitor &amp; Strike Monitor</t>
  </si>
  <si>
    <t>1500C-605</t>
  </si>
  <si>
    <t>1500 Series Electric Strike, Complete Pac for Latchbolts, Bright Brass</t>
  </si>
  <si>
    <t>1500C-605-DLM</t>
  </si>
  <si>
    <t>1500 Series Electric Strike, Complete Pac for Latchbolts, Bright Brass, Dual Lock Monitors</t>
  </si>
  <si>
    <t>1500C-605-DLMS</t>
  </si>
  <si>
    <t>1500 Series Electric Strike, Complete Pac For Latchbolts, Bright Brass, Dual Lock Monitors &amp; Strike Monitor</t>
  </si>
  <si>
    <t>1500C-605-LM</t>
  </si>
  <si>
    <t>1500 Series Electric Strike, Complete Pac For Latchbolts, Bright Brass, Lock Monitor</t>
  </si>
  <si>
    <t>1500C-605-LMS</t>
  </si>
  <si>
    <t>1500 Series Electric Strike, Complete Pac For Latchbolts, Bright Brass, Lock Monitor &amp; Strike Monitor</t>
  </si>
  <si>
    <t>1500-606</t>
  </si>
  <si>
    <t>1500 Series Electric Strike, Body Only, Satin Brass, No Monitoring</t>
  </si>
  <si>
    <t>1500-606-DLM</t>
  </si>
  <si>
    <t>1500 Series Electric Strike, Body Only, Satin Brass, Dual Lock Monitors</t>
  </si>
  <si>
    <t>1500-606-DLMS</t>
  </si>
  <si>
    <t>1500 Series Electric Strike, Body Only, Satin Brass, Dual Lock Monitors &amp; Strike Monitor</t>
  </si>
  <si>
    <t>1500-606-LM</t>
  </si>
  <si>
    <t>1500 Series Electric Strike, Body Only, Satin Brass, Lock Monitor</t>
  </si>
  <si>
    <t>1500-606-LMS</t>
  </si>
  <si>
    <t>1500 Series Electric Strike, Body Only, Satin Brass, Lock Monitor &amp; Strike Monitor</t>
  </si>
  <si>
    <t>1500C-606</t>
  </si>
  <si>
    <t>1500 Series Electric Strike, Complete Pac for Latchbolts, Satin Brass</t>
  </si>
  <si>
    <t>1500C-606-DLM</t>
  </si>
  <si>
    <t>1500 Series Electric Strike, Complete Pac for Latchbolts, Satin Brass, Dual Lock Monitors</t>
  </si>
  <si>
    <t>1500C-606-DLMS</t>
  </si>
  <si>
    <t>1500 Series Electric Strike, Complete Pac For Latchbolts, Satin Brass, Dual Lock Monitors &amp; Strike Monitor</t>
  </si>
  <si>
    <t>1500C-606-LM</t>
  </si>
  <si>
    <t>1500 Series Electric Strike, Complete Pac For Latchbolts, Satin Brass, Lock Monitor</t>
  </si>
  <si>
    <t>1500C-606-LMS</t>
  </si>
  <si>
    <t>1500 Series Electric Strike, Complete Pac For Latchbolts, Satin Brass, Lock Monitor &amp; Strike Monitor</t>
  </si>
  <si>
    <t>1500-612</t>
  </si>
  <si>
    <t>1500 Series Electric Strike, Body Only, Satin Bronze, No Monitoring</t>
  </si>
  <si>
    <t>1500-612-DLM</t>
  </si>
  <si>
    <t>1500 Series Electric Strike, Body Only, Satin Bronze, Dual Lock Monitors</t>
  </si>
  <si>
    <t>1500-612-DLMS</t>
  </si>
  <si>
    <t>1500 Series Electric Strike, Body Only, Satin Bronze, Dual Lock Monitors &amp; Strike Monitor</t>
  </si>
  <si>
    <t>1500-612-LM</t>
  </si>
  <si>
    <t>1500 Series Electric Strike, Body Only, Satin Bronze, Lock Monitor</t>
  </si>
  <si>
    <t>1500-612-LMS</t>
  </si>
  <si>
    <t>1500 Series Electric Strike, Body Only, Satin Bronze, Lock Monitor &amp; Strike Monitor</t>
  </si>
  <si>
    <t>1500C-612</t>
  </si>
  <si>
    <t>1500 Series Electric Strike, Complete Pac for Latchbolts, Satin Bronze</t>
  </si>
  <si>
    <t>1500C-612-DLM</t>
  </si>
  <si>
    <t>1500 Series Electric Strike, Complete Pac for Latchbolts, Satin Bronze, Dual Lock Monitors</t>
  </si>
  <si>
    <t>1500C-612-DLMS</t>
  </si>
  <si>
    <t>1500 Series Electric Strike, Complete Pac For Latchbolts, Satin Bronze, Dual Lock Monitors &amp; Strike Monitor</t>
  </si>
  <si>
    <t>1500C-612-LM</t>
  </si>
  <si>
    <t>1500 Series Electric Strike, Complete Pac For Latchbolts, Satin Bronze, Lock Monitor</t>
  </si>
  <si>
    <t>1500C-612-LMS</t>
  </si>
  <si>
    <t>1500 Series Electric Strike, Complete Pac For Latchbolts, Satin Bronze, Lock Monitor &amp; Strike Monitor</t>
  </si>
  <si>
    <t>1500-613E</t>
  </si>
  <si>
    <t>1500 Series Electric Strike, Body Only, Dark Oxidized Satin Bronze, No Monitoring</t>
  </si>
  <si>
    <t>1500-613E-DLM</t>
  </si>
  <si>
    <t>1500 Series Electric Strike, Body Only, Dark Oxidized Satin Bronze, Dual Lock Monitors</t>
  </si>
  <si>
    <t>1500-613E-DLMS</t>
  </si>
  <si>
    <t>1500 Series Electric Strike, Body Only, Dark Oxidized Satin Bronze, Dual Lock Monitors &amp; Strike Monitor</t>
  </si>
  <si>
    <t>1500-613E-LM</t>
  </si>
  <si>
    <t>1500 Series Electric Strike, Body Only, Dark Oxidized Satin Bronze, Lock Monitor</t>
  </si>
  <si>
    <t>1500-613E-LMS</t>
  </si>
  <si>
    <t>1500 Series Electric Strike, Body Only, Dark Oxidized Satin Bronze, Lock Monitor &amp; Strike Monitor</t>
  </si>
  <si>
    <t>1500C-613E</t>
  </si>
  <si>
    <t>1500 Series Electric Strike, Complete Pac for Latchbolts, Dark Oxidized Satin Bronze</t>
  </si>
  <si>
    <t>1500C-613E-DLM</t>
  </si>
  <si>
    <t>1500 Series Electric Strike, Complete Pac for Latchbolts, Dark Oxidized Satin Bronze, Dual Lock Monitors</t>
  </si>
  <si>
    <t>1500C-613E-DLMS</t>
  </si>
  <si>
    <t>1500 Series Electric Strike, Complete Pac For Latchbolts, Dark Oxidized Satin Bronze, Dual Lock Monitors &amp; Strike Monitor</t>
  </si>
  <si>
    <t>1500C-613E-LM</t>
  </si>
  <si>
    <t>1500 Series Electric Strike, Complete Pac For Latchbolts, Dark Oxidized Satin Bronze, Lock Monitor</t>
  </si>
  <si>
    <t>1500C-613E-LMS</t>
  </si>
  <si>
    <t>1500 Series Electric Strike, Complete Pac For Latchbolts, Dark Oxidized Satin Bronze, Lock Monitor &amp; Strike Monitor</t>
  </si>
  <si>
    <t>1500-629</t>
  </si>
  <si>
    <t>1500 Series Electric Strike, Body Only, Bright Stainless Steel, No Monitoring</t>
  </si>
  <si>
    <t>1500-629-DLM</t>
  </si>
  <si>
    <t>1500 Series Electric Strike, Body Only, Bright Stainless Steel, Dual Lock Monitors</t>
  </si>
  <si>
    <t>1500-629-DLMS</t>
  </si>
  <si>
    <t>1500 Series Electric Strike, Body Only, Bright Stainless Steel, Dual Lock Monitors &amp; Strike Monitor</t>
  </si>
  <si>
    <t>1500-629-LM</t>
  </si>
  <si>
    <t>1500 Series Electric Strike, Body Only, Bright Stainless Steel, Lock Monitor</t>
  </si>
  <si>
    <t>1500-629-LMS</t>
  </si>
  <si>
    <t>1500 Series Electric Strike, Body Only, Bright Stainless Steel, Lock Monitor &amp; Strike Monitor</t>
  </si>
  <si>
    <t>1500C-629</t>
  </si>
  <si>
    <t>1500 Series Electric Strike, Complete Pac for Latchbolts, Bright Stainless Steel</t>
  </si>
  <si>
    <t>1500C-629-DLM</t>
  </si>
  <si>
    <t>1500 Series Electric Strike, Complete Pac for Latchbolts, Bright Stainless Steel, Dual Lock Monitors</t>
  </si>
  <si>
    <t>1500C-629-DLMS</t>
  </si>
  <si>
    <t>1500 Series Electric Strike, Complete Pac For Latchbolts, Bright Stainless Steel, Dual Lock Monitors &amp; Strike Monitor</t>
  </si>
  <si>
    <t>1500C-629-LM</t>
  </si>
  <si>
    <t>1500 Series Electric Strike, Complete Pac For Latchbolts, Bright Stainless Steel, Lock Monitor</t>
  </si>
  <si>
    <t>1500C-629-LMS</t>
  </si>
  <si>
    <t>1500 Series Electric Strike, Complete Pac For Latchbolts, Bright Stainless Steel, Lock Monitor &amp; Strike Monitor</t>
  </si>
  <si>
    <t>1500-630</t>
  </si>
  <si>
    <t>1500 Series Electric Strike, Body Only, Satin Stainless Steel, No Monitoring</t>
  </si>
  <si>
    <t>1500-630-DLM</t>
  </si>
  <si>
    <t>1500 Series Electric Strike, Body Only, Satin Stainless Steel, Dual Lock Monitors</t>
  </si>
  <si>
    <t>1500-630-DLMS</t>
  </si>
  <si>
    <t>1500 Series Electric Strike, Body Only, Satin Stainless Steel, Dual Lock Monitors &amp; Strike Monitor</t>
  </si>
  <si>
    <t>1500-630-LM</t>
  </si>
  <si>
    <t>1500 Series Electric Strike, Body Only, Satin Stainless Steel, Lock Monitor</t>
  </si>
  <si>
    <t>1500-630-LMS</t>
  </si>
  <si>
    <t>1500 Series Electric Strike, Body Only, Satin Stainless Steel, Lock Monitor &amp; Strike Monitor</t>
  </si>
  <si>
    <t>1500C-630</t>
  </si>
  <si>
    <t>1500 Series Electric Strike, Complete Pac for Latchbolts, Satin Stainless Steel</t>
  </si>
  <si>
    <t>1500C-630-DLM</t>
  </si>
  <si>
    <t>1500 Series Electric Strike, Complete Pac for Latchbolts, Satin Stainless Steel, Dual Lock Monitors</t>
  </si>
  <si>
    <t>1500C-630-DLMS</t>
  </si>
  <si>
    <t>1500 Series Electric Strike, Complete Pac For Latchbolts, Satin Stainless Steel, Dual Lock Monitors &amp; Strike Monitor</t>
  </si>
  <si>
    <t>1500C-630-LM</t>
  </si>
  <si>
    <t>1500 Series Electric Strike, Complete Pac For Latchbolts, Satin Stainless Steel, Lock Monitor</t>
  </si>
  <si>
    <t>1500C-630-LMS</t>
  </si>
  <si>
    <t>1500 Series Electric Strike, Complete Pac For Latchbolts, Satin Stainless Steel, Lock Monitor &amp; Strike Monitor</t>
  </si>
  <si>
    <t>1500-BLK</t>
  </si>
  <si>
    <t>1500 Series Electric Strike, Body Only, Black, No Monitoring</t>
  </si>
  <si>
    <t>1500-BLK-DLM</t>
  </si>
  <si>
    <t>1500 Series Electric Strike, Body Only, Black, Dual Lock Monitors</t>
  </si>
  <si>
    <t>1500-BLK-DLMS</t>
  </si>
  <si>
    <t>1500 Series Electric Strike, Body Only, Black, Dual Lock Monitors &amp; Strike Monitor</t>
  </si>
  <si>
    <t>1500-BLK-LM</t>
  </si>
  <si>
    <t>1500 Series Electric Strike, Body Only, Black, Lock Monitor</t>
  </si>
  <si>
    <t>1500-BLK-LMS</t>
  </si>
  <si>
    <t>1500 Series Electric Strike, Body Only, Black, Lock Monitor &amp; Strike Monitor</t>
  </si>
  <si>
    <t>1500C-BLK</t>
  </si>
  <si>
    <t>1500 Series Electric Strike, Complete Pac for Latchbolts, Black</t>
  </si>
  <si>
    <t>1500C-BLK-DLM</t>
  </si>
  <si>
    <t>1500 Series Electric Strike, Complete Pac for Latchbolts, Black, Dual Lock Monitors</t>
  </si>
  <si>
    <t>1500C-BLK-DLMS</t>
  </si>
  <si>
    <t>1500 Series Electric Strike, Complete Pac For Latchbolts, Black, Dual Lock Monitors &amp; Strike Monitor</t>
  </si>
  <si>
    <t>1500C-BLK-LM</t>
  </si>
  <si>
    <t>1500 Series Electric Strike, Complete Pac For Latchbolts, Black, Lock Monitor</t>
  </si>
  <si>
    <t>1500C-BLK-LMS</t>
  </si>
  <si>
    <t>1500 Series Electric Strike, Complete Pac For Latchbolts, Black, Lock Monitor &amp; Strike Monitor</t>
  </si>
  <si>
    <t>1600-605</t>
  </si>
  <si>
    <t>1600 Series Electric Strike, Body Only, Bright Brass, No Monitoring</t>
  </si>
  <si>
    <t>1600-605-DLM</t>
  </si>
  <si>
    <t>1600 Series Electric Strike, Body Only, Bright Brass, Dual Lock Monitors</t>
  </si>
  <si>
    <t>1600-605-DLMS</t>
  </si>
  <si>
    <t>1600 Series Electric Strike, Body Only, Bright Brass, Dual Lock Monitors &amp; Strike Monitor</t>
  </si>
  <si>
    <t>1600-605-LM</t>
  </si>
  <si>
    <t>1600 Series Electric Strike, Body Only, Bright Brass, Lock Monitor</t>
  </si>
  <si>
    <t>1600-605-LMS</t>
  </si>
  <si>
    <t>1600 Series Electric Strike, Body Only, Bright Brass, Lock Monitor &amp; Strike Monitor</t>
  </si>
  <si>
    <t>1600-606</t>
  </si>
  <si>
    <t>1600 Series Electric Strike, Body Only, Satin Brass, No Monitoring</t>
  </si>
  <si>
    <t>1600-606-DLM</t>
  </si>
  <si>
    <t>1600 Series Electric Strike, Body Only, Satin Brass, Dual Lock Monitors</t>
  </si>
  <si>
    <t>1600-606-DLMS</t>
  </si>
  <si>
    <t>1600 Series Electric Strike, Body Only, Satin Brass, Dual Lock Monitors &amp; Strike Monitor</t>
  </si>
  <si>
    <t>1600-606-LM</t>
  </si>
  <si>
    <t>1600 Series Electric Strike, Body Only, Satin Brass, Lock Monitor</t>
  </si>
  <si>
    <t>1600-606-LMS</t>
  </si>
  <si>
    <t>1600 Series Electric Strike, Body Only, Satin Brass, Lock Monitor &amp; Strike Monitor</t>
  </si>
  <si>
    <t>1600-612</t>
  </si>
  <si>
    <t>1600 Series Electric Strike, Body Only, Satin Bronze, No Monitoring</t>
  </si>
  <si>
    <t>1600-612-DLM</t>
  </si>
  <si>
    <t>1600 Series Electric Strike, Body Only, Satin Bronze, Dual Lock Monitors</t>
  </si>
  <si>
    <t>1600-612-DLMS</t>
  </si>
  <si>
    <t>1600 Series Electric Strike, Body Only, Satin Bronze, Dual Lock Monitors &amp; Strike Monitor</t>
  </si>
  <si>
    <t>1600-612-LM</t>
  </si>
  <si>
    <t>1600 Series Electric Strike, Body Only, Satin Bronze, Lock Monitor</t>
  </si>
  <si>
    <t>1600-612-LMS</t>
  </si>
  <si>
    <t>1600 Series Electric Strike, Body Only, Satin Bronze, Lock Monitor &amp; Strike Monitor</t>
  </si>
  <si>
    <t>1600-613E</t>
  </si>
  <si>
    <t>1600 Series Electric Strike, Body Only, Dark Oxidized Satin Bronze, No Monitoring</t>
  </si>
  <si>
    <t>1600-613E-DLM</t>
  </si>
  <si>
    <t>1600 Series Electric Strike, Body Only, Dark Oxidized Satin Bronze, Dual Lock Monitors</t>
  </si>
  <si>
    <t>1600-613E-DLMS</t>
  </si>
  <si>
    <t>1600 Series Electric Strike, Body Only, Dark Oxidized Satin Bronze, Dual Lock Monitors &amp; Strike Monitor</t>
  </si>
  <si>
    <t>1600-613E-LM</t>
  </si>
  <si>
    <t>1600 Series Electric Strike, Body Only, Dark Oxidized Satin Bronze, Lock Monitor</t>
  </si>
  <si>
    <t>1600-613E-LMS</t>
  </si>
  <si>
    <t>1600 Series Electric Strike, Body Only, Dark Oxidized Satin Bronze, Lock Monitor &amp; Strike Monitor</t>
  </si>
  <si>
    <t>1600-629</t>
  </si>
  <si>
    <t>1600 Series Electric Strike, Body Only, Bright Stainless Steel, No Monitoring</t>
  </si>
  <si>
    <t>1600-629-DLM</t>
  </si>
  <si>
    <t>1600 Series Electric Strike, Body Only, Bright Stainless Steel, Dual Lock Monitors</t>
  </si>
  <si>
    <t>1600-629-DLMS</t>
  </si>
  <si>
    <t>1600 Series Electric Strike, Body Only, Bright Stainless Steel, Dual Lock Monitors &amp; Strike Monitor</t>
  </si>
  <si>
    <t>1600-629-LM</t>
  </si>
  <si>
    <t>1600 Series Electric Strike, Body Only, Bright Stainless Steel, Lock Monitor</t>
  </si>
  <si>
    <t>1600-629-LMS</t>
  </si>
  <si>
    <t>1600 Series Electric Strike, Body Only, Bright Stainless Steel, Lock Monitor &amp; Strike Monitor</t>
  </si>
  <si>
    <t>1600-630</t>
  </si>
  <si>
    <t>1600 Series Electric Strike, Body Only, Satin Stainless Steel, No Monitoring</t>
  </si>
  <si>
    <t>1600-630-DLM</t>
  </si>
  <si>
    <t>1600 Series Electric Strike, Body Only, Satin Stainless Steel, Dual Lock Monitors</t>
  </si>
  <si>
    <t>1600-630-DLMS</t>
  </si>
  <si>
    <t>1600 Series Electric Strike, Body Only, Satin Stainless Steel, Dual Lock Monitors &amp; Strike Monitor</t>
  </si>
  <si>
    <t>1600-630-LM</t>
  </si>
  <si>
    <t>1600 Series Electric Strike, Body Only, Satin Stainless Steel, Lock Monitor</t>
  </si>
  <si>
    <t>1600-630-LMS</t>
  </si>
  <si>
    <t>1600 Series Electric Strike, Body Only, Satin Stainless Steel, Lock Monitor &amp; Strike Monitor</t>
  </si>
  <si>
    <t>1600-BLK</t>
  </si>
  <si>
    <t>1600 Series Electric Strike, Body Only, Black, No Monitoring</t>
  </si>
  <si>
    <t>1600-BLK-DLM</t>
  </si>
  <si>
    <t>1600 Series Electric Strike, Body Only, Black, Dual Lock Monitors</t>
  </si>
  <si>
    <t>1600-BLK-DLMS</t>
  </si>
  <si>
    <t>1600 Series Electric Strike, Body Only, Black, Dual Lock Monitors &amp; Strike Monitor</t>
  </si>
  <si>
    <t>1600-BLK-LM</t>
  </si>
  <si>
    <t>1600 Series Electric Strike, Body Only, Black, Lock Monitor</t>
  </si>
  <si>
    <t>1600-BLK-LMS</t>
  </si>
  <si>
    <t>1600 Series Electric Strike, Body Only, Black, Lock Monitor &amp; Strike Monitor</t>
  </si>
  <si>
    <t>1600-CDB-605</t>
  </si>
  <si>
    <t>1600 Series Electric Strike, Complete Pac for Deadbolts, Bright Brass</t>
  </si>
  <si>
    <t>1600-CDB-605-DLM</t>
  </si>
  <si>
    <t>1600 Series Electric Strike, Complete Pac for Deadbolts, Bright Brass, Dual Lock Monitors</t>
  </si>
  <si>
    <t>1600-CDB-605-DLMS</t>
  </si>
  <si>
    <t>1600 Series Electric Strike, Complete Pac For Deadbolts, Bright Brass, Dual Lock Monitors &amp; Strike Monitor</t>
  </si>
  <si>
    <t>1600-CDB-605-LM</t>
  </si>
  <si>
    <t>1600 Series Electric Strike, Complete Pac For Deadbolts, Bright Brass, Lock Monitor</t>
  </si>
  <si>
    <t>1600-CDB-605-LMS</t>
  </si>
  <si>
    <t>1600 Series Electric Strike, Complete Pac For Deadbolts, Bright Brass, Lock Monitor &amp; Strike Monitor</t>
  </si>
  <si>
    <t>1600-CDB-606</t>
  </si>
  <si>
    <t>1600 Series Electric Strike, Complete Pac for Deadbolts, Satin Brass</t>
  </si>
  <si>
    <t>1600-CDB-606-DLM</t>
  </si>
  <si>
    <t>1600 Series Electric Strike, Complete Pac for Deadbolts, Satin Brass, Dual Lock Monitors</t>
  </si>
  <si>
    <t>1600-CDB-606-DLMS</t>
  </si>
  <si>
    <t>1600 Series Electric Strike, Complete Pac For Deadbolts, Satin Brass, Dual Lock Monitors &amp; Strike Monitor</t>
  </si>
  <si>
    <t>1600-CDB-606-LM</t>
  </si>
  <si>
    <t>1600 Series Electric Strike, Complete Pac For Deadbolts, Satin Brass, Lock Monitor</t>
  </si>
  <si>
    <t>1600-CDB-606-LMS</t>
  </si>
  <si>
    <t>1600 Series Electric Strike, Complete Pac For Deadbolts, Satin Brass, Lock Monitor &amp; Strike Monitor</t>
  </si>
  <si>
    <t>1600-CDB-612</t>
  </si>
  <si>
    <t>1600 Series Electric Strike, Complete Pac for Deadbolts, Satin Bronze</t>
  </si>
  <si>
    <t>1600-CDB-612-DLM</t>
  </si>
  <si>
    <t>1600 Series Electric Strike, Complete Pac for Deadbolts, Satin Bronze, Dual Lock Monitors</t>
  </si>
  <si>
    <t>1600-CDB-612-DLMS</t>
  </si>
  <si>
    <t>1600 Series Electric Strike, Complete Pac For Deadbolts, Satin Bronze, Dual Lock Monitors &amp; Strike Monitor</t>
  </si>
  <si>
    <t>1600-CDB-612-LM</t>
  </si>
  <si>
    <t>1600 Series Electric Strike, Complete Pac For Deadbolts, Satin Bronze, Lock Monitor</t>
  </si>
  <si>
    <t>1600-CDB-612-LMS</t>
  </si>
  <si>
    <t>1600 Series Electric Strike, Complete Pac For Deadbolts, Satin Bronze, Lock Monitor &amp; Strike Monitor</t>
  </si>
  <si>
    <t>1600-CDB-613E</t>
  </si>
  <si>
    <t>1600 Series Electric Strike, Complete Pac for Deadbolts, Dark Oxidized Satin Bronze</t>
  </si>
  <si>
    <t>1600-CDB-613E-DLM</t>
  </si>
  <si>
    <t>1600 Series Electric Strike, Complete Pac for Deadbolts, Dark Oxidized Satin Bronze, Dual Lock Monitors</t>
  </si>
  <si>
    <t>1600-CDB-613E-DLMS</t>
  </si>
  <si>
    <t>1600 Series Electric Strike, Complete Pac For Deadbolts, Dark Oxidized Satin Bronze, Dual Lock Monitors &amp; Strike Monitor</t>
  </si>
  <si>
    <t>1600-CDB-613E-LM</t>
  </si>
  <si>
    <t>1600 Series Electric Strike, Complete Pac For Deadbolts, Dark Oxidized Satin Bronze, Lock Monitor</t>
  </si>
  <si>
    <t>1600-CDB-613E-LMS</t>
  </si>
  <si>
    <t>1600 Series Electric Strike, Complete Pac For Deadbolts, Dark Oxidized Satin Bronze, Lock Monitor &amp; Strike Monitor</t>
  </si>
  <si>
    <t>1600-CDB-629</t>
  </si>
  <si>
    <t>1600 Series Electric Strike, Complete Pac for Deadbolts, Bright Stainless Steel</t>
  </si>
  <si>
    <t>1600-CDB-629-DLM</t>
  </si>
  <si>
    <t>1600 Series Electric Strike, Complete Pac for Deadbolts, Bright Stainless Steel, Dual Lock Monitors</t>
  </si>
  <si>
    <t>1600-CDB-629-DLMS</t>
  </si>
  <si>
    <t>1600 Series Electric Strike, Complete Pac For Deadbolts, Bright Stainless Steel, Dual Lock Monitors &amp; Strike Monitor</t>
  </si>
  <si>
    <t>1600-CDB-629-LM</t>
  </si>
  <si>
    <t>1600 Series Electric Strike, Complete Pac For Deadbolts, Bright Stainless Steel, Lock Monitor</t>
  </si>
  <si>
    <t>1600-CDB-629-LMS</t>
  </si>
  <si>
    <t>1600 Series Electric Strike, Complete Pac For Deadbolts, Bright Stainless Steel, Lock Monitor &amp; Strike Monitor</t>
  </si>
  <si>
    <t>1600-CDB-630</t>
  </si>
  <si>
    <t>1600 Series Electric Strike, Complete Pac for Deadbolts, Satin Stainless Steel</t>
  </si>
  <si>
    <t>1600-CDB-630-DLM</t>
  </si>
  <si>
    <t>1600 Series Electric Strike, Complete Pac for Deadbolts, Satin Stainless Steel, Dual Lock Monitors</t>
  </si>
  <si>
    <t>1600-CDB-630-DLMS</t>
  </si>
  <si>
    <t>1600 Series Electric Strike, Complete Pac For Deadbolts, Satin Stainless Steel, Dual Lock Monitors &amp; Strike Monitor</t>
  </si>
  <si>
    <t>1600-CDB-630-LM</t>
  </si>
  <si>
    <t>1600 Series Electric Strike, Complete Pac For Deadbolts, Satin Stainless Steel, Lock Monitor</t>
  </si>
  <si>
    <t>1600-CDB-630-LMS</t>
  </si>
  <si>
    <t>1600 Series Electric Strike, Complete Pac For Deadbolts, Satin Stainless Steel, Lock Monitor &amp; Strike Monitor</t>
  </si>
  <si>
    <t>1600-CDB-BLK</t>
  </si>
  <si>
    <t>1600 Series Electric Strike, Complete Pac for Deadbolts, Black</t>
  </si>
  <si>
    <t>1600-CDB-BLK-DLM</t>
  </si>
  <si>
    <t>1600 Series Electric Strike, Complete Pac for Deadbolts, Black, Dual Lock Monitors</t>
  </si>
  <si>
    <t>1600-CDB-BLK-DLMS</t>
  </si>
  <si>
    <t>1600 Series Electric Strike, Complete Pac For Deadbolts, Black, Dual Lock Monitors &amp; Strike Monitor</t>
  </si>
  <si>
    <t>1600-CDB-BLK-LM</t>
  </si>
  <si>
    <t>1600 Series Electric Strike, Complete Pac For Deadbolts, Black, Lock Monitor</t>
  </si>
  <si>
    <t>1600-CDB-BLK-LMS</t>
  </si>
  <si>
    <t>1600 Series Electric Strike, Complete Pac For Deadbolts, Black, Lock Monitor &amp; Strike Monitor</t>
  </si>
  <si>
    <t>1600-CLB-605</t>
  </si>
  <si>
    <t>1600 Series Electric Strike, Complete Pac for Latchbolts, Bright Brass</t>
  </si>
  <si>
    <t>1600-CLB-605-DLM</t>
  </si>
  <si>
    <t>1600 Series Electric Strike, Complete Pac for Latchbolts, Bright Brass, Dual Lock Monitors</t>
  </si>
  <si>
    <t>1600-CLB-605-DLMS</t>
  </si>
  <si>
    <t>1600 Series Electric Strike, Complete Pac For Latchbolts, Bright Brass, Dual Lock Monitors &amp; Strike Monitor</t>
  </si>
  <si>
    <t>1600-CLB-605-LM</t>
  </si>
  <si>
    <t>1600 Series Electric Strike, Complete Pac For Latchbolts, Bright Brass, Lock Monitor</t>
  </si>
  <si>
    <t>1600-CLB-605-LMS</t>
  </si>
  <si>
    <t>1600 Series Electric Strike, Complete Pac For Latchbolts, Bright Brass, Lock Monitor &amp; Strike Monitor</t>
  </si>
  <si>
    <t>1600-CLB-606</t>
  </si>
  <si>
    <t>1600 Series Electric Strike, Complete Pac for Latchbolts, Satin Brass</t>
  </si>
  <si>
    <t>1600-CLB-606-DLM</t>
  </si>
  <si>
    <t>1600 Series Electric Strike, Complete Pac for Latchbolts, Satin Brass, Dual Lock Monitors</t>
  </si>
  <si>
    <t>1600-CLB-606-DLMS</t>
  </si>
  <si>
    <t>1600 Series Electric Strike, Complete Pac For Latchbolts, Satin Brass, Dual Lock Monitors &amp; Strike Monitor</t>
  </si>
  <si>
    <t>1600-CLB-606-LM</t>
  </si>
  <si>
    <t>1600 Series Electric Strike, Complete Pac For Latchbolts, Satin Brass, Lock Monitor</t>
  </si>
  <si>
    <t>1600-CLB-606-LMS</t>
  </si>
  <si>
    <t>1600 Series Electric Strike, Complete Pac For Latchbolts, Satin Brass, Lock Monitor &amp; Strike Monitor</t>
  </si>
  <si>
    <t>1600-CLB-612</t>
  </si>
  <si>
    <t>1600 Series Electric Strike, Complete Pac for Latchbolts, Satin Bronze</t>
  </si>
  <si>
    <t>1600-CLB-612-DLM</t>
  </si>
  <si>
    <t>1600 Series Electric Strike, Complete Pac for Latchbolts, Satin Bronze, Dual Lock Monitors</t>
  </si>
  <si>
    <t>1600-CLB-612-DLMS</t>
  </si>
  <si>
    <t>1600 Series Electric Strike, Complete Pac For Latchbolts, Satin Bronze, Dual Lock Monitors &amp; Strike Monitor</t>
  </si>
  <si>
    <t>1600-CLB-612-LM</t>
  </si>
  <si>
    <t>1600 Series Electric Strike, Complete Pac For Latchbolts, Satin Bronze, Lock Monitor</t>
  </si>
  <si>
    <t>1600-CLB-612-LMS</t>
  </si>
  <si>
    <t>1600 Series Electric Strike, Complete Pac For Latchbolts, Satin Bronze, Lock Monitor &amp; Strike Monitor</t>
  </si>
  <si>
    <t>1600-CLB-613E</t>
  </si>
  <si>
    <t>1600 Series Electric Strike, Complete Pac for Latchbolts, Dark Oxidized Satin Bronze</t>
  </si>
  <si>
    <t>1600-CLB-613E-DLM</t>
  </si>
  <si>
    <t>1600 Series Electric Strike, Complete Pac for Latchbolts, Dark Oxidized Satin Bronze, Dual Lock Monitors</t>
  </si>
  <si>
    <t>1600-CLB-613E-DLMS</t>
  </si>
  <si>
    <t>1600 Series Electric Strike, Complete Pac For Latchbolts, Dark Oxidized Satin Bronze, Dual Lock Monitors &amp; Strike Monitor</t>
  </si>
  <si>
    <t>1600-CLB-613E-LM</t>
  </si>
  <si>
    <t>1600 Series Electric Strike, Complete Pac For Latchbolts, Dark Oxidized Satin Bronze, Lock Monitor</t>
  </si>
  <si>
    <t>1600-CLB-613E-LMS</t>
  </si>
  <si>
    <t>1600 Series Electric Strike, Complete Pac For Latchbolts, Dark Oxidized Satin Bronze, Lock Monitor &amp; Strike Monitor</t>
  </si>
  <si>
    <t>1600-CLB-629</t>
  </si>
  <si>
    <t>1600 Series Electric Strike, Complete Pac for Latchbolts, Bright Stainless Steel</t>
  </si>
  <si>
    <t>1600-CLB-629-DLM</t>
  </si>
  <si>
    <t>1600 Series Electric Strike, Complete Pac for Latchbolts, Bright Stainless Steel, Dual Lock Monitors</t>
  </si>
  <si>
    <t>1600-CLB-629-DLMS</t>
  </si>
  <si>
    <t>1600 Series Electric Strike, Complete Pac For Latchbolts, Bright Stainless Steel, Dual Lock Monitors &amp; Strike Monitor</t>
  </si>
  <si>
    <t>1600-CLB-629-LM</t>
  </si>
  <si>
    <t>1600 Series Electric Strike, Complete Pac For Latchbolts, Bright Stainless Steel, Lock Monitor</t>
  </si>
  <si>
    <t>1600-CLB-629-LMS</t>
  </si>
  <si>
    <t>1600 Series Electric Strike, Complete Pac For Latchbolts, Bright Stainless Steel, Lock Monitor &amp; Strike Monitor</t>
  </si>
  <si>
    <t>1600-CLB-630</t>
  </si>
  <si>
    <t>1600 Series Electric Strike, Complete Pac for Latchbolts, Satin Stainless Steel</t>
  </si>
  <si>
    <t>1600-CLB-630-DLM</t>
  </si>
  <si>
    <t>1600 Series Electric Strike, Complete Pac for Latchbolts, Satin Stainless Steel, Dual Lock Monitors</t>
  </si>
  <si>
    <t>1600-CLB-630-DLMS</t>
  </si>
  <si>
    <t>1600 Series Electric Strike, Complete Pac For Latchbolts, Satin Stainless Steel, Dual Lock Monitors &amp; Strike Monitor</t>
  </si>
  <si>
    <t>1600-CLB-630-LM</t>
  </si>
  <si>
    <t>1600 Series Electric Strike, Complete Pac For Latchbolts, Satin Stainless Steel, Lock Monitor</t>
  </si>
  <si>
    <t>1600-CLB-630-LMS</t>
  </si>
  <si>
    <t>1600 Series Electric Strike, Complete Pac For Latchbolts, Satin Stainless Steel, Lock Monitor &amp; Strike Monitor</t>
  </si>
  <si>
    <t>1600-CLB-BLK</t>
  </si>
  <si>
    <t>1600 Series Electric Strike, Complete Pac for Latchbolts, Black</t>
  </si>
  <si>
    <t>1600-CLB-BLK-DLM</t>
  </si>
  <si>
    <t>1600 Series Electric Strike, Complete Pac for Latchbolts, Black, Dual Lock Monitors</t>
  </si>
  <si>
    <t>1600-CLB-BLK-DLMS</t>
  </si>
  <si>
    <t>1600 Series Electric Strike, Complete Pac For Latchbolts, Black, Dual Lock Monitors &amp; Strike Monitor</t>
  </si>
  <si>
    <t>1600-CLB-BLK-LM</t>
  </si>
  <si>
    <t>1600 Series Electric Strike, Complete Pac For Latchbolts, Black, Lock Monitor</t>
  </si>
  <si>
    <t>1600-CLB-BLK-LMS</t>
  </si>
  <si>
    <t>1600 Series Electric Strike, Complete Pac For Latchbolts, Black, Lock Monitor &amp; Strike Monitor</t>
  </si>
  <si>
    <t>1600-CS-605</t>
  </si>
  <si>
    <t>1600 Series Electric Strike, Complete Pac for Latchbolts &amp; Deadbolts, Bright Brass</t>
  </si>
  <si>
    <t>1600-CS-605-DLM</t>
  </si>
  <si>
    <t>1600 Series Electric Strike, Complete Pac for Latchbolts &amp; Deadbolts, Bright Brass, Dual Lock Monitors</t>
  </si>
  <si>
    <t>1600-CS-605-DLMS</t>
  </si>
  <si>
    <t>1600 Series Electric Strike, Complete Pac For Latchbolts &amp; Deadbolts, Bright Brass, Dual Lock Monitors &amp; Strike Monitor</t>
  </si>
  <si>
    <t>1600-CS-605-LM</t>
  </si>
  <si>
    <t>1600 Series Electric Strike, Complete Pac For Latchbolts &amp; Deadbolts, Bright Brass, Lock Monitor</t>
  </si>
  <si>
    <t>1600-CS-605-LMS</t>
  </si>
  <si>
    <t>1600 Series Electric Strike, Complete Pac For Latchbolts &amp; Deadbolts, Bright Brass, Lock Monitor &amp; Strike Monitor</t>
  </si>
  <si>
    <t>1600-CS-606</t>
  </si>
  <si>
    <t>1600 Series Electric Strike, Complete Pac for Latchbolts &amp; Deadbolts, Satin Brass</t>
  </si>
  <si>
    <t>1600-CS-606-DLM</t>
  </si>
  <si>
    <t>1600 Series Electric Strike, Complete Pac for Latchbolts &amp; Deadbolts, Satin Brass, Dual Lock Monitors</t>
  </si>
  <si>
    <t>1600-CS-606-DLMS</t>
  </si>
  <si>
    <t>1600 Series Electric Strike, Complete Pac For Latchbolts &amp; Deadbolts, Satin Brass, Dual Lock Monitors &amp; Strike Monitor</t>
  </si>
  <si>
    <t>1600-CS-606-LM</t>
  </si>
  <si>
    <t>1600 Series Electric Strike, Complete Pac For Latchbolts &amp; Deadbolts, Satin Brass, Lock Monitor</t>
  </si>
  <si>
    <t>1600-CS-606-LMS</t>
  </si>
  <si>
    <t>1600 Series Electric Strike, Complete Pac For Latchbolts &amp; Deadbolts, Satin Brass, Lock Monitor &amp; Strike Monitor</t>
  </si>
  <si>
    <t>1600-CS-612</t>
  </si>
  <si>
    <t>1600 Series Electric Strike, Complete Pac for Latchbolts &amp; Deadbolts, Satin Bronze</t>
  </si>
  <si>
    <t>1600-CS-612-DLM</t>
  </si>
  <si>
    <t>1600 Series Electric Strike, Complete Pac for Latchbolts &amp; Deadbolts, Satin Bronze, Dual Lock Monitors</t>
  </si>
  <si>
    <t>1600-CS-612-DLMS</t>
  </si>
  <si>
    <t>1600 Series Electric Strike, Complete Pac For Latchbolts &amp; Deadbolts, Satin Bronze, Dual Lock Monitors &amp; Strike Monitor</t>
  </si>
  <si>
    <t>1600-CS-612-LM</t>
  </si>
  <si>
    <t>1600 Series Electric Strike, Complete Pac For Latchbolts &amp; Deadbolts, Satin Bronze, Lock Monitor</t>
  </si>
  <si>
    <t>1600-CS-612-LMS</t>
  </si>
  <si>
    <t>1600 Series Electric Strike, Complete Pac For Latchbolts &amp; Deadbolts, Satin Bronze, Lock Monitor &amp; Strike Monitor</t>
  </si>
  <si>
    <t>1600-CS-613E</t>
  </si>
  <si>
    <t>1600 Series Electric Strike, Complete Pac for Latchbolts &amp; Deadbolts, Dark Oxidized Satin Bronze</t>
  </si>
  <si>
    <t>1600-CS-613E-DLM</t>
  </si>
  <si>
    <t>1600 Series Electric Strike, Complete Pac for Latchbolts &amp; Deadbolts, Dark Oxidized Satin Bronze, Dual Lock Monitors</t>
  </si>
  <si>
    <t>1600-CS-613E-DLMS</t>
  </si>
  <si>
    <t>1600 Series Electric Strike, Complete Pac For Latchbolts &amp; Deadbolts, Dark Oxidized Satin Bronze, Dual Lock Monitors &amp; Strike Monitor</t>
  </si>
  <si>
    <t>1600-CS-613E-LM</t>
  </si>
  <si>
    <t>1600 Series Electric Strike, Complete Pac For Latchbolts &amp; Deadbolts, Dark Oxidized Satin Bronze, Lock Monitor</t>
  </si>
  <si>
    <t>1600-CS-613E-LMS</t>
  </si>
  <si>
    <t>1600 Series Electric Strike, Complete Pac For Latchbolts &amp; Deadbolts, Dark Oxidized Satin Bronze, Lock Monitor &amp; Strike Monitor</t>
  </si>
  <si>
    <t>1600-CS-629</t>
  </si>
  <si>
    <t>1600 Series Electric Strike, Complete Pac for Latchbolts &amp; Deadbolts, Bright Stainless Steel</t>
  </si>
  <si>
    <t>1600-CS-629-DLM</t>
  </si>
  <si>
    <t>1600 Series Electric Strike, Complete Pac for Latchbolts &amp; Deadbolts, Bright Stainless Steel, Dual Lock Monitors</t>
  </si>
  <si>
    <t>1600-CS-629-DLMS</t>
  </si>
  <si>
    <t>1600 Series Electric Strike, Complete Pac For Latchbolts &amp; Deadbolts, Bright Stainless Steel, Dual Lock Monitors &amp; Strike Monitor</t>
  </si>
  <si>
    <t>1600-CS-629-LM</t>
  </si>
  <si>
    <t>1600 Series Electric Strike, Complete Pac For Latchbolts &amp; Deadbolts, Bright Stainless Steel, Lock Monitor</t>
  </si>
  <si>
    <t>1600-CS-629-LMS</t>
  </si>
  <si>
    <t>1600 Series Electric Strike, Complete Pac For Latchbolts &amp; Deadbolts, Bright Stainless Steel, Lock Monitor &amp; Strike Monitor</t>
  </si>
  <si>
    <t>1600-CS-630</t>
  </si>
  <si>
    <t>1600 Series Electric Strike, Complete Pac for Latchbolts &amp; Deadbolts, Satin Stainless Steel</t>
  </si>
  <si>
    <t>1600-CS-630-DLM</t>
  </si>
  <si>
    <t>1600 Series Electric Strike, Complete Pac for Latchbolts &amp; Deadbolts, Satin Stainless Steel, Dual Lock Monitors</t>
  </si>
  <si>
    <t>1600-CS-630-DLMS</t>
  </si>
  <si>
    <t>1600 Series Electric Strike, Complete Pac For Latchbolts &amp; Deadbolts, Satin Stainless Steel, Dual Lock Monitors &amp; Strike Monitor</t>
  </si>
  <si>
    <t>1600-CS-630-LM</t>
  </si>
  <si>
    <t>1600 Series Electric Strike, Complete Pac For Latchbolts &amp; Deadbolts, Satin Stainless Steel, Lock Monitor</t>
  </si>
  <si>
    <t>1600-CS-630-LMS</t>
  </si>
  <si>
    <t>1600 Series Electric Strike, Complete Pac For Latchbolts &amp; Deadbolts, Satin Stainless Steel, Lock Monitor &amp; Strike Monitor</t>
  </si>
  <si>
    <t>1600-CS-BLK</t>
  </si>
  <si>
    <t>1600 Series Electric Strike, Complete Pac for Latchbolts &amp; Deadbolts, Black</t>
  </si>
  <si>
    <t>1600-CS-BLK-DLM</t>
  </si>
  <si>
    <t>1600 Series Electric Strike, Complete Pac for Latchbolts &amp; Deadbolts, Black, Dual Lock Monitors</t>
  </si>
  <si>
    <t>1600-CS-BLK-DLMS</t>
  </si>
  <si>
    <t>1600 Series Electric Strike, Complete Pac For Latchbolts &amp; Deadbolts, Black, Dual Lock Monitors &amp; Strike Monitor</t>
  </si>
  <si>
    <t>1600-CS-BLK-LM</t>
  </si>
  <si>
    <t>1600 Series Electric Strike, Complete Pac For Latchbolts &amp; Deadbolts, Black, Lock Monitor</t>
  </si>
  <si>
    <t>1600-CS-BLK-LMS</t>
  </si>
  <si>
    <t>1600 Series Electric Strike, Complete Pac For Latchbolts &amp; Deadbolts, Black, Lock Monitor &amp; Strike Monitor</t>
  </si>
  <si>
    <t>4500C-605</t>
  </si>
  <si>
    <t>4500 Series Electric Strike, Complete Pac for Latchbolts, Bright Brass, No Monitoring</t>
  </si>
  <si>
    <t>4500C-605-LBM</t>
  </si>
  <si>
    <t>4500 Series Electric Strike, Complete Pac for Latchbolts, Bright Brass, Latchbolt Monitor</t>
  </si>
  <si>
    <t>4500C-605-LBSM</t>
  </si>
  <si>
    <t>4500 Series Electric Strike, Complete Pac for Latchbolts, Bright Brass, Latchbolt Strike Monitor</t>
  </si>
  <si>
    <t>4500C-606</t>
  </si>
  <si>
    <t>4500 Series Electric Strike, Complete Pac for Latchbolts, Satin Brass, No Monitoring</t>
  </si>
  <si>
    <t>4500C-606-LBM</t>
  </si>
  <si>
    <t>4500 Series Electric Strike, Complete Pac for Latchbolts, Satin Brass, Latchbolt Monitor</t>
  </si>
  <si>
    <t>4500C-606-LBSM</t>
  </si>
  <si>
    <t>4500 Series Electric Strike, Complete Pac for Latchbolts, Satin Brass, Latchbolt Strike Monitor</t>
  </si>
  <si>
    <t>4500C-612</t>
  </si>
  <si>
    <t>4500 Series Electric Strike, Complete Pac for Latchbolts, Satin Bronze, No Monitoring</t>
  </si>
  <si>
    <t>4500C-612-LBM</t>
  </si>
  <si>
    <t>4500 Series Electric Strike, Complete Pac for Latchbolts, Satin Bronze, Latchbolt Monitor</t>
  </si>
  <si>
    <t>4500C-612-LBSM</t>
  </si>
  <si>
    <t>4500 Series Electric Strike, Complete Pac for Latchbolts, Satin Bronze, Latchbolt Strike Monitor</t>
  </si>
  <si>
    <t>4500C-613</t>
  </si>
  <si>
    <t>4500 Series Electric Strike, Complete Pac for Latchbolts, Bronze Toned, No Monitoring</t>
  </si>
  <si>
    <t>4500C-613-LBM</t>
  </si>
  <si>
    <t>4500 Series Electric Strike, Complete Pac for Latchbolts, Bronze Toned, Latchbolt Monitor</t>
  </si>
  <si>
    <t>4500C-613-LBSM</t>
  </si>
  <si>
    <t>4500 Series Electric Strike, Complete Pac for Latchbolts, Bronze Toned, Latchbolt Strike Monitor</t>
  </si>
  <si>
    <t>4500C-629</t>
  </si>
  <si>
    <t>4500 Series Electric Strike, Complete Pac for Latchbolts, Bright Stainless Steel, No Monitoring</t>
  </si>
  <si>
    <t>4500C-629-LBM</t>
  </si>
  <si>
    <t>4500 Series Electric Strike, Complete Pac for Latchbolts, Bright Stainless Steel, Latchbolt Monitor</t>
  </si>
  <si>
    <t>4500C-629-LBSM</t>
  </si>
  <si>
    <t>4500 Series Electric Strike, Complete Pac for Latchbolts, Bright Stainless Steeel, Latchbolt Strike Monitor</t>
  </si>
  <si>
    <t>4500C-630</t>
  </si>
  <si>
    <t>4500 Series Electric Strike, Complete Pac for Latchbolts, Satin Stainless Steel, No Monitoring</t>
  </si>
  <si>
    <t>4500C-630-LBM</t>
  </si>
  <si>
    <t>4500 Series Electric Strike, Complete Pac for Latchbolts, Satin Stainless Steel, Latchbolt Monitor</t>
  </si>
  <si>
    <t>4500C-630-LBSM</t>
  </si>
  <si>
    <t>4500 Series Electric Strike, Complete Pac for Latchbolts, Satin Stainless Steeel, Latchbolt Strike Monitor</t>
  </si>
  <si>
    <t>5000C</t>
  </si>
  <si>
    <t>5000 Series Electric Strike, Complete Pac, Satin Stainless Steel, No Monitoring</t>
  </si>
  <si>
    <t>5000C-LBM</t>
  </si>
  <si>
    <t>5000 Series Electric Strike, Complete Pac, Satin Stainless Steel, Latchbolt Monitor</t>
  </si>
  <si>
    <t>5000-LBM</t>
  </si>
  <si>
    <t>5000 Series Electric Strike, Body Only, Satin Stainless Steel, Latchbolt Monitor</t>
  </si>
  <si>
    <t>5200-630</t>
  </si>
  <si>
    <t>5200 Series Electric Strike, Body Only, Satin Stainless Steel, No Monitoring</t>
  </si>
  <si>
    <t>5200C-630</t>
  </si>
  <si>
    <t>5200 Series Electric Strike, Complete Pac, Satin Stainless Steel, No Monitoring</t>
  </si>
  <si>
    <t>5200C-LBM</t>
  </si>
  <si>
    <t>5200 Series Electric Strike, Complete Pac, Satin Stainless Steel, Latchbolt Monitor</t>
  </si>
  <si>
    <t>5200C-LBSM</t>
  </si>
  <si>
    <t>5200 Series Electric Strike, Complete Pac, Satin Stainless Steel, Latchbolt Strike Monitor</t>
  </si>
  <si>
    <t>5200-LBM</t>
  </si>
  <si>
    <t>5200 Series Electric Strike, Body Only, Satin Stainless Steel, Latchbolt Monitor</t>
  </si>
  <si>
    <t>5200-LBSM</t>
  </si>
  <si>
    <t>5200 Series Electric Strike, Body Only, Satin Stainless Steel, Latchbolt Strike Monitor</t>
  </si>
  <si>
    <t>7000-12D</t>
  </si>
  <si>
    <t>7000 Series Electric Strike, Body Only, 12V, Satin Stainless Steel, No Monitoring</t>
  </si>
  <si>
    <t>7000-12-LBM</t>
  </si>
  <si>
    <t>7000 Series Electric Strike, Body Only, 12V, Satin Stainless Steel, Latchbolt Monitor</t>
  </si>
  <si>
    <t>7000-24</t>
  </si>
  <si>
    <t>7000 Series Electric Strike, Body Only, 24V, Satin Stainless Steel, No Monitoring</t>
  </si>
  <si>
    <t>7000-24-LBM</t>
  </si>
  <si>
    <t>7000 Series Electric Strike, Body Only, 24V, Satin Stainless Steel, Latchbolt Monitor</t>
  </si>
  <si>
    <t>7000C-12-630</t>
  </si>
  <si>
    <t>7000 Series Electric Strike, Complete Pac, 12V, Satin Stainless Steel, No Monitoring</t>
  </si>
  <si>
    <t>7000C-12-LBM</t>
  </si>
  <si>
    <t>7000 Series Electric Strike, Complete Pac, 12V, Satin Stainless Steel, Latchbolt Monitor</t>
  </si>
  <si>
    <t>7000C-24-630</t>
  </si>
  <si>
    <t>7000 Series Electric Strike, Complete Pac, 24V, Satin Stainless Steel, No Monitoring</t>
  </si>
  <si>
    <t>7000C-24-LBM</t>
  </si>
  <si>
    <t>7000 Series Electric Strike, Complete Pac, 24V, Satin Stainless Steel, Latchbolt Monitor</t>
  </si>
  <si>
    <t>7501-12-605</t>
  </si>
  <si>
    <t>7501 Series Electric Strike, Body Only, 12V, Bright Brass, No Monitoring</t>
  </si>
  <si>
    <t>7501-12-606</t>
  </si>
  <si>
    <t>7501 Series Electric Strike, Body Only, 12V, Satin Brass, No Monitoring</t>
  </si>
  <si>
    <t>7501-12-612</t>
  </si>
  <si>
    <t>7501 Series Electric Strike, Body Only, 12V, Satin Bronze, No Monitoring</t>
  </si>
  <si>
    <t>7501-12-613</t>
  </si>
  <si>
    <t>7501 Series Electric Strike, Body Only, 12V, Bronze Toned, No Monitoring</t>
  </si>
  <si>
    <t>7501-12-613-LBM</t>
  </si>
  <si>
    <t>7501 Series Electric Strike, Body Only, 12V, Bronze Toned, Latchbolt Monitor</t>
  </si>
  <si>
    <t>7501-12-629</t>
  </si>
  <si>
    <t>7501 Series Electric Strike, Body Only, 12V, Bright Stainless Steel, No Monitoring</t>
  </si>
  <si>
    <t>7501-12-630</t>
  </si>
  <si>
    <t>7501 Series Electric Strike, Body Only, 12V, Satin Stainless Steel, No Monitoring</t>
  </si>
  <si>
    <t>7501-12-630-LBM</t>
  </si>
  <si>
    <t>7501 Series Electric Strike, Body Only, 12V, Satin Stainless Steel, Latchbolt Monitor</t>
  </si>
  <si>
    <t>7501-24-605</t>
  </si>
  <si>
    <t>7501 Series Electric Strike, Body Only, 24V, Bright Brass, No Monitoring</t>
  </si>
  <si>
    <t>7501-24-606</t>
  </si>
  <si>
    <t>7501 Series Electric Strike, Body Only, 24V, Satin Brass, No Monitoring</t>
  </si>
  <si>
    <t>7501-24-606-LBM</t>
  </si>
  <si>
    <t>7501 Series Electric Strike, Body Only, 24V, Satin Brass, Latchbolt Monitor</t>
  </si>
  <si>
    <t>7501-24-612</t>
  </si>
  <si>
    <t>7501 Series Electric Strike, Body Only, 24V, Satin Bronze, No Monitoring</t>
  </si>
  <si>
    <t>7501-24-612-LBM</t>
  </si>
  <si>
    <t>7501 Series Electric Strike, Body Only, 24V, Satin Bronze, Latchbolt Monitor</t>
  </si>
  <si>
    <t>7501-24-613</t>
  </si>
  <si>
    <t>7501 Series Electric Strike, Body Only, 24V, Bronze Toned, No Monitoring</t>
  </si>
  <si>
    <t>7501-24-613-LBM</t>
  </si>
  <si>
    <t>7501 Series Electric Strike, Body Only, 24V, Bronze Toned, Latchbolt Monitor</t>
  </si>
  <si>
    <t>7501-24-629</t>
  </si>
  <si>
    <t>7501 Series Electric Strike, Body Only, 24V, Bright Stainless Steel, No Monitoring</t>
  </si>
  <si>
    <t>7501-24-630</t>
  </si>
  <si>
    <t>7501 Series Electric Strike, Body Only, 24V, Satin Stainless Steel, No Monitoring</t>
  </si>
  <si>
    <t>7501-24-630-LBM</t>
  </si>
  <si>
    <t>7501 Series Electric Strike, Body Only, 24V, Satin Stainless Steel, Latchbolt Monitor</t>
  </si>
  <si>
    <t>8000C-630</t>
  </si>
  <si>
    <t>8000 Series Electric Strike, Complete Pac, Satin Stainless Steel, No Monitoring</t>
  </si>
  <si>
    <t>8000C-LBM</t>
  </si>
  <si>
    <t>8000 Series Electric Strike, Complete Pac, Satin Stainless Steel, Latchbolt Monitor</t>
  </si>
  <si>
    <t>8000-LBM</t>
  </si>
  <si>
    <t>8000 Series Electric Strike, Body Only, Satin Stainless Steel, Latchbolt Monitor</t>
  </si>
  <si>
    <t>8300C-630</t>
  </si>
  <si>
    <t>8300 Series Electric Strike, Complete Pac, Satin Stainless Steel, No Monitoring</t>
  </si>
  <si>
    <t>8300C-LBM-630</t>
  </si>
  <si>
    <t>8300 Series Electric Strike, Complete Pac, Satin Stainless Steel, Latchbolt Monitor</t>
  </si>
  <si>
    <t>8300-LBM</t>
  </si>
  <si>
    <t>8300 Series Electric Strike, Body Only, Satin Stainless Steel, Latchbolt Monitor</t>
  </si>
  <si>
    <t>8500-605</t>
  </si>
  <si>
    <t>8500 Series Electric Strike, Body Only, Bright Brass, No Monitoring</t>
  </si>
  <si>
    <t>8500-605-LBM</t>
  </si>
  <si>
    <t>8500 Series Electric Strike, Body Only, Bright Brass, Latchbolt Monitor</t>
  </si>
  <si>
    <t>8500-605-LBSM</t>
  </si>
  <si>
    <t>8500 Series Electric Strike, Body Only, Bright Brass, Latchbolt Strike Monitor</t>
  </si>
  <si>
    <t>8500-606</t>
  </si>
  <si>
    <t>8500 Series Electric Strike, Body Only, Satin Brass, No Monitoring</t>
  </si>
  <si>
    <t>8500-606-LBSM</t>
  </si>
  <si>
    <t>8500 Series Electric Strike, Body Only, Satin Brass, Latchbolt Strike Monitor</t>
  </si>
  <si>
    <t>8500-612</t>
  </si>
  <si>
    <t>8500 Series Electric Strike, Body Only, Satin Bronze, No Monitoring</t>
  </si>
  <si>
    <t>8500-612-LBSM</t>
  </si>
  <si>
    <t>8500 Series Electric Strike, Body Only, Satin Bronze, Latchbolt Strike Monitoring</t>
  </si>
  <si>
    <t>8500-613</t>
  </si>
  <si>
    <t>8500 Series Electric Strike, Body Only, Bronze Toned, No Monitoring</t>
  </si>
  <si>
    <t>8500-613-LBM</t>
  </si>
  <si>
    <t>8500 Series Electric Strike, Body Only, Bronze Toned, Latchbolt Monitor</t>
  </si>
  <si>
    <t>8500-613-LBSM</t>
  </si>
  <si>
    <t>8500 Series Electric Strike, Body Only, Bronze Toned, Latchbolt Strike Monitor</t>
  </si>
  <si>
    <t>8500-629</t>
  </si>
  <si>
    <t>8500 Series Electric Strike, Body Only, Bright Stainless Steel, No Monitoring</t>
  </si>
  <si>
    <t>8500-629-LBM</t>
  </si>
  <si>
    <t>8500 Series Electric Strike, Body Only, Bright Stainless Steel, Latchbolt Monitor</t>
  </si>
  <si>
    <t>8500-629-LBSM</t>
  </si>
  <si>
    <t>8500 Series Electric Strike, Body Only, Bright Stainless Steel, Latchbolt Strike Monitor</t>
  </si>
  <si>
    <t>8500-630</t>
  </si>
  <si>
    <t>8500 Series Electric Strike, Body Only, Satin Stainless Steel, No Monitoring</t>
  </si>
  <si>
    <t>8500-LBM</t>
  </si>
  <si>
    <t>8500 Series Electric Strike, Body Only, Satin Stainless Steel, Latchbolt Monitor</t>
  </si>
  <si>
    <t>8500-LBSM</t>
  </si>
  <si>
    <t>8500 Series Electric Strike, Body Only, Satin Stainless Steel, Latchbolt Strike Monitor</t>
  </si>
  <si>
    <t>9400-605</t>
  </si>
  <si>
    <t>9400 Series Electric Strike, Bright Brass, No Monitoring</t>
  </si>
  <si>
    <t>9400-605-LBM</t>
  </si>
  <si>
    <t>9400 Series Electric Strike, Bright Brass, Latchbolt Monitor</t>
  </si>
  <si>
    <t>9400-605-LBSM</t>
  </si>
  <si>
    <t>9400 Series Electric Strike, Bright Brass, Latchbolt Strike Monitor</t>
  </si>
  <si>
    <t>9400-606</t>
  </si>
  <si>
    <t>9400 Series Electric Strike, Satin Brass, No Monitoring</t>
  </si>
  <si>
    <t>9400-606-LBM</t>
  </si>
  <si>
    <t>9400 Series Electric Strike, Satin Brass, Latchbolt Monitor</t>
  </si>
  <si>
    <t>9400-606-LBSM</t>
  </si>
  <si>
    <t>9400 Series Electric Strike, Satin Brass, Latchbolt Strike Monitor</t>
  </si>
  <si>
    <t>9400-612</t>
  </si>
  <si>
    <t>9400 Series Electric Strike, Satin Bronze, No Monitoring</t>
  </si>
  <si>
    <t>9400-612-LBM</t>
  </si>
  <si>
    <t>9400 Series Electric Strike, Satin Bronze, Latchbolt Monitoring</t>
  </si>
  <si>
    <t>9400-613E</t>
  </si>
  <si>
    <t>9400 Series Electric Strike, Dark Oxidized Satin Bronze, No Monitoring</t>
  </si>
  <si>
    <t>9400-613E-LBM</t>
  </si>
  <si>
    <t>9400 Series Electric Strike, Dark Oxidized Satin Bronze, Latchbolt Monitor</t>
  </si>
  <si>
    <t>9400-613E-LBSM</t>
  </si>
  <si>
    <t>9400 Series Electric Strike, Dark Oxidized Satin Bronze, Latchbolt Strike Monitor</t>
  </si>
  <si>
    <t>9400-613</t>
  </si>
  <si>
    <t>9400 Series Electric Strike, Bronze Toned, No Monitoring</t>
  </si>
  <si>
    <t>9400-613-LBM</t>
  </si>
  <si>
    <t>9400 Series Electric Strike, Bronze Toned, Latchbolt Monitor</t>
  </si>
  <si>
    <t>9400-613-LBSM</t>
  </si>
  <si>
    <t>9400 Series Electric Strike, Bronze Toned, Latchbolt Strike Monitor</t>
  </si>
  <si>
    <t>9400-629</t>
  </si>
  <si>
    <t>9400 Series Electric Strike, Bright Stainless Steel, No Monitoring</t>
  </si>
  <si>
    <t>9400-629-LBM</t>
  </si>
  <si>
    <t>9400 Series Electric Strike, Bright Stainless Steel, Latchbolt Monitor</t>
  </si>
  <si>
    <t>9400-630</t>
  </si>
  <si>
    <t>9400 Series Electric Strike, Satin Stainless Steel, No Monitoring</t>
  </si>
  <si>
    <t>9400-630-LBM</t>
  </si>
  <si>
    <t>9400 Series Electric Strike, Satin Stainless Steel, Latchbolt Monitor</t>
  </si>
  <si>
    <t>9400-630-LBSM</t>
  </si>
  <si>
    <t>9400 Series Electric Strike, Satin Stainless Steel, Latchbolt Strike Monitor</t>
  </si>
  <si>
    <t>9500-605</t>
  </si>
  <si>
    <t>9500 Series Electric Strike, Bright Brass, No Monitoring</t>
  </si>
  <si>
    <t>9500-605-LBSM</t>
  </si>
  <si>
    <t>9500 Series Electric Strike, Bright Brass, Latchbolt Strike Monitor</t>
  </si>
  <si>
    <t>9500-606</t>
  </si>
  <si>
    <t>9500 Series Electric Strike, Satin Brass, No Monitoring</t>
  </si>
  <si>
    <t>9500-606-LBM</t>
  </si>
  <si>
    <t>9500 Series Electric Strike, Satin Brass, Latchbolt Monitor</t>
  </si>
  <si>
    <t>9500-606-LBSM</t>
  </si>
  <si>
    <t>9500 Series Electric Strike, Satin Brass, Latchbolt Strike Monitor</t>
  </si>
  <si>
    <t>9500-612</t>
  </si>
  <si>
    <t>9500 Series Electric Strike, Satin Bronze, No Monitoring</t>
  </si>
  <si>
    <t>9500-612-LBM</t>
  </si>
  <si>
    <t>9500 Series Electric Strike, Satin Bronze, Latchbolt Monitor</t>
  </si>
  <si>
    <t>9500-612-LBSM</t>
  </si>
  <si>
    <t>9500 Series Electric Strike, Satin Bronze, Latchbolt Strike Monitor</t>
  </si>
  <si>
    <t>9500-613E</t>
  </si>
  <si>
    <t>9500 Series Electric Strike, Dark Oxidized Satin Bronze, No Monitoring</t>
  </si>
  <si>
    <t>9500-613E-LBM</t>
  </si>
  <si>
    <t>9500 Series Electric Strike, Dark Oxidized Satin Bronze, Latchbolt Monitor</t>
  </si>
  <si>
    <t>9500-613E-LBSM</t>
  </si>
  <si>
    <t>9500 Series Electric Strike, Dark Oxidized Satin Bronze, Latchbolt Strike Monitor</t>
  </si>
  <si>
    <t>9500-613</t>
  </si>
  <si>
    <t>9500 Series Electric Strike, Bronze Toned, No Monitoring</t>
  </si>
  <si>
    <t>9500-613-LBM</t>
  </si>
  <si>
    <t>9500 Series Electric Strike, Bronze Toned, Latchbolt Monitor</t>
  </si>
  <si>
    <t>9500-613-LBSM</t>
  </si>
  <si>
    <t>9500 Series Electric Strike, Bronze Toned, Latchbolt Strike Monitor</t>
  </si>
  <si>
    <t>9500-629</t>
  </si>
  <si>
    <t>9500 Series Electric Strike, Bright Stainless Steel, No Monitoring</t>
  </si>
  <si>
    <t>9500-629-LBM</t>
  </si>
  <si>
    <t>9500 Series Electric Strike, Bright Stainless Steel, Latchbolt Monitor</t>
  </si>
  <si>
    <t>9500-629-LBSM</t>
  </si>
  <si>
    <t>9500 Series Electric Strike, Bright Stainless Steel, Latchbolt Strike Monitor</t>
  </si>
  <si>
    <t>9500-630</t>
  </si>
  <si>
    <t>9500 Series Electric Strike, Satin Stainless Steel, No Monitoring</t>
  </si>
  <si>
    <t>9500-630-LBM</t>
  </si>
  <si>
    <t>9500 Series Electric Strike, Satin Stainless Steel, Latchbolt Monitor</t>
  </si>
  <si>
    <t>9500-630-LBSM</t>
  </si>
  <si>
    <t>9500 Series Electric Strike, Satin Stainless Steel, Latchbolt Strike Monitor</t>
  </si>
  <si>
    <t>9600-605</t>
  </si>
  <si>
    <t>9600 Series Electric Strike, Bright Brass, No Monitoring</t>
  </si>
  <si>
    <t>9600-605-LBM</t>
  </si>
  <si>
    <t>9600 Series Electric Strike, Bright Brass, Latchbolt Monitor</t>
  </si>
  <si>
    <t>9600-605-LBSM</t>
  </si>
  <si>
    <t>9600 Series Electric Strike, Bright Brass, Latchbolt Strike Monitor</t>
  </si>
  <si>
    <t>9600-606</t>
  </si>
  <si>
    <t>9600 Series Electric Strike, Satin Brass, No Monitoring</t>
  </si>
  <si>
    <t>9600-606-LBM</t>
  </si>
  <si>
    <t>9600 Series Electric Strike, Satin Brass, Latchbolt Monitor</t>
  </si>
  <si>
    <t>9600-606-LBSM</t>
  </si>
  <si>
    <t>9600 Series Electric Strike, Satin Brass, Latchbolt Strike Monitor</t>
  </si>
  <si>
    <t>9600-612</t>
  </si>
  <si>
    <t>9600 Series Electric Strike, Satin Bronze, No Monitoring</t>
  </si>
  <si>
    <t>9600-612-LBM</t>
  </si>
  <si>
    <t>9600 Series Electric Strike, Satin Bronze, Latchbolt Monitor</t>
  </si>
  <si>
    <t>9600-612-LBSM</t>
  </si>
  <si>
    <t>9600 Series Electric Strike, Satin Bronze, Latchbolt Strike Monitor</t>
  </si>
  <si>
    <t>9600-613E</t>
  </si>
  <si>
    <t>9600 Series Electric Strike, Dark Oxidized Satin Bronze, No Monitoring</t>
  </si>
  <si>
    <t>9600-613E-LBM</t>
  </si>
  <si>
    <t>9600 Series Electric Strike, Dark Oxidized Satin Bronze, Latchbolt Monitor</t>
  </si>
  <si>
    <t>9600-613E-LBSM</t>
  </si>
  <si>
    <t>9600 Series Electric Strike, Dark Oxidized Satin Bronze, Latchbolt Strike Monitor</t>
  </si>
  <si>
    <t>9600-613</t>
  </si>
  <si>
    <t>9600 Series Electric Strike, Bronze Toned, No Monitoring</t>
  </si>
  <si>
    <t>9600-613-LBM</t>
  </si>
  <si>
    <t>9600 Series Electric Strike, Bronze Toned, Latchbolt Monitor</t>
  </si>
  <si>
    <t>9600-613-LBSM</t>
  </si>
  <si>
    <t>9600 Series Electric Strike, Bronze Toned, Latchbolt Strike Monitor</t>
  </si>
  <si>
    <t>9600-629</t>
  </si>
  <si>
    <t>9600 Series Electric Strike, Bright Stainless Steel, No Monitoring</t>
  </si>
  <si>
    <t>9600-629-LBM</t>
  </si>
  <si>
    <t>9600 Series Electric Strike, Bright Stainless Steel, Latchbolt Monitor</t>
  </si>
  <si>
    <t>9600-629-LBSM</t>
  </si>
  <si>
    <t>9600 Series Electric Strike, Bright Stainless Steel, Latchbolt Strike Monitor</t>
  </si>
  <si>
    <t>9600-630</t>
  </si>
  <si>
    <t>9600 Series Electric Strike, Satin Stainless Steel, No Monitoring</t>
  </si>
  <si>
    <t>9600-630-LBM</t>
  </si>
  <si>
    <t>9600 Series Electric Strike, Satin Stainless Steel, Latchbolt Monitor</t>
  </si>
  <si>
    <t>9600-630-LBSM</t>
  </si>
  <si>
    <t>9600 Series Electric Strike, Satin Stainless Steel, Latchbolt Strike Monitor</t>
  </si>
  <si>
    <t>9700-605</t>
  </si>
  <si>
    <t>9700 Series Electric Strike, Bright Brass, No Monitoring</t>
  </si>
  <si>
    <t>9700-605-LBM</t>
  </si>
  <si>
    <t>9700 Series Electric Strike, Bright Brass, Latchbolt Monitor</t>
  </si>
  <si>
    <t>9700-605-LBSM</t>
  </si>
  <si>
    <t>9700 Series Electric Strike, Bright Brass, Latchbolt Strike Monitor</t>
  </si>
  <si>
    <t>9700-606</t>
  </si>
  <si>
    <t>9700 Series Electric Strike, Satin Brass, No Monitoring</t>
  </si>
  <si>
    <t>9700-606-LBM</t>
  </si>
  <si>
    <t>9700 Series Electric Strike, Satin Brass, Latchbolt Monitor</t>
  </si>
  <si>
    <t>9700-606-LBSM</t>
  </si>
  <si>
    <t>9700 Series Electric Strike, Satin Brass, Latchbolt Strike Monitor</t>
  </si>
  <si>
    <t>9700-612</t>
  </si>
  <si>
    <t>9700 Series Electric Strike, Satin Bronze, No Monitoring</t>
  </si>
  <si>
    <t>9700-612-LBM</t>
  </si>
  <si>
    <t>9700 Series Electric Strike, Satin Bronze, Latchbolt Monitor</t>
  </si>
  <si>
    <t>9700-612-LBSM</t>
  </si>
  <si>
    <t>9700 Series Electric Strike, Satin Bronze, Latchbolt Strike Monitor</t>
  </si>
  <si>
    <t>9700-613</t>
  </si>
  <si>
    <t>9700 Series Electric Strike, Bronze Toned, No Monitoring</t>
  </si>
  <si>
    <t>9700-613-LBM</t>
  </si>
  <si>
    <t>9700 Series Electric Strike, Bronze Toned, Latchbolt Monitor</t>
  </si>
  <si>
    <t>9700-613E</t>
  </si>
  <si>
    <t>9700 Series Electric Strike, Dark Oxidized Satin Bronze, No Monitoring</t>
  </si>
  <si>
    <t>9700-613E-LBM</t>
  </si>
  <si>
    <t>9700 Series Electric Strike, Dark Oxidized Satin Bronze, Latchbolt Monitor</t>
  </si>
  <si>
    <t>9700-613E-LBSM</t>
  </si>
  <si>
    <t>9700 Series Electric Strike, Dark Oxidized Satin Bronze, Latchbolt Strike Monitor</t>
  </si>
  <si>
    <t>9700-629</t>
  </si>
  <si>
    <t>9700 Series Electric Strike, Bright Stainless Steel, No Monitoring</t>
  </si>
  <si>
    <t>9700-629-LBM</t>
  </si>
  <si>
    <t>9700 Series Electric Strike, Bright Stainless Steel, Latchbolt Monitor</t>
  </si>
  <si>
    <t>9700-629-LBSM</t>
  </si>
  <si>
    <t>9700 Series Electric Strike, Bright Stainless Steel, Latchbolt Strike Monitor</t>
  </si>
  <si>
    <t>9700-630</t>
  </si>
  <si>
    <t>9700 Series Electric Strike, Satin Stainless Steel, No Monitoring</t>
  </si>
  <si>
    <t>9700-630-LBM</t>
  </si>
  <si>
    <t>9700 Series Electric Strike, Satin Stainless Steel, Latchbolt Monitor</t>
  </si>
  <si>
    <t>9700-630-LBSM</t>
  </si>
  <si>
    <t>9700 Series Electric Strike, Satin Stainless Steel, Latchbolt Strike Monitor</t>
  </si>
  <si>
    <t>610 CABINET LOCK</t>
  </si>
  <si>
    <t>610 Series Cabinet Lock</t>
  </si>
  <si>
    <t>610LM</t>
  </si>
  <si>
    <t>610 Series Cabinet Lock, Locked State Monitoring</t>
  </si>
  <si>
    <t>660-12-LBSM</t>
  </si>
  <si>
    <t>660 Series Cabinet Lock, 12VDC, Locked State Monitoring</t>
  </si>
  <si>
    <t>660-12-LBSM-20PK</t>
  </si>
  <si>
    <t>20 Pack - 660 Series Cabinet Lock, 12VDC, Locked State Monitoring</t>
  </si>
  <si>
    <t>660-12-PRELOAD-LBSM</t>
  </si>
  <si>
    <t>660 Sereis Cabinet Lock, 12VDC, Pre-load, Locked State Monitoring</t>
  </si>
  <si>
    <t>660-12-STD</t>
  </si>
  <si>
    <t>660 Series Cabinet Lock, 12VDC, No Monitoring</t>
  </si>
  <si>
    <t>660-24-LBSM</t>
  </si>
  <si>
    <t>660 Series Cabinet Lock, 24VDC, Locked State Monitoring</t>
  </si>
  <si>
    <t>660-24-PRELOAD</t>
  </si>
  <si>
    <t>660 Series Cabinet Lock, 24VDC, Pre-load</t>
  </si>
  <si>
    <t>660-24-PRELOAD-LBSM</t>
  </si>
  <si>
    <t>660 Series Cabinet Lock, 24VDC, Pre-load, Locked State Monitoring</t>
  </si>
  <si>
    <t>660-24-STD</t>
  </si>
  <si>
    <t>660 Series Cabinet Lock, 24VDC, No Monitoring</t>
  </si>
  <si>
    <t>660-RJ-12-LBSM</t>
  </si>
  <si>
    <t>660 Series Cabinet Lock, 12VDC, Locked State Monitoring, RJ45 Connector</t>
  </si>
  <si>
    <t>660-12D-PRELOAD</t>
  </si>
  <si>
    <t>660 Series Cabinet Lock, 12VDC, Pre-load</t>
  </si>
  <si>
    <t>660-RJ-12D-LBSM-20 PK</t>
  </si>
  <si>
    <t>20 Pack - 660 Series Cabinet Lock, 12VDC, Locked State Monitoring, RJ45 Connector</t>
  </si>
  <si>
    <t>K100-622H-PA-B2</t>
  </si>
  <si>
    <t>K100 APERIO® Wireless Cabinet Lock, HID 125 kHz Prox, Black, Pinch Knob, Factory Pre-Paired with Wiegand Hub</t>
  </si>
  <si>
    <t>K100-622H-SE-B2</t>
  </si>
  <si>
    <t>K100 APERIO® Wireless Cabinet Lock, HID 13.56 MHz iCLASS SE, Black, Pinch Knob, Factory Pre-Paired with Wiegand Hub</t>
  </si>
  <si>
    <t>K200-622-B2</t>
  </si>
  <si>
    <t>K200 Integrated Wiegand Cabinet Lock, multiCLASS, Black, Pinch Knob</t>
  </si>
  <si>
    <t>KS100-640H-PA</t>
  </si>
  <si>
    <r>
      <t>KS100 APERIO</t>
    </r>
    <r>
      <rPr>
        <sz val="11"/>
        <color theme="1"/>
        <rFont val="Times New Roman"/>
        <family val="1"/>
      </rPr>
      <t>®</t>
    </r>
    <r>
      <rPr>
        <sz val="11"/>
        <rFont val="Times New Roman"/>
        <family val="1"/>
      </rPr>
      <t xml:space="preserve"> Wireless Server Cabinet Lock, HID 125 kHz Prox, Black, Factory Pre-Paired with Wiegand Hub</t>
    </r>
  </si>
  <si>
    <t>KS100-640H-SE</t>
  </si>
  <si>
    <t>KS100 APERIO® Wireless Server Cabinet Lock, HID 13.56 MHz iCLASS SE, Black, Factory Pre-Paired with Wiegand Hub</t>
  </si>
  <si>
    <t>KS200-640</t>
  </si>
  <si>
    <t>KS200 Integrated Wiegand Server Cabinet Lock, multiCLASS, Black</t>
  </si>
  <si>
    <t>SFIC</t>
  </si>
  <si>
    <t>MEDECO X4 SFIC Cyliner &amp; 2 Keys (1 User, 1 Control)</t>
  </si>
  <si>
    <t>5000-12/24D</t>
  </si>
  <si>
    <t>5000 Series Electric Strike, Body Only, No Monitoring</t>
  </si>
  <si>
    <t>8000-12/24D</t>
  </si>
  <si>
    <t>8000 Series Electric Strike, Body Only, No Monitoring</t>
  </si>
  <si>
    <t>8300-12/24D</t>
  </si>
  <si>
    <t>8300 Series Electric Strike, Body Only, No Monitoring</t>
  </si>
  <si>
    <t>Securitron</t>
  </si>
  <si>
    <t>CEPT-10</t>
  </si>
  <si>
    <t>Electrical Power Transfer - US32D, Concealed, 10 Wire</t>
  </si>
  <si>
    <t>CEPT-10-04</t>
  </si>
  <si>
    <t>Electrical Power Transfer - US04/606, Concealed, 10 Wire</t>
  </si>
  <si>
    <t>CEPT-10-10</t>
  </si>
  <si>
    <t>Electrical Power Transfer - US10/612, Concealed, 10 Wire</t>
  </si>
  <si>
    <t>CEPT-10-10B</t>
  </si>
  <si>
    <t>Electrical Power Transfer - US10B/613, Concealed, 10 Wire</t>
  </si>
  <si>
    <t>CEPT-C5E</t>
  </si>
  <si>
    <t>Electrical Power Transfer - US32D, Concealed, CAT-5E</t>
  </si>
  <si>
    <t>CEPT-C5E-10</t>
  </si>
  <si>
    <t>Electrical Power Transfer - US10/612, Concealed, CAT-5E</t>
  </si>
  <si>
    <t>CEPT-C5E-10B</t>
  </si>
  <si>
    <t>Electrical Power Transfer - US10B/613, Concealed, CAT-5E</t>
  </si>
  <si>
    <t>CEPT-NW</t>
  </si>
  <si>
    <t>CEPT- without wires</t>
  </si>
  <si>
    <t>DK-12</t>
  </si>
  <si>
    <t>Digital Keypad System w/ Illuminated Keys - Single Gang</t>
  </si>
  <si>
    <t>DK-16</t>
  </si>
  <si>
    <t>Digital Keypad System - Indoor, Single Gang</t>
  </si>
  <si>
    <t>DK-16P</t>
  </si>
  <si>
    <t>Digital Keypad Pad - Indoor, Single Gang</t>
  </si>
  <si>
    <t>DK-26BK</t>
  </si>
  <si>
    <t>Digital Keypad System - Narrow Stile, Black Anodized</t>
  </si>
  <si>
    <t>DK-26PBK</t>
  </si>
  <si>
    <t>Digital Keypad Pad - Narrow Stile, Black Anodized</t>
  </si>
  <si>
    <t>DK-26PSS</t>
  </si>
  <si>
    <t>Digital Keypad Pad - Narrow Stile, Stainless Steel</t>
  </si>
  <si>
    <t>DK-26SS</t>
  </si>
  <si>
    <t>Digital Keypad System - Narrow Stile, Satin Stainless</t>
  </si>
  <si>
    <t>DK-37WBK</t>
  </si>
  <si>
    <t>Keypad only - Wiegand Mode, Narrow Stile, Black</t>
  </si>
  <si>
    <t>DK-37WSS</t>
  </si>
  <si>
    <t>Keypad only - Wiegand Mode, Narrow Stile, Stainless Steel</t>
  </si>
  <si>
    <t>DK-38W</t>
  </si>
  <si>
    <t>Keypad only - Wiegand Mode, Single Gang, Stainless Steel</t>
  </si>
  <si>
    <t>DK-CPSS</t>
  </si>
  <si>
    <t>Digital Keypad Cover Plate - [3 x 8] Satin Stainless</t>
  </si>
  <si>
    <t>DM62</t>
  </si>
  <si>
    <t>Magnalock 62 [Double] - 12/24 VDC</t>
  </si>
  <si>
    <t>DM62B</t>
  </si>
  <si>
    <t>Magnalock 62 [Double] - 12/24 VDC, MBS</t>
  </si>
  <si>
    <t>DM62BD</t>
  </si>
  <si>
    <t>Magnalock 62 [Double] - 12/24 VDC, MBS, DPS</t>
  </si>
  <si>
    <t>DM62B-OS</t>
  </si>
  <si>
    <t>Magnalock 62 [Double] - 12/24 VDC, MBS w/ Offset Strike</t>
  </si>
  <si>
    <t>DM62D</t>
  </si>
  <si>
    <t>Magnalock 62 [Double] - 12/24 VDC, DPS</t>
  </si>
  <si>
    <t>DM62-OS</t>
  </si>
  <si>
    <t>Magnalock 62 [Double] - 12/24 VDC w/ Offset Strike</t>
  </si>
  <si>
    <t>DSB-BK</t>
  </si>
  <si>
    <t>Dual Sense Bar - 36", Black Anodized</t>
  </si>
  <si>
    <t>DSB-BK42</t>
  </si>
  <si>
    <t>Dual Sense Bar - 42", Black Anodized</t>
  </si>
  <si>
    <t>DSB-BK48</t>
  </si>
  <si>
    <t>Dual Sense Bar - 48", Black Anodized</t>
  </si>
  <si>
    <t>DSB-BKI</t>
  </si>
  <si>
    <t>Dual Sense Bar - 36", Illuminated, Black Anodized</t>
  </si>
  <si>
    <t>DSB-BKI42</t>
  </si>
  <si>
    <t>Dual Sense Bar - 42", Illuminated, Black Anodized</t>
  </si>
  <si>
    <t>DSB-CL</t>
  </si>
  <si>
    <t>Dual Sense Bar - 36", Clear Anodized</t>
  </si>
  <si>
    <t>DSB-CL42</t>
  </si>
  <si>
    <t>Dual Sense Bar - 42", Clear Anodized</t>
  </si>
  <si>
    <t>DSB-CL48</t>
  </si>
  <si>
    <t>Dual Sense Bar - 48", Clear Anodized</t>
  </si>
  <si>
    <t>DSB-CLI</t>
  </si>
  <si>
    <t>Dual Sense Bar - 36", Illuminated, Clear Anodized</t>
  </si>
  <si>
    <t>DT-7</t>
  </si>
  <si>
    <t>Prime Time Digital Timer</t>
  </si>
  <si>
    <t>DTSB-BK</t>
  </si>
  <si>
    <t>Dummy TSB Bar - 36" w/ End Caps &amp; Fasteners, Black Anodized</t>
  </si>
  <si>
    <t>DTSB-BK-42</t>
  </si>
  <si>
    <t>Dummy TSB Bar - 42" w/ End Caps &amp; Fasteners, Black Anodized</t>
  </si>
  <si>
    <t>DTSB-BK-48</t>
  </si>
  <si>
    <t>Dummy TSB Bar - 48" w/ End Caps &amp; Fasteners, Black Anodized</t>
  </si>
  <si>
    <t>DTSB-CL</t>
  </si>
  <si>
    <t>Dummy TSB Bar - 36" w/ End Caps &amp; Fasteners, Clear Anodized</t>
  </si>
  <si>
    <t>DTSB-CL-42</t>
  </si>
  <si>
    <t>Dummy TSB Bar - 42" w/ End Caps &amp; Fasteners, Clear Anodized</t>
  </si>
  <si>
    <t>DTSB-CL-48</t>
  </si>
  <si>
    <t>Dummy TSB Bar - 48" w/ End Caps &amp; Fasteners, Clear Anodized</t>
  </si>
  <si>
    <t>EEB2</t>
  </si>
  <si>
    <t>Emergency Exit Button w/ 30 Sec. Timer - SG, Grn/Red/Handicap</t>
  </si>
  <si>
    <t>EEB3N</t>
  </si>
  <si>
    <t>Emergency Exit Button w/ 30 Sec. Timer - Narrow Stile, Grn/Red</t>
  </si>
  <si>
    <t>EH-40</t>
  </si>
  <si>
    <t>Electric Hinge Concealed - 6 Wire [4.5" x 4.0"]</t>
  </si>
  <si>
    <t>EH-45</t>
  </si>
  <si>
    <t>Electric Hinge Concealed - 6 Wire [4.5" x 4.5"]</t>
  </si>
  <si>
    <t>EL-CEPT</t>
  </si>
  <si>
    <t>Electrical Power Transfer - Concealed, US32D, ElectroLynx</t>
  </si>
  <si>
    <t>EL-CEPT-04</t>
  </si>
  <si>
    <t>Electrical Power Transfer - Concealed, US04/606, ElectroLynx</t>
  </si>
  <si>
    <t>EL-CEPT-10</t>
  </si>
  <si>
    <t>Electrical Power Transfer - Concealed, US10/612, ElectroLynx</t>
  </si>
  <si>
    <t>EL-CEPT-10B</t>
  </si>
  <si>
    <t>Electrical Power Transfer - Concealed, US10B/613, ElectroLynx</t>
  </si>
  <si>
    <t>EL-DSB-CL</t>
  </si>
  <si>
    <t>Dual Sense Bar - 36", Clear Anodized, ElectroLynx</t>
  </si>
  <si>
    <t>EL-EMH-CL</t>
  </si>
  <si>
    <t>Electromechanical Handle - Clear, ElectroLynx</t>
  </si>
  <si>
    <t>EL-EPT</t>
  </si>
  <si>
    <t>Electrical Power Transfer - Standard Version, ElectroLynx</t>
  </si>
  <si>
    <t>EL-EPTL</t>
  </si>
  <si>
    <t>Electrical Power Transfer - Long Version, ElectroLynx</t>
  </si>
  <si>
    <t>EL-EPT-SC</t>
  </si>
  <si>
    <t>Electrical Power Transfer - Swing Clear, Standard Version, ElectroLynx</t>
  </si>
  <si>
    <t>EL-SEPT</t>
  </si>
  <si>
    <t>Electrical Power Transfer - Square Cut,  ElectroLynx</t>
  </si>
  <si>
    <t>EL-TSB-BK</t>
  </si>
  <si>
    <t>Touch Sense Bar - 36", Black Anodized, ElectroLynx</t>
  </si>
  <si>
    <t>EL-TSB-BK-42</t>
  </si>
  <si>
    <t>Touch Sense Bar - 42", Black Anodized, ElectroLynx</t>
  </si>
  <si>
    <t>EL-TSB-CL</t>
  </si>
  <si>
    <t>Touch Sense Bar - 36", Clear Anodized, ElectroLynx</t>
  </si>
  <si>
    <t>EL-TSB-CL-42</t>
  </si>
  <si>
    <t>Touch Sense Bar - 42", Clear Anodized, ElectroLynx</t>
  </si>
  <si>
    <t>EL-TSB-CL-48</t>
  </si>
  <si>
    <t>Touch Sense Bar - 48", Clear Anodized, ElectroLynx</t>
  </si>
  <si>
    <t>EL-TSH-BK</t>
  </si>
  <si>
    <t>Touch Sense Handle - Push/Pull,  Black Anodized, ElectroLynx</t>
  </si>
  <si>
    <t>EL-TSH-CL</t>
  </si>
  <si>
    <t>Touch Sense Handle - Push/Pull,  Clear Anodized, ElectroLynx</t>
  </si>
  <si>
    <t>EMB-BK</t>
  </si>
  <si>
    <t>Electromechanical Bar - 36", Black Anodized</t>
  </si>
  <si>
    <t>EMB-BK-42</t>
  </si>
  <si>
    <t>Electromechanical Bar - 42", Black Anodized</t>
  </si>
  <si>
    <t>EMB-BK-48</t>
  </si>
  <si>
    <t>Electromechanical Bar - 48", Black Anodized</t>
  </si>
  <si>
    <t>EMB-CL</t>
  </si>
  <si>
    <t>Electromechanical Bar - 36", Clear Anodized</t>
  </si>
  <si>
    <t>EMB-CL-42</t>
  </si>
  <si>
    <t>Electromechanical Bar - 42", Clear Anodized</t>
  </si>
  <si>
    <t>EMB-CL-48</t>
  </si>
  <si>
    <t>Electromechanical Bar - 48", Clear Anodized</t>
  </si>
  <si>
    <t>EMH-BK</t>
  </si>
  <si>
    <t>Touch Handle - Electromechanical,  Black Anodized</t>
  </si>
  <si>
    <t>EMH-CL</t>
  </si>
  <si>
    <t>Touch Handle - Electromechanical, Clear Anodized</t>
  </si>
  <si>
    <t>EPT</t>
  </si>
  <si>
    <t>Electrical Power Transfer - Standard Version</t>
  </si>
  <si>
    <t>EPTL</t>
  </si>
  <si>
    <t>Electrical Power Transfer - Long Version</t>
  </si>
  <si>
    <t>EPT-SC</t>
  </si>
  <si>
    <t>Electrical Power Transfer - Swing Clear, Standard Version</t>
  </si>
  <si>
    <t>EXD-1L</t>
  </si>
  <si>
    <t>Exit Delay System [EXD-1] - Label &amp; Documentation</t>
  </si>
  <si>
    <t>FAR-12</t>
  </si>
  <si>
    <t xml:space="preserve">Fire Alert Reset Control - 12 VDC </t>
  </si>
  <si>
    <t>FAR-24</t>
  </si>
  <si>
    <t>Fire Alert Reset Control - 24 VDC</t>
  </si>
  <si>
    <t>FA-XDT-12</t>
  </si>
  <si>
    <t>Exit Delay Timer - 12 VDC, Flush Mount w/Alarm &amp; Door</t>
  </si>
  <si>
    <t>FA-XDT-24</t>
  </si>
  <si>
    <t>Exit Delay Timer - 24 VDC, Flush Mount w/Alarm &amp; Door</t>
  </si>
  <si>
    <t>FSUNL-12</t>
  </si>
  <si>
    <t>Unlatch Module - Fail Safe/Fail Secure, 12 VDC</t>
  </si>
  <si>
    <t>FSUNL-24</t>
  </si>
  <si>
    <t>Unlatch Module - Fail Safe/Fail Secure, 24 VDC</t>
  </si>
  <si>
    <t>GL1-FL</t>
  </si>
  <si>
    <t>Gate Lock, 12/24 VDC, Standard Fail Locked</t>
  </si>
  <si>
    <t>GL1-FLM</t>
  </si>
  <si>
    <t>Gate Lock, 12/24 VDC, Monitored Fail Locked</t>
  </si>
  <si>
    <t>GL1-FS</t>
  </si>
  <si>
    <t>Gate Lock, 12/24 VDC, Standard Fail Safe</t>
  </si>
  <si>
    <t>GL1-FSM</t>
  </si>
  <si>
    <t>Gate Lock, 12/24 VDC, Monitored Fail Safe</t>
  </si>
  <si>
    <t>ICPT</t>
  </si>
  <si>
    <t>PowerJump Inductive Coupling Power Transfer</t>
  </si>
  <si>
    <t>IEXDA</t>
  </si>
  <si>
    <t>Integrated Delay Egress External Initiate - Dual Voltage</t>
  </si>
  <si>
    <t>IMXDA</t>
  </si>
  <si>
    <t>Integrated Motion Exit Delay System - Dual Voltage</t>
  </si>
  <si>
    <t>IMXDA-CA15S</t>
  </si>
  <si>
    <t>Integrated Motion Exit Delay System Dual Voltage- CALIF 15sec</t>
  </si>
  <si>
    <t>IMXDA-CA30S</t>
  </si>
  <si>
    <t>Integrated Motion Exit Delay System Dual Voltage- CALIF 30sec</t>
  </si>
  <si>
    <t>IMXDACH</t>
  </si>
  <si>
    <t>Integrated Motion Exit Delay System - Dual Voltage Chicago</t>
  </si>
  <si>
    <t>KP1</t>
  </si>
  <si>
    <t>Tubular Key Switch Momentary - Single Gang</t>
  </si>
  <si>
    <t>KP1A</t>
  </si>
  <si>
    <t>Tubular Key Switch Alternate - Single Gang</t>
  </si>
  <si>
    <t>LMS-1</t>
  </si>
  <si>
    <t>Latch Monitor for ANSI, 2-3/4, Strike, SPDT, 3Amp</t>
  </si>
  <si>
    <t>M32</t>
  </si>
  <si>
    <t>M32 Magnalock- 12/24 VDC</t>
  </si>
  <si>
    <t>M32B</t>
  </si>
  <si>
    <t>M32 Magnalock- 12/24 VDC, MBS</t>
  </si>
  <si>
    <t>M32BD</t>
  </si>
  <si>
    <t>M32 Magnalock- 12/24 VDC, MBS, DPS</t>
  </si>
  <si>
    <t>M32B-SS</t>
  </si>
  <si>
    <t>M32 Magnalock- 12/24 VDC, MBS w/Split Strike</t>
  </si>
  <si>
    <t>M32D</t>
  </si>
  <si>
    <t>M32 Magnalock- 12/24 VDC, DPS</t>
  </si>
  <si>
    <t>M32F</t>
  </si>
  <si>
    <t>M32 Magnalock- 12/24 VDC, Face Drilled</t>
  </si>
  <si>
    <t>M32FB</t>
  </si>
  <si>
    <t>M32 Magnalock- 12/24 VDC, Face Drilled, MBS</t>
  </si>
  <si>
    <t>M32FBD</t>
  </si>
  <si>
    <t>M32 Magnalock- 12/24 VDC, Face Drilled, MBS, DPS</t>
  </si>
  <si>
    <t>M32FD</t>
  </si>
  <si>
    <t>M32 Magnalock- 12/24 VDC, Face Drilled, DPS</t>
  </si>
  <si>
    <t>M32-SS</t>
  </si>
  <si>
    <t>M32 Magnalock- 12/24 VDC w/Split Strike</t>
  </si>
  <si>
    <t>M34R</t>
  </si>
  <si>
    <t>M34 Magnalock- 12/24 VDC, Recessed</t>
  </si>
  <si>
    <t>M34RB</t>
  </si>
  <si>
    <t>M34 Magnalock- 12/24 VDC, Recessed, MBS</t>
  </si>
  <si>
    <t>M34RBD</t>
  </si>
  <si>
    <t>M34 Magnalock- 12/24 VDC, Recessed, MBS, DPS</t>
  </si>
  <si>
    <t>M34RD</t>
  </si>
  <si>
    <t>M34 Magnalock- 12/24 VDC, Recessed, DPS</t>
  </si>
  <si>
    <t>M370</t>
  </si>
  <si>
    <t>M370 Magnalock, Satin Aluminum</t>
  </si>
  <si>
    <t>M370-313</t>
  </si>
  <si>
    <t>M370 Magnalock, Satin Brown</t>
  </si>
  <si>
    <t>M370-335</t>
  </si>
  <si>
    <t>M370 Magnalock, Satin Black</t>
  </si>
  <si>
    <t>M370-600</t>
  </si>
  <si>
    <t>M370 Magnalock, Paintable Primer Gray Finish</t>
  </si>
  <si>
    <t>M38</t>
  </si>
  <si>
    <t>M38 Magnalock- 12/24 VDC</t>
  </si>
  <si>
    <t>M380BD</t>
  </si>
  <si>
    <t>M380 Standard Magnalock (w/BondSTAT, DPS), Satin Aluminum</t>
  </si>
  <si>
    <t>M380BD-313</t>
  </si>
  <si>
    <t>M380 Standard Magnalock, Satin Brown</t>
  </si>
  <si>
    <t>M380BD-335</t>
  </si>
  <si>
    <t>M380 Standard Magnalock, Satin Black</t>
  </si>
  <si>
    <t>M380BD-605</t>
  </si>
  <si>
    <t>M380 Standard Magnalock, Polished Brass</t>
  </si>
  <si>
    <t>M380BD-606</t>
  </si>
  <si>
    <t>M380 Standard Magnalock, Satin Brass</t>
  </si>
  <si>
    <t>M380BD-612</t>
  </si>
  <si>
    <t>M380 Standard Magnalock, Satin Bronze</t>
  </si>
  <si>
    <t>M380BDC2X</t>
  </si>
  <si>
    <t>M380 w/ REX and Color Camera, Satin Aluminum</t>
  </si>
  <si>
    <t>M380BDC2X-313</t>
  </si>
  <si>
    <t>M380 w/ REX and Color Camera, Satin Brown</t>
  </si>
  <si>
    <t>M380BDC2X-335</t>
  </si>
  <si>
    <t>M380 w/ REX and Color Camera, Satin Black</t>
  </si>
  <si>
    <t>M380BDC2X-606</t>
  </si>
  <si>
    <t>M380 w/ REX and Color Camera, Satin Brass</t>
  </si>
  <si>
    <t>M380BDC2X-612</t>
  </si>
  <si>
    <t>M380 w/ REX and Color Camera, Satin Bronze</t>
  </si>
  <si>
    <t>M380BDCX</t>
  </si>
  <si>
    <t>M380 w/ REX and BW Camera, Satin Aluminum</t>
  </si>
  <si>
    <t>M380BDX</t>
  </si>
  <si>
    <t>M380 w/ REX, Satin Aluminum</t>
  </si>
  <si>
    <t>M380BDX-313</t>
  </si>
  <si>
    <t>M380 w/ REX, Satin Brown</t>
  </si>
  <si>
    <t>M380BDX-335</t>
  </si>
  <si>
    <t>M380 w/ REX, Satin Black</t>
  </si>
  <si>
    <t>M380BDX-605</t>
  </si>
  <si>
    <t>M380 w/ REX, Polished Brass</t>
  </si>
  <si>
    <t>M380BDX-606</t>
  </si>
  <si>
    <t>M380 w/ REX, Satin Brass</t>
  </si>
  <si>
    <t>M380BDX-612</t>
  </si>
  <si>
    <t>M380 w/ REX, Satin Bronze</t>
  </si>
  <si>
    <t>M38D</t>
  </si>
  <si>
    <t>M38 Magnalock- 12/24 VDC, DPS</t>
  </si>
  <si>
    <t>M38DL</t>
  </si>
  <si>
    <t>M38 Magnalock- 12/24 VDC, DPS, LED</t>
  </si>
  <si>
    <t>M38DLS</t>
  </si>
  <si>
    <t>M38 Magnalock- 12/24 VDC, DPS, LED, Senstat</t>
  </si>
  <si>
    <t>M38DLST</t>
  </si>
  <si>
    <t>M38 Magnalock- 12/24 VDC, DPS, LED, Senstat, Tamper</t>
  </si>
  <si>
    <t>M38DS</t>
  </si>
  <si>
    <t>M38 Magnalock- 12/24 VDC, DPS, Senstat</t>
  </si>
  <si>
    <t>M38LS</t>
  </si>
  <si>
    <t>M38 Magnalock- 12/24 VDC, LED, Senstat</t>
  </si>
  <si>
    <t>M62</t>
  </si>
  <si>
    <t>M62 Magnalock- 12/24 VDC</t>
  </si>
  <si>
    <t>M62B</t>
  </si>
  <si>
    <t>M62 Magnalock- 12/24 VDC, MBS</t>
  </si>
  <si>
    <t>M62BD</t>
  </si>
  <si>
    <t>M62 Magnalock- 12/24 VDC, MBS, DPS</t>
  </si>
  <si>
    <t>M62BD-OS</t>
  </si>
  <si>
    <t>M62 Magnalock- 12/24 VDC, MBS, DPS, w/Offset Strike</t>
  </si>
  <si>
    <t>M62B-OS</t>
  </si>
  <si>
    <t>M62 Magnalock- 12/24 VDC, MBS, w/ Offset Strike</t>
  </si>
  <si>
    <t>M62B-SS</t>
  </si>
  <si>
    <t>M62 Magnalock- 12/24 VDC, MBS, w/ Split Strike</t>
  </si>
  <si>
    <t>M62D</t>
  </si>
  <si>
    <t>M62 Magnalock- 12/24 VDC, DPS</t>
  </si>
  <si>
    <t>M62F</t>
  </si>
  <si>
    <t>M62 Magnalock- 12/24 VDC, Face Drilled</t>
  </si>
  <si>
    <t>M62FB</t>
  </si>
  <si>
    <t>M62 Magnalock- 12/24 VDC, Face Drilled, MBS</t>
  </si>
  <si>
    <t>M62FBD</t>
  </si>
  <si>
    <t>M62 Magnalock- 12/24 VDC  Face Drilled, MBS, DPS</t>
  </si>
  <si>
    <t>M62FD</t>
  </si>
  <si>
    <t>M62 Magnalock- 12/24 VDC, Face Drilled, DPS</t>
  </si>
  <si>
    <t>M62FG</t>
  </si>
  <si>
    <t>M62 Magnalock- 12/24 VDC,  Face Drilled, Gate Conduit</t>
  </si>
  <si>
    <t>M62FGB</t>
  </si>
  <si>
    <t>M62 Magnalock- 12/24 VDC, Face Drilled, Gate Conduit, MBS</t>
  </si>
  <si>
    <t>M62FGBD</t>
  </si>
  <si>
    <t>M62 Magnalock- 12/24 VDC, Face Drilled, Gate Conduit, MBS, DPS</t>
  </si>
  <si>
    <t>M62FGD</t>
  </si>
  <si>
    <t>M62 Magnalock- 12/24 VDC, Face Drilled, DPS, Gate Conduit</t>
  </si>
  <si>
    <t>M62G</t>
  </si>
  <si>
    <t>M62 Magnalock- 12/24 VDC, Gate Conduit</t>
  </si>
  <si>
    <t>M62GB</t>
  </si>
  <si>
    <t>M62 Magnalock- 12/24 VDC, Gate Conduit, MBS</t>
  </si>
  <si>
    <t>M62GBD</t>
  </si>
  <si>
    <t>M62 Magnalock- 12/24 VDC, Gate Conduit, MBS, DPS</t>
  </si>
  <si>
    <t>M62GD</t>
  </si>
  <si>
    <t>M62 Magnalock- 12/24 VDC, Gate Conduit, DPS</t>
  </si>
  <si>
    <t>M62-OS</t>
  </si>
  <si>
    <t>M62 Magnalock- 12/24 VDC w/ Offset Strike</t>
  </si>
  <si>
    <t>M62-SS</t>
  </si>
  <si>
    <t>M62 Magnalock- 12/24 VDC w/ Split Strike</t>
  </si>
  <si>
    <t>M670</t>
  </si>
  <si>
    <t>M670 Magnalock, Satin Aluminum</t>
  </si>
  <si>
    <t>M670-313</t>
  </si>
  <si>
    <t>M670 Magnalock, Satin Brown</t>
  </si>
  <si>
    <t>M670-335</t>
  </si>
  <si>
    <t>M670 Magnalock, Satin Black</t>
  </si>
  <si>
    <t>M670-600</t>
  </si>
  <si>
    <t>M670 Magnalock, Paintable Primer Gray Finish</t>
  </si>
  <si>
    <t>M68</t>
  </si>
  <si>
    <t>M68 Magnalock- 12/24 VDC</t>
  </si>
  <si>
    <t>M680BD</t>
  </si>
  <si>
    <t>M680 Standard Magnalock (w/BondSTAT, DPS) in Satin Aluminum</t>
  </si>
  <si>
    <t>M680BD-313</t>
  </si>
  <si>
    <t>M680 Standard Magnalock, Satin Brown</t>
  </si>
  <si>
    <t>M680BD-335</t>
  </si>
  <si>
    <t>M680 Standard Magnalock, Satin Black</t>
  </si>
  <si>
    <t>M680BD-605</t>
  </si>
  <si>
    <t>M680 Standard Magnalock, Polished Brass</t>
  </si>
  <si>
    <t>M680BD-606</t>
  </si>
  <si>
    <t>M680 Standard Magnalock, Satin Brass</t>
  </si>
  <si>
    <t>M680BD-612</t>
  </si>
  <si>
    <t>M680 Standard Magnalock, Satin Bronze</t>
  </si>
  <si>
    <t>M680BDC</t>
  </si>
  <si>
    <t>M680 w/ BW Camera Plus Standard Features, Satin Aluminum</t>
  </si>
  <si>
    <t>M680BDC2</t>
  </si>
  <si>
    <t>M680 w/ Color Camera Plus Standard Features, Satin Aluminum</t>
  </si>
  <si>
    <t>M680BDC2-313</t>
  </si>
  <si>
    <t>M680 w/ Color Camera, Satin Brown</t>
  </si>
  <si>
    <t>M680BDC2-335</t>
  </si>
  <si>
    <t>M680 w/ Color Camera, Satin Black</t>
  </si>
  <si>
    <t>M680BDC2-605</t>
  </si>
  <si>
    <t>M680 w/ Color Camera, Polished Brass</t>
  </si>
  <si>
    <t>M680BDC2-606</t>
  </si>
  <si>
    <t>M680 w/ Color Camera, Satin Brass</t>
  </si>
  <si>
    <t>M680BDC2X</t>
  </si>
  <si>
    <t>M680 w/ REX and Color Camera, Satin Aluminum</t>
  </si>
  <si>
    <t>M680BDC2X-335</t>
  </si>
  <si>
    <t>M680 w/ REX and Color Camera, Satin Black</t>
  </si>
  <si>
    <t>M680BDC2X-605</t>
  </si>
  <si>
    <t>M680 w/ REX and Color Camera, Polished Brass</t>
  </si>
  <si>
    <t>M680BDC-313</t>
  </si>
  <si>
    <t>M680 w/ BW Camera, Satin Brown</t>
  </si>
  <si>
    <t>M680BDC-605</t>
  </si>
  <si>
    <t>M680 w/ BW Camera, Polished Brass</t>
  </si>
  <si>
    <t>M680BDC-612</t>
  </si>
  <si>
    <t>M680 w/ BW Camera, Satin Bronze</t>
  </si>
  <si>
    <t>M680BDCX</t>
  </si>
  <si>
    <t>M680 w/ REX and BW Camera, Satin Aluminum</t>
  </si>
  <si>
    <t>M680BDCX-313</t>
  </si>
  <si>
    <t>M680 w/ REX and BW Camera, Satin Brown</t>
  </si>
  <si>
    <t>M680BDCX-335</t>
  </si>
  <si>
    <t>M680 w/ REX and BW Camera, Satin Black</t>
  </si>
  <si>
    <t>M680BDCX-605</t>
  </si>
  <si>
    <t>M680 w/ REX and BW Camera, Polished Brass</t>
  </si>
  <si>
    <t>M680BDX</t>
  </si>
  <si>
    <t>M680 w/ REX in Satin Aluminum</t>
  </si>
  <si>
    <t>M680BDX-313</t>
  </si>
  <si>
    <t>M680 w/ REX, Satin Brown</t>
  </si>
  <si>
    <t>M680BDX-335</t>
  </si>
  <si>
    <t>M680 w/ REX, Satin Black</t>
  </si>
  <si>
    <t>M680BDX-605</t>
  </si>
  <si>
    <t>M680 w/ REX, Polished Brass</t>
  </si>
  <si>
    <t>M680BDX-606</t>
  </si>
  <si>
    <t>M680 w/ REX, Satin Brass</t>
  </si>
  <si>
    <t>M680BDX-612</t>
  </si>
  <si>
    <t>M680 w/ REX, Satin Bronze</t>
  </si>
  <si>
    <t>M68D</t>
  </si>
  <si>
    <t>M68 Magnalock- 12/24 VDC, DPS</t>
  </si>
  <si>
    <t>M68DL</t>
  </si>
  <si>
    <t>M68 Magnalock- 12/24 VDC,  DPS, LED</t>
  </si>
  <si>
    <t>M68DLS</t>
  </si>
  <si>
    <t>M68 Magnalock- 12/24 VDC, DPS, LED, Senstat</t>
  </si>
  <si>
    <t>M68DLST</t>
  </si>
  <si>
    <t>M68 Magnalock- 12/24 VDC, DPS, LED, Senstat, Tamper</t>
  </si>
  <si>
    <t>M68DS</t>
  </si>
  <si>
    <t>M68 Magnalock- 12/24 VDC, DPS, Senstat</t>
  </si>
  <si>
    <t>M68LS</t>
  </si>
  <si>
    <t>M68 Magnalock- 12/24 VDC, LED, Senstat</t>
  </si>
  <si>
    <t>M68S</t>
  </si>
  <si>
    <t>M68 Magnalock- 12/24 VDC, Senstat</t>
  </si>
  <si>
    <t>M82B</t>
  </si>
  <si>
    <t>M82 Magnalock- 12/24 VDC, MBS</t>
  </si>
  <si>
    <t>M82BD</t>
  </si>
  <si>
    <t>M82 Magnalock- 12/24 VDC, MBS, DPS</t>
  </si>
  <si>
    <t>M82B-SS</t>
  </si>
  <si>
    <t>M82 Magnalock- 12/24 VDC, MBS  w/ Split Strike</t>
  </si>
  <si>
    <t>M82FB</t>
  </si>
  <si>
    <t>M82 Magnalock- 12/24 VDC, Face Drilled, MBS</t>
  </si>
  <si>
    <t>M82FBD</t>
  </si>
  <si>
    <t>M82 Magnalock- 12/24 VDC, Face Drilled, MBS, DPS</t>
  </si>
  <si>
    <t>M82FGB</t>
  </si>
  <si>
    <t>M82 Magnalock- 12/24 VDC, Face Drilled, Gate Conduit, MBS</t>
  </si>
  <si>
    <t>M82FGBD</t>
  </si>
  <si>
    <t>M82 Magnalock- 12/24 VDC, Face Drilled, Gate Conduit, MBS, DPS</t>
  </si>
  <si>
    <t>M82GB</t>
  </si>
  <si>
    <t>M82 Magnalock- 12/24 VDC, Gate Conduit, MBS</t>
  </si>
  <si>
    <t>M82GBD</t>
  </si>
  <si>
    <t>M82 Magnalock- 12/24 VDC, Gate Conduit, MBS, DPS</t>
  </si>
  <si>
    <t>MCL-24</t>
  </si>
  <si>
    <t>Magnetic Cabinet Lock - 24 Volts</t>
  </si>
  <si>
    <t>MK</t>
  </si>
  <si>
    <t>Mortise Key Switch Momentary - Single Gang</t>
  </si>
  <si>
    <t>MK2</t>
  </si>
  <si>
    <t>Mortise Key Switch - DPDT Momentary, Single Gang</t>
  </si>
  <si>
    <t>MKA</t>
  </si>
  <si>
    <t>Mortise Key Switch - Alternate, Single Gang</t>
  </si>
  <si>
    <t>MKA2</t>
  </si>
  <si>
    <t>Mortise Key Switch - DPDT Alternate, Single Gang</t>
  </si>
  <si>
    <t>MKAN</t>
  </si>
  <si>
    <t>Mortise Key Switch - Alternate - Narrow</t>
  </si>
  <si>
    <t>MKAN2</t>
  </si>
  <si>
    <t>Mortise Key Switch - DPDT Alternate, Narrow</t>
  </si>
  <si>
    <t>MKAPZ</t>
  </si>
  <si>
    <t>Mortise Key Switch w/ Audible - Alternate, Double Gang</t>
  </si>
  <si>
    <t>MKC-KA</t>
  </si>
  <si>
    <t>Mortise Cylinder for MK Series - Keyed Alike</t>
  </si>
  <si>
    <t>MKC-KD</t>
  </si>
  <si>
    <t>Mortise Cylinder for MK Series</t>
  </si>
  <si>
    <t>MKN</t>
  </si>
  <si>
    <t>Mortise Key Switch - Momentary, Narrow</t>
  </si>
  <si>
    <t>MKN2</t>
  </si>
  <si>
    <t>Mortise Key Switch - DPDT Momentary, Narrow</t>
  </si>
  <si>
    <t>MKPZ</t>
  </si>
  <si>
    <t>Mortise Key Switch w/ Audible Momentary - Double Gang</t>
  </si>
  <si>
    <t>MKS</t>
  </si>
  <si>
    <t>Mortise Key Switch Momentary - Switch Only</t>
  </si>
  <si>
    <t>MKS2</t>
  </si>
  <si>
    <t>Mortise Key Switch - DPDT Momentary, Switch Only</t>
  </si>
  <si>
    <t>MKSA</t>
  </si>
  <si>
    <t>Mortise Key Switch - Alternate, Switch Only</t>
  </si>
  <si>
    <t>MKSA2</t>
  </si>
  <si>
    <t>Mortise Key Switch - DPDT Alternate, Switch Only</t>
  </si>
  <si>
    <t>MSS-1</t>
  </si>
  <si>
    <t>Magnetic Switch - High Security</t>
  </si>
  <si>
    <t>MSS-1C</t>
  </si>
  <si>
    <t>Magnetic Switch - High Security, Concealed</t>
  </si>
  <si>
    <t>MSS-1C-RT</t>
  </si>
  <si>
    <t>Magnetic Switch - High Security, Surface Mnt, Concealed w/ Remote Test</t>
  </si>
  <si>
    <t>MSS-1G</t>
  </si>
  <si>
    <t>Magnetic Switch - High Security, Surface Mount</t>
  </si>
  <si>
    <t>MSS-1-RT</t>
  </si>
  <si>
    <t>Magnetic Switch - High Security w/ Remote Test</t>
  </si>
  <si>
    <t>MUNL-12</t>
  </si>
  <si>
    <t>Mortise Unlatch - 12 VDC, Satin Stainless Steel</t>
  </si>
  <si>
    <t>MUNL-12-10B</t>
  </si>
  <si>
    <t>Mortise Unlatch - 12 VDC, Oil Rubbed Bronze</t>
  </si>
  <si>
    <t>MUNL-24</t>
  </si>
  <si>
    <t>Mortise Unlatch - 24 VDC, Satin Stainless Steel</t>
  </si>
  <si>
    <t>MUNL-24-10B</t>
  </si>
  <si>
    <t>Mortise Unlatch - 24 VDC, Oil Rubbed Bronze</t>
  </si>
  <si>
    <t>MXD-32</t>
  </si>
  <si>
    <t>Door Movement Exit Delay Initiate for M32</t>
  </si>
  <si>
    <t>MXD-62</t>
  </si>
  <si>
    <t>Door Movement Exit Delay Initiate for M62</t>
  </si>
  <si>
    <t>PB</t>
  </si>
  <si>
    <t>Push Button - Momentary, SG, DPST, Illuminated w/ Red/Grn Lens</t>
  </si>
  <si>
    <t>PB2</t>
  </si>
  <si>
    <t>Push Button - Momentary, Single Gang, Illuminated, Grn/Red/Handicap</t>
  </si>
  <si>
    <t>PB22</t>
  </si>
  <si>
    <t>Push Button - 2",  Sq Grn Mom, DP w/Light - SG, Green/Red/Handicap</t>
  </si>
  <si>
    <t>PB2E</t>
  </si>
  <si>
    <t>Push Button - Momentary, Single Gang,  Green/Red/Handicap</t>
  </si>
  <si>
    <t>PB2-LK</t>
  </si>
  <si>
    <t>Illumination Kit for PB2E, PB5E, EEB2 Series Push Buttons</t>
  </si>
  <si>
    <t>PB3</t>
  </si>
  <si>
    <t>Push Button Momentary, Single Gang, Illuminated, Green/Red Lens</t>
  </si>
  <si>
    <t>PB3A</t>
  </si>
  <si>
    <t>Push Button Alternate, Single Gang, Grn/Red Lens</t>
  </si>
  <si>
    <t>PB3AN</t>
  </si>
  <si>
    <t>Push Button Alternate, Narrow, Grn/Red Lens</t>
  </si>
  <si>
    <t>PB3E</t>
  </si>
  <si>
    <t>Push Button Momentary, Single Gang,  Grn/Red Lens</t>
  </si>
  <si>
    <t>PB3EA</t>
  </si>
  <si>
    <t>Push Button, Alternate, Single Gang,  Grn/Red Lens</t>
  </si>
  <si>
    <t>PB3EAN</t>
  </si>
  <si>
    <t>Push Button, Alternate Narrow, Grn/Red Lens</t>
  </si>
  <si>
    <t>PB3EAR</t>
  </si>
  <si>
    <t>Push Button, Remote Alternate, Surface Mount Green/Red Lens</t>
  </si>
  <si>
    <t>PB3EN</t>
  </si>
  <si>
    <t>Push Button, Momentary, Narrow Grn/Red Lens</t>
  </si>
  <si>
    <t>PB3ER</t>
  </si>
  <si>
    <t>Push Button, Remote Momentary, Surface Mount Grn/Red Lens</t>
  </si>
  <si>
    <t>PB3-LK</t>
  </si>
  <si>
    <t>Illumination Kit, Grn/Red for PB3E/EEB3N Series</t>
  </si>
  <si>
    <t>PB3N</t>
  </si>
  <si>
    <t>Push Button, Momentary Narrow, Green/Red Lens</t>
  </si>
  <si>
    <t>PB4L-2</t>
  </si>
  <si>
    <t>Push Button [DP], Momentary, Single Gang,  Green Illuminated Halo</t>
  </si>
  <si>
    <t>PB4LA-2</t>
  </si>
  <si>
    <t>Push Button [DP], Alternate, Single Gang,  Green Illuminated Halo</t>
  </si>
  <si>
    <t>PB4LAN-2</t>
  </si>
  <si>
    <t>Push Button [DP], Alternate, Narrow Stile, Green Illuminated Halo</t>
  </si>
  <si>
    <t>PB4LN-2</t>
  </si>
  <si>
    <t>Push Button [DP], Momentary, Narrow Stile, Green Illuminated Halo</t>
  </si>
  <si>
    <t>PB5</t>
  </si>
  <si>
    <t>Push Button - 2" Round, Momentary, DPST, w/Light, SG, Red/Grn/Handicap</t>
  </si>
  <si>
    <t>PB5E</t>
  </si>
  <si>
    <t>Push Button - 2" Round, Momentary, DPST, w/o Light, SG, Red/Grn/Handicap</t>
  </si>
  <si>
    <t>PBA</t>
  </si>
  <si>
    <t>Pushbutton, Alternate, SG,  DPST, Illuminated  w/ Red/Grn Lens</t>
  </si>
  <si>
    <t>R100-1H-PA</t>
  </si>
  <si>
    <t>R100, Prox, Wireless Reader with 1:1 Hub</t>
  </si>
  <si>
    <t>R100-1H-SE</t>
  </si>
  <si>
    <t>R100, iCLASS SE, Wireless Reader with 1:1 Hub</t>
  </si>
  <si>
    <t>RB-4-12</t>
  </si>
  <si>
    <t>Relay Board - 12 VDC</t>
  </si>
  <si>
    <t>RB-4-24</t>
  </si>
  <si>
    <t>Relay Board - 24 VDC</t>
  </si>
  <si>
    <t>RLP-12</t>
  </si>
  <si>
    <t>Relay Logic Pack - 12 VDC</t>
  </si>
  <si>
    <t>RLP-24</t>
  </si>
  <si>
    <t>Relay Logic Pack - 24 VDC</t>
  </si>
  <si>
    <t>SAM</t>
  </si>
  <si>
    <t>Shear Magnalock - 12/24 VDC, Self Aligning</t>
  </si>
  <si>
    <t>SAM2-24</t>
  </si>
  <si>
    <t>Shear Magnalock - 24 VDC, Mini Version</t>
  </si>
  <si>
    <t>SAMB</t>
  </si>
  <si>
    <t>Shear Magnalock - 12/24 VDC, Self Aligning, MBS</t>
  </si>
  <si>
    <t>SAMBD</t>
  </si>
  <si>
    <t>Shear Magnalock - 12/24 VDC, Self Aligning, MBS, DPS</t>
  </si>
  <si>
    <t>SAMD</t>
  </si>
  <si>
    <t>Shear Magnalock - 12/24 VDC, Self Aligning, DPS</t>
  </si>
  <si>
    <t>SB-MXD</t>
  </si>
  <si>
    <t>Sex Bolt Kit - Door Movement</t>
  </si>
  <si>
    <t>SEPT</t>
  </si>
  <si>
    <t>Electrical Power Transfer Square - Cut Standard Version</t>
  </si>
  <si>
    <t>SEPT-10</t>
  </si>
  <si>
    <t>Electrical Power Transfer Square - 10 Wire</t>
  </si>
  <si>
    <t>SEPT-C5E</t>
  </si>
  <si>
    <t>Electrical Power Transfer Square - Cut, Cat5E Compatible</t>
  </si>
  <si>
    <t>SP-1</t>
  </si>
  <si>
    <t>Touch Sensor Plate</t>
  </si>
  <si>
    <t>SPK</t>
  </si>
  <si>
    <t>Solar Panel Kit - 20 Watt</t>
  </si>
  <si>
    <t>SWK</t>
  </si>
  <si>
    <t>High Wind Kit for 20W Solar Panel</t>
  </si>
  <si>
    <t>TCP-BK</t>
  </si>
  <si>
    <t>Touch Bar Cover Plates - Set of 2, Black Anodized</t>
  </si>
  <si>
    <t>TCP-CL</t>
  </si>
  <si>
    <t>Touch Bar Cover Plates - Set of 2, Clear Anodized</t>
  </si>
  <si>
    <t>TM-2</t>
  </si>
  <si>
    <t>Time Master II</t>
  </si>
  <si>
    <t>TM-9</t>
  </si>
  <si>
    <t>Time Mate</t>
  </si>
  <si>
    <t>TSB-BK</t>
  </si>
  <si>
    <t>Touch Sense Bar - 36", Black Anodized</t>
  </si>
  <si>
    <t>TSB-BK-42</t>
  </si>
  <si>
    <t>Touch Sense Bar - 42", Black Anodized</t>
  </si>
  <si>
    <t>TSB-BK-48</t>
  </si>
  <si>
    <t>Touch Sense Bar - 48", Black Anodized</t>
  </si>
  <si>
    <t>TSB-BKT</t>
  </si>
  <si>
    <t>Touch Sense Bar - 36" w/ Trailing Edge Timer [3 sec], Black Anodized</t>
  </si>
  <si>
    <t>TSB-C</t>
  </si>
  <si>
    <t>TSB - Door Cord w/ Caps, Gray/Black</t>
  </si>
  <si>
    <t>TSB-CL</t>
  </si>
  <si>
    <t>Touch Sense Bar - 36", Clear Anodized</t>
  </si>
  <si>
    <t>TSB-CL-42</t>
  </si>
  <si>
    <t>Touch Sense Bar - 42", Clear Anodized</t>
  </si>
  <si>
    <t>TSB-CL-48</t>
  </si>
  <si>
    <t>Touch Sense Bar - 48", Clear Anodized</t>
  </si>
  <si>
    <t>TSB-CLT</t>
  </si>
  <si>
    <t>Touch Sense Bar - 36" w/ Trailing Edge Timer [3 sec], Clear Anodized</t>
  </si>
  <si>
    <t>TSB-CLT-42</t>
  </si>
  <si>
    <t>Touch Sense Bar - 42" w/ Trailing Edge Timer [3 sec], - Clear Anodized</t>
  </si>
  <si>
    <t>TSB-CXL</t>
  </si>
  <si>
    <t>TSB - Door Cord w/ Caps, Gray/Black w/ 36" cord</t>
  </si>
  <si>
    <t>TSH-BK</t>
  </si>
  <si>
    <t>Touch Sense Handle - Push/Pull, Black Anodized</t>
  </si>
  <si>
    <t>TSH-CL</t>
  </si>
  <si>
    <t>Touch Sense Handle - Push/Pull, Clear Anodized</t>
  </si>
  <si>
    <t>UNL-12</t>
  </si>
  <si>
    <t>Unlatch Motorized Strike - 12 VDC, Six Wires</t>
  </si>
  <si>
    <t>UNL-12-10B</t>
  </si>
  <si>
    <t>Unlatch Motorized Strike - 12 VDC, Six Wires, Oil Rubbed Bronze</t>
  </si>
  <si>
    <t>UNL-24</t>
  </si>
  <si>
    <t>Unlatch Motorized Strike - 24 VDC, Six Wires</t>
  </si>
  <si>
    <t>UNL-24-10B</t>
  </si>
  <si>
    <t>Unlatch Motorized Strike - 24 VDC, Six Wires,  Oil Rubbed Bronze</t>
  </si>
  <si>
    <t>WEMB-BK</t>
  </si>
  <si>
    <t>Electromechanical Bar - 36", Black Anodized, Weatherproof</t>
  </si>
  <si>
    <t>WEMB-BK-42</t>
  </si>
  <si>
    <t>Electromechanical Bar - 42",  Black Anodized, Weatherproof</t>
  </si>
  <si>
    <t>WEMB-BK-48</t>
  </si>
  <si>
    <t>Electromechanical Bar - 48", Black Anodized, Weatherproof</t>
  </si>
  <si>
    <t>WEMB-CL</t>
  </si>
  <si>
    <t>Electromechanical Bar - 36", Clear Anodized, Weatherproof</t>
  </si>
  <si>
    <t>WEMB-CL-42</t>
  </si>
  <si>
    <t>Electromechanical Bar - 42", Clear Anodized, Weatherproof</t>
  </si>
  <si>
    <t>WEMB-CL-48</t>
  </si>
  <si>
    <t>Electromechanical Bar - 48", Clear Anodized, Weatherproof</t>
  </si>
  <si>
    <t>XDT-12</t>
  </si>
  <si>
    <t>Exit Delay Timer - 12 VDC</t>
  </si>
  <si>
    <t>XDT-24</t>
  </si>
  <si>
    <t>Exit Delay Timer - 24 VDC</t>
  </si>
  <si>
    <t>XMS</t>
  </si>
  <si>
    <t>Exit Motion Sensor</t>
  </si>
  <si>
    <t>70-279</t>
  </si>
  <si>
    <t>Impulse Valve Operator (IVO) Kit</t>
  </si>
  <si>
    <t>02-12728</t>
  </si>
  <si>
    <t>Impulse Valve Operator (IVO)</t>
  </si>
  <si>
    <t>02-14263</t>
  </si>
  <si>
    <t>Impulse Valve Operator Supervisor (IVOS)</t>
  </si>
  <si>
    <t xml:space="preserve">10-2748 </t>
  </si>
  <si>
    <t>Impulse Releasing Module  Assembly (IRM)</t>
  </si>
  <si>
    <t>02-11986</t>
  </si>
  <si>
    <t>Retaining Clip</t>
  </si>
  <si>
    <t>02-12755</t>
  </si>
  <si>
    <t>Wire Lead (3' lg.) w/ Connector</t>
  </si>
  <si>
    <t>70-280</t>
  </si>
  <si>
    <t>Impulse Valve Pneumatic Operator (IVPO) Kit</t>
  </si>
  <si>
    <t>02-12729</t>
  </si>
  <si>
    <t>Impulse Valve Pneumatic Operator (IVPO)</t>
  </si>
  <si>
    <t>02-12533</t>
  </si>
  <si>
    <t>Low Pressure Switch</t>
  </si>
  <si>
    <t>02-12534</t>
  </si>
  <si>
    <t>Discharge Pressure Switch</t>
  </si>
  <si>
    <t>70-1651</t>
  </si>
  <si>
    <t>Gas Cartridge Actuator (G.C.A.)</t>
  </si>
  <si>
    <t>02-1248</t>
  </si>
  <si>
    <t>Junction Box for A.R.M.</t>
  </si>
  <si>
    <t>02-2068</t>
  </si>
  <si>
    <t>Cover for Junction Box P/N 02-1248</t>
  </si>
  <si>
    <t>70-335</t>
  </si>
  <si>
    <t>Primary Actuator Completer Kit (Clean Agent)</t>
  </si>
  <si>
    <t>70-336</t>
  </si>
  <si>
    <t>Secondary Actuator Completer Kit (Clean Agent)</t>
  </si>
  <si>
    <t>02-9830</t>
  </si>
  <si>
    <t>Low Pressure Switch for GCA &amp; SAV</t>
  </si>
  <si>
    <t>02-1395</t>
  </si>
  <si>
    <t>Street Tee for Low Pressure Switch</t>
  </si>
  <si>
    <t>06-638</t>
  </si>
  <si>
    <t>1150 lb.(521 kg) Cylinder Deposit</t>
  </si>
  <si>
    <t>02-14020</t>
  </si>
  <si>
    <t>3/8"(10 mm) Nozzle Blank</t>
  </si>
  <si>
    <t>02-14021</t>
  </si>
  <si>
    <t>1/2"(15 mm) Nozzle Blank</t>
  </si>
  <si>
    <t>02-14022</t>
  </si>
  <si>
    <t>3/4"(20 mm) Nozzle Blank</t>
  </si>
  <si>
    <t>02-14023</t>
  </si>
  <si>
    <t>1"(25 mm) Nozzle Blank</t>
  </si>
  <si>
    <t>02-14024</t>
  </si>
  <si>
    <t>1 1/4"(32 mm) Nozzle Blank</t>
  </si>
  <si>
    <t>02-14025</t>
  </si>
  <si>
    <t>1 1/2"(40 mm) Nozzle Blank</t>
  </si>
  <si>
    <t>02-14026</t>
  </si>
  <si>
    <t>2"(50 mm)  Nozzle Blank</t>
  </si>
  <si>
    <t>80-091-XXXX</t>
  </si>
  <si>
    <t>3/8"(10 mm) x 360 Degree Nozzle</t>
  </si>
  <si>
    <t>80-092-XXXX</t>
  </si>
  <si>
    <t>1/2"(15 mm) x 360 Degree Nozzle</t>
  </si>
  <si>
    <t>80-093-XXXX</t>
  </si>
  <si>
    <t>3/4"(20 mm) x 360 Degree Nozzle</t>
  </si>
  <si>
    <t>80-094-XXXX</t>
  </si>
  <si>
    <t>1"(25 mm) x 360 Degree Nozzle</t>
  </si>
  <si>
    <t>80-095-XXXX</t>
  </si>
  <si>
    <t>1 1/4"(32 mm) x 360 Degree Nozzle</t>
  </si>
  <si>
    <t>80-096-XXXX</t>
  </si>
  <si>
    <t>1 1/2"(40 mm) x 360 Degree Nozzle</t>
  </si>
  <si>
    <t>80-097-XXXX</t>
  </si>
  <si>
    <t>2"(50 mm) x 360 Degree Nozzle</t>
  </si>
  <si>
    <t>80-098-XXXX</t>
  </si>
  <si>
    <t>3/8"(10 mm) x 180 Degree Nozzle</t>
  </si>
  <si>
    <t>80-099-XXXX</t>
  </si>
  <si>
    <t>1/2"(15 mm) x 180 Degree Nozzle</t>
  </si>
  <si>
    <t>80-100-XXXX</t>
  </si>
  <si>
    <t>3/4"(20 mm) x 180 Degree Nozzle</t>
  </si>
  <si>
    <t>80-101-XXXX</t>
  </si>
  <si>
    <t>1"(25 mm) x 180 Degree Nozzle</t>
  </si>
  <si>
    <t>80-102-XXXX</t>
  </si>
  <si>
    <t>1 1/4"(32 mm) x 180 Degree Nozzle</t>
  </si>
  <si>
    <t>80-103-XXXX</t>
  </si>
  <si>
    <t>1 1/2"(40 mm) x 180 Degree Nozzle</t>
  </si>
  <si>
    <t>80-104-XXXX</t>
  </si>
  <si>
    <t>2"(50 mm) x 180 Degree Nozzle</t>
  </si>
  <si>
    <t>80-077-XXXX</t>
  </si>
  <si>
    <t>80-078-XXXX</t>
  </si>
  <si>
    <t>80-079-XXXX</t>
  </si>
  <si>
    <t>80-080-XXXX</t>
  </si>
  <si>
    <t>80-081-XXXX</t>
  </si>
  <si>
    <t>80-082-XXXX</t>
  </si>
  <si>
    <t>80-083-XXXX</t>
  </si>
  <si>
    <t>80-084-XXXX</t>
  </si>
  <si>
    <t>80-085-XXXX</t>
  </si>
  <si>
    <t>80-086-XXXX</t>
  </si>
  <si>
    <t>80-087-XXXX</t>
  </si>
  <si>
    <t>80-088-XXXX</t>
  </si>
  <si>
    <t>80-089-XXXX</t>
  </si>
  <si>
    <t>80-090-XXXX</t>
  </si>
  <si>
    <t>80-105</t>
  </si>
  <si>
    <t>Deflector Plate &amp; Retainer Ring Kit for 1/2" Nozzles</t>
  </si>
  <si>
    <t>02-14027</t>
  </si>
  <si>
    <t>Retainer Ring</t>
  </si>
  <si>
    <t>80-106</t>
  </si>
  <si>
    <t>Deflector Plate &amp; Retainer Ring Kit for 3/4" &amp; 1" Nozzles</t>
  </si>
  <si>
    <t>02-14028</t>
  </si>
  <si>
    <t>80-107</t>
  </si>
  <si>
    <t>Deflector Plate &amp; Retainer Ring Kit for 1 1/4",1 1/2" &amp; 2" Nozzles</t>
  </si>
  <si>
    <t>02-14029</t>
  </si>
  <si>
    <t>80-1093</t>
  </si>
  <si>
    <t>1/2"(15 mm) Nozzle Screen required on GCA Systems</t>
  </si>
  <si>
    <t>80-1094</t>
  </si>
  <si>
    <t>1 1/2"(40 mm) Nozzle Screen required on GCA Systems</t>
  </si>
  <si>
    <t>02-10139</t>
  </si>
  <si>
    <t>Caution "Do Not Enter" Sign</t>
  </si>
  <si>
    <t>02-10138</t>
  </si>
  <si>
    <t>Upon Device Activation "Do Not Enter" Sign</t>
  </si>
  <si>
    <t>02-10137</t>
  </si>
  <si>
    <t>System "Release" Sign / Manual Release Station</t>
  </si>
  <si>
    <t>02-10105</t>
  </si>
  <si>
    <t>Upon Device Activation "Exit" Sign</t>
  </si>
  <si>
    <t>02-10106</t>
  </si>
  <si>
    <t>System Abort "Push and Hold" Sign</t>
  </si>
  <si>
    <t>02-10107</t>
  </si>
  <si>
    <t>System "Main/Reserve" Sign</t>
  </si>
  <si>
    <t>02-10268</t>
  </si>
  <si>
    <t>Release Pending Sign</t>
  </si>
  <si>
    <t>02-10267</t>
  </si>
  <si>
    <t>Strobe Label, 3" x 3/4"</t>
  </si>
  <si>
    <t>02-10309</t>
  </si>
  <si>
    <t>"If Active Exit Immediately" Sign</t>
  </si>
  <si>
    <t>02-10310</t>
  </si>
  <si>
    <t>Agent Abort "Push and Hold" Sign</t>
  </si>
  <si>
    <t>02-10311</t>
  </si>
  <si>
    <t>Agent "Main/Reserve" Sign</t>
  </si>
  <si>
    <t>02-10312</t>
  </si>
  <si>
    <t>Agent "Release" Sign / Manual Release Station</t>
  </si>
  <si>
    <t>02-10313</t>
  </si>
  <si>
    <t>"Notice: If Alarm Active, Do Not Enter" Sign</t>
  </si>
  <si>
    <t>02-10314</t>
  </si>
  <si>
    <t>"Do Not Enter During or After Discharge" Sign</t>
  </si>
  <si>
    <t>02-2980-1</t>
  </si>
  <si>
    <t>Check Valve / 1"(25 mm)(made in USA)</t>
  </si>
  <si>
    <t>02-4158-1</t>
  </si>
  <si>
    <t>Check Valve / 2"(50 mm)(made in USA)</t>
  </si>
  <si>
    <t>70-317</t>
  </si>
  <si>
    <t>Check Valve / 3"(80 mm)</t>
  </si>
  <si>
    <t>70-356</t>
  </si>
  <si>
    <t>Ball Check Valve / 3" (80 mm)</t>
  </si>
  <si>
    <t>70-322</t>
  </si>
  <si>
    <t>Damper (Replacement)</t>
  </si>
  <si>
    <t>70-325-1</t>
  </si>
  <si>
    <t>Nitrogen Actuator w/ DOT Cylinder (Full)</t>
  </si>
  <si>
    <t>70-325-3</t>
  </si>
  <si>
    <t>Nitrogen Actuator w/ DOT Cylinder (Empty)</t>
  </si>
  <si>
    <t>70-396-10-CD</t>
  </si>
  <si>
    <t>1" Selector Valve &amp; UVO/N2 Actuator</t>
  </si>
  <si>
    <t>70-396-15-CD</t>
  </si>
  <si>
    <t>1.5" Selector Valve &amp; UVO/N2 Actuator</t>
  </si>
  <si>
    <t>70-396-20-CD</t>
  </si>
  <si>
    <t>2" Selector Valve &amp; UVO/N2 Actuator</t>
  </si>
  <si>
    <t>70-396-30-CD</t>
  </si>
  <si>
    <t>3" Selector Valve &amp; UVO/N2 Actuator</t>
  </si>
  <si>
    <t>70-396-40-CD</t>
  </si>
  <si>
    <t>4" Selector Valve &amp; UVO/N2 Actuator</t>
  </si>
  <si>
    <t>02-4977</t>
  </si>
  <si>
    <t>Actuation Hose (1/4" JIC x 3' lg.)</t>
  </si>
  <si>
    <t>02-4543</t>
  </si>
  <si>
    <t>Adaptor (1/8" NPT x 1/4" JIC)</t>
  </si>
  <si>
    <t>02-13640</t>
  </si>
  <si>
    <t>Adaptor (1/8” NPT x 1/4” NPT)</t>
  </si>
  <si>
    <t>02-4530</t>
  </si>
  <si>
    <t>Adaptor (1/4” NPT x  1/4” JIC)</t>
  </si>
  <si>
    <t>02-12926</t>
  </si>
  <si>
    <t>Adaptor (Male - 1/4" JIC)</t>
  </si>
  <si>
    <t>02-11766</t>
  </si>
  <si>
    <t>Adaptor (1/4" NPT x G 1/4)</t>
  </si>
  <si>
    <t>C02-1356</t>
  </si>
  <si>
    <t>Adaptor (1/4" Male JIC x 1/4" Tube)</t>
  </si>
  <si>
    <t>02-12695</t>
  </si>
  <si>
    <t>Adaptor (1/4" Tube x 1/4" JIC)</t>
  </si>
  <si>
    <t>02-11260</t>
  </si>
  <si>
    <t>Tee (1/4" JIC)</t>
  </si>
  <si>
    <t>02-12696</t>
  </si>
  <si>
    <t>Tube Elbow (1/4"- 90 degree)</t>
  </si>
  <si>
    <t>02-12697</t>
  </si>
  <si>
    <t>Tube Coupler (1/4")</t>
  </si>
  <si>
    <t>C02-1359</t>
  </si>
  <si>
    <t>Tube Tee (1/4")</t>
  </si>
  <si>
    <t>C02-1335</t>
  </si>
  <si>
    <t>Street Tee (1/4" Male NPT x 1/4" Female NPT)</t>
  </si>
  <si>
    <t>70-2135-X</t>
  </si>
  <si>
    <t>Container Bracket / 5 lb. (2 L)</t>
  </si>
  <si>
    <t>Container Bracket / 10 lb. (4 L)</t>
  </si>
  <si>
    <t>70-1372-X</t>
  </si>
  <si>
    <t>Container Bracket / 20 lb.(8 L)</t>
  </si>
  <si>
    <t>Container Bracket / 35 lb.(15 L)</t>
  </si>
  <si>
    <t>70-1070-X</t>
  </si>
  <si>
    <t>Container Bracket / 60 lb.(27 L)</t>
  </si>
  <si>
    <t>70-1345-X</t>
  </si>
  <si>
    <t>Mounting Strap / 100 lb.(44 L) (1 Req'd)</t>
  </si>
  <si>
    <t>70-2146-X</t>
  </si>
  <si>
    <t>Mounting Bracket / 150 lb.(61 L) Upright</t>
  </si>
  <si>
    <t>70-2147-X</t>
  </si>
  <si>
    <t>Wall Mounting bracket / 150i lb.(61 L) Inverted</t>
  </si>
  <si>
    <t>70-1310-X</t>
  </si>
  <si>
    <t>Mounting Strap / 215, 375 lb.(87, 153 L)  (1 Req'd)</t>
  </si>
  <si>
    <t>70-1384-X</t>
  </si>
  <si>
    <t>Mounting Strap  / 650 lb.(267 L)(1) / 1000 lb.(423L)(1)</t>
  </si>
  <si>
    <t>70-1177</t>
  </si>
  <si>
    <t>Container Bracket / 125i lb.(51 L)</t>
  </si>
  <si>
    <t>70-1178</t>
  </si>
  <si>
    <t>Container Bracket / 215i lb.(90 L)</t>
  </si>
  <si>
    <t>70-1197</t>
  </si>
  <si>
    <t>Floor Mounting Kit for 125i(51 L) Container</t>
  </si>
  <si>
    <t>70-1198</t>
  </si>
  <si>
    <t>Floor Mounting Kit for 215i(90 L) Container</t>
  </si>
  <si>
    <t>70-1705</t>
  </si>
  <si>
    <t>Backing Plates (Set of 2) for 125i &amp; 215i</t>
  </si>
  <si>
    <t>02-14782</t>
  </si>
  <si>
    <t>Reset Multi-Tool</t>
  </si>
  <si>
    <t>70-1353-27</t>
  </si>
  <si>
    <t>Liquid Level Indicator / 100, 375 lb. (44, 153 L)</t>
  </si>
  <si>
    <t>70-1353-11</t>
  </si>
  <si>
    <t>Liquid Level Indicator / 125i lb. (51L)</t>
  </si>
  <si>
    <t>70-1353-14</t>
  </si>
  <si>
    <t>Liquid Level Indicator / 150 lb. (61 L)</t>
  </si>
  <si>
    <t>70-1353-15</t>
  </si>
  <si>
    <t>Liquid Level Indicator / 215i lb. (90 L)</t>
  </si>
  <si>
    <t>70-1353-18</t>
  </si>
  <si>
    <t>Liquid Level Indicator / 215 lb. (87 L)</t>
  </si>
  <si>
    <t>70-1353-38</t>
  </si>
  <si>
    <t>Liquid Level Indicator / 650 lb. (267 L)</t>
  </si>
  <si>
    <t>70-1353-49</t>
  </si>
  <si>
    <t>Liquid Level Indicator / 1000 lb. (423 L)</t>
  </si>
  <si>
    <t>02-2395</t>
  </si>
  <si>
    <t>Liquid Level Indicator Tag</t>
  </si>
  <si>
    <t>70-1351</t>
  </si>
  <si>
    <t>Plug for Liquid Level Indicator</t>
  </si>
  <si>
    <t>02-2392</t>
  </si>
  <si>
    <t>O-Ring for Liquid Level Indicator</t>
  </si>
  <si>
    <t>02-9964</t>
  </si>
  <si>
    <t>1" (25 mm) Victaulic Coupling</t>
  </si>
  <si>
    <t>02-1376</t>
  </si>
  <si>
    <t>2 1/2"(65 mm) Victaulic Coupling</t>
  </si>
  <si>
    <t>02-1987</t>
  </si>
  <si>
    <t>3"(80 mm) Victaulic Coupling</t>
  </si>
  <si>
    <t>02-8162</t>
  </si>
  <si>
    <t>1/4" NPT plug for IV adapter nipples</t>
  </si>
  <si>
    <t>70-2164</t>
  </si>
  <si>
    <t>1" (25 mm) Adapter Nipple for IV</t>
  </si>
  <si>
    <t>02-10042</t>
  </si>
  <si>
    <t>1" (25 mm) Adapter Nipple for SAV</t>
  </si>
  <si>
    <t>70-2163</t>
  </si>
  <si>
    <t>3"(80 mm) Adaptor Nipple Grooved/Threaded</t>
  </si>
  <si>
    <t>70-2175</t>
  </si>
  <si>
    <t>3" (80 mm) Adapter Nipple Victaulic/Victaulic</t>
  </si>
  <si>
    <t>02-2106</t>
  </si>
  <si>
    <t>3"(80 mm) Adaptor Nipple Grooved/Threaded for SAV</t>
  </si>
  <si>
    <t>70-1844</t>
  </si>
  <si>
    <t>Baffle Plate / 1"(25 mm) for IV &amp; SAV</t>
  </si>
  <si>
    <t>80-1046</t>
  </si>
  <si>
    <t>Baffle Plate / 1"(25 mm) for GCA</t>
  </si>
  <si>
    <t>70-1123</t>
  </si>
  <si>
    <t>Baffle Plate / 2 1/2"(65 mm) for GCA</t>
  </si>
  <si>
    <t>70-1294</t>
  </si>
  <si>
    <t>Baffle Plate / 3"(80 mm)</t>
  </si>
  <si>
    <t>02-3594</t>
  </si>
  <si>
    <t>FM-200 Pressure Gauge</t>
  </si>
  <si>
    <t>02-10279</t>
  </si>
  <si>
    <t>ECARO-25 Pressure Gauge</t>
  </si>
  <si>
    <t>02-4161</t>
  </si>
  <si>
    <t>Valve Core-Fill Port</t>
  </si>
  <si>
    <t>70-1574</t>
  </si>
  <si>
    <t>Gauge Adapter for SAV</t>
  </si>
  <si>
    <t>02-2332</t>
  </si>
  <si>
    <t>Touchup Spray Paint for Containers</t>
  </si>
  <si>
    <t>70-2298</t>
  </si>
  <si>
    <t>Cylinder Discharge Demo FM-200 (1.5 lb.)</t>
  </si>
  <si>
    <t>70-2280</t>
  </si>
  <si>
    <t>Cylinder Discharge Demo ECARO-25 (1.5 lb)</t>
  </si>
  <si>
    <t>85-047</t>
  </si>
  <si>
    <t>Reload Kit / 1" for 5, 10, 20, 35, 60 &amp; 100 lb.</t>
  </si>
  <si>
    <t>85-048</t>
  </si>
  <si>
    <t xml:space="preserve">Reload Kit / 3" for 150, 215, 375, 650 &amp; 1000 lb. </t>
  </si>
  <si>
    <t>70-281</t>
  </si>
  <si>
    <t>Core Depressor Tool, Super Pressurization Adaptor</t>
  </si>
  <si>
    <t>70-282</t>
  </si>
  <si>
    <t>Core Removal Tool</t>
  </si>
  <si>
    <t>70-2153-100</t>
  </si>
  <si>
    <t>Spanner Wrench - 1" &amp; 3"</t>
  </si>
  <si>
    <t>02-12682</t>
  </si>
  <si>
    <t>Body Wrench - 1" &amp; 3"</t>
  </si>
  <si>
    <t>70-285</t>
  </si>
  <si>
    <t xml:space="preserve">Fill Port Plug Replacement </t>
  </si>
  <si>
    <t>85-023-2</t>
  </si>
  <si>
    <t>FM-200 Reload Kit / 1" for 10, 20, 35, 60 &amp; 100 lb. (No GCA)</t>
  </si>
  <si>
    <t>85-044-2</t>
  </si>
  <si>
    <t>ECARO-25 Reload Kit / 1" for 10, 20, 35, 60 &amp; 100 lb. (No GCA)</t>
  </si>
  <si>
    <t>85-024-2</t>
  </si>
  <si>
    <t>FM-200 Reload Kit / 2 1/2" for 125i &amp; 215i lb. (No GCA)</t>
  </si>
  <si>
    <t>85-045-2</t>
  </si>
  <si>
    <t>ECARO-25 Reload Kit / 2 1/2" for 125i &amp; 215i lb. (No GCA)</t>
  </si>
  <si>
    <t>85-025-2</t>
  </si>
  <si>
    <t>FM-200 Reload Kit / 3" for 215, 375, 650 &amp; 1000 lb.  (No GCA)</t>
  </si>
  <si>
    <t>85-046-2</t>
  </si>
  <si>
    <t>ECARO-25 Reload Kit / 3" for 215, 375, 650 &amp; 1000 lb. (No GCA)</t>
  </si>
  <si>
    <t>85-041-3</t>
  </si>
  <si>
    <t xml:space="preserve">1" (25 mm) Reload Kit </t>
  </si>
  <si>
    <t>85-043-3</t>
  </si>
  <si>
    <t>3" (80 mm) Reload Kit</t>
  </si>
  <si>
    <t>02-1900</t>
  </si>
  <si>
    <t>Core Remove Tool for GCA &amp; SAV</t>
  </si>
  <si>
    <t>02-2031</t>
  </si>
  <si>
    <t>70-1152</t>
  </si>
  <si>
    <t>Spanner Wrench Left Hand - 2 1/2" &amp; 3" Valves for GCA &amp; SAV</t>
  </si>
  <si>
    <t>70-1153</t>
  </si>
  <si>
    <t>Spanner Wrench Right Hand - 2 1/2" and 3" Valves for GCA &amp; SAV</t>
  </si>
  <si>
    <t>73-010</t>
  </si>
  <si>
    <t>70 Gallon Micromist System</t>
  </si>
  <si>
    <t>73-011</t>
  </si>
  <si>
    <t>112 Gallon Micromist System</t>
  </si>
  <si>
    <t>73-001</t>
  </si>
  <si>
    <t>73-002</t>
  </si>
  <si>
    <t>73-0012</t>
  </si>
  <si>
    <t>Nitrogen Tank Assy, Micromist System</t>
  </si>
  <si>
    <t>73-0023</t>
  </si>
  <si>
    <t>Nozzle Assembly for Turbine Generators (2.1 GPM)</t>
  </si>
  <si>
    <t>73-0024</t>
  </si>
  <si>
    <t>Nozzle Assembly for Machinery Spaces (2.1 GPM)</t>
  </si>
  <si>
    <t>02-4414</t>
  </si>
  <si>
    <t>Nozzle Screen</t>
  </si>
  <si>
    <t>73-012</t>
  </si>
  <si>
    <t>Nitrogen Fill Valve Assembly, Micromist System</t>
  </si>
  <si>
    <t>02-10262</t>
  </si>
  <si>
    <t>02-10263</t>
  </si>
  <si>
    <t>02-10264</t>
  </si>
  <si>
    <t>02-10265</t>
  </si>
  <si>
    <t>10-2137</t>
  </si>
  <si>
    <t>Module Enclosure, 10" x 6" x 2.5"</t>
  </si>
  <si>
    <t>02-4236</t>
  </si>
  <si>
    <t>Liquid Level Indicator</t>
  </si>
  <si>
    <t>02-4472</t>
  </si>
  <si>
    <t>Water Valve</t>
  </si>
  <si>
    <t>C02-1254</t>
  </si>
  <si>
    <t>Solenoid Valve, 12 VDC</t>
  </si>
  <si>
    <t>02-4538</t>
  </si>
  <si>
    <t>Hose, 1/8" NPT to 1/4" JIC X 13-1/2" Long</t>
  </si>
  <si>
    <t>02-4522</t>
  </si>
  <si>
    <t>Water Valve Orifice</t>
  </si>
  <si>
    <t>02-4540</t>
  </si>
  <si>
    <t>Hex Nipple, 1/2" NPT</t>
  </si>
  <si>
    <t>73-0040</t>
  </si>
  <si>
    <t>Rupture Disc Assembly for Water Cylinder</t>
  </si>
  <si>
    <t>D3632-1</t>
  </si>
  <si>
    <t>Rupture Disc For Water Cylinder</t>
  </si>
  <si>
    <t>02-4571</t>
  </si>
  <si>
    <t>Check Valve, 1/2" NPT</t>
  </si>
  <si>
    <t>02-4541</t>
  </si>
  <si>
    <t>Tee, 1/2" NPT</t>
  </si>
  <si>
    <t>02-4531</t>
  </si>
  <si>
    <t>Bushing, 1/2" NPT to 1/8" NPT</t>
  </si>
  <si>
    <t>02-4574</t>
  </si>
  <si>
    <t>Pressure Regulator</t>
  </si>
  <si>
    <t>02-4606</t>
  </si>
  <si>
    <t>Hose, 1/2" NPT to 1/2" JIC, 12" Long</t>
  </si>
  <si>
    <t>02-4573</t>
  </si>
  <si>
    <t>Elbow, 1/4" NPT to 1/2" JIC</t>
  </si>
  <si>
    <t>02-4572</t>
  </si>
  <si>
    <t>Hex Nipple, 1/2" NPT to 1/4" NPT</t>
  </si>
  <si>
    <t>02-4527</t>
  </si>
  <si>
    <t>Cross, 1/2" NPT</t>
  </si>
  <si>
    <t>02-4526</t>
  </si>
  <si>
    <t>Vent Valve for Water Cylinder</t>
  </si>
  <si>
    <t>02-4566</t>
  </si>
  <si>
    <t>Bushing, 1" NPT to 1/2" NPT</t>
  </si>
  <si>
    <t>02-4528</t>
  </si>
  <si>
    <t>Hex Nipple, 3/4" NPT</t>
  </si>
  <si>
    <t>73-0034</t>
  </si>
  <si>
    <t>Water Valve Adapter</t>
  </si>
  <si>
    <t>C02-1290</t>
  </si>
  <si>
    <t>Hose, 1/4" JIC to 1/4" JIC X 7-1/2" Long</t>
  </si>
  <si>
    <t>02-4542</t>
  </si>
  <si>
    <t>1/8" NPT Run Tee, Low Pressure</t>
  </si>
  <si>
    <t>02-4535</t>
  </si>
  <si>
    <t>Nipple, 1/8" NPT to 1/4" JIC</t>
  </si>
  <si>
    <t>73-0010</t>
  </si>
  <si>
    <t>Nitrogen/Air Valve Assembly</t>
  </si>
  <si>
    <t>02-4602</t>
  </si>
  <si>
    <t>Elbow, 1/8" Brass Street, High Pressure</t>
  </si>
  <si>
    <t>02-4550</t>
  </si>
  <si>
    <t>Pressure Switch, NEMA Type 1 &amp; 2</t>
  </si>
  <si>
    <t>02-4576</t>
  </si>
  <si>
    <t>Coupling, 1/8" NPT to 1/4" NPT, High Pressure</t>
  </si>
  <si>
    <t>C02-1280</t>
  </si>
  <si>
    <t>Elbow, 90 - Solenoid Valve to Hose</t>
  </si>
  <si>
    <t>02-4521</t>
  </si>
  <si>
    <t>Orifice, Air Valve</t>
  </si>
  <si>
    <t>73-0039</t>
  </si>
  <si>
    <t>Mounting Skid</t>
  </si>
  <si>
    <t>02-4583</t>
  </si>
  <si>
    <t>Bolt, 1/4"-20 UNC X 1-1/4" Lg. - SST</t>
  </si>
  <si>
    <t>02-4582</t>
  </si>
  <si>
    <t>Nut, 1/4"-20 UNC - SST</t>
  </si>
  <si>
    <t>02-4580</t>
  </si>
  <si>
    <t>Washer, 1/4" - SST</t>
  </si>
  <si>
    <t>02-4235</t>
  </si>
  <si>
    <t xml:space="preserve">Drain Valve for Water Tank </t>
  </si>
  <si>
    <t>02-4552</t>
  </si>
  <si>
    <t>Bushing, 2" NPT to 1/2" NPT</t>
  </si>
  <si>
    <t>70-1384-R</t>
  </si>
  <si>
    <t>Mounting Strap, Water Cylinder</t>
  </si>
  <si>
    <t>73-0051</t>
  </si>
  <si>
    <t>Unistrut, 28"</t>
  </si>
  <si>
    <t>02-4533</t>
  </si>
  <si>
    <t>Hose, Air Valve to Regulator, 112 Gallon</t>
  </si>
  <si>
    <t>02-4536</t>
  </si>
  <si>
    <t>Tee, 1/2" NPT, High Pressure</t>
  </si>
  <si>
    <t>02-4539</t>
  </si>
  <si>
    <t>Tee, Branch, 1/8" NPT, High Pressure</t>
  </si>
  <si>
    <t>73-0049</t>
  </si>
  <si>
    <t>Siphon Tube, 112 Gallon System</t>
  </si>
  <si>
    <t>02-4532</t>
  </si>
  <si>
    <t>Elbow, 1/2" NPT to 1/2" JIC, High Pressure</t>
  </si>
  <si>
    <t>02-4575</t>
  </si>
  <si>
    <t>Nipple, 1/2" NPT to 1/4" NPT, High Pressure</t>
  </si>
  <si>
    <t>73-0035</t>
  </si>
  <si>
    <t>Solenoid Bracket</t>
  </si>
  <si>
    <t>C02-1277</t>
  </si>
  <si>
    <t>O-Ring for Pilot Valve</t>
  </si>
  <si>
    <t>C85-1077</t>
  </si>
  <si>
    <t>Main Valve Retainer</t>
  </si>
  <si>
    <t>C02-1289</t>
  </si>
  <si>
    <t>Washer for Main Valve Seal Retainer</t>
  </si>
  <si>
    <t>C02-1015</t>
  </si>
  <si>
    <t>Safety Disc Washer</t>
  </si>
  <si>
    <t>02-4600</t>
  </si>
  <si>
    <t>Coupling, 1/4" NPT</t>
  </si>
  <si>
    <t>C02-1257</t>
  </si>
  <si>
    <t>Pressure Gauge</t>
  </si>
  <si>
    <t>02-4603</t>
  </si>
  <si>
    <t>Coupling, 1/4" NPT x 1/8" Brass</t>
  </si>
  <si>
    <t>02-4585</t>
  </si>
  <si>
    <t>Filter, 1/2" Brass Inline</t>
  </si>
  <si>
    <t>02-4620</t>
  </si>
  <si>
    <t>Drain/Fill Valve Label</t>
  </si>
  <si>
    <t>C70-050</t>
  </si>
  <si>
    <t>50 lb. (22.7 Kg) Cylinder w/ Brass Valve</t>
  </si>
  <si>
    <t>C70-075</t>
  </si>
  <si>
    <t>75 lb. (34.0 Kg) Cylinder w/ Brass Valve</t>
  </si>
  <si>
    <t>C70-100</t>
  </si>
  <si>
    <t>100 lb. (45.4 Kg) Cylinder w/ Brass Valve</t>
  </si>
  <si>
    <t>C70-050-N</t>
  </si>
  <si>
    <t>C70-075-N</t>
  </si>
  <si>
    <t>C70-100-N</t>
  </si>
  <si>
    <t>C70-226</t>
  </si>
  <si>
    <t>Flexible Discharge Bend w/ Check Valve</t>
  </si>
  <si>
    <t>C85-113</t>
  </si>
  <si>
    <t>12V DC Master Cylinder Package w/ Maual Actuator</t>
  </si>
  <si>
    <t>C85-114</t>
  </si>
  <si>
    <t>24V DC Master Cylinder Package w/ Maual Actuator</t>
  </si>
  <si>
    <t>C85-115</t>
  </si>
  <si>
    <t>12V DC Master Cyl. Package w/ M.A. &amp;  Pressure Gauge</t>
  </si>
  <si>
    <t>C85-123</t>
  </si>
  <si>
    <t>24VDC Master Cyl, Pkg. w/M.A. &amp; Pressure Gauge</t>
  </si>
  <si>
    <t>C85-116</t>
  </si>
  <si>
    <t>24V DC Master Cylinder Pkg. w/ M.A., Switch &amp; Pressure Gauge</t>
  </si>
  <si>
    <t>C70-251</t>
  </si>
  <si>
    <t>Primary Actuator Completer Kit (CO2)</t>
  </si>
  <si>
    <t>C70-252</t>
  </si>
  <si>
    <t>Secondary Actuator Completer Kit (CO2)</t>
  </si>
  <si>
    <t>C70-233</t>
  </si>
  <si>
    <t>Pneumatic Actuator Valve &amp; Cylinder Assembly</t>
  </si>
  <si>
    <t>C85-119</t>
  </si>
  <si>
    <t>Local Lever Actuator</t>
  </si>
  <si>
    <t>C70-228</t>
  </si>
  <si>
    <t>Connecting Link Assembly</t>
  </si>
  <si>
    <t>C70-243</t>
  </si>
  <si>
    <t>Pnuematic Connection Assembly</t>
  </si>
  <si>
    <t>C80-010</t>
  </si>
  <si>
    <t>"S" Nozzle</t>
  </si>
  <si>
    <t>C80-1018</t>
  </si>
  <si>
    <t>Flange &amp; Seal Kit for "S" type Nozzle</t>
  </si>
  <si>
    <t>C80-020-B</t>
  </si>
  <si>
    <t>Vent Nozzle (Brass)</t>
  </si>
  <si>
    <t>C80-020-S</t>
  </si>
  <si>
    <t>Vent Nozzle (Stainless Steel)</t>
  </si>
  <si>
    <t>C80-1013</t>
  </si>
  <si>
    <t>Flange &amp; Seal Kit for Vent type Nozzle</t>
  </si>
  <si>
    <t>C80-1046</t>
  </si>
  <si>
    <t>High Temperature Flange &amp; Seal Kit for Vent type Nozzle</t>
  </si>
  <si>
    <t>C80-030</t>
  </si>
  <si>
    <t>Baffle Nozzle (Brass)</t>
  </si>
  <si>
    <t>C80-041</t>
  </si>
  <si>
    <t>1/2" Radial Nozzle / 360 Degree (100 lb/min Flow Rate)</t>
  </si>
  <si>
    <t>C80-042</t>
  </si>
  <si>
    <t>1/2" Radial Nozzle / 180 Degree (100 lb/min Flow Rate)</t>
  </si>
  <si>
    <t>C80-043</t>
  </si>
  <si>
    <t>3/4" Radial Nozzle / 360 Degree (150 lb/min Flow Rate)</t>
  </si>
  <si>
    <t>C80-044</t>
  </si>
  <si>
    <t>3/4" Radial Nozzle / 180 Degree (150 lb/min Flow Rate)</t>
  </si>
  <si>
    <t>C80-045</t>
  </si>
  <si>
    <t>1" Radial Nozzle / 360 Degree (250 lb/min Flow Rate)</t>
  </si>
  <si>
    <t>C80-046</t>
  </si>
  <si>
    <t>1" Radial Nozzle / 180 Degree (250 lb/min Flow Rate)</t>
  </si>
  <si>
    <t>C02-1181</t>
  </si>
  <si>
    <t>Nozzle Strainer</t>
  </si>
  <si>
    <t>C02-1204</t>
  </si>
  <si>
    <t>1/2" Check Valve (Brass)</t>
  </si>
  <si>
    <t>C02-1205</t>
  </si>
  <si>
    <t>3/4" Check Valve (Brass)</t>
  </si>
  <si>
    <t>C02-1206</t>
  </si>
  <si>
    <t>1" Check Valve (Brass)</t>
  </si>
  <si>
    <t>C02-1207</t>
  </si>
  <si>
    <t>1 1/2" Check Valve (Brass)</t>
  </si>
  <si>
    <t>C02-1240</t>
  </si>
  <si>
    <t>2" Check Valves (Brass)</t>
  </si>
  <si>
    <t>C02-1210</t>
  </si>
  <si>
    <t>1/2" Stop / Maintenance Valve / Carbon Steel</t>
  </si>
  <si>
    <t>C02-1211</t>
  </si>
  <si>
    <t xml:space="preserve">3/4" Stop / Maintenance Valve / Carbon Steel </t>
  </si>
  <si>
    <t>C02-1212</t>
  </si>
  <si>
    <t>1" Stop / Maintenance Valve / Carbon Steel</t>
  </si>
  <si>
    <t>C02-1213</t>
  </si>
  <si>
    <t>1 1/2" Stop / Maintenance Valve / Carbon Steel</t>
  </si>
  <si>
    <t>C02-1363</t>
  </si>
  <si>
    <t>1/2" Header Vent Plug / Low Pressure</t>
  </si>
  <si>
    <t>C70-231</t>
  </si>
  <si>
    <t>1/2" Header Safety Release / High Pressure</t>
  </si>
  <si>
    <t>C70-202</t>
  </si>
  <si>
    <t>Pressure Switch Assembly / DP ST</t>
  </si>
  <si>
    <t>C02-1231</t>
  </si>
  <si>
    <t>Ex-Proof Pressure Switch Assembly / DPDT</t>
  </si>
  <si>
    <t>C70-230</t>
  </si>
  <si>
    <t>Pressure Trip Assembly</t>
  </si>
  <si>
    <t>C02-1230</t>
  </si>
  <si>
    <t>Pressure Operated Siren</t>
  </si>
  <si>
    <t>C70-235</t>
  </si>
  <si>
    <t>Pneumatic Time Delay / 30 Seconds</t>
  </si>
  <si>
    <t>C70-237</t>
  </si>
  <si>
    <t>Pneumatic Time Delay / 60 Seconds</t>
  </si>
  <si>
    <t>IG71-240</t>
  </si>
  <si>
    <t>Fike Wintergreen Odorizer (UL only)</t>
  </si>
  <si>
    <t>IG71-241</t>
  </si>
  <si>
    <t>Fike Odorizer Replacement Cartridge</t>
  </si>
  <si>
    <t>02-9868</t>
  </si>
  <si>
    <t>Wintergreen Odorizer</t>
  </si>
  <si>
    <t>02-9876</t>
  </si>
  <si>
    <t>Odorizer Replacement Cartridge</t>
  </si>
  <si>
    <t>C70-227</t>
  </si>
  <si>
    <t>C02 Filling Adaptor Assembly</t>
  </si>
  <si>
    <t>02-11397</t>
  </si>
  <si>
    <t>Warning Sign / Vacate Immediately -- Inside Room</t>
  </si>
  <si>
    <t>02-11398</t>
  </si>
  <si>
    <t>Warning Sign / Do Not Enter</t>
  </si>
  <si>
    <t>02-11399</t>
  </si>
  <si>
    <t>Warning Sign / When Alarm Operates</t>
  </si>
  <si>
    <t>02-11400</t>
  </si>
  <si>
    <t>Caution Sign / Vacate Immediately -- Nearby Space</t>
  </si>
  <si>
    <t>02-11401</t>
  </si>
  <si>
    <t>Warning Sign / Ventillate Before Entering</t>
  </si>
  <si>
    <t>02-11402</t>
  </si>
  <si>
    <t>Warning Sign / Manual Actuation</t>
  </si>
  <si>
    <t>C02-1367</t>
  </si>
  <si>
    <t>Warning Sign / Primary Actuation (304 SST)</t>
  </si>
  <si>
    <t>C02-1368</t>
  </si>
  <si>
    <t>Warning Sign / Secondary Actuation (304 SST)</t>
  </si>
  <si>
    <t>C02-1388</t>
  </si>
  <si>
    <t>Warning Sign / Manual Actuation (304 SST)</t>
  </si>
  <si>
    <t>C02-1390</t>
  </si>
  <si>
    <t>Warning  Sign / Vacate / Nearby Space  (304 SST)</t>
  </si>
  <si>
    <t>C02-1391</t>
  </si>
  <si>
    <t>Warning  Sign / Vacate  / Inside Room (304 SST)</t>
  </si>
  <si>
    <t>C02-1392</t>
  </si>
  <si>
    <t>Warning  Sign / Do Not Enter (304 SST)</t>
  </si>
  <si>
    <t>02-14051</t>
  </si>
  <si>
    <t>C02/HFC-227ea Flow Calculation Program &amp; Key (V4.0)</t>
  </si>
  <si>
    <t>C70-211</t>
  </si>
  <si>
    <t>50 lb. Cylinder Strap</t>
  </si>
  <si>
    <t>C70-212</t>
  </si>
  <si>
    <t>75 lb. Cylinder Strap</t>
  </si>
  <si>
    <t>C70-213</t>
  </si>
  <si>
    <t>100 lb. Cylinder Strap</t>
  </si>
  <si>
    <t>C70-1114-2</t>
  </si>
  <si>
    <t>Center / Front / Weigh Rail - 2 Cylinder</t>
  </si>
  <si>
    <t>C70-1114-3</t>
  </si>
  <si>
    <t>Center / Front / Weigh Rail - 3 Cylinder</t>
  </si>
  <si>
    <t>C70-1114-4</t>
  </si>
  <si>
    <t>Center / Front / Weigh Rail - 4 Cylinder</t>
  </si>
  <si>
    <t>C70-1114-5</t>
  </si>
  <si>
    <t>Center / Front / Weigh Rail - 5 Cylinder</t>
  </si>
  <si>
    <t>C70-1114-6</t>
  </si>
  <si>
    <t>Center / Front / Weigh Rail - 6 Cylinder</t>
  </si>
  <si>
    <t>C70-1113</t>
  </si>
  <si>
    <t>Post, Vertical</t>
  </si>
  <si>
    <t>02-4232</t>
  </si>
  <si>
    <t>Weigh Bar Bracket</t>
  </si>
  <si>
    <t>02-4229</t>
  </si>
  <si>
    <t>Post Base, Single or Double Row Rack</t>
  </si>
  <si>
    <t>02-4233</t>
  </si>
  <si>
    <t>Tee Bracket, Center / Weigh Rail Support</t>
  </si>
  <si>
    <t>C70-1111</t>
  </si>
  <si>
    <t>Cylinder Saddle / 50, 75, or 100 lb. Cylinder</t>
  </si>
  <si>
    <t>02-4218</t>
  </si>
  <si>
    <t>Nut, 1/2" UNC, Special Unistrut Connection</t>
  </si>
  <si>
    <t>C02-1209</t>
  </si>
  <si>
    <t>Nut, 1/2" UNC</t>
  </si>
  <si>
    <t>C02-1208</t>
  </si>
  <si>
    <t>Rod, 1/2" x 12 1/2" / Single Row</t>
  </si>
  <si>
    <t>C02-1214</t>
  </si>
  <si>
    <t>Rod, 1/2" x 24 "/ Double Row Rack</t>
  </si>
  <si>
    <t>02-4372</t>
  </si>
  <si>
    <t>Lock Washer, 1/2"</t>
  </si>
  <si>
    <t>02-4373</t>
  </si>
  <si>
    <t>Flat Washer, 1/2"</t>
  </si>
  <si>
    <t>02-4231</t>
  </si>
  <si>
    <t>Nut Coupler, 1/2" X 1-3/4" Long</t>
  </si>
  <si>
    <t>C70-229</t>
  </si>
  <si>
    <t>Weigh Beam w/ Scale, Brass Valve</t>
  </si>
  <si>
    <t>C70-040-10</t>
  </si>
  <si>
    <t>1 Cylinder Rack Assembly</t>
  </si>
  <si>
    <t>C70-040-20</t>
  </si>
  <si>
    <t>2 Cylinder Rack Assembly</t>
  </si>
  <si>
    <t>C70-040-30</t>
  </si>
  <si>
    <t>3 Cylinder Rack Assembly</t>
  </si>
  <si>
    <t>C70-040-40</t>
  </si>
  <si>
    <t>4 Cylinder Rack Assembly</t>
  </si>
  <si>
    <t>C70-040-50</t>
  </si>
  <si>
    <t>5 Cylinder Rack Assembly</t>
  </si>
  <si>
    <t>C70-040-60</t>
  </si>
  <si>
    <t>6 Cylinder Rack Assembly</t>
  </si>
  <si>
    <t>C70-040-20A</t>
  </si>
  <si>
    <t>2 Cylinder Rack Add On</t>
  </si>
  <si>
    <t>C70-040-30A</t>
  </si>
  <si>
    <t>3 Cylinder Rack Add On</t>
  </si>
  <si>
    <t>C70-040-40A</t>
  </si>
  <si>
    <t>4 Cylinder Rack Add On</t>
  </si>
  <si>
    <t>C70-040-50A</t>
  </si>
  <si>
    <t>5 Cylinder Rack Add On</t>
  </si>
  <si>
    <t>C70-040-60A</t>
  </si>
  <si>
    <t>6 Cylinder Rack Add On</t>
  </si>
  <si>
    <t>C70-040-22</t>
  </si>
  <si>
    <t>C70-040-33</t>
  </si>
  <si>
    <t>C70-040-44</t>
  </si>
  <si>
    <t>8 Cylinder Rack Assembly</t>
  </si>
  <si>
    <t>C70-040-55</t>
  </si>
  <si>
    <t>10 Cylinder Rack Assembly</t>
  </si>
  <si>
    <t>C70-040-66</t>
  </si>
  <si>
    <t>12 Cylinder Rack Assembly</t>
  </si>
  <si>
    <t>C70-040-22A</t>
  </si>
  <si>
    <t>C70-040-33A</t>
  </si>
  <si>
    <t>C70-040-44A</t>
  </si>
  <si>
    <t>8 Cylinder Rack Add On</t>
  </si>
  <si>
    <t>C70-040-55A</t>
  </si>
  <si>
    <t>10 Cylinder Rack Add On</t>
  </si>
  <si>
    <t>C70-040-66A</t>
  </si>
  <si>
    <t>12 Cylinder Rack Add On</t>
  </si>
  <si>
    <t>C70-040-B22</t>
  </si>
  <si>
    <t>C70-040-B33</t>
  </si>
  <si>
    <t>C70-040-B44</t>
  </si>
  <si>
    <t>C70-040-B55</t>
  </si>
  <si>
    <t>C70-040-B66</t>
  </si>
  <si>
    <t>C70-040-B22A</t>
  </si>
  <si>
    <t>C70-040-B33A</t>
  </si>
  <si>
    <t>C70-040-B44A</t>
  </si>
  <si>
    <t>C70-040-B55A</t>
  </si>
  <si>
    <t>C70-040-B66A</t>
  </si>
  <si>
    <t>C70-040-20-N</t>
  </si>
  <si>
    <t>C70-040-30-N</t>
  </si>
  <si>
    <t>C70-1149-2</t>
  </si>
  <si>
    <t>Center / Front / Weigh Rail SST - 2 Cylinder</t>
  </si>
  <si>
    <t>C70-1149-3</t>
  </si>
  <si>
    <t>Center / Front / Weigh Rail SST - 3 Cylinder</t>
  </si>
  <si>
    <t>C70-1149-4</t>
  </si>
  <si>
    <t>Center / Front / Weigh Rail SST- 4 Cylinder</t>
  </si>
  <si>
    <t>C70-1149-5</t>
  </si>
  <si>
    <t>Center / Front / Weigh Rail SST - 5 Cylinder</t>
  </si>
  <si>
    <t>C70-1149-6</t>
  </si>
  <si>
    <t>Center / Front / Weigh Rail SST - 6 Cylinder</t>
  </si>
  <si>
    <t>C70-1148</t>
  </si>
  <si>
    <t>Post, Vertical SST</t>
  </si>
  <si>
    <t>02-4747</t>
  </si>
  <si>
    <t>Weigh Bar Bracket SST</t>
  </si>
  <si>
    <t>02-4746</t>
  </si>
  <si>
    <t>Post Base, Single or Double Row Rack SST</t>
  </si>
  <si>
    <t>02-4748</t>
  </si>
  <si>
    <t>Tee Bracket, Center / Weigh Rail Support SST</t>
  </si>
  <si>
    <t>C70-1111-N</t>
  </si>
  <si>
    <t xml:space="preserve">Marine Cylinder Saddle / 50, 75, or 100 lb. Cylinder </t>
  </si>
  <si>
    <t>02-4679</t>
  </si>
  <si>
    <t>Nut, 1/2" UNC, Special Unistrut Connection SST</t>
  </si>
  <si>
    <t>02-4750</t>
  </si>
  <si>
    <t>Nut, 1/2" UNC SST</t>
  </si>
  <si>
    <t>02-4751</t>
  </si>
  <si>
    <t>Rod, 1/2" x 12 1/2" / Single Row SST</t>
  </si>
  <si>
    <t>02-4757</t>
  </si>
  <si>
    <t>Rod, 1/2" x 24 "/ Double Row Rack SST</t>
  </si>
  <si>
    <t>02-4755</t>
  </si>
  <si>
    <t>Lock Washer, 1/2" SST</t>
  </si>
  <si>
    <t>E02-0262</t>
  </si>
  <si>
    <t>Flat Washer, 1/2" SST</t>
  </si>
  <si>
    <t>02-4752</t>
  </si>
  <si>
    <t>Nut Coupler, 1/2" X 1-3/4" Long SST</t>
  </si>
  <si>
    <t>C85-010</t>
  </si>
  <si>
    <t>Brass Cylinder Valve Assembly</t>
  </si>
  <si>
    <t>C85-1099</t>
  </si>
  <si>
    <t>Connector Fitting / Valve to Solenoid (SST)</t>
  </si>
  <si>
    <t>C85-1100</t>
  </si>
  <si>
    <t>Pilot Valve Assembly</t>
  </si>
  <si>
    <t>C02-1292</t>
  </si>
  <si>
    <t>Manual Actuator</t>
  </si>
  <si>
    <t>C70-1102</t>
  </si>
  <si>
    <t>Lever for Manual Actuator</t>
  </si>
  <si>
    <t>C02-1026</t>
  </si>
  <si>
    <t>O-RING AS568 011 N0674-70 SAE</t>
  </si>
  <si>
    <t>C02-1027</t>
  </si>
  <si>
    <t>Lock Pin Assembly</t>
  </si>
  <si>
    <t>C70-1160</t>
  </si>
  <si>
    <t>Handle, Replacement - for Local Lever Actuator</t>
  </si>
  <si>
    <t>02-12398</t>
  </si>
  <si>
    <t>Lynch-Pin, Replacement - for Local Lever Actuator</t>
  </si>
  <si>
    <t>C02-1278</t>
  </si>
  <si>
    <t>Elbow / 90 Degree - Brass - 1/8" x 1/4" JIC</t>
  </si>
  <si>
    <t>C02-1279</t>
  </si>
  <si>
    <t>Hose / Flexible - SST - 1/4" Female JIC x 9" Long</t>
  </si>
  <si>
    <t>C02-1291</t>
  </si>
  <si>
    <t>Tee / 1/4" NPT x 1/4" JIC - Brass</t>
  </si>
  <si>
    <t>02-2213</t>
  </si>
  <si>
    <t>Security Seal, Beaded Cable Tie</t>
  </si>
  <si>
    <t>C70-1107</t>
  </si>
  <si>
    <t>Siphon Tube / 50 lb. Cylinder</t>
  </si>
  <si>
    <t>C70-1108</t>
  </si>
  <si>
    <t>Siphon Tube / 75 lb. Cylinder</t>
  </si>
  <si>
    <t>C70-1109</t>
  </si>
  <si>
    <t>Siphon Tube / 100 lb. Cylinder</t>
  </si>
  <si>
    <t>C02-1173</t>
  </si>
  <si>
    <t>Cylinder Nameplate (Non U.L.)</t>
  </si>
  <si>
    <t>02-4829</t>
  </si>
  <si>
    <t>02-4828</t>
  </si>
  <si>
    <t>Adaptor Ring</t>
  </si>
  <si>
    <t>Strainer / Vent or "S" Nozzle</t>
  </si>
  <si>
    <t>C80-1004</t>
  </si>
  <si>
    <t>"S" Nozzle Body</t>
  </si>
  <si>
    <t>C80-1002</t>
  </si>
  <si>
    <t>Brass Insert, Orifice "S" Nozzle</t>
  </si>
  <si>
    <t>C80-1017</t>
  </si>
  <si>
    <t>SST Insert, Orifice "S" Nozzle</t>
  </si>
  <si>
    <t>C80-1007</t>
  </si>
  <si>
    <t>Sealing Disc / Flange &amp; Seal Kit - "S" Nozzle</t>
  </si>
  <si>
    <t>C80-1011</t>
  </si>
  <si>
    <t>Sealing Disc / Flange &amp; Seal Kit - Vent Nozzle</t>
  </si>
  <si>
    <t>C80-1045</t>
  </si>
  <si>
    <t>Sealing Disc / High Temp Flange &amp; Seal Kit - Vent Nozzle</t>
  </si>
  <si>
    <t>C02-1175</t>
  </si>
  <si>
    <t>O-Ring / Flange &amp; Seal Kit</t>
  </si>
  <si>
    <t>70-371-1</t>
  </si>
  <si>
    <t>Pre-Engineered Dust Collector Fire Suppression CO2 1 Cylinder Kit</t>
  </si>
  <si>
    <t>70-371-2</t>
  </si>
  <si>
    <t>Pre-Engineered Dust Collector Fire Suppression CO2 2 Cylinder Kit</t>
  </si>
  <si>
    <t>70-371-3</t>
  </si>
  <si>
    <t>Pre-Engineered Dust Collector Fire Suppression CO2 3 Cylinder Kit</t>
  </si>
  <si>
    <t>70-371-4</t>
  </si>
  <si>
    <t>Pre-Engineered Dust Collector Fire Suppression CO2 4 Cylinder Kit</t>
  </si>
  <si>
    <t>70-371-5</t>
  </si>
  <si>
    <t>Pre-Engineered Dust Collector Fire Suppression CO2 5 Cylinder Kit</t>
  </si>
  <si>
    <t>70-371-6</t>
  </si>
  <si>
    <t>Pre-Engineered Dust Collector Fire Suppression CO2 6 Cylinder Kit</t>
  </si>
  <si>
    <t>70-371-7</t>
  </si>
  <si>
    <t>Pre-Engineered Dust Collector Fire Suppression CO2 7 Cylinder Kit</t>
  </si>
  <si>
    <t>70-371-8</t>
  </si>
  <si>
    <t>Pre-Engineered Dust Collector Fire Suppression CO2 8 Cylinder Kit</t>
  </si>
  <si>
    <t>70-371-9</t>
  </si>
  <si>
    <t>Pre-Engineered Dust Collector Fire Suppression CO2 9 Cylinder Kit</t>
  </si>
  <si>
    <t>70-371-10</t>
  </si>
  <si>
    <t>Pre-Engineered Dust Collector Fire Suppression CO2 10 Cylinder Kit</t>
  </si>
  <si>
    <t>70-372-1</t>
  </si>
  <si>
    <t>Pre-Engineered Dust Collector Fire Suppression IG-01 1 Cylinder Kit</t>
  </si>
  <si>
    <t>70-372-2</t>
  </si>
  <si>
    <t>Pre-Engineered Dust Collector Fire Suppression IG-01 2 Cylinder Kit</t>
  </si>
  <si>
    <t>70-372-3</t>
  </si>
  <si>
    <t>Pre-Engineered Dust Collector Fire Suppression IG-01 3 Cylinder Kit</t>
  </si>
  <si>
    <t>70-372-4</t>
  </si>
  <si>
    <t>Pre-Engineered Dust Collector Fire Suppression IG-01 4 Cylinder Kit</t>
  </si>
  <si>
    <t>70-372-5</t>
  </si>
  <si>
    <t>Pre-Engineered Dust Collector Fire Suppression IG-01 5 Cylinder Kit</t>
  </si>
  <si>
    <t>70-372-6</t>
  </si>
  <si>
    <t>Pre-Engineered Dust Collector Fire Suppression IG-01 6 Cylinder Kit</t>
  </si>
  <si>
    <t>70-372-7</t>
  </si>
  <si>
    <t>Pre-Engineered Dust Collector Fire Suppression IG-01 7 Cylinder Kit</t>
  </si>
  <si>
    <t>70-372-8</t>
  </si>
  <si>
    <t>Pre-Engineered Dust Collector Fire Suppression IG-01 8 Cylinder Kit</t>
  </si>
  <si>
    <t>70-372-9</t>
  </si>
  <si>
    <t>Pre-Engineered Dust Collector Fire Suppression IG-01 9 Cylinder Kit</t>
  </si>
  <si>
    <t>70-372-10</t>
  </si>
  <si>
    <t>Pre-Engineered Dust Collector Fire Suppression IG-01 10 Cylinder Kit</t>
  </si>
  <si>
    <t>10-2951</t>
  </si>
  <si>
    <t>Pre-Engineered Dust Collector SHP Pro 120v Detection/Control Kit</t>
  </si>
  <si>
    <t>10-2952</t>
  </si>
  <si>
    <t>Pre-Engineered Dust Collector SHP Pro 240v Detection/Control Kit</t>
  </si>
  <si>
    <t>10-2953</t>
  </si>
  <si>
    <t>Pre-Engineered Dust Collector Potter (ULC) Detection/Control Kit</t>
  </si>
  <si>
    <t>CO2 Completer Kit for Nitrogen Actuator</t>
  </si>
  <si>
    <t>C80-059</t>
  </si>
  <si>
    <t>CO2 Dust Collector Vent Nozzle (#3)</t>
  </si>
  <si>
    <t>IG71-248</t>
  </si>
  <si>
    <t>Argon Dust Collector Vent Nozzle (#2)</t>
  </si>
  <si>
    <t>E70-077</t>
  </si>
  <si>
    <t>Argon Dust Collector 200bar IG-01 Cylinder</t>
  </si>
  <si>
    <t>02-12561</t>
  </si>
  <si>
    <t>Argon 200bar IG-01 Gauge</t>
  </si>
  <si>
    <t>02-15846</t>
  </si>
  <si>
    <t>Warning Sign, Actuation</t>
  </si>
  <si>
    <t>02-15847</t>
  </si>
  <si>
    <t>Warning Sign, Do Not Open</t>
  </si>
  <si>
    <t>02-15872</t>
  </si>
  <si>
    <t>Warning Sign, Nearby Space</t>
  </si>
  <si>
    <t>CO2 Odorizer refill</t>
  </si>
  <si>
    <t>Argon Odorizer refill</t>
  </si>
  <si>
    <t>IG71-103-200-55</t>
  </si>
  <si>
    <t>80 Liter ProInert Cylinder Assembly - 200 Bar</t>
  </si>
  <si>
    <t>IG71-103-300-55</t>
  </si>
  <si>
    <t>80 Liter ProInert Cylinder Assembly - 300 Bar</t>
  </si>
  <si>
    <t>IG71-103-200-541</t>
  </si>
  <si>
    <t>IG71-103-300-541</t>
  </si>
  <si>
    <t>06-697</t>
  </si>
  <si>
    <t>Deposit for Pallet (maximum 11 cylinders per pallet)</t>
  </si>
  <si>
    <t>IG71-236-200-55-PE</t>
  </si>
  <si>
    <t>Completer Kit-Primary Electric w/ UVO (Thread Type = NPT)</t>
  </si>
  <si>
    <t>IG71-236-200-55-PP</t>
  </si>
  <si>
    <t>Completer Kit-Primary Pneumatic w/ Relay Act. (Thread Type = NPT)</t>
  </si>
  <si>
    <t>IG71-236-200-55-SP</t>
  </si>
  <si>
    <t>Completer Kit-Secondary Pneumatic w/ Pneu. Act. (Thread Type = NPT)</t>
  </si>
  <si>
    <t>IG71-236-200-55-SPL</t>
  </si>
  <si>
    <t>Completer Kit-Secondary Pneumatic w/ Pneu. Act. &amp; LPS(Thread Type = NPT)</t>
  </si>
  <si>
    <t>IG71-236-300-55-PE</t>
  </si>
  <si>
    <t>IG71-236-300-55-PP</t>
  </si>
  <si>
    <t>IG71-236-300-55-SP</t>
  </si>
  <si>
    <t>IG71-236-300-55-SPL</t>
  </si>
  <si>
    <t>IG71-112-200-55-PE</t>
  </si>
  <si>
    <t>Completer Kit-Primary Electric w/ UVO (Thread Type = BSP)</t>
  </si>
  <si>
    <t>IG71-112-200-55-PP</t>
  </si>
  <si>
    <t>Completer Kit-Primary Pneumatic w/ Relay Act. (Thread Type = BSP)</t>
  </si>
  <si>
    <t>IG71-112-200-55-SP</t>
  </si>
  <si>
    <t>Completer Kit-Secondary Pneumatic w/ Pneu. Act. (Thread Type = BSP)</t>
  </si>
  <si>
    <t>IG71-112-200-55-SPL</t>
  </si>
  <si>
    <t>IG71-112-300-55-PE</t>
  </si>
  <si>
    <t>IG71-112-300-55-PP</t>
  </si>
  <si>
    <t>IG71-112-300-55-SP</t>
  </si>
  <si>
    <t>Completer Kit-Secondary Pneumatic w/ Pneu. Act .(Thread Type = BSP)</t>
  </si>
  <si>
    <t>IG71-112-300-55-SPL</t>
  </si>
  <si>
    <t>IG71-236-200-541-PE</t>
  </si>
  <si>
    <t>IG71-236-200-541-PP</t>
  </si>
  <si>
    <t>IG71-236-200-541-SP</t>
  </si>
  <si>
    <t>IG71-236-200-541-SPL</t>
  </si>
  <si>
    <t>Completer Kit-Secondary Pneumatic w/ Pneu. Act. &amp; LPS(Thread Type = BSP)</t>
  </si>
  <si>
    <t>IG71-236-300-541-PE</t>
  </si>
  <si>
    <t>IG71-236-300-541-PP</t>
  </si>
  <si>
    <t>IG71-236-300-541-SP</t>
  </si>
  <si>
    <t>IG71-236-300-541-SPL</t>
  </si>
  <si>
    <t>Completer Kit-Secondary Pneumatic w/ Pneu. Act . &amp; LPS(Thread Type = BSP)</t>
  </si>
  <si>
    <t>IG71-112-200-541-PE</t>
  </si>
  <si>
    <t>IG71-112-200-541-PP</t>
  </si>
  <si>
    <t>IG71-112-200-541-SP</t>
  </si>
  <si>
    <t>IG71-112-200-541-SPL</t>
  </si>
  <si>
    <t>IG71-112-300-541-PE</t>
  </si>
  <si>
    <t>IG71-112-300-541-PP</t>
  </si>
  <si>
    <t>IG71-112-300-541-SP</t>
  </si>
  <si>
    <t>IG71-112-300-541-SPL</t>
  </si>
  <si>
    <t>IG71-114</t>
  </si>
  <si>
    <t>Primary Actuator Completer Kit (PROINERT)</t>
  </si>
  <si>
    <t>IG71-115</t>
  </si>
  <si>
    <t>Secondary Actuator Completer Kit (PROINERT)</t>
  </si>
  <si>
    <t>IG71-209-XXXXX</t>
  </si>
  <si>
    <t>Discharge Nozzle Assembly - 1/2" (15MM)</t>
  </si>
  <si>
    <t>IG71-210-XXXXX</t>
  </si>
  <si>
    <t>Discharge Nozzle Assembly - 3/4" (20MM)</t>
  </si>
  <si>
    <t>IG71-211-XXXXX</t>
  </si>
  <si>
    <t>Discharge Nozzle Assembly - 1" (25MM)</t>
  </si>
  <si>
    <t>IG71-216-XXXXX</t>
  </si>
  <si>
    <t>Discharge Nozzle Assembly - 1 1/4" (32MM)</t>
  </si>
  <si>
    <t>IG71-212-XXXXX</t>
  </si>
  <si>
    <t>Discharge Nozzle Assembly - 1 1/2" (40MM)</t>
  </si>
  <si>
    <t>IG71-213-XXXXX</t>
  </si>
  <si>
    <t>Discharge Nozzle Assembly - 2" (50MM)</t>
  </si>
  <si>
    <t>IG71-072-XXXXX</t>
  </si>
  <si>
    <t>IG71-073-XXXXX</t>
  </si>
  <si>
    <t>IG71-074-XXXXX</t>
  </si>
  <si>
    <t>IG71-215-XXXXX</t>
  </si>
  <si>
    <t>IG71-075-XXXXX</t>
  </si>
  <si>
    <t>IG71-214-XXXXX</t>
  </si>
  <si>
    <t>IG71-081-001</t>
  </si>
  <si>
    <t>Single Row Rack Assembly - 1 Cylinder</t>
  </si>
  <si>
    <t>IG71-081-002</t>
  </si>
  <si>
    <t>Single Row Rack Assembly - 2 Cylinders</t>
  </si>
  <si>
    <t>IG71-081-003</t>
  </si>
  <si>
    <t>Single Row Rack Assembly - 3 Cylinders</t>
  </si>
  <si>
    <t>IG71-081-004</t>
  </si>
  <si>
    <t>Single Row Rack Assembly - 4 Cylinders</t>
  </si>
  <si>
    <t>IG71-081-005</t>
  </si>
  <si>
    <t>Single Row Rack Assembly - 5 Cylinders</t>
  </si>
  <si>
    <t>IG71-082-001</t>
  </si>
  <si>
    <t>Double Row Rack Assembly - 2 Cylinders (1/1)</t>
  </si>
  <si>
    <t>IG71-082-002</t>
  </si>
  <si>
    <t>Double Row Rack Assembly - 4 Cylinders (2/2)</t>
  </si>
  <si>
    <t>IG71-082-003</t>
  </si>
  <si>
    <t>Double Row Rack Assembly - 6 Cylinders (3/3)</t>
  </si>
  <si>
    <t>IG71-082-004</t>
  </si>
  <si>
    <t>Double Row Rack Assembly - 8 Cylinders (4/4)</t>
  </si>
  <si>
    <t>IG71-082-005</t>
  </si>
  <si>
    <t>Double Row Rack Assembly - 10 Cylinders (5/5)</t>
  </si>
  <si>
    <t>IG71-083-001</t>
  </si>
  <si>
    <t>Triple Row Rack Assembly - 6 Cylinders (2/2/2)</t>
  </si>
  <si>
    <t>IG71-083-002</t>
  </si>
  <si>
    <t>Triple Row Rack Assembly - 9 Cylinders (3/3/3)</t>
  </si>
  <si>
    <t>IG71-083-003</t>
  </si>
  <si>
    <t>Triple Row Rack Assembly - 12 Cylinders (4/4/4)</t>
  </si>
  <si>
    <t>IG71-083-004</t>
  </si>
  <si>
    <t>Triple Row Rack Assembly - 15 Cylinders (5/5/5)</t>
  </si>
  <si>
    <t>IG71-084-001</t>
  </si>
  <si>
    <t>Double &amp; Single Row Rack Assembly - 7 Cylinders (4/3)</t>
  </si>
  <si>
    <t>IG71-084-002</t>
  </si>
  <si>
    <t>Double &amp; Single Row Rack Assembly - 9 Cylinders (5/4)</t>
  </si>
  <si>
    <t>IG71-085-001</t>
  </si>
  <si>
    <t>Triple &amp; Double Row Rack Assembly - 11 Cylinders (5/5/1)</t>
  </si>
  <si>
    <t>IG71-085-002</t>
  </si>
  <si>
    <t>Triple &amp; Double Row Rack Assembly - 13 Cylinders (5/5/3)</t>
  </si>
  <si>
    <t>IG71-085-003</t>
  </si>
  <si>
    <t>Triple &amp; Double Row Rack Assembly - 14 Cylinders (5/5/4)</t>
  </si>
  <si>
    <t>02-11883</t>
  </si>
  <si>
    <t>Single Row - Manifold Bracket</t>
  </si>
  <si>
    <t>02-11884</t>
  </si>
  <si>
    <t>Double Row - Manifold Bracket</t>
  </si>
  <si>
    <t>02-11885</t>
  </si>
  <si>
    <t>Triple Row - Manifold Bracket</t>
  </si>
  <si>
    <t>IG71-065-1</t>
  </si>
  <si>
    <t>Unistrut Channel Upright 86" Long/ includes P/N 02-11883</t>
  </si>
  <si>
    <t>IG71-065-2</t>
  </si>
  <si>
    <t>Unistrut Channel Upright 86" Long/ includes P/N 02-11884</t>
  </si>
  <si>
    <t>IG71-065-3</t>
  </si>
  <si>
    <t>Unistrut Channel Upright 86" Long/ includes P/N 02-11885</t>
  </si>
  <si>
    <t>70-395-10-CD</t>
  </si>
  <si>
    <t>1" Selector Valve and UVO</t>
  </si>
  <si>
    <t>70-395-15-CD</t>
  </si>
  <si>
    <t>1 1/2" Selector Valve and UVO</t>
  </si>
  <si>
    <t>70-395-20-CD</t>
  </si>
  <si>
    <t>2" Selector Valve and UVO</t>
  </si>
  <si>
    <t>70-395-30-CD</t>
  </si>
  <si>
    <t>3" Selector Valve and UVO</t>
  </si>
  <si>
    <t>IG71-111</t>
  </si>
  <si>
    <t>Release Fitting</t>
  </si>
  <si>
    <t>IG71-076</t>
  </si>
  <si>
    <t>Manifold Safety Disc Outlet</t>
  </si>
  <si>
    <t>IG71-202</t>
  </si>
  <si>
    <t>Pressure Switch - Double Pole Single Throw</t>
  </si>
  <si>
    <t>C02-1340</t>
  </si>
  <si>
    <t>1/4" Check Valve - NPT (Nitrogen Actuation Line)</t>
  </si>
  <si>
    <t>C02-1355</t>
  </si>
  <si>
    <t>1/4" Check Valve - Tube (Nitrogen Actuation Line)</t>
  </si>
  <si>
    <t>02-11776</t>
  </si>
  <si>
    <t>Caution "Exit" Sign</t>
  </si>
  <si>
    <t>02-11777</t>
  </si>
  <si>
    <t>02-11778</t>
  </si>
  <si>
    <t>Caution "Release" Sign</t>
  </si>
  <si>
    <t>IG71-064</t>
  </si>
  <si>
    <t>ProInert Valve Fill Tool</t>
  </si>
  <si>
    <t>02-11599</t>
  </si>
  <si>
    <t>ProInert Fill Adapter, 1/4" NPT x G5/8 Female Swivel</t>
  </si>
  <si>
    <t>02-13887</t>
  </si>
  <si>
    <t>Valve Core (Need 2 per cylinder)</t>
  </si>
  <si>
    <t>IG71-0152</t>
  </si>
  <si>
    <t>Blanking Plug</t>
  </si>
  <si>
    <t>IG71-099</t>
  </si>
  <si>
    <t>Core Insertion/Removal Tool</t>
  </si>
  <si>
    <t>IG71-0166</t>
  </si>
  <si>
    <t>Plug Removal Tool</t>
  </si>
  <si>
    <t>IG71-235</t>
  </si>
  <si>
    <t>Valve Lockout Assembly</t>
  </si>
  <si>
    <t>02-11755</t>
  </si>
  <si>
    <t>ProInert Retaining Clip</t>
  </si>
  <si>
    <t>IG71-0106</t>
  </si>
  <si>
    <t>Pressure Gauge Port Plug</t>
  </si>
  <si>
    <t>IG71-243</t>
  </si>
  <si>
    <t>ProInert Discharge Tool</t>
  </si>
  <si>
    <t>02-14930</t>
  </si>
  <si>
    <t>T-Handle Torque Wrench</t>
  </si>
  <si>
    <t>02-13773</t>
  </si>
  <si>
    <t>3/8" Socket (1/4" drive)</t>
  </si>
  <si>
    <t>IG71-0244</t>
  </si>
  <si>
    <t>Valve Core Depth Gage</t>
  </si>
  <si>
    <t>IG71-125</t>
  </si>
  <si>
    <t>ProInert Fill Station Pressure Test Gauge</t>
  </si>
  <si>
    <t>02-10824</t>
  </si>
  <si>
    <t>G1/4 x G1/4 Multi Row Line Adaptor</t>
  </si>
  <si>
    <t>IG71-0128</t>
  </si>
  <si>
    <t>Recoil Cap - Discharge Port</t>
  </si>
  <si>
    <t>02-14066</t>
  </si>
  <si>
    <t>Pressure Gauge w/ Switch Assembly (for IG-55 / 300 bar)</t>
  </si>
  <si>
    <t>02-13131</t>
  </si>
  <si>
    <t>Pressure Gauge w/ Switch Assembly (for IG-55 / 200 bar)</t>
  </si>
  <si>
    <t>02-13541</t>
  </si>
  <si>
    <t>Pressure Gauge (for IG-55 / 300 bar)</t>
  </si>
  <si>
    <t>02-13441</t>
  </si>
  <si>
    <t>Pressure Gauge (for IG-55 / 200 bar)</t>
  </si>
  <si>
    <t>02-14013</t>
  </si>
  <si>
    <t>Pressure Gauge w/ Switch Assembly (for IG-541 / 200 bar)</t>
  </si>
  <si>
    <t>02-14014</t>
  </si>
  <si>
    <t>Pressure Gauge w/ Switch Assembly (for IG-541 / 300 bar)</t>
  </si>
  <si>
    <t>02-13663</t>
  </si>
  <si>
    <t>Pressure Gauge (for IG-541 / 300 bar)</t>
  </si>
  <si>
    <t>02-13662</t>
  </si>
  <si>
    <t>Pressure Gauge (for IG-541 / 200 bar)</t>
  </si>
  <si>
    <t>02-10674</t>
  </si>
  <si>
    <t>O-ring for ProInert Gauge Assembly</t>
  </si>
  <si>
    <t>02-14802</t>
  </si>
  <si>
    <t>MolyKote 111 (6 gram packet)</t>
  </si>
  <si>
    <t>70-315</t>
  </si>
  <si>
    <t>Universal Valve Operator (UVO) Kit</t>
  </si>
  <si>
    <t>02-13571</t>
  </si>
  <si>
    <t>Universal Valve Operator (UVO)</t>
  </si>
  <si>
    <t>02-14627</t>
  </si>
  <si>
    <t>Universal Valve Operator Supervisor (UVOS)</t>
  </si>
  <si>
    <t>02-13280</t>
  </si>
  <si>
    <t>DIN Connector</t>
  </si>
  <si>
    <t>02-13713</t>
  </si>
  <si>
    <t>Actuator Hose</t>
  </si>
  <si>
    <t>IG71-220</t>
  </si>
  <si>
    <t>Relay Actuator Assembly</t>
  </si>
  <si>
    <t>IG71-104</t>
  </si>
  <si>
    <t>Pneumatic Actuator Assembly</t>
  </si>
  <si>
    <t>IG71-003</t>
  </si>
  <si>
    <t>Discharge Hose Assembly (BSP threads)</t>
  </si>
  <si>
    <t>IG71-123</t>
  </si>
  <si>
    <t>Discharge Hose Assembly (NPT threads)</t>
  </si>
  <si>
    <t>02-10721</t>
  </si>
  <si>
    <t>Discharge Hose (no check valve)</t>
  </si>
  <si>
    <t>IG71-008</t>
  </si>
  <si>
    <t>Check Valve Assembly (no discharge hose)</t>
  </si>
  <si>
    <t>IG71-124</t>
  </si>
  <si>
    <t>IG71-0191</t>
  </si>
  <si>
    <t>Unistrut Channel</t>
  </si>
  <si>
    <t>02-4230</t>
  </si>
  <si>
    <t>1/2" Hex Bolt</t>
  </si>
  <si>
    <t>02-14056</t>
  </si>
  <si>
    <t>02-11902</t>
  </si>
  <si>
    <t>1/8" BSP Plug</t>
  </si>
  <si>
    <t>02-10797</t>
  </si>
  <si>
    <t>R1/8" x G1/4 Adaptor</t>
  </si>
  <si>
    <t>02-10926</t>
  </si>
  <si>
    <t>Sealing Washer</t>
  </si>
  <si>
    <t>IG71-026</t>
  </si>
  <si>
    <t>Vent Assembly</t>
  </si>
  <si>
    <t>02-14717-150</t>
  </si>
  <si>
    <t>MPV Pressure Vent, 150mm</t>
  </si>
  <si>
    <t>02-14717-300</t>
  </si>
  <si>
    <t>MPV Pressure Vent, 300mm</t>
  </si>
  <si>
    <t>02-14717-500</t>
  </si>
  <si>
    <t>MPV Pressure Vent, 500mm</t>
  </si>
  <si>
    <t>02-14715-700</t>
  </si>
  <si>
    <t>PV Pressure Vent, 700mm</t>
  </si>
  <si>
    <t>02-14715-1000</t>
  </si>
  <si>
    <t>PV Pressure Vent, 1000mm</t>
  </si>
  <si>
    <t>02-14718-150</t>
  </si>
  <si>
    <t>LOUVER, L 150mm</t>
  </si>
  <si>
    <t>02-14718-300</t>
  </si>
  <si>
    <t>LOUVER, L 300mm</t>
  </si>
  <si>
    <t>02-14718-500</t>
  </si>
  <si>
    <t>LOUVER, L 500mm</t>
  </si>
  <si>
    <t>02-14718-700</t>
  </si>
  <si>
    <t>LOUVER, L 700mm</t>
  </si>
  <si>
    <t>02-14718-1000</t>
  </si>
  <si>
    <t>LOUVER, L 1000mm</t>
  </si>
  <si>
    <t>02-14722-150</t>
  </si>
  <si>
    <t>ECG GRILL, PV or PVD 150mm</t>
  </si>
  <si>
    <t>02-14722-300</t>
  </si>
  <si>
    <t>ECG GRILL, PV or PVD 300mm</t>
  </si>
  <si>
    <t>02-14722-500</t>
  </si>
  <si>
    <t>ECG GRILL, PV or PVD 500mm</t>
  </si>
  <si>
    <t>02-14722-700</t>
  </si>
  <si>
    <t>ECG GRILL, PV or PVD 700mm</t>
  </si>
  <si>
    <t>02-14722-1000</t>
  </si>
  <si>
    <t>ECG GRILL, PV or PVD 1000mm</t>
  </si>
  <si>
    <t>02-16777-300</t>
  </si>
  <si>
    <t>HSW Grill, PV or PVD 300mm</t>
  </si>
  <si>
    <t>02-16777-500</t>
  </si>
  <si>
    <t>HSW Grill, PV or PVD 500mm</t>
  </si>
  <si>
    <t>02-16777-700</t>
  </si>
  <si>
    <t>HSW Grill, PV or PVD 700mm</t>
  </si>
  <si>
    <t>02-16777-1000</t>
  </si>
  <si>
    <t>HSW Grill, PV or PVD 1000mm</t>
  </si>
  <si>
    <t>02-14724-150</t>
  </si>
  <si>
    <t>Surface Mount Frame 150mm</t>
  </si>
  <si>
    <t>02-14724-300</t>
  </si>
  <si>
    <t>Surface Mount Frame 300mm</t>
  </si>
  <si>
    <t>02-14724-500</t>
  </si>
  <si>
    <t>Surface Mount Frame 500mm</t>
  </si>
  <si>
    <t>02-14724-700</t>
  </si>
  <si>
    <t>Surface Mount Frame 700mm</t>
  </si>
  <si>
    <t>02-14724-1000</t>
  </si>
  <si>
    <t>Surface Mount Frame 1000mm</t>
  </si>
  <si>
    <t>10-2963</t>
  </si>
  <si>
    <t>Manual Release / Key Reset (Dual Action)</t>
  </si>
  <si>
    <t>10-2965</t>
  </si>
  <si>
    <t>Abort Switch Assembly</t>
  </si>
  <si>
    <t>10-2967</t>
  </si>
  <si>
    <t>Main-Reserve Switch Assembly</t>
  </si>
  <si>
    <t>10-2969</t>
  </si>
  <si>
    <t>Keyed Input Switch Assembly</t>
  </si>
  <si>
    <t>10-2975</t>
  </si>
  <si>
    <t>Manual Release/ System Abort</t>
  </si>
  <si>
    <t>10-2982</t>
  </si>
  <si>
    <t>Manual Release Switch</t>
  </si>
  <si>
    <t>10-2981</t>
  </si>
  <si>
    <t>Abort Switch</t>
  </si>
  <si>
    <t>10-2980</t>
  </si>
  <si>
    <t>Main-Reserve Switch</t>
  </si>
  <si>
    <t>10-2973</t>
  </si>
  <si>
    <t>Maintained Switch Assembly</t>
  </si>
  <si>
    <t>10-2964</t>
  </si>
  <si>
    <t>Manual Release Steel Faceplate</t>
  </si>
  <si>
    <t>10-2966</t>
  </si>
  <si>
    <t>Abort Steel Faceplate</t>
  </si>
  <si>
    <t>10-2974</t>
  </si>
  <si>
    <t>Keyed Input Steel Faceplate</t>
  </si>
  <si>
    <t>10-2976</t>
  </si>
  <si>
    <t>Manual Release/Abort Steel Faceplate</t>
  </si>
  <si>
    <t>10-2978</t>
  </si>
  <si>
    <t>Face Plate with Timer Assembly</t>
  </si>
  <si>
    <t>Spring Return Switch</t>
  </si>
  <si>
    <t>10-2972</t>
  </si>
  <si>
    <t xml:space="preserve">Maintained Switch     </t>
  </si>
  <si>
    <t>02-16365</t>
  </si>
  <si>
    <t>Contact Block, Normally Open (NO)</t>
  </si>
  <si>
    <t>02-16366</t>
  </si>
  <si>
    <t>Contact Block, Normally Closed (NC)</t>
  </si>
  <si>
    <t>02-16367</t>
  </si>
  <si>
    <t>Dummy Contact Block</t>
  </si>
  <si>
    <t>02--16376</t>
  </si>
  <si>
    <t>Safety Clip</t>
  </si>
  <si>
    <t>02-13170</t>
  </si>
  <si>
    <t>Spare Key #0</t>
  </si>
  <si>
    <t>02-4780</t>
  </si>
  <si>
    <t>Contact Block Adapter</t>
  </si>
  <si>
    <t>Security Tie (beaded cable)</t>
  </si>
  <si>
    <t>02-16372</t>
  </si>
  <si>
    <t>Yellow Cap</t>
  </si>
  <si>
    <t>02-16401</t>
  </si>
  <si>
    <t>Anti-Rotation Ring</t>
  </si>
  <si>
    <t>02-16402</t>
  </si>
  <si>
    <t>Locking Lever Cap</t>
  </si>
  <si>
    <t>02-12318</t>
  </si>
  <si>
    <t>Locking Ring Wrench</t>
  </si>
  <si>
    <t>02-16369</t>
  </si>
  <si>
    <t>30mm to 22mm Trim Ring</t>
  </si>
  <si>
    <t>02-2153</t>
  </si>
  <si>
    <t>2-Gang Masonary Box, RACO 691</t>
  </si>
  <si>
    <t>20-036</t>
  </si>
  <si>
    <t>Manual Release Station (Dual Action)</t>
  </si>
  <si>
    <t>C70-222</t>
  </si>
  <si>
    <t>Main - Reserve Switch (Key Operated)</t>
  </si>
  <si>
    <t>10-1832</t>
  </si>
  <si>
    <t>Agent Release Module (ARM III)</t>
  </si>
  <si>
    <t>10-2265</t>
  </si>
  <si>
    <t>Agent Release Module - Reverse Polarity Input</t>
  </si>
  <si>
    <t>10-1726</t>
  </si>
  <si>
    <t>Purge Panel, Enclosure</t>
  </si>
  <si>
    <t>10-2225</t>
  </si>
  <si>
    <t>Manually Operated Actuator</t>
  </si>
  <si>
    <t>10-1422</t>
  </si>
  <si>
    <t>Manual Release Switch (w/decal - safety clip)</t>
  </si>
  <si>
    <t>10-1430</t>
  </si>
  <si>
    <t>10-1424</t>
  </si>
  <si>
    <t>10-1423</t>
  </si>
  <si>
    <t>Remote Reset Switch</t>
  </si>
  <si>
    <t>10-1425</t>
  </si>
  <si>
    <t>Keyed Abort Switch</t>
  </si>
  <si>
    <t>10-1650</t>
  </si>
  <si>
    <t>SWITCH ASSY,MR/AB/RR</t>
  </si>
  <si>
    <t>10-1651</t>
  </si>
  <si>
    <t>SWITCH ASSY,MR/MR/RR</t>
  </si>
  <si>
    <t>10-1652</t>
  </si>
  <si>
    <t>ASSY,MN RES/RR/AB</t>
  </si>
  <si>
    <t>10-104</t>
  </si>
  <si>
    <t>Single Plate for Auxiliary Switches</t>
  </si>
  <si>
    <t>10-105</t>
  </si>
  <si>
    <t>Dual Plate for Auxiliary Switches</t>
  </si>
  <si>
    <t>10-106</t>
  </si>
  <si>
    <t>Triple Plate for Auxiliary Switches</t>
  </si>
  <si>
    <t>02-2130</t>
  </si>
  <si>
    <t>Normally Closed Contact Block</t>
  </si>
  <si>
    <t>02-2150</t>
  </si>
  <si>
    <t>Normally Open Contact Block</t>
  </si>
  <si>
    <t>02-2270</t>
  </si>
  <si>
    <t>Safety Clip for Manual Release</t>
  </si>
  <si>
    <t>02-4192</t>
  </si>
  <si>
    <t>Spare Key for Manual Release</t>
  </si>
  <si>
    <t>10-2226</t>
  </si>
  <si>
    <t>PC Board for Manual Actuator (10-2225)</t>
  </si>
  <si>
    <t>02-2137</t>
  </si>
  <si>
    <t>Label for Abort</t>
  </si>
  <si>
    <t>02-2138</t>
  </si>
  <si>
    <t>Label for Keyed Abort</t>
  </si>
  <si>
    <t>02-2139</t>
  </si>
  <si>
    <t>Label for Manual Release</t>
  </si>
  <si>
    <t>02-2140</t>
  </si>
  <si>
    <t>Label for Main-Reserve</t>
  </si>
  <si>
    <t>02-2141</t>
  </si>
  <si>
    <t>Label for Remote Reset</t>
  </si>
  <si>
    <t>C02-1200</t>
  </si>
  <si>
    <t>Label /CO2 Discharge for P/N 20-007</t>
  </si>
  <si>
    <t>10-1337</t>
  </si>
  <si>
    <t>Front Plate for 20-040 (abort - timer)</t>
  </si>
  <si>
    <t>10-1587</t>
  </si>
  <si>
    <t>Front Plate / Timer Assembly for 20-040</t>
  </si>
  <si>
    <t>10-1727</t>
  </si>
  <si>
    <t>Cover for 10-045</t>
  </si>
  <si>
    <t>10-1499</t>
  </si>
  <si>
    <t>Front Plate for 20-046 (man rel - abort - timer)</t>
  </si>
  <si>
    <t>10-1588</t>
  </si>
  <si>
    <t>Front Plate / Timer Assembly for 20-046</t>
  </si>
  <si>
    <t>10-1389A</t>
  </si>
  <si>
    <t>Countdown Timer Circuit Board Assembly</t>
  </si>
  <si>
    <t>02-3799</t>
  </si>
  <si>
    <t>Flashbulbs, 12 per box</t>
  </si>
  <si>
    <t>10-081-1</t>
  </si>
  <si>
    <t>Cheetah Xi 120v</t>
  </si>
  <si>
    <t>10-081-2</t>
  </si>
  <si>
    <t>Cheetah Xi 240v</t>
  </si>
  <si>
    <t>10-082-1</t>
  </si>
  <si>
    <t>10-082-2</t>
  </si>
  <si>
    <t>10-068-R-1</t>
  </si>
  <si>
    <t>Cheetah Xi Control System Including: 
  Cheetah Xi Controller P/N 10-2542
  Transformer 120VAC P/N  02-10881 
  Red Enclosure P/N 10-2541-R</t>
  </si>
  <si>
    <t>10-068-R-1-L</t>
  </si>
  <si>
    <t>Cheetah Xi Control System w/Lexan Including: 
  Cheetah Xi Controller P/N 10-2542
  Transformer 120VAC P/N  02-10881 
  Red Enclosure P/N 10-2541-R</t>
  </si>
  <si>
    <t>10-068-R-2</t>
  </si>
  <si>
    <t>Cheetah Xi Control System Including: 
  Cheetah Xi Controller P/N 10-2542
  Transformer 240VAC P/N 02-10882 
  Red Enclosure P/N 10-2541-R</t>
  </si>
  <si>
    <t>10-068-R-2-L</t>
  </si>
  <si>
    <t>Cheetah Xi Control System w/Lexan Including: 
  Cheetah Xi Controller P/N 10-2542
  Transformer 240VAC P/N  02-10882 
  Red Enclosure P/N 10-2541-R</t>
  </si>
  <si>
    <t>10-068-G-1</t>
  </si>
  <si>
    <t>Cheetah Xi Control System Including: 
  Cheetah Xi Controller P/N 10-2542
  Transformer 120VAC P/N  02-10881 
  Grey Enclosure P/N 10-2541-G</t>
  </si>
  <si>
    <t>10-068-G-1-L</t>
  </si>
  <si>
    <t>Cheetah Xi Control System w/Lexan Including: 
  Cheetah Xi Controller P/N 10-2542
  Transformer 120VAC P/N  02-10881 
  Grey Enclosure P/N 10-2541-G</t>
  </si>
  <si>
    <t>10-068-G-2</t>
  </si>
  <si>
    <t>Cheetah XiControl System Including: 
  Cheetah Xi Controller P/N 10-2542
  Transformer 240VAC P/N  02-10882 
  Grey Enclosure P/N 10-2541-G</t>
  </si>
  <si>
    <t>10-068-G-2-L</t>
  </si>
  <si>
    <t>Cheetah XiControl System w/Lexan Including: 
  Cheetah Xi Controller P/N 10-2542
  Transformer 240VAC P/N  02-10882 
  Grey Enclosure P/N 10-2541-G</t>
  </si>
  <si>
    <t>10-071-R-1</t>
  </si>
  <si>
    <t>Cheetah Xi 50 Control System Including: 
  Cheetah Xi Controller P/N 10-2622
  Transformer 120VAC P/N  02-10881 
  Red Enclosure P/N 10-2623-R</t>
  </si>
  <si>
    <t>10-071-R-2</t>
  </si>
  <si>
    <t>Cheetah Xi 50 Control System Including: 
  Cheetah Xi Controller P/N 10-2622
  Transformer 240VAC P/N 02-10882 
  Red Enclosure P/N 10-2623-R</t>
  </si>
  <si>
    <t>10-071-G-1</t>
  </si>
  <si>
    <t>Cheetah Xi 50 Control System Including: 
  Cheetah Xi Controller P/N 10-2622
  Transformer 120VAC P/N  02-10881 
  Grey Enclosure P/N 10-2623-G</t>
  </si>
  <si>
    <t>10-071-G-2</t>
  </si>
  <si>
    <t>Cheetah Xi 50 Control System Including: 
  Cheetah Xi Controller P/N 10-2622
  Transformer 240VAC P/N 02-10882 
  Grey Enclosure P/N 10-2623-G</t>
  </si>
  <si>
    <t>10-2519-R</t>
  </si>
  <si>
    <t>Dead Front Red</t>
  </si>
  <si>
    <t>10-2519-G</t>
  </si>
  <si>
    <t>Dead Front Grey</t>
  </si>
  <si>
    <t>10-2476</t>
  </si>
  <si>
    <t>DACT Module with enclosure</t>
  </si>
  <si>
    <t>10-2528</t>
  </si>
  <si>
    <t>DACT Module without enclosure</t>
  </si>
  <si>
    <t>10-2474-1</t>
  </si>
  <si>
    <t>SPS- Supplemental Power Supply, 6.0 Amp, 120VAC Input</t>
  </si>
  <si>
    <t>10-2474-2</t>
  </si>
  <si>
    <t>SPS-Supplemental Power Supply, 6.0 Amp, 240VAC Input</t>
  </si>
  <si>
    <t>10-2473</t>
  </si>
  <si>
    <t>SLM- Supplemental Loop Module (adds 2 loops 254 devices per loop)</t>
  </si>
  <si>
    <t>10-2204</t>
  </si>
  <si>
    <t>CRM4-Relay Module</t>
  </si>
  <si>
    <t>10-2785</t>
  </si>
  <si>
    <t>RC12 Relay Card</t>
  </si>
  <si>
    <t>10-2770</t>
  </si>
  <si>
    <t>HPRM4-Relay Module</t>
  </si>
  <si>
    <t>10-2254</t>
  </si>
  <si>
    <t>RPM- Reverse Polarity Module</t>
  </si>
  <si>
    <t>10-2482</t>
  </si>
  <si>
    <t>Network Module</t>
  </si>
  <si>
    <t>10-2624</t>
  </si>
  <si>
    <t>Multimode Fiber Optic Network Module</t>
  </si>
  <si>
    <t>10-2777</t>
  </si>
  <si>
    <t>Relay Driver Control Assembly(Controls up to six 10-2204 CRM4 or 10-2770 HPRM4 Relay Cards)</t>
  </si>
  <si>
    <t>10-2616</t>
  </si>
  <si>
    <t>VS4095 Keltron 90 Serires UL Printer</t>
  </si>
  <si>
    <t>02-14421</t>
  </si>
  <si>
    <t>Printer Paper 3" wide for Keltron</t>
  </si>
  <si>
    <t>02-14784</t>
  </si>
  <si>
    <t>Converter RS485 to Multi-Mode Fiber ST</t>
  </si>
  <si>
    <t>02-14849</t>
  </si>
  <si>
    <t>Converter RS485 to Multi-Mode Fiber SC</t>
  </si>
  <si>
    <t>02-14850</t>
  </si>
  <si>
    <t>Converter RS485 to Single-Mode Fiber SC</t>
  </si>
  <si>
    <t>02-14851</t>
  </si>
  <si>
    <t>Converter RS485 to Single-Mode Fiber ST</t>
  </si>
  <si>
    <t>10-2936</t>
  </si>
  <si>
    <t>Enclosure Kit 6"x6"x6"</t>
  </si>
  <si>
    <t>10-2937</t>
  </si>
  <si>
    <t>Enclosure Kit 10"x8"x6"</t>
  </si>
  <si>
    <t>10-2938</t>
  </si>
  <si>
    <t>Enclosure Kit 14"x8"x6"</t>
  </si>
  <si>
    <t>10-2617</t>
  </si>
  <si>
    <t>Red enclosure for Keltron Printer</t>
  </si>
  <si>
    <t>10-2618</t>
  </si>
  <si>
    <t>Gray enclosure for Keltron Printer</t>
  </si>
  <si>
    <t>10-2619</t>
  </si>
  <si>
    <t>Epson FX-890 Printer</t>
  </si>
  <si>
    <t>10-074</t>
  </si>
  <si>
    <t>Ethernet Module with Enclosure</t>
  </si>
  <si>
    <t>10-2627</t>
  </si>
  <si>
    <t>Ethernet Module without Enclosure</t>
  </si>
  <si>
    <t>02-2123</t>
  </si>
  <si>
    <t>Masonry Box, 4 gang</t>
  </si>
  <si>
    <t>02-11893</t>
  </si>
  <si>
    <t>Space Age ESB Backbox, 4 gang</t>
  </si>
  <si>
    <t>02-4811</t>
  </si>
  <si>
    <t>Masonry Box, 5 gang</t>
  </si>
  <si>
    <t>02-11894</t>
  </si>
  <si>
    <t>Space Age ESB Backbox, 5 gang</t>
  </si>
  <si>
    <t>02-11892</t>
  </si>
  <si>
    <t>3 Gang Red Backbox SpaceAge for 10-2630</t>
  </si>
  <si>
    <t>02-4202</t>
  </si>
  <si>
    <t>Gangable Remodel Backbox</t>
  </si>
  <si>
    <t>10-2630</t>
  </si>
  <si>
    <t>2-Button Remote Display(Requires V3.0 and higher firmware) backbox not included</t>
  </si>
  <si>
    <t>10-2631</t>
  </si>
  <si>
    <t>10-Button Remote Display (Requires V3.0 and higher firmware) Backbox not included</t>
  </si>
  <si>
    <t>10-2646</t>
  </si>
  <si>
    <t>14-Button Remote Display  (Requires V3.0 and higher firmware) Backbox not included</t>
  </si>
  <si>
    <t>10-2667</t>
  </si>
  <si>
    <t>20 Zone Remote Annunciator (Requires V4.0 and higher firmware)</t>
  </si>
  <si>
    <t>10-2321</t>
  </si>
  <si>
    <t xml:space="preserve">Remote Display(Old Version RDU) Backbox not included </t>
  </si>
  <si>
    <t>10-2373</t>
  </si>
  <si>
    <t>Zone Annunciator(Old Version) Backbox not included</t>
  </si>
  <si>
    <t>10-2260</t>
  </si>
  <si>
    <t>RS-485 to RS-232 Converter for Cheetah Xi to Iscan Graphic</t>
  </si>
  <si>
    <t>10-2648</t>
  </si>
  <si>
    <t>Handheld Programmer</t>
  </si>
  <si>
    <t>55-051</t>
  </si>
  <si>
    <t>Infrared (IR) Tool Remote Control for Programming/Testing Devices</t>
  </si>
  <si>
    <t>10-1874A</t>
  </si>
  <si>
    <t>Interface Cable for software (DB9 to RJ11)</t>
  </si>
  <si>
    <t>10-1874B</t>
  </si>
  <si>
    <t>USB to DB9 Converter with Interface Cable</t>
  </si>
  <si>
    <t>ES-U-1001-R10</t>
  </si>
  <si>
    <t>USB to RS232 Convertor kite (Easy Sync)</t>
  </si>
  <si>
    <t>10-2477</t>
  </si>
  <si>
    <t>Programmer for Cheetah Xi DACT</t>
  </si>
  <si>
    <t>10-2622</t>
  </si>
  <si>
    <t>Cheetah Xi 50 System Controller (included with 10-071-C-P)</t>
  </si>
  <si>
    <t>10-2542</t>
  </si>
  <si>
    <t>Cheetah Xi 1016 System Controller (included with 10-068-C-P)</t>
  </si>
  <si>
    <t>10-2541-R</t>
  </si>
  <si>
    <t>Cheetah Xi Enclosure Red</t>
  </si>
  <si>
    <t>10-2541-G</t>
  </si>
  <si>
    <t>Cheetah Xi enclosure Grey</t>
  </si>
  <si>
    <t>02-10881</t>
  </si>
  <si>
    <t xml:space="preserve">Transformer, 120VAC </t>
  </si>
  <si>
    <t>02-10882</t>
  </si>
  <si>
    <t>Transformer, 240VAC</t>
  </si>
  <si>
    <t>02-11823</t>
  </si>
  <si>
    <t>Key lock with cam (hook)</t>
  </si>
  <si>
    <t>02-1606</t>
  </si>
  <si>
    <t>Key lock with cam (419)</t>
  </si>
  <si>
    <t>02-12025</t>
  </si>
  <si>
    <t>Panel Key only (without cam)</t>
  </si>
  <si>
    <t>02-4035</t>
  </si>
  <si>
    <t>Standoff and lock washer/hex nut kit (30 each)</t>
  </si>
  <si>
    <t>10-2315</t>
  </si>
  <si>
    <t>Audible output circuit EOL assembly 10K</t>
  </si>
  <si>
    <t>02-4174</t>
  </si>
  <si>
    <t>Fuse, 15 Amp, Mini Auto, Fast Acting (For F1 &amp; F2)</t>
  </si>
  <si>
    <t>02-10788</t>
  </si>
  <si>
    <t>Standoff kit 5/8' M/F, 5 each required (10 each supplied)</t>
  </si>
  <si>
    <t>02-4009</t>
  </si>
  <si>
    <t>Standoff 2" M/F, for 10-2528 DACT, 4 each required (1 each supplied)</t>
  </si>
  <si>
    <t>02-11751</t>
  </si>
  <si>
    <t>Standoff 2" F/F 1 Each required (1 each supplied)</t>
  </si>
  <si>
    <t>02-11127</t>
  </si>
  <si>
    <t>Terminal Block, 4 position for P1 Power or P21  SPS Power</t>
  </si>
  <si>
    <t>02-10996</t>
  </si>
  <si>
    <t>Terminal Block, 9 position for P2 Relays or P8 Aux Power</t>
  </si>
  <si>
    <t>02-10998</t>
  </si>
  <si>
    <t>Terminal Block, 5 position for P9-P12 SLC or NAC circuits</t>
  </si>
  <si>
    <t>02-4040</t>
  </si>
  <si>
    <t>Battery, Lithium Coin Cell, 3V</t>
  </si>
  <si>
    <t>02-11167</t>
  </si>
  <si>
    <t>Lexan for mounting to the -L version door</t>
  </si>
  <si>
    <t>10-2530</t>
  </si>
  <si>
    <t>14Ω Series Resistor, for Monitor Module Short Circuit detection</t>
  </si>
  <si>
    <t>02-11412</t>
  </si>
  <si>
    <t>Fuse, 4 Amp, Mini-Auto, Fast Acting (For F3-5)</t>
  </si>
  <si>
    <t>02-2519</t>
  </si>
  <si>
    <t>Termination Resistor, 100 ohm</t>
  </si>
  <si>
    <t>02-11918</t>
  </si>
  <si>
    <t>Transformer Terminal Cover</t>
  </si>
  <si>
    <t>SPFG1</t>
  </si>
  <si>
    <t>Finger Guard</t>
  </si>
  <si>
    <t>10-2570</t>
  </si>
  <si>
    <t>End of Line Resistor, 1.2K (for NAC 1 &amp; 2)</t>
  </si>
  <si>
    <t>02-11723</t>
  </si>
  <si>
    <t>Bezel</t>
  </si>
  <si>
    <t>63-1052</t>
  </si>
  <si>
    <t>Photo Sensor (ED-P)</t>
  </si>
  <si>
    <t>63-1058</t>
  </si>
  <si>
    <t>Photo Sensor w/built in isolators (ED-PI)</t>
  </si>
  <si>
    <t>63-1053</t>
  </si>
  <si>
    <t>Photo/135 F Heat Combination Sensor (ED-PT)</t>
  </si>
  <si>
    <t>63-1059</t>
  </si>
  <si>
    <t>Photo/135 F Heat Combination Sensor w/built in isolators (ED-PTI)</t>
  </si>
  <si>
    <t>60-1039</t>
  </si>
  <si>
    <t>Heat Sensor, 135-190 F (57-88 C) Fixed Temp/Rate of Rise (ED-T)</t>
  </si>
  <si>
    <t>60-1040</t>
  </si>
  <si>
    <t>Heat Sensor, 135-190 F (57-88 C) Fixed Temp/Rate of Rise w/built in isolators (ED-TI)</t>
  </si>
  <si>
    <t>67-034</t>
  </si>
  <si>
    <t>Ion Sensor w/built in isolators (ED-II)</t>
  </si>
  <si>
    <t>63-1054</t>
  </si>
  <si>
    <t>Sensor Base 6" (EBF)</t>
  </si>
  <si>
    <t>63-1060</t>
  </si>
  <si>
    <t>Sensor Base 6" w/ built in isolators (EBFI)</t>
  </si>
  <si>
    <t>63-1055</t>
  </si>
  <si>
    <t>Sensor Base 4" (EB)</t>
  </si>
  <si>
    <t>63-1061</t>
  </si>
  <si>
    <t>Sensor Base 4" w/ built in isolators (EBI)</t>
  </si>
  <si>
    <t>63-1064</t>
  </si>
  <si>
    <t>Sounder Base</t>
  </si>
  <si>
    <t>63-1063</t>
  </si>
  <si>
    <t>Relay Base</t>
  </si>
  <si>
    <t>55-052</t>
  </si>
  <si>
    <t>Releasing Module (EM-1RM)</t>
  </si>
  <si>
    <t>55-053</t>
  </si>
  <si>
    <t>Releasing Module (EM-1RMI)</t>
  </si>
  <si>
    <t>55-045</t>
  </si>
  <si>
    <t>Mini Monitor Module (EM-1MM)</t>
  </si>
  <si>
    <t>55-050</t>
  </si>
  <si>
    <t>Mini Monitor Module w/ built in isolators (EM-1MMI)</t>
  </si>
  <si>
    <t>55-041</t>
  </si>
  <si>
    <t>Monitor Module 4" (EM-1SM)</t>
  </si>
  <si>
    <t>55-046</t>
  </si>
  <si>
    <t>Monitor Module 4" w/ built in isolators (EM-1MI)</t>
  </si>
  <si>
    <t>55-042</t>
  </si>
  <si>
    <t>Supervised Control Module (EM-1SR)</t>
  </si>
  <si>
    <t>55-047</t>
  </si>
  <si>
    <t>Supervised Control Module w/ built in isolators (EM-1SRI)</t>
  </si>
  <si>
    <t>10-2360</t>
  </si>
  <si>
    <t>39K Series Solenoid Diode(For use w/55-042 or 55-047)</t>
  </si>
  <si>
    <t>55-043</t>
  </si>
  <si>
    <t>Relay Module (EM-1R)</t>
  </si>
  <si>
    <t>55-048</t>
  </si>
  <si>
    <t>Relay Module w/ built in isolators (EM-1RI)</t>
  </si>
  <si>
    <t>20-1343</t>
  </si>
  <si>
    <t>Intelligent Agent Release Pull Station</t>
  </si>
  <si>
    <t>20-1063</t>
  </si>
  <si>
    <t>Intelligent Pull Station (Ep-D2)</t>
  </si>
  <si>
    <t>20-1064</t>
  </si>
  <si>
    <t>Intelligent Pull Station w/built in isolators (EP-D2I)</t>
  </si>
  <si>
    <t>63-1057</t>
  </si>
  <si>
    <t>Photo Duct Sensor (ED-DP)</t>
  </si>
  <si>
    <t>20-1087</t>
  </si>
  <si>
    <t>Detector Removal Tool</t>
  </si>
  <si>
    <t>02-4986</t>
  </si>
  <si>
    <t>XP-4 Extension  Pole</t>
  </si>
  <si>
    <t>20-1089</t>
  </si>
  <si>
    <t>Black Detector Kit (10 Pieces0</t>
  </si>
  <si>
    <t>20-1346</t>
  </si>
  <si>
    <t>CB500 Control Module Barrier</t>
  </si>
  <si>
    <t>63-1062</t>
  </si>
  <si>
    <t>Photo Duct sensor w/ built in isolators (ED-DPI)</t>
  </si>
  <si>
    <t>63-1158</t>
  </si>
  <si>
    <r>
      <t>Intelligent Innovair Duct Housing **</t>
    </r>
    <r>
      <rPr>
        <sz val="11"/>
        <rFont val="Times New Roman"/>
        <family val="1"/>
      </rPr>
      <t>Please Note order optional 55-043 Relay Module separetly when required**)</t>
    </r>
  </si>
  <si>
    <t>63-1159</t>
  </si>
  <si>
    <t>Sampling Tube, Duct Detector 1.0'</t>
  </si>
  <si>
    <t>63-1160</t>
  </si>
  <si>
    <t>Sampling Tube, Duct Detector 1.5'</t>
  </si>
  <si>
    <t>63-1161</t>
  </si>
  <si>
    <t>Sampling Tube, Duct Detector 3.0'</t>
  </si>
  <si>
    <t>63-1162</t>
  </si>
  <si>
    <t>Sampling Tube, Duct Detctor 5.0'</t>
  </si>
  <si>
    <t>63-1163</t>
  </si>
  <si>
    <t>Sampling Tube, Duct Detector 10.0'</t>
  </si>
  <si>
    <t>13-0125</t>
  </si>
  <si>
    <t>Weatherproof Enclosure for 63-1158</t>
  </si>
  <si>
    <t>20-1811</t>
  </si>
  <si>
    <t>Metal Exhaust Tube Duct 1ft</t>
  </si>
  <si>
    <t>10-063-1-R-1</t>
  </si>
  <si>
    <t>SHP Pro Control System All Modes Including:
  Red Enclosure, 110V Transformer</t>
  </si>
  <si>
    <t>10-063-1-G-1</t>
  </si>
  <si>
    <t>SHP Pro Control System All Modes Including:
  Grey Enclosure, 110V Transformer</t>
  </si>
  <si>
    <t>10-063-1-R-2</t>
  </si>
  <si>
    <t>SHP Pro Control System All Modes Including:
  Red Enclosure, 240V Transforner</t>
  </si>
  <si>
    <t>10-063-1-G-2</t>
  </si>
  <si>
    <t>SHP Pro Control System All Modes Including:
  Grey Enclosure, 240V Transformer</t>
  </si>
  <si>
    <t>10-063-2-R-1</t>
  </si>
  <si>
    <t>SHP Pro Control System Sprinkler Only Including:
  Red Enclsoure, 110V Transformer</t>
  </si>
  <si>
    <t>10-063-2-G-1</t>
  </si>
  <si>
    <t>SHP Pro Control System Sprinkler Only Including:
  Grey Enclosure, 110V Transformer</t>
  </si>
  <si>
    <t>10-063-2-R-2</t>
  </si>
  <si>
    <t>SHP Pro Control System Sprinkler Only Including:
  Red Enclosure, 240V Transforner</t>
  </si>
  <si>
    <t>10-063-2-G-2</t>
  </si>
  <si>
    <t>SHP Pro Control System Sprinkler Only Including:
  Grey Enclosure, 240V Transformer</t>
  </si>
  <si>
    <t>10-2452-1</t>
  </si>
  <si>
    <t>PCB ASSY, SHP PRO, CA/SOL/SPRINKLER</t>
  </si>
  <si>
    <t>10-2452-2</t>
  </si>
  <si>
    <t>PCB ASSY, SHP PRO, SPRINKLER ONLY</t>
  </si>
  <si>
    <t>10-2450</t>
  </si>
  <si>
    <t>CLASS A INPUT MODULE</t>
  </si>
  <si>
    <t>10-2448</t>
  </si>
  <si>
    <t>CLASS A OUTPUT MODULE</t>
  </si>
  <si>
    <t>CRM4 RELAY MODULE</t>
  </si>
  <si>
    <t>10-2453-R</t>
  </si>
  <si>
    <t>ENCLOSURE ASSY, SHP PRO, RED</t>
  </si>
  <si>
    <t>10-065-1-R-1</t>
  </si>
  <si>
    <t>SHP Pro Control System All Modes Including:
  Red Enclsoure Door, 110V Transformer</t>
  </si>
  <si>
    <t>10-065-1-G-1</t>
  </si>
  <si>
    <t>SHP Pro Control System All Modes Including:
  Grey Enclosure Door, 110V Transformer</t>
  </si>
  <si>
    <t>10-065-1-G-2</t>
  </si>
  <si>
    <t>SHP Pro Control System All Modes Including:
  Grey Enclosure Door, 240V Transformer</t>
  </si>
  <si>
    <t>10-065-2-R-1</t>
  </si>
  <si>
    <t>SHP Pro Control System Sprinkler Only Including:
  Red Enclsoure Door, 110V Transformer</t>
  </si>
  <si>
    <t>06-463</t>
  </si>
  <si>
    <t>Precise Vision Facility Management Software Package H Cheetah Xi Panels Monitoring Capability Only No Command &amp; Control Functionality into Fire Alarm System *SOFTWARE ONLY*</t>
  </si>
  <si>
    <t>06-463-R</t>
  </si>
  <si>
    <t>Remote User Precise Vision Facility Management Software Package H Cheetah Xi Panels Monitoring Capability Only No Command &amp; Control Functionality into Fire Alarm System *SOFTWARE ONLY*</t>
  </si>
  <si>
    <t>06-459</t>
  </si>
  <si>
    <t>Precise Vision Facility Management Software Package D CyberCat Panels Max of 1016 Points Monitoring Capability Only No Command &amp; Control Functionality into Fire Alarm System *SOFTWARE ONLY*</t>
  </si>
  <si>
    <t>06-459-R</t>
  </si>
  <si>
    <t>Remote User Precise Vision Facility Management Software Package D CyberCat Panels Max of 1016 Points Monitoring Capability Only No Command &amp; Control Functionality into Fire Alarm System *SOFTWARE ONLY*</t>
  </si>
  <si>
    <t>06-460</t>
  </si>
  <si>
    <t xml:space="preserve">Precise Vision Facility Management Software Package E CyberCat Panels Max of 3048 Points Monitoring Capability Only No Command &amp; Control Functionality into Fire Alarm System*SOFTWARE ONLY* </t>
  </si>
  <si>
    <t>06-460-R</t>
  </si>
  <si>
    <t xml:space="preserve">Remote User Precise Vision Facility Management Software Package E CyberCat Panels Max of 3048 Points Monitoring Capability Only No Command &amp; Control Functionality into Fire Alarm System*SOFTWARE ONLY* </t>
  </si>
  <si>
    <t>06-461</t>
  </si>
  <si>
    <t xml:space="preserve">Precise Vision Facility Management Software Package E CyberCat Panels Max of 130,048 Points Monitoring Capability Only No Command &amp; Control Functionality into Fire Alarm System *SOFTWARE ONLY* </t>
  </si>
  <si>
    <t>06-461-R</t>
  </si>
  <si>
    <t xml:space="preserve">Remote User Precise Vision Facility Management Software Package E CyberCat Panels Max of 130,048 Points Monitoring Capability Only No Command &amp; Control Functionality into Fire Alarm System *SOFTWARE ONLY* </t>
  </si>
  <si>
    <t>06-510</t>
  </si>
  <si>
    <t>Email Capability</t>
  </si>
  <si>
    <t>06-509</t>
  </si>
  <si>
    <t>Fike Configuration of Precise Software (Priced per Floor)</t>
  </si>
  <si>
    <t>06-456</t>
  </si>
  <si>
    <t>Fike Alarm Systems Precise Vision Management Software Package A CyberCat Panels (UL Listed Command/Control Functionality)  Max of 1016 Points</t>
  </si>
  <si>
    <t>06-457</t>
  </si>
  <si>
    <t>Fike Alarm Systems Precise Vision Management Software Package B CyberCat Panels (UL Listed Command/Control Functionality)  Max of 3048 Points</t>
  </si>
  <si>
    <t>06-458</t>
  </si>
  <si>
    <t>Fike Alarm Systems Precise Vision Management Software Package C CyberCat Panels (UL Listed Command/Control Functionality)  Max of 130,047 Points</t>
  </si>
  <si>
    <t>06-462</t>
  </si>
  <si>
    <t>Precise Vision Facility Management Software Package G Cheetah Xi Panels(UL Listed Command &amp; Control Functionality)</t>
  </si>
  <si>
    <t>10-2583</t>
  </si>
  <si>
    <t>Multi-Interface Module (Required with UL Command/Control Computer Graphics or Fieldserver Systems)</t>
  </si>
  <si>
    <t>06-888</t>
  </si>
  <si>
    <t>Precise Vision Upgrade (to 4.0 or current revision)</t>
  </si>
  <si>
    <t>06-834</t>
  </si>
  <si>
    <t>Precise Vision Aspirator Program</t>
  </si>
  <si>
    <t>Fike Configuration of Precise Software (Priced Per Floor)</t>
  </si>
  <si>
    <t>02-14223</t>
  </si>
  <si>
    <t>TOUCHSCREEN, 21.5" LCD, ALL-IN-ONE , i5 2.4Ghz, 4GB of RAM, Computer, 500GB SATA hard drive,Windows 7 Pro, 32 Bit, Wall mount unit</t>
  </si>
  <si>
    <t>02-14224</t>
  </si>
  <si>
    <t>TOUCHSCREEN, 42" LCD, ALL-IN-ONE Computer, i5 2.4Ghz, 4GB, windows 7 Pro, 32 Bit (Doesn't include Wall mount bracket)</t>
  </si>
  <si>
    <t>02-12553</t>
  </si>
  <si>
    <t>Industrial i5 2.4 GHz UL 864 Recognized Desktop Computer includes:  Chassis, Mini-itx motherboard, 24 VDC, has fan,  two RS-232 serial ports, (2) gigabit ethernet port, audio port, 7 USB ports, Video port, keyboard and mouse ports, 4GB of system ram, 500GB SATA hard drive, Microsoft 7 Professional, 32 bit  installed</t>
  </si>
  <si>
    <t>02-14366</t>
  </si>
  <si>
    <t xml:space="preserve"> UL864/ULC-S527-11/UL 2572 RACK MOUNT DUAL QUAD-CORE XEON SYSTEM</t>
  </si>
  <si>
    <t>02-14232</t>
  </si>
  <si>
    <t>TEK 420T 42" ALL-IN-ONE COMPUTER WITH TOUCHSCREEN (FOR NON-UL APPLICATIONS ONLY)</t>
  </si>
  <si>
    <t>02-15314</t>
  </si>
  <si>
    <t>Server, NPORT 5100A Device</t>
  </si>
  <si>
    <t>DK35A</t>
  </si>
  <si>
    <t>Mounting Clips, DIN Rail</t>
  </si>
  <si>
    <t>02-15315</t>
  </si>
  <si>
    <t>DB9, Mini Female, to Terminal Block</t>
  </si>
  <si>
    <t>02-14256</t>
  </si>
  <si>
    <t>LCD 19" Widescreen 1366X768 Desktop Display (No Touchscreen)</t>
  </si>
  <si>
    <t>02-14257</t>
  </si>
  <si>
    <t>LCD 19" Widescreen 1366X768 Desktop Display (With Touchscreen)</t>
  </si>
  <si>
    <t>02-14258</t>
  </si>
  <si>
    <t>LCD 22" Widescreen 1920X1080 Desktop LED backlit (No Touchscreen)</t>
  </si>
  <si>
    <t>02-14259</t>
  </si>
  <si>
    <t>LCD 22" Widescreen 1920X1080 Desktop LED backlit (With Touchscreen)</t>
  </si>
  <si>
    <t>13-0190</t>
  </si>
  <si>
    <t>RS485 to USB Converter (Control Panel Direct to Computer other than 13-0114)</t>
  </si>
  <si>
    <t>10-2190-1</t>
  </si>
  <si>
    <t>Battery Assembly, 7AH, w/ wiring assembly (2 Batteries)</t>
  </si>
  <si>
    <t>10-2190-2</t>
  </si>
  <si>
    <t>Battery Assembly, 18AH, w/ wiring assembly (2 Batteries)</t>
  </si>
  <si>
    <t>10-2192</t>
  </si>
  <si>
    <t>Wiring Assembly for 7.2AH and 18AH Batteries (wire only)</t>
  </si>
  <si>
    <t>02-2018</t>
  </si>
  <si>
    <t>Battery, 12V, 7.2AH (Requires 2 each)</t>
  </si>
  <si>
    <t>02-2820</t>
  </si>
  <si>
    <t>Battery 12V, 18AH (Requires 2 each)</t>
  </si>
  <si>
    <t>02-3468</t>
  </si>
  <si>
    <t>Battery, 12V 33AH (Requires 2 each)</t>
  </si>
  <si>
    <t>A02-0252</t>
  </si>
  <si>
    <t>Battery, 12V, 40AH (Requires 2 each)0</t>
  </si>
  <si>
    <t>02-4206</t>
  </si>
  <si>
    <t>Battery, 12V, 75AH (Requires 2 each)</t>
  </si>
  <si>
    <t>10-2154-R</t>
  </si>
  <si>
    <t>Battery Enclosure, 33Ah, Red, no batteries</t>
  </si>
  <si>
    <t>10-2236-R</t>
  </si>
  <si>
    <t>Battery Enclosure, 75Ah, Red, no batteries</t>
  </si>
  <si>
    <t>02-11368</t>
  </si>
  <si>
    <t>Disconnect, Piggyback, 14-16AWG</t>
  </si>
  <si>
    <t>10-2811</t>
  </si>
  <si>
    <t>7 &amp; 18 AH 27k resistor assembly only</t>
  </si>
  <si>
    <t>10-2517</t>
  </si>
  <si>
    <t>7 &amp; 18 AH Battery Harness w/ 27k resistor</t>
  </si>
  <si>
    <t>68-517</t>
  </si>
  <si>
    <t>Modbus HLI with enclosure</t>
  </si>
  <si>
    <t>68-023</t>
  </si>
  <si>
    <t>Vesda HLI Assembly with enclosure</t>
  </si>
  <si>
    <t>02-15802</t>
  </si>
  <si>
    <t>Cable Assembly, HLI, 232</t>
  </si>
  <si>
    <t>VHX-1200</t>
  </si>
  <si>
    <t>Wall Mounted HLI. System Manager 4 (VSM4) and VESDA System Configurator (VSC). Includes a built-in VESDAnet port and a VESDAnet socket card.</t>
  </si>
  <si>
    <t>VLP-400</t>
  </si>
  <si>
    <t>VESDA VLP "Detector Only"
VLP “Detector only” enclosure with three blank plates. The plate in the far left position includes Fire1 Alarm and OK (FOK) LED’s.</t>
  </si>
  <si>
    <t>VLP-002</t>
  </si>
  <si>
    <t>VLP "with Display" 
Detector with two blank plates and with all the features of a standard Display module. The Display module is mounted in the far right position.</t>
  </si>
  <si>
    <t>VLP-010</t>
  </si>
  <si>
    <t>VLP "with LCD Programmer"
Detector with a centrally mounted LCD Programmer module.</t>
  </si>
  <si>
    <t>VLP-012</t>
  </si>
  <si>
    <t>VLP "with LCD Programmer and Display" 
Detector with a centrally mounted LCD Programmer module and Display module.</t>
  </si>
  <si>
    <t>VLS-600</t>
  </si>
  <si>
    <t>VLS "Detector Only", 7 Relays, (FOK) LED's
“Detector only” enclosure with three blank plates. The plate in the far left position includes Fire 1 Alarm (for any sector) and OK (FOK) LED’s. 7 Relay Version.</t>
  </si>
  <si>
    <t>VLS-700</t>
  </si>
  <si>
    <t>VLS "Detector Only", 12 Relays (FOK) LED's 
“Detector only” enclosure with three blank plates. The plate in the far left position includes Fire 1 Alarm (for any sector) and OK (FOK) LED’s. 12 Relay Version.</t>
  </si>
  <si>
    <t>VLS-204</t>
  </si>
  <si>
    <t>VLS with Display Module, 7 Relays 
Detector with two blank plates and Scanner Display module. 7 Relay Version.</t>
  </si>
  <si>
    <t>VLS-304</t>
  </si>
  <si>
    <t>VLS with Display Module, 12 Relays
Detector with two blank plates and Scanner Display module. 12 Relay Version.</t>
  </si>
  <si>
    <t>VLS-310</t>
  </si>
  <si>
    <t>VLS with LCD Programmer,  12 Relays
Detector with a centrally mounted LCD Programmer module.  7 Relay Version.  Does not include Scanner Display module.</t>
  </si>
  <si>
    <t>VLS-214</t>
  </si>
  <si>
    <t>VLS with LCD Programmer and Scanner Display module, 7 Relays
Detector with a centrally mounted LCD Programmer and Scanner Display module.  7 Relay Version.</t>
  </si>
  <si>
    <t>VLS-314</t>
  </si>
  <si>
    <t>VLS with LCD Programmer and Scanner Display module, 12 Relays
Detector with a centrally mounted LCD Programmer module and Scanner Display module.  12 Relay Version.</t>
  </si>
  <si>
    <t>VLC-505</t>
  </si>
  <si>
    <t>VLC (VN), VESDAnet Version plus relay output
Compatible with the entire family of VESDA Laser products (VLP, VLS, VSM4, etc...). Adjustable sensitivity range is 0.0015 - 6% Ft./Obs., Optional Remote Display and 7 Relays, 3 Levels of Alarm provided. Requires Separate Power.
Programming: The VN Version utilizes VESDA Laser Programmers, Version 2.25 or later. Programmer configurations include: Hand Held, Remote Mount, Rack Mount versions, or PC Link HLI.</t>
  </si>
  <si>
    <t>VLC-500</t>
  </si>
  <si>
    <t>VLC (RO) Relay Only Version
3 Levels of Alarm provided, Adjustable Sensitivity Range 0.0015 - 6%/Ft. Obs., Directly Programmable with VSC Software, V. 3.07 or later. Remote LED output/option. Requires Separate Power.
Programming: The RO Version requires VSC “VESDA System Configurator” Software, Version 3.07 or later, and RO - Cable, P/N VSP - 509 Cable. See Spares and Accessories for Cable information.</t>
  </si>
  <si>
    <t>VLC-200-EX-US</t>
  </si>
  <si>
    <t>VLC-200 (RO) Class 1 Div 2 - 2000 sq. ft.</t>
  </si>
  <si>
    <t>VLC-205-EX-US</t>
  </si>
  <si>
    <t>VLC-205 (VN) Class 1 Div 2 - 2000 sq. ft.</t>
  </si>
  <si>
    <t>VLC-500-EX-US</t>
  </si>
  <si>
    <t xml:space="preserve">VLC-500 (RO) Class 1 Div 2 - 8000 sq. ft. </t>
  </si>
  <si>
    <t>VLC-505-EX-US</t>
  </si>
  <si>
    <t>VLC-505 (VN) Class 1 Div 2 - 8000 sq. ft.</t>
  </si>
  <si>
    <t>VLF-250</t>
  </si>
  <si>
    <t>VLF (250)
Compatible with the entire family of VESDA Laser products (VLP, VLS, VLC, etc...).
Adjustable sensitivity range is 0.008 - 6% ro 6.4 /Ft. Obs., Built - in Circular Display, 3 Levels of Alarm provided. Use for areas up to 2,500 square feet.</t>
  </si>
  <si>
    <t>VLF-500</t>
  </si>
  <si>
    <t>VLF (500)
Compatible with the entire family of VESDA Laser products (VLP, VLS, VLC, etc...).
Adjustable sensitivity range is 0.008 - 6% or 6.4 Ft./Obs., Built - in Circular Display, 3 Levels of Alarm provided. Use for areas up to 5,000 square feet.</t>
  </si>
  <si>
    <t>VIC-010</t>
  </si>
  <si>
    <t xml:space="preserve">VESDAnet Network Interface Card
The VESDAnet Interface Card (VN Card) is a simple interface card for the range of VESDA VLF smoke detectors. The VN Card provides seamless VESDAnet communication from the detector to other VESDAnet devices, including configuration and monitoring tools. </t>
  </si>
  <si>
    <t>VIC - 020</t>
  </si>
  <si>
    <t>VESDA Multi-function Control Card
Provides Additional 2 relays &amp; General Purpose Output (GPI)</t>
  </si>
  <si>
    <t>VIC-030</t>
  </si>
  <si>
    <t>VESDA Multi-function Control Card with Powered Output (MPO)
Same as Above, plus 3rd relay or 24V Monitored Powered Output (MPO)</t>
  </si>
  <si>
    <t>VLI-885</t>
  </si>
  <si>
    <t>VESDA VLI with VESDAnet</t>
  </si>
  <si>
    <t>VLI-880</t>
  </si>
  <si>
    <t>VESDA VLI with Relays and Ethernet Only</t>
  </si>
  <si>
    <t>VEU-A00</t>
  </si>
  <si>
    <t>VEU with LEDs</t>
  </si>
  <si>
    <t>VEU-A10</t>
  </si>
  <si>
    <t>VEU with 3.5" Display</t>
  </si>
  <si>
    <t>VEP-A00-P</t>
  </si>
  <si>
    <t>4-Pipe VEP with LEDs only</t>
  </si>
  <si>
    <t>VEP-A10-P</t>
  </si>
  <si>
    <t>4-Pipe VEP with 3.5" display</t>
  </si>
  <si>
    <t>VEP-A00-1P</t>
  </si>
  <si>
    <t xml:space="preserve">1-Pipe VEP </t>
  </si>
  <si>
    <t>VEA-040-A00</t>
  </si>
  <si>
    <t>VESDA-E VEA-40 Aspirating Smoke Detector with LEDs</t>
  </si>
  <si>
    <t>VEA-040-A10</t>
  </si>
  <si>
    <t>VESDA-E VEA-40 Aspirating Smoke Detector with 3.5” Display</t>
  </si>
  <si>
    <t>VEA-020-STX</t>
  </si>
  <si>
    <t>VESDA-E VEA-20 Expansion StaX</t>
  </si>
  <si>
    <t>VEA-040-STX</t>
  </si>
  <si>
    <t>VESDA-E VEA-40 Expansion StaX</t>
  </si>
  <si>
    <t>VER-A40-40-STX</t>
  </si>
  <si>
    <t>VESDA-E VEA 40-Relay Local StaX</t>
  </si>
  <si>
    <t>ECO-D-B-11</t>
  </si>
  <si>
    <t>Hydrogen (H2) 0-100% LEL</t>
  </si>
  <si>
    <t>ECO-D-B-12</t>
  </si>
  <si>
    <t>Methane (CH4) 0-100% LEL</t>
  </si>
  <si>
    <t>ECO-D-B-13</t>
  </si>
  <si>
    <t>Propane (C3H8) 0-100% LEL</t>
  </si>
  <si>
    <t>ECO-D-B-14</t>
  </si>
  <si>
    <t>Hydrogen (H2) 0-2000 PPM</t>
  </si>
  <si>
    <t>ECO-D-B-15</t>
  </si>
  <si>
    <t>Petrol/Gasoline Vapor  0-100% LEL</t>
  </si>
  <si>
    <t>ECO-D-B-16</t>
  </si>
  <si>
    <t>Pentane (C5H12) 0-100% LEL</t>
  </si>
  <si>
    <t>ECO-D-B-19</t>
  </si>
  <si>
    <t>Ammonia (NH3) 0-100% LEL</t>
  </si>
  <si>
    <t>ECO-D-B-20</t>
  </si>
  <si>
    <t>Alcohol Vapor 0-100% LEL</t>
  </si>
  <si>
    <t>ECO-D-B-31</t>
  </si>
  <si>
    <t>Oxygen (O2) 0-25% VOL</t>
  </si>
  <si>
    <t>ECO-D-B-32</t>
  </si>
  <si>
    <t>Oxygen (O2) 0-25% VOL - deficiency and enrichment alarm</t>
  </si>
  <si>
    <t>ECO-D-B-41</t>
  </si>
  <si>
    <t>Carbon Monoxide (CO) 0-500 PPM</t>
  </si>
  <si>
    <t>ECO-D-B-42</t>
  </si>
  <si>
    <t>Ammonia (NH3) 0-100 PPM</t>
  </si>
  <si>
    <t>ECO-D-B-43</t>
  </si>
  <si>
    <t>Hydrogen Sulfide (H2S) 0-100 PPM</t>
  </si>
  <si>
    <t>ECO-D-B-44</t>
  </si>
  <si>
    <t>Sulfur Dioxide (SO2) 0-10 PPM</t>
  </si>
  <si>
    <t>ECO-D-B-45</t>
  </si>
  <si>
    <t>Nitrogen Dioxide (NO2) 0-10 PPM</t>
  </si>
  <si>
    <t>ECO-D-B-47</t>
  </si>
  <si>
    <t>Chlorine (Cl2) 0-20 PPM</t>
  </si>
  <si>
    <t>ECO-D-B-49</t>
  </si>
  <si>
    <t>Carbon Dioxide (CO2) 0-5% VOL</t>
  </si>
  <si>
    <t>ECO-D-B-11-31</t>
  </si>
  <si>
    <t>Hydrogen (H2) 0-100% LEL + Oxygen (O2) 0-25% VOL</t>
  </si>
  <si>
    <t>ECO-D-B-12-31</t>
  </si>
  <si>
    <t>Methane (CH4) 0-100% LEL + Oxygen (O2) 0-25% VOL</t>
  </si>
  <si>
    <t>ECO-D-B-12-41</t>
  </si>
  <si>
    <t>Methane (CH4) 0-100% LEL + Carbon Monoxide (CO) 0-500 PPM</t>
  </si>
  <si>
    <t>ECO-D-B-41-45</t>
  </si>
  <si>
    <t>Carbon Monoxide (CO) 0-500 PPM + Nitrogen Dioxide (NO2) 0-10 PPM</t>
  </si>
  <si>
    <t>ECO-D-B-13-31</t>
  </si>
  <si>
    <t>Propane (C3H8) 0-100% LEL + Oxygen (O2) 0-25% VOL</t>
  </si>
  <si>
    <t>ECO-D-B-31-41</t>
  </si>
  <si>
    <t>Oxygen (O2) 0-25% VOL + Carbon Monoxide (CO) 0-500 PPM</t>
  </si>
  <si>
    <t>ECO-D-B-41-43</t>
  </si>
  <si>
    <t>Carbon Monoxide (CO) 0-500 PPM + Hydrogen Sulfide (H2S) 0-100 PPM</t>
  </si>
  <si>
    <t>ECO-SC-11</t>
  </si>
  <si>
    <t>ECO-SC-12</t>
  </si>
  <si>
    <t>ECO-SC-13</t>
  </si>
  <si>
    <t>ECO-SC-14</t>
  </si>
  <si>
    <t>Hydrogen (H2) 0-2000 ppm</t>
  </si>
  <si>
    <t>ECO-SC-15</t>
  </si>
  <si>
    <t>ECO-SC-16</t>
  </si>
  <si>
    <t>ECO-SC-19</t>
  </si>
  <si>
    <t>ECO-SC-20</t>
  </si>
  <si>
    <t>ECO-SC-31</t>
  </si>
  <si>
    <t>ECO-SC-32</t>
  </si>
  <si>
    <t>Oxygen (O2) 0-25% VOL - deficiency and enrichement alarm</t>
  </si>
  <si>
    <t>ECO-SC-41</t>
  </si>
  <si>
    <t>ECO-SC-42</t>
  </si>
  <si>
    <t>ECO-SC-43</t>
  </si>
  <si>
    <t>ECO-SC-44</t>
  </si>
  <si>
    <t>ECO-SC-45</t>
  </si>
  <si>
    <t>ECO-SC-47</t>
  </si>
  <si>
    <t>ECO-SC-49</t>
  </si>
  <si>
    <t>ECO-SC-11-31</t>
  </si>
  <si>
    <t>ECO-SC-12-31</t>
  </si>
  <si>
    <t>ECO-SC-12-41</t>
  </si>
  <si>
    <t>ECO-SC-12-43</t>
  </si>
  <si>
    <t>Methane (CH4) 0-100% LEL + Hydrogen Sulfide (H2S) 0-100 PPM</t>
  </si>
  <si>
    <t>ECO-SC-13-31</t>
  </si>
  <si>
    <t>ECO-SC-31-41</t>
  </si>
  <si>
    <t>ECO-D-B-11-Ex</t>
  </si>
  <si>
    <t>ECO-D-B-12-Ex</t>
  </si>
  <si>
    <t>ECO-D-B-13-Ex</t>
  </si>
  <si>
    <t>ECO-D-B-14-Ex</t>
  </si>
  <si>
    <t>ECO-D-B-15-Ex</t>
  </si>
  <si>
    <t>ECO-D-B-16-Ex</t>
  </si>
  <si>
    <t>ECO-D-B-19-Ex</t>
  </si>
  <si>
    <t>ECO-D-B-20-Ex</t>
  </si>
  <si>
    <t>ECO-D-B-31-Ex</t>
  </si>
  <si>
    <t>Oxygen (O2) 0-25% VOL - deficiency only alarm</t>
  </si>
  <si>
    <t>ECO-D-B-32-Ex</t>
  </si>
  <si>
    <t>ECO-D-B-41-Ex</t>
  </si>
  <si>
    <t>ECO-D-B-42-Ex</t>
  </si>
  <si>
    <t>ECO-D-B-43-Ex</t>
  </si>
  <si>
    <t>ECO-D-B-44-Ex</t>
  </si>
  <si>
    <t>ECO-D-B-45-Ex</t>
  </si>
  <si>
    <t>ECO-D-B-47-Ex</t>
  </si>
  <si>
    <t>ECO-D-B-49-Ex</t>
  </si>
  <si>
    <t>ECO-D-B-12-43-Ex</t>
  </si>
  <si>
    <t>ECO-D-B-13-31-Ex</t>
  </si>
  <si>
    <t>ECO-SC-11-Ex</t>
  </si>
  <si>
    <t>ECO-SC-12-Ex</t>
  </si>
  <si>
    <t>ECO-SC-13-Ex</t>
  </si>
  <si>
    <t>ECO-SC-14-Ex</t>
  </si>
  <si>
    <t>ECO-SC-15-Ex</t>
  </si>
  <si>
    <t>ECO-SC-16-Ex</t>
  </si>
  <si>
    <t>ECO-SC-19-Ex</t>
  </si>
  <si>
    <t>ECO-SC-20-Ex</t>
  </si>
  <si>
    <t>ECO-SC-31-Ex</t>
  </si>
  <si>
    <t>ECO-SC-32-Ex</t>
  </si>
  <si>
    <t>ECO-SC-41-Ex</t>
  </si>
  <si>
    <t>ECO-SC-42-Ex</t>
  </si>
  <si>
    <t>ECO-SC-43-Ex</t>
  </si>
  <si>
    <t>ECO-SC-44-Ex</t>
  </si>
  <si>
    <t>ECO-SC-45-Ex</t>
  </si>
  <si>
    <t>ECO-SC-47-Ex</t>
  </si>
  <si>
    <t>ECO-SC-49-Ex</t>
  </si>
  <si>
    <t>ECO-SC-12-43-Ex</t>
  </si>
  <si>
    <t>ECO-SC-13-31-Ex</t>
  </si>
  <si>
    <t xml:space="preserve">ECO-D-S-01 </t>
  </si>
  <si>
    <t>ECO detector with no sensor cartridge</t>
  </si>
  <si>
    <t>LF41333</t>
  </si>
  <si>
    <t>Filter Cartridge Assembly</t>
  </si>
  <si>
    <t>XAS-1-US</t>
  </si>
  <si>
    <t>Single Zone Air Sampling Unit.  UL Listed for use with Siemens, Apollo &amp; Hochiki spot detectors and associated mounting bases.  Refer to install instructions for details on detectors and mounting bases. Unit requires use of baffle for detector to be used (ordered seperately) and external 24 VDC power.</t>
  </si>
  <si>
    <t>XAS-2-US</t>
  </si>
  <si>
    <t>Dual Zone Air Sampling Unit.  UL Listed for use with Siemens, Apollo &amp; Hochiki spot detectors and  associated mounting bases.  Refer to install instructions for details on detectors and mounting bases. Unit requires use of baffle for detectors to be used (ordered seperately) and external 24 VDC power.</t>
  </si>
  <si>
    <t>LF-42246</t>
  </si>
  <si>
    <t>50' Flexible dual core tubing - provides two 50 foot long jacketed 1/2" I.D. flexible tubes for use with XAS units in duct sampling arrangements.</t>
  </si>
  <si>
    <t>LF-42249</t>
  </si>
  <si>
    <t xml:space="preserve">50' Flexible single core tube - provides one 50 foot long 1/2" I.D. flexible tube for use with XAS units in duct sampling arrangements. </t>
  </si>
  <si>
    <t>LF-42247</t>
  </si>
  <si>
    <t>25' Flexible dual core tubing - provides two 25 foot long jacketed 1/2" I.D. flexible tubes for use with XAS units in duct sampling arrangements.</t>
  </si>
  <si>
    <t>LF-42250</t>
  </si>
  <si>
    <t>25' Flexible single core tube - provides one 25 foot long 1/2" I.D. flexible tube for use with XAS units in duct sampling arrangements.</t>
  </si>
  <si>
    <t>LF-42285</t>
  </si>
  <si>
    <t>18" - 2 hole  sample &amp; exhaust tube kit</t>
  </si>
  <si>
    <t>LF-42286</t>
  </si>
  <si>
    <t xml:space="preserve">36" - 3 hole sample &amp; exhaust tube kit </t>
  </si>
  <si>
    <t>LF-42287</t>
  </si>
  <si>
    <t xml:space="preserve">60" - 4 hole sample &amp; exhaust tube kit </t>
  </si>
  <si>
    <t>LF-42288</t>
  </si>
  <si>
    <t>LF-42289</t>
  </si>
  <si>
    <t>LF-42290</t>
  </si>
  <si>
    <t>LF-42241</t>
  </si>
  <si>
    <t>Single zone sampling kit -  includes (2) tube mounting plates, compression fittings, adaptors , elbows and reducers for use with XAS-1-US inlet and exhaust tubes and flexible tubing.</t>
  </si>
  <si>
    <t>LF-42243</t>
  </si>
  <si>
    <t>Dual zone sampling kit - includes (3) tube mounting plates,  compression fittings, adaptors, elbows and reducers for use with XAS-2-US , inlet &amp; exhaust tubes and flexible tubing.</t>
  </si>
  <si>
    <t>LF-42282</t>
  </si>
  <si>
    <t xml:space="preserve">Single zone water trap kit.  For use with XAS-1-US - includes 3/4" CPVC pipe, fittings and ball valve to provide water trap function on installations which are subject to high humidity and/or condensation. </t>
  </si>
  <si>
    <t>LF-42283</t>
  </si>
  <si>
    <t xml:space="preserve">Dual zone water trap kit.  For use with XAS-2-US -  includes 3/4" CPVC pipe, fittings and ball valve to provide water trap function on installations which are subject to high humidity and/or condensation.  </t>
  </si>
  <si>
    <t>02-FL53</t>
  </si>
  <si>
    <t>Filter Element pack of 10 (Course) 20 ppi black</t>
  </si>
  <si>
    <t>06-0000</t>
  </si>
  <si>
    <t>Blanking baffle (package of ten 10 baffles) for replacement purposes.  XAS-1-US unit is supplied with one blanking baffle in the right side mounting location.</t>
  </si>
  <si>
    <t>06-AP10</t>
  </si>
  <si>
    <t>Baffle for use with Apollo point detectors (package of 10 baffles)</t>
  </si>
  <si>
    <t>06-HK10</t>
  </si>
  <si>
    <t>Baffle for use with Hochiki point detector (package of 10 baffles)</t>
  </si>
  <si>
    <t>VPS-100US-120</t>
  </si>
  <si>
    <t>Power Supply, Single Zone with Housing, 120 VAC Version
Powers up to 5 remote (single box) units or 1 remote 19” subrack, or 2 VLC/ 2 VLF-250 units, or 1 VLP, VLF-500 or VLS unit. VPS - 100US - XXX requires (2) 12 VDC, 12 Amp/hour batteries.</t>
  </si>
  <si>
    <t>VPS-100US-220</t>
  </si>
  <si>
    <t>Power Supply, Single Zone with Housing, 220 VAC Version
Powers up to 5 remote (single box) units or 1 Remote 19” subrack, or 2 VLC units, or 1 VLP, VLF or VLS unit. VPS - 100US - XXX requires (2) 12 VDC, 12 Amp/hour batteries.</t>
  </si>
  <si>
    <t>VPS-300US-120</t>
  </si>
  <si>
    <t>Power Supply, Multi Zone with Housing, includes Battery Cabinet, 120VAC Version
Consists of VPS - 100US - XXX and Battery Cabinet VBC - 001. Holds up to (6) 12 VDC, 12 Amp/hour batteries (maximum) and 4 batteries (minimum).
With Four batteries - Each VPS - 300US - XXX combination supports up to 10 Remote single box units, or 2 Remote 19” subracks, or 4 VLC/ 4 VLF-250 units or 2 VLP, VLF-500 or VLS units.
With Six batteries - Each VPS - 300US - XXX combination supports up to 15 Remote single box units, or 3 Remote 19” subracks, or 6 VLC/VLF-250 units or 3 VLP, VLF-500 or VLS units.</t>
  </si>
  <si>
    <t>VPS-300US-220</t>
  </si>
  <si>
    <t>Power Supply, Multi Zone with Housing, includes Battery Cabinet, 220VAC Version
Same as above but 220VAC Version</t>
  </si>
  <si>
    <t>VPS-400US-48</t>
  </si>
  <si>
    <t>48 VDC Multi Zone Power Supply Housing
Powers up to 4 units</t>
  </si>
  <si>
    <t>VPS-VEA-115UL</t>
  </si>
  <si>
    <t>VESDA-E VEA Power Supply StaX (UL), 120VAC</t>
  </si>
  <si>
    <t>VPS-VEA-220UL</t>
  </si>
  <si>
    <t>VESDA-E VEA Power Supply StaX (UL), 220VAC</t>
  </si>
  <si>
    <t>VBC - 001</t>
  </si>
  <si>
    <t>Battery Cabinet (Holds 4 Batteries)</t>
  </si>
  <si>
    <t>VBT-012</t>
  </si>
  <si>
    <t>Battery Sealed Lead ACIT 12VDC, 12AMP</t>
  </si>
  <si>
    <t>VRT-100</t>
  </si>
  <si>
    <t>Programmer. Includes remote termination card.  No Relays.</t>
  </si>
  <si>
    <t>VRT-200</t>
  </si>
  <si>
    <t>Display, VLP, with a remote termination card.  Equipped with 7 Relays.</t>
  </si>
  <si>
    <t>VRT-600</t>
  </si>
  <si>
    <t>Display, VLP, with a remote termination card.  No Relays.</t>
  </si>
  <si>
    <t>VRT-V00</t>
  </si>
  <si>
    <t>Display, VLF, with a remote termination card.  Equipped with 7 Relays.</t>
  </si>
  <si>
    <t>VRT-400</t>
  </si>
  <si>
    <t>Display, VLS, with a remote termination card.  Equipped with 7 Relays.</t>
  </si>
  <si>
    <t>VRT-700</t>
  </si>
  <si>
    <t>Display, VLS, with a remote termination card.  No Relays.</t>
  </si>
  <si>
    <t>VRT-800</t>
  </si>
  <si>
    <t>Display, VLS, with a remote termination card.  Equipped with 12 Relays.</t>
  </si>
  <si>
    <t>VRT-K00</t>
  </si>
  <si>
    <t>Display, VLC. No Relays.</t>
  </si>
  <si>
    <t>VRT-J00</t>
  </si>
  <si>
    <t>Display, VLC.  Equipped with 7 Relays.</t>
  </si>
  <si>
    <t>VRT-T00</t>
  </si>
  <si>
    <t>Display, VLI, with a remote termination card.  No Relays.</t>
  </si>
  <si>
    <t>VRT-Q00</t>
  </si>
  <si>
    <t>Display, VLI, with a remote termination card.  Equipped with Relays.</t>
  </si>
  <si>
    <t>VRT-300</t>
  </si>
  <si>
    <t>VESDAnet Socket</t>
  </si>
  <si>
    <t>VRT-500</t>
  </si>
  <si>
    <t xml:space="preserve">VLP, VLF or VLC Remote Termination and Relay Processor Card, 7 Relays
With blank plate, in remote mounting box.   Equipped with 7 Relays for VLP, VLF or VLC. </t>
  </si>
  <si>
    <t>VRT-501</t>
  </si>
  <si>
    <t>VLS Remote Termination and Relay Processor Card, 7 Relays
With blank plate, in remote mounting box.   Equipped with 7 Relays for VLS.</t>
  </si>
  <si>
    <t>VRT-900</t>
  </si>
  <si>
    <t>VLS Remote Termination and Relay Processor Card, 12 Relays
With blank plate, in remote mounting box.   Equipped with 12 Relays for VLS.</t>
  </si>
  <si>
    <t>VR -S07</t>
  </si>
  <si>
    <t>VESDA System Relay Module
Universal Network Module with 7 Programmable Relays, (Isolate, Minor Fault, Urgent Fault, Alert, Action, Fire 1, Fire 2)
The System Relay Module is a remote termination card with new software supplied in a remote mounting box (VRT). The System Relay Module allows reporting of ANY alarm or fault condition that appears on a VESDAnet loop regardless of the initiating zone. It allows a more cost - effective solution for raising a warning signal when several VESDA detectors are installed on a single VESDAnet loop and addressability is not required.</t>
  </si>
  <si>
    <t>VRT-A10</t>
  </si>
  <si>
    <t>VESDA Analog Output Module
The VESDA Analog Output Module (AOM) is an interface accessory/termination card that provides an output proportional to a digitally recorded smoke reading. The AOM is supplied in a remote mounting box. The AOM converts the digital input from the VESDAnet detectors into an analog output. This allows VESDA detectors to interface with existing Building Management Systems (BMS) and Fire Alarm Panels that require an Analog signal to read a smoke level status.</t>
  </si>
  <si>
    <t>VSW-206</t>
  </si>
  <si>
    <t>Central Site License (Primary PC)</t>
  </si>
  <si>
    <t>VSW -216</t>
  </si>
  <si>
    <t>Central Site License  (Secondary PC)</t>
  </si>
  <si>
    <t>VSW -226</t>
  </si>
  <si>
    <t>VSM3 Upgrade (Primary PC)</t>
  </si>
  <si>
    <t>VSW -346</t>
  </si>
  <si>
    <t>VESDAnet Network Connection – 1 required per monitored VESDAnet</t>
  </si>
  <si>
    <t>VSW -356</t>
  </si>
  <si>
    <t>VESDAnet Detector Connection – 1 required per monitored detector</t>
  </si>
  <si>
    <t>VSW -366</t>
  </si>
  <si>
    <t>VESDATalk/VESDALink Detector Connections – VESDAtalk for use with direct connect VLS 250 &amp; 500 detectors.  VESDALink for use with direct connect VLC - 500 detectors</t>
  </si>
  <si>
    <t>VSW -502</t>
  </si>
  <si>
    <t>Text to Speech – English</t>
  </si>
  <si>
    <t>VSW -508</t>
  </si>
  <si>
    <t>Text to Speech – Spanish</t>
  </si>
  <si>
    <t>VSW-600</t>
  </si>
  <si>
    <t>Remote Notification - Email/SMS Support (per PC)</t>
  </si>
  <si>
    <t>VSW-800</t>
  </si>
  <si>
    <t>VESDA Analytics Data Analysis &amp; Reporting License</t>
  </si>
  <si>
    <t>VSW-801</t>
  </si>
  <si>
    <t>VESDA Analytics DustTrace License</t>
  </si>
  <si>
    <t>VSW-802</t>
  </si>
  <si>
    <t>VESDA Analytics DieselTrace License</t>
  </si>
  <si>
    <t>VSW-803</t>
  </si>
  <si>
    <t>VESDA Analytics WireTrace License</t>
  </si>
  <si>
    <t>VSW - 356 - ECO</t>
  </si>
  <si>
    <t>VESDA ECO detector network connection - 1 required per monitored detector</t>
  </si>
  <si>
    <t>VKT -002 -US</t>
  </si>
  <si>
    <t>VESDA VLP VKT - 002 Sales Demo Kit includes VLP - 012</t>
  </si>
  <si>
    <t>VKT -004 -US</t>
  </si>
  <si>
    <t>*VESDA VLC VKT - 004 Sales Demo Kit includes VLC - 505</t>
  </si>
  <si>
    <t>VKT -020 -US</t>
  </si>
  <si>
    <t>VESDA VLF VKT - 020 Sales Demo Kit includes VLF - 250</t>
  </si>
  <si>
    <t>VKT -050 -US</t>
  </si>
  <si>
    <t>VESDA VLF VKT - 050 Sales Demo Kit includes VLF - 500</t>
  </si>
  <si>
    <t xml:space="preserve">VKT-020  </t>
  </si>
  <si>
    <t xml:space="preserve">VESDA VLF - 250 Demo unit only, Demo unit with power connector plug installed and short length of pipe, elbow, end cap and two pipe labels. </t>
  </si>
  <si>
    <t xml:space="preserve">VKT-050  </t>
  </si>
  <si>
    <t xml:space="preserve">VESDA VLF - 500 Demo unit only, Demo unit with power connector plug installed and short length of pipe, elbow, end cap and two pipe labels. </t>
  </si>
  <si>
    <t>VKT-900</t>
  </si>
  <si>
    <t>VESDA-E VEA Demo Unit</t>
  </si>
  <si>
    <t>VKT-100</t>
  </si>
  <si>
    <t>VESDA VLQ Demo Kit: VLQ , Power brick w/cord , USB Cable, PIPE</t>
  </si>
  <si>
    <t>VKT-800</t>
  </si>
  <si>
    <t>VEU Demo Kit: Instructions /VEU / Samsung Tablet / Pipe / Router /
Router Cable / Power Brick / Power Cord / Screw driver for cover release</t>
  </si>
  <si>
    <t>VKT-301</t>
  </si>
  <si>
    <t>High Airflow Demo Kit: A spot detector is mounted under the hood below a perforated grill that contains a VESDA sampling point. Flexible tubing
connects a VESDA VLF Demo detector (not included) and the Demo Unit.
A fan directs 252 CFM onto the spot detector and the VESDA sampling
point simulating high airflow. A built in resistor burner on the base provides a puff of smoke. To demonstrate, while the fan is operating, a button is pushed to heat the resistor. Smoke from the resister is forced up to the spot detector and the VESDA sampling point. The VESDA Detector will go into full alarm, the spot detector will not. VESDA VSC can be used to show smoke trend graphs.
* Add-on to VLP, VLF, VEU demos</t>
  </si>
  <si>
    <t>VKT-HIGH AIRFLOW</t>
  </si>
  <si>
    <t>VESDA ECO Demonstration Kit (excludes test gas)
1 x VESDA VLF-250
1 x VESDA ECO (O2 and CO) Sensor Part Number: ECO-D-B-31-41
110/220V Power supply
Strobe and Fan with LED indicator
Pre-assembled cabling (including USB cable)
Sampling pipes (including elbow joint)
VSC software in CD
Carrying case</t>
  </si>
  <si>
    <t>VKT-601</t>
  </si>
  <si>
    <t>VTT-10000-USA</t>
  </si>
  <si>
    <t>VESDA Test Transformer (Wire Burner):
Previously known as the Hot Wire Test, this power supply unit is used to test VESDA equipment. The unit provides 6VAC output from 220 - 240VAC or 110 - 120VAC supply.  A timer is incorporated to provide a selectable burn period of up to 3 minutes.</t>
  </si>
  <si>
    <t>VSP-850-G</t>
  </si>
  <si>
    <t>External in line filter - grey</t>
  </si>
  <si>
    <t>VSP-850-R</t>
  </si>
  <si>
    <t>External in line filter - red</t>
  </si>
  <si>
    <t>VSP-855-20</t>
  </si>
  <si>
    <t>Spares in line filter - 20 pack</t>
  </si>
  <si>
    <t>VSP-855-4</t>
  </si>
  <si>
    <t>Spares in line filter - 4 pack</t>
  </si>
  <si>
    <t>E700-FIL-ASSY</t>
  </si>
  <si>
    <t>External Filter Assembly</t>
  </si>
  <si>
    <t>VRT-000</t>
  </si>
  <si>
    <t>Remote Mounting Single Box with escutcheon only (Blank Plate and Termination Card not included)</t>
  </si>
  <si>
    <t>VSP-000</t>
  </si>
  <si>
    <t>Blank plate, with VESDA logo</t>
  </si>
  <si>
    <t>VSP-300</t>
  </si>
  <si>
    <t>Blank Plate, without VESDA logo</t>
  </si>
  <si>
    <t>VSP-001</t>
  </si>
  <si>
    <t>Programmer Module</t>
  </si>
  <si>
    <t>VSP-002</t>
  </si>
  <si>
    <t>Standard Display Module</t>
  </si>
  <si>
    <t>VSP-003</t>
  </si>
  <si>
    <t>VESDAnet  Socket Kit</t>
  </si>
  <si>
    <t>VSP-004</t>
  </si>
  <si>
    <t>Scanner Display Module</t>
  </si>
  <si>
    <t>VSP-005</t>
  </si>
  <si>
    <t>Filter Cartridge
(recommend replacing every 2 years)</t>
  </si>
  <si>
    <t>VSP-006</t>
  </si>
  <si>
    <t>VLP Detector Chassis Assembly, includes Manifold</t>
  </si>
  <si>
    <t>VSP-007</t>
  </si>
  <si>
    <t>“0”  Relay Remote Termination Card</t>
  </si>
  <si>
    <t>VSP-008</t>
  </si>
  <si>
    <t>Remote Termination Card (RTC7)</t>
  </si>
  <si>
    <t>VSP-009</t>
  </si>
  <si>
    <t>VLS Detector Chassis Assembly, includes Scanning Manifold</t>
  </si>
  <si>
    <t>VSP-011</t>
  </si>
  <si>
    <t>Recess Mounting Kit for VLP or VLS Detector</t>
  </si>
  <si>
    <t>VSP-012</t>
  </si>
  <si>
    <t>Recess Mounting Kit  for Remote Single Boxes</t>
  </si>
  <si>
    <t>VSP-013</t>
  </si>
  <si>
    <t>VLP &amp; VLS Detector Cover Assembly</t>
  </si>
  <si>
    <t>VSP-014</t>
  </si>
  <si>
    <t>7 - Relay Head Termination Card (HTC7)</t>
  </si>
  <si>
    <t>VSP-015</t>
  </si>
  <si>
    <t>Aspirator for VLP &amp; VLS</t>
  </si>
  <si>
    <t>VSP-016</t>
  </si>
  <si>
    <t>12 Relay Head Termination Card (HTC12)</t>
  </si>
  <si>
    <t>VSP-018</t>
  </si>
  <si>
    <t>Filter Switch</t>
  </si>
  <si>
    <t>VSP-019</t>
  </si>
  <si>
    <t>Filter Cover</t>
  </si>
  <si>
    <t>VSP-020</t>
  </si>
  <si>
    <t>Cover Screws, each</t>
  </si>
  <si>
    <t>VSP-021</t>
  </si>
  <si>
    <t>Metric to Imperial Pipe Adaptors, Kit of four</t>
  </si>
  <si>
    <t>VSP-025</t>
  </si>
  <si>
    <t>Filter Cartridge (package of 20)</t>
  </si>
  <si>
    <t>VSP-028</t>
  </si>
  <si>
    <t>VLP/VLS Mounting Bracket</t>
  </si>
  <si>
    <t>VSP-030</t>
  </si>
  <si>
    <t>VLI Intelligent Filter</t>
  </si>
  <si>
    <t>VSP-031</t>
  </si>
  <si>
    <t>VLI Secondary Foam Filter</t>
  </si>
  <si>
    <t>VSP-032</t>
  </si>
  <si>
    <t>VLI Aspirator</t>
  </si>
  <si>
    <t>VSP-033</t>
  </si>
  <si>
    <t>VLI Chamber Assembly</t>
  </si>
  <si>
    <t>VSP-034</t>
  </si>
  <si>
    <t>VLI VESDAnet Card</t>
  </si>
  <si>
    <t>VSP-035</t>
  </si>
  <si>
    <t>VLI Remote Display Module Spare</t>
  </si>
  <si>
    <t>VSP-036</t>
  </si>
  <si>
    <t>VLI Ultrasonic Flow Manifold Spare</t>
  </si>
  <si>
    <t>VSP-100</t>
  </si>
  <si>
    <t>Blank Plate with FOK LED’s and Logo</t>
  </si>
  <si>
    <t>VSP-100US-PCB</t>
  </si>
  <si>
    <t>Power Supply Circuit Board Only</t>
  </si>
  <si>
    <t>VSP-TRAN-120</t>
  </si>
  <si>
    <t>Transformer Only</t>
  </si>
  <si>
    <t>VSP-102</t>
  </si>
  <si>
    <t>VLP Relay Processor Module (DRP)</t>
  </si>
  <si>
    <t>VSP-103</t>
  </si>
  <si>
    <t>VLS Relay Processor Module (DRP)</t>
  </si>
  <si>
    <t>VSP-208</t>
  </si>
  <si>
    <t>12 Relay Remote Termination Card (RTC12)</t>
  </si>
  <si>
    <t>VSP-501</t>
  </si>
  <si>
    <t>Aspirator, VLC</t>
  </si>
  <si>
    <t>VSP-502</t>
  </si>
  <si>
    <t xml:space="preserve">Compact (VN) Remote Display Module    </t>
  </si>
  <si>
    <t>VSP-509</t>
  </si>
  <si>
    <t>RO - Cable for use with VLC Relay Only (RO) version. This cable is  required for Programming.  Requires VSC Software.</t>
  </si>
  <si>
    <t>VSP-510</t>
  </si>
  <si>
    <t>Compact (RO) Termination Card (CTC - RO)</t>
  </si>
  <si>
    <t>VSP-515</t>
  </si>
  <si>
    <t>Compact (VN) Termination Card (CTC - VN)</t>
  </si>
  <si>
    <t>VSP-715</t>
  </si>
  <si>
    <t>Spare Aspirator, VLF – 250  &amp; VLF – 500</t>
  </si>
  <si>
    <t>VSP-722</t>
  </si>
  <si>
    <t>VLF-250 Aspirator Assembly (1 fan)</t>
  </si>
  <si>
    <t>VSP-540</t>
  </si>
  <si>
    <t xml:space="preserve">Exhaust Deflector, Black, for use with VLP, VLS and VLC. </t>
  </si>
  <si>
    <t>VSP Exhaust</t>
  </si>
  <si>
    <t>Exhaust Deflector, Grey, for use with VLF</t>
  </si>
  <si>
    <t>VSP-960</t>
  </si>
  <si>
    <t>VESDA-E  VEU Mounting  Bracket</t>
  </si>
  <si>
    <t>VSP-961</t>
  </si>
  <si>
    <t>VESDA-E  VEU Imperial Pipe Adaptor (for exhaust)</t>
  </si>
  <si>
    <t>VSP-962</t>
  </si>
  <si>
    <t>VESDA-E VEU Filter</t>
  </si>
  <si>
    <t>VSP-963</t>
  </si>
  <si>
    <t>VESDA-E VEU Aspirator</t>
  </si>
  <si>
    <t>VSP-964</t>
  </si>
  <si>
    <t>VESDA-E VEU Smoke Detection Chamber</t>
  </si>
  <si>
    <t>VRT-X00</t>
  </si>
  <si>
    <t>VESDA-E Analytics Relay Module</t>
  </si>
  <si>
    <t>VSP-965</t>
  </si>
  <si>
    <t>VESDA-E VEU Sampling Module</t>
  </si>
  <si>
    <t>VSP-970</t>
  </si>
  <si>
    <t>VESDA-E VEA-20 or VEA-40 Mounting Bracket</t>
  </si>
  <si>
    <t>VSP-971</t>
  </si>
  <si>
    <t>VESDA-E VEA-40 Smoke Sensor Module</t>
  </si>
  <si>
    <t>VSP-972</t>
  </si>
  <si>
    <t>VESDA-E VEA Filter</t>
  </si>
  <si>
    <t>VSP-973</t>
  </si>
  <si>
    <t>VESDA-E VEA Pump</t>
  </si>
  <si>
    <t>VSP-974</t>
  </si>
  <si>
    <t>VESDA-E VEA Rotary Valve</t>
  </si>
  <si>
    <t>VSP-975</t>
  </si>
  <si>
    <t xml:space="preserve">VESDA-E VEA LED Front Panel </t>
  </si>
  <si>
    <t>VSP-976</t>
  </si>
  <si>
    <t xml:space="preserve">VESDA-E VEA 3.5” Display Front Panel </t>
  </si>
  <si>
    <t>VSP-TP-KIT-US</t>
  </si>
  <si>
    <t>Test Point Kit</t>
  </si>
  <si>
    <t>VHH-100</t>
  </si>
  <si>
    <t>VESDA Handheld Programmer</t>
  </si>
  <si>
    <t>VP-P-210</t>
  </si>
  <si>
    <t xml:space="preserve">VESDA CPVC pipe.  Enter quantity in linear feet required for project.  15' lengths of CPVC Pipe with 0.874 ID / 1.05 OD.  Sold in box quantities of 210 linear feet.  Price shown per box.  </t>
  </si>
  <si>
    <t>VP-P-420</t>
  </si>
  <si>
    <t xml:space="preserve">VESDA CPVC pipe.  Enter quantity in linear feet required for project.  15' lengths of CPVC Pipe with 0.874 ID / 1.05 OD.  Sold in box quantities of 420 linear feet.  Price shown per box.  </t>
  </si>
  <si>
    <t>VP-ELB-90</t>
  </si>
  <si>
    <t>Elbow  -  90 Degree, 3/4”, Socket to Socket, 90 degree CPVC Elbow.  Sold in box quantities of 20.  Price shown per box.</t>
  </si>
  <si>
    <t>VP-ELB-45</t>
  </si>
  <si>
    <t xml:space="preserve">Elbow  -  45 Degree, 3/4”, Socket to Socket, 45 degree CPVC Elbow.   Sold in box quantities of 10.  Price shown per box.  </t>
  </si>
  <si>
    <t>VP-COUP</t>
  </si>
  <si>
    <t xml:space="preserve">Coupling, 3/4” , Socket to Socket CPVC Couplings.  Sold in box quantities of 15.  Price shown per box.  </t>
  </si>
  <si>
    <t>VP-UNION</t>
  </si>
  <si>
    <t xml:space="preserve">Socket Union, 3/4” CPVC Union.  Sold in box quantities of 10.  Price shown per box.  </t>
  </si>
  <si>
    <t>VP-EC</t>
  </si>
  <si>
    <t xml:space="preserve">End Cap, 3/4” CPVC.  Sold in box quantities of 25.  Price shown per box.  </t>
  </si>
  <si>
    <t>VP-TEE</t>
  </si>
  <si>
    <t xml:space="preserve">Pipe Tees, 3/4” CPVC Pipe Tees.  Sold in box quantities of 15.  Price shown per box.  </t>
  </si>
  <si>
    <t>VP-CUTTERS</t>
  </si>
  <si>
    <t>CPVC  Pipe Cutters.  Cuts up to 1 1/2” pipe.</t>
  </si>
  <si>
    <t>VP-CLIP-US</t>
  </si>
  <si>
    <t xml:space="preserve">3/4" pipe support clamp (required for each 5 feet of pipe).    Sold in box quantities of 50.  Price shown per box.  </t>
  </si>
  <si>
    <t>VP-CEMENT</t>
  </si>
  <si>
    <t>Solvent Cement, One (1) Pint.  Average capacity is 100 joints to one pint.
GROUND SHIPMENT ONLY.  NOT AVAILABLE IN CANADA OR LATIN AMERICA.</t>
  </si>
  <si>
    <t>VP-TEE -FPT</t>
  </si>
  <si>
    <t xml:space="preserve">Tee, Box of 10, 3/4” X 1/2” FPT.   Sold in box quantities of 10.  Price shown per box.   </t>
  </si>
  <si>
    <t>E700-TUBE</t>
  </si>
  <si>
    <t xml:space="preserve">Polyethylene tubing, black, 1/2” OD X 3/8” ID,  FPE rated.   Sold in 50 foot roll.  Price shown per roll.  </t>
  </si>
  <si>
    <t>TUBING-250</t>
  </si>
  <si>
    <t xml:space="preserve">Polyethylene tubing, black, 1/2” OD X 3/8” ID,  FPE rated.  Sold in 250 foot roll.  Price shown per roll.  </t>
  </si>
  <si>
    <t>E700-SP</t>
  </si>
  <si>
    <t>Miniature Sampling Point</t>
  </si>
  <si>
    <t>PIP-015</t>
  </si>
  <si>
    <t>Flush Sampling Point</t>
  </si>
  <si>
    <t>E700-CAP-KIT</t>
  </si>
  <si>
    <t>Plastic connector kit for miniature sampling point and Capillary Tube arrangement.  Includes (1) Male Connector, (1/2”  thread X  1/2” OD Compression) and  (1) Female Connector, (1/2” OD Compression).</t>
  </si>
  <si>
    <t>CAP-KIT</t>
  </si>
  <si>
    <t>Brass connector kit for miniature sampling point and Capillary Tube arrangement.  Includes (1) Male Connector, (1/2”  thread X  1/2” OD Compression) and  (1) Female Connector, (1/2” OD Compression).</t>
  </si>
  <si>
    <t>E700 - SP - DCL - PNT</t>
  </si>
  <si>
    <t xml:space="preserve">Round Style Point Labels, White.  Sold in 50 quantity roll.  Price shown per roll.  </t>
  </si>
  <si>
    <t>E700-SPLR</t>
  </si>
  <si>
    <t xml:space="preserve">Miniature Sampling Point Label, Round Style, Red. Sold by sheet with 12 labels per sheet.  Price shown per sheet.  </t>
  </si>
  <si>
    <t>E700-SPLG</t>
  </si>
  <si>
    <t xml:space="preserve">Miniature Sampling Point Label, Round Style, Grey. Sold by sheet with 12 labels per sheet.  Price shown per sheet.  </t>
  </si>
  <si>
    <t>E700-SP-DCL</t>
  </si>
  <si>
    <t>Sampling Point Decal, wrap around style.  Place center area over sampling point and wrap decal around diameter of pipe. Sold in roll quantity of 200.  Price shown per roll.    
(Old P/N E700 - SP - DCL - A)</t>
  </si>
  <si>
    <t>E700-SP-DCL-PIPE</t>
  </si>
  <si>
    <t xml:space="preserve">Sampling Pipe Labels. Sold in roll quantity of 35.  Price shown per roll.  </t>
  </si>
  <si>
    <t>VSP-950</t>
  </si>
  <si>
    <t xml:space="preserve">Test Point Pipe Labels.  Sold by sheet with quantity of 12 per sheet.  Price shown per sheet.  </t>
  </si>
  <si>
    <t>VSP-610-US</t>
  </si>
  <si>
    <t>Tamper Proof Sampling Point, 1" / 25mm rigid or flexible conduit</t>
  </si>
  <si>
    <t>VSP-620-01</t>
  </si>
  <si>
    <t>Tamper Proof Sampling Point,  6mm Capillary</t>
  </si>
  <si>
    <t>VSP-620-02</t>
  </si>
  <si>
    <t>Tamper Proof Sampling Point, 8mm Capillary</t>
  </si>
  <si>
    <t>VSP-870-US</t>
  </si>
  <si>
    <t>In-Line Flow Restrictor Assembly - US, for use with Tamper Proof Sampling Points (models VSP-610-US and VSP-620).</t>
  </si>
  <si>
    <t>02-2002-01P</t>
  </si>
  <si>
    <t xml:space="preserve">Straight Union for micro bore 1/4" (6mm) Tube.  Sold in package of 10.   Price shown per pack.  </t>
  </si>
  <si>
    <t>02-FL56</t>
  </si>
  <si>
    <t>Filter Element Replacement FT Series (Fine) Black</t>
  </si>
  <si>
    <t>VSP-990</t>
  </si>
  <si>
    <t>VESDA-E VEA 6mm Microbore Tube. Sold in 1000 ft roll. Price shown per roll</t>
  </si>
  <si>
    <t>VSP-991</t>
  </si>
  <si>
    <t>VESDA-E VEA 4mm Microbore Tube. Sold in 1000 ft roll. Price shown per roll</t>
  </si>
  <si>
    <t>VSP-978</t>
  </si>
  <si>
    <t>VESDA-E VEA Sample Point Head Removal Tool</t>
  </si>
  <si>
    <t>VSP-979</t>
  </si>
  <si>
    <t>VESDA-E VEA M/bore Tube Cutter (3 Pack)</t>
  </si>
  <si>
    <t>VSP-980-W22</t>
  </si>
  <si>
    <t>VESDA-E VEA Standard Sampling Point for 6mm Tube. Sold in pack of 22.  Price shown per pack</t>
  </si>
  <si>
    <t>VSP-981-W22</t>
  </si>
  <si>
    <t>VESDA-E VEA Standard Sampling Point for 4mm Tube. Sold in pack of 22. Prie shown per pack</t>
  </si>
  <si>
    <t>VSP-981-44</t>
  </si>
  <si>
    <t>VESDA-E VEA Standard Sampling Point for 4mm Tube. Sold in pack of 44. Price shown per pack.</t>
  </si>
  <si>
    <t>VSP-998</t>
  </si>
  <si>
    <t>VESDA-E VEA Blanking Plug 6mm. Sold in pack of 50.  Price shown per pack</t>
  </si>
  <si>
    <t>VSP-1000</t>
  </si>
  <si>
    <t>VESDA-E VEA 6mm to 4mm Reducer. Sold in pack of 10.  Price shown per pack</t>
  </si>
  <si>
    <t>VSP-1001</t>
  </si>
  <si>
    <t>VESDA-E VEA 6mm to 6mm Joiner Straight. Sold in pack of 10.  Price shown per pack</t>
  </si>
  <si>
    <t>VSP-1002</t>
  </si>
  <si>
    <t>VESDA-E VEA 4mm to 4mm Joiner Straight. Sold in pack of 10.  Price shown per pack</t>
  </si>
  <si>
    <t>VSP-1003</t>
  </si>
  <si>
    <t>VESDA-E VEA 6mm to 6mm Joiner Right Angle. Sold in pack of 10.  Price shown per pack</t>
  </si>
  <si>
    <t>VSP-1004</t>
  </si>
  <si>
    <t>VESDA-E VEA 4mm to 4mm Joiner Right Angle. Sold in pack of 10.  Price shown per pack</t>
  </si>
  <si>
    <t>VSP-982-W</t>
  </si>
  <si>
    <t>6mm Surface Mount Sample Point White</t>
  </si>
  <si>
    <t>VSP-982-B</t>
  </si>
  <si>
    <t>6mm Surface Mount Sample Point Black</t>
  </si>
  <si>
    <t>VSP-982-W22</t>
  </si>
  <si>
    <t>6mm Surface Mount Sample Point White (Pack of 22)</t>
  </si>
  <si>
    <t>VSP-982-B22</t>
  </si>
  <si>
    <t>6mm Surface Mount Sample Point Black (Pack of 22)</t>
  </si>
  <si>
    <t>OSI-10</t>
  </si>
  <si>
    <t>Imager - 7º coverage, 24V DC</t>
  </si>
  <si>
    <t>OSI-90</t>
  </si>
  <si>
    <t xml:space="preserve">Imager - 80º coverage, 24V DC </t>
  </si>
  <si>
    <t>OSE-SP-01</t>
  </si>
  <si>
    <t>Emitter -Standard Power, Battery</t>
  </si>
  <si>
    <t>OSE-SPW</t>
  </si>
  <si>
    <t>Emitter - Standard Power, Wired at 24V DC</t>
  </si>
  <si>
    <t>OSE-HPW</t>
  </si>
  <si>
    <t>Emitter - High Power, Wired at 24V DC</t>
  </si>
  <si>
    <t>OSID-INST</t>
  </si>
  <si>
    <t>OSID Installation Kit. Incl: Laser alignment tool, test filter, PC cable, cleaning cloth, manual</t>
  </si>
  <si>
    <t>OSP-001</t>
  </si>
  <si>
    <t>FTDI Cable 1.5m</t>
  </si>
  <si>
    <t>OSID-WG</t>
  </si>
  <si>
    <t>Wire Guard</t>
  </si>
  <si>
    <t>OSID-EHI</t>
  </si>
  <si>
    <t>Imager Environmental Housing</t>
  </si>
  <si>
    <t>OSID-EHE</t>
  </si>
  <si>
    <t xml:space="preserve">Emitter Environmental Housing </t>
  </si>
  <si>
    <t>OSE-ACF</t>
  </si>
  <si>
    <t>Anti-condensation film for Emitter - 10 units</t>
  </si>
  <si>
    <t>OSEH-ACF</t>
  </si>
  <si>
    <t>Anti-condensation film for OSID-EH housings - 10 units</t>
  </si>
  <si>
    <t xml:space="preserve">OSE-RBL </t>
  </si>
  <si>
    <t>Emitter Lithium battery exchange unit</t>
  </si>
  <si>
    <t>OSE-RBA</t>
  </si>
  <si>
    <t>Emitter spare battery Alkaline</t>
  </si>
  <si>
    <t>OSI-LS</t>
  </si>
  <si>
    <t>Light Shield for OSI-10</t>
  </si>
  <si>
    <t>OSP-002</t>
  </si>
  <si>
    <t>Laser Alignment tool</t>
  </si>
  <si>
    <t>OSP-003</t>
  </si>
  <si>
    <t>Acrylic Test Filter - 10 pack</t>
  </si>
  <si>
    <t>OSP-003-200</t>
  </si>
  <si>
    <t>Acrylic Test Filter - bulk pack 200 units</t>
  </si>
  <si>
    <t>68-302</t>
  </si>
  <si>
    <t>Intelligent FAAST XT ASD Detector</t>
  </si>
  <si>
    <t>68-140</t>
  </si>
  <si>
    <t>Intelligent FAAST ASD Detector</t>
  </si>
  <si>
    <t>68-508</t>
  </si>
  <si>
    <t>Conventional FAAST XT ASD Detector</t>
  </si>
  <si>
    <t>68-126</t>
  </si>
  <si>
    <t>Coventional FAAST ASD Detector</t>
  </si>
  <si>
    <t>40-001</t>
  </si>
  <si>
    <t>Altronix AL300ULMR 2.5 Amp Multi-Output Access Control Power Supply can hold and charge up to (2) 7AH batteries</t>
  </si>
  <si>
    <t>40-002</t>
  </si>
  <si>
    <t>Altronix AL300ULXJ 2.5 Amp Power Supply can hold and charge up to (2) 7AH batteries</t>
  </si>
  <si>
    <t>68-127</t>
  </si>
  <si>
    <t>Air Filter</t>
  </si>
  <si>
    <t>68-129</t>
  </si>
  <si>
    <t>CPVC Pipe:14 lengths of 15 foot pipe (210ft)</t>
  </si>
  <si>
    <t>68-130</t>
  </si>
  <si>
    <t>Coupling (15 per pkg)</t>
  </si>
  <si>
    <t>68-131</t>
  </si>
  <si>
    <t>45ْ  Elbow (10 per pkg)</t>
  </si>
  <si>
    <t>68-132</t>
  </si>
  <si>
    <t>90ْ  Elbow (20 per pkg)</t>
  </si>
  <si>
    <t>68-133</t>
  </si>
  <si>
    <t>End Cap (25 per pkg)</t>
  </si>
  <si>
    <t>68-134</t>
  </si>
  <si>
    <t>Tee (15 per pkg)</t>
  </si>
  <si>
    <t>68-135</t>
  </si>
  <si>
    <t>Union (10 per pkg)</t>
  </si>
  <si>
    <t>68-136</t>
  </si>
  <si>
    <t>T Pipe Label (100 per roll)</t>
  </si>
  <si>
    <t>68-137</t>
  </si>
  <si>
    <t>P Sampling Point Labels (100 per roll)</t>
  </si>
  <si>
    <t>P-SAMP-KTF</t>
  </si>
  <si>
    <t>Sampling Point Kit 910 pcs of flush Sample Points)</t>
  </si>
  <si>
    <t>P-SAMP-KTC</t>
  </si>
  <si>
    <t>Sampling Point Kit (10 pcs of Conical Sample Points)</t>
  </si>
  <si>
    <t>10-2698</t>
  </si>
  <si>
    <t>ARM Disconnect Switch, no LEDs</t>
  </si>
  <si>
    <t>10-2699</t>
  </si>
  <si>
    <t>ARM Disconnect Switch, with LEDs</t>
  </si>
  <si>
    <t>10-2705</t>
  </si>
  <si>
    <t>Solenoid Disconnect Switch, no LEDs</t>
  </si>
  <si>
    <t>10-2706</t>
  </si>
  <si>
    <t>Solenoid Disconnect Switch, with LEDs</t>
  </si>
  <si>
    <t>10-2829-1-0-01-0-1-01</t>
  </si>
  <si>
    <t>Fike  10 Amp Remote Power Supply Kit (includes enclosure and PCB board)</t>
  </si>
  <si>
    <t>27-032</t>
  </si>
  <si>
    <t>Firelite Remote Power Supply 8 amp</t>
  </si>
  <si>
    <t>63-1308</t>
  </si>
  <si>
    <t>Conventional Photoelectric Detector</t>
  </si>
  <si>
    <t>63-1307</t>
  </si>
  <si>
    <t>Conventional Photoelectric Detector w/test switch</t>
  </si>
  <si>
    <t>63-1025</t>
  </si>
  <si>
    <t>Detector, Photoelectric/Thermal</t>
  </si>
  <si>
    <t>67-1034</t>
  </si>
  <si>
    <t>Base 6", 430 ohm, (1,2)</t>
  </si>
  <si>
    <t>67-1036</t>
  </si>
  <si>
    <t>Base 4", 430 ohm, (1,2)</t>
  </si>
  <si>
    <t>67-1035</t>
  </si>
  <si>
    <t>Base 6", 220 ohm, (2,3,4)</t>
  </si>
  <si>
    <t>67-1037</t>
  </si>
  <si>
    <t>Base 4", 220 ohm, (2,3,4)</t>
  </si>
  <si>
    <t>63-1012</t>
  </si>
  <si>
    <t>Base w/relay (DPDT), 6", 430 ohm, (1,2)</t>
  </si>
  <si>
    <t>60-1020</t>
  </si>
  <si>
    <t>Detector, 135F, Fixed Temp.*</t>
  </si>
  <si>
    <t>60-1022</t>
  </si>
  <si>
    <t>Detector, 190F, Fixed Temp.*</t>
  </si>
  <si>
    <t>60-1029</t>
  </si>
  <si>
    <t>Detector, 135F Fixed, Rate of Rise**</t>
  </si>
  <si>
    <t>60-1030</t>
  </si>
  <si>
    <t>Detector, 190F Fixed, Rate of Rise**</t>
  </si>
  <si>
    <t>68-141</t>
  </si>
  <si>
    <t>CO1224T Wall Mount Carbon Monoxide Detector</t>
  </si>
  <si>
    <t>68-142</t>
  </si>
  <si>
    <t>CO1224TR Ceiling Mount Carbon Monoxide Detector</t>
  </si>
  <si>
    <t>60-004</t>
  </si>
  <si>
    <t>Detector, 135F, Rate Anticipated, Interior</t>
  </si>
  <si>
    <t>60-007</t>
  </si>
  <si>
    <t>Detector, 194F, Rate Anticipated, Interior</t>
  </si>
  <si>
    <t>60-008</t>
  </si>
  <si>
    <t>Detector, 135F, Ex-Proof, Rate Anticipated</t>
  </si>
  <si>
    <t>60-009</t>
  </si>
  <si>
    <t>Detector, 194F, Ex-Proof, Rate Anticipated</t>
  </si>
  <si>
    <t>60-026</t>
  </si>
  <si>
    <t>Detector, 194F, Weather-Proof, Rate Anticipated</t>
  </si>
  <si>
    <t>60-031</t>
  </si>
  <si>
    <t>Detector, 194F,  Rate Anticipated</t>
  </si>
  <si>
    <t>60-022</t>
  </si>
  <si>
    <t>Detector, 325F, Ex-Proof</t>
  </si>
  <si>
    <t>60-038</t>
  </si>
  <si>
    <t>Detector, 275F, Ex-Proof</t>
  </si>
  <si>
    <t>60-018</t>
  </si>
  <si>
    <t>Detector, 225F,  Ex-Proof</t>
  </si>
  <si>
    <t>60-021</t>
  </si>
  <si>
    <t>Detector, 190F, Ex-Proof</t>
  </si>
  <si>
    <t>20-1060</t>
  </si>
  <si>
    <t>System Sensor, Single Action Conventional Pull Station English "Fire" (Keyed)</t>
  </si>
  <si>
    <t>20-1061</t>
  </si>
  <si>
    <t>System Sensor, Dual action Conventional Pull Station English "Fire" (Keyed)</t>
  </si>
  <si>
    <t>20-1062</t>
  </si>
  <si>
    <t>System Sensor, Spanish Dual Action Conventional Pull Station "Fire" (Hex)</t>
  </si>
  <si>
    <t>20-1812</t>
  </si>
  <si>
    <t>System Sensor, Portuguese Dual Action Conventional Pull Station "Fire"</t>
  </si>
  <si>
    <t>20-1833</t>
  </si>
  <si>
    <t>Metal Single Action "Fire" Pull Station English</t>
  </si>
  <si>
    <t>20-1834</t>
  </si>
  <si>
    <t>Metal Single Action "Fire"(FOGO) Pull Station Portuguese</t>
  </si>
  <si>
    <t>20-1835</t>
  </si>
  <si>
    <t>Metal Single Action "Fire"(Fuego) Pull Station Spanish</t>
  </si>
  <si>
    <t>20-1836</t>
  </si>
  <si>
    <t>Metal Dual Action Keyed "Fire" Pull Station English</t>
  </si>
  <si>
    <t>20-1837</t>
  </si>
  <si>
    <t>Metal Dual Action Keyed "Fire" (FOGO) Pull Station Portuguese</t>
  </si>
  <si>
    <t>20-1838</t>
  </si>
  <si>
    <t>Metal Dual Action Keyed "Fire"(Fuego) Pull Station Spanish</t>
  </si>
  <si>
    <t>20-1842</t>
  </si>
  <si>
    <t>Weatherproof Metal Dual Action Keyed "Fire" Pull Station English</t>
  </si>
  <si>
    <t>20-1843</t>
  </si>
  <si>
    <t>Explosionproof Metal Dual Action Keyed "Fire" Pull Station English</t>
  </si>
  <si>
    <t>20-1844</t>
  </si>
  <si>
    <t>Metal Institutional Key Only Operation "Fire" Pull Station English</t>
  </si>
  <si>
    <t>20-2031</t>
  </si>
  <si>
    <t>Spare Key</t>
  </si>
  <si>
    <t>20-1839</t>
  </si>
  <si>
    <t>SPST Dual Action RSG Keyed Metal "Fire Suppression Release" Manual Pull Station</t>
  </si>
  <si>
    <t>20-1840</t>
  </si>
  <si>
    <t>SPST Dual Action RSG Keyed Metal Portuguese "Fire Suppression Release" (Disparo de Supressao de Fogo) Manual Pull Station</t>
  </si>
  <si>
    <t>20-1841</t>
  </si>
  <si>
    <t>SPST Dual Action RSG Keyed Metal Spanish "Fire Suppression Release"(Descarga Sistema de Supresion) Manual Pull Station</t>
  </si>
  <si>
    <t>RMS-1T-KL-ULC</t>
  </si>
  <si>
    <t>Metal single action "Fire" Pull Station</t>
  </si>
  <si>
    <t>RMS-1T-KL-LP-ULC</t>
  </si>
  <si>
    <t>Metal Dual Action Keyed "Fire" Pull Station</t>
  </si>
  <si>
    <t>RMS-1T-KL-LP-S-ULC</t>
  </si>
  <si>
    <t>Metal Dual Action keyed "Fire Suppression Release Pull Station</t>
  </si>
  <si>
    <t>RMS-1T-WP-KL-LP-ULC</t>
  </si>
  <si>
    <t>Weatherproof Metal Dual Action Keyed  "Fire" Pull Station</t>
  </si>
  <si>
    <t>63-1165</t>
  </si>
  <si>
    <t>DNRW Photo Duct Detector Non-Relay</t>
  </si>
  <si>
    <t>02-3721</t>
  </si>
  <si>
    <t>Metal Sampling Tube, Duct Detector, 1'-2' Ducts</t>
  </si>
  <si>
    <t>02-3722</t>
  </si>
  <si>
    <t>Metal Sampling Tube, Duct Detector, 2'-4' Ducts</t>
  </si>
  <si>
    <t>02-3723</t>
  </si>
  <si>
    <t>Metal Sampling Tube, Duct Detector, 4'-8' Ducts</t>
  </si>
  <si>
    <t>02-3724</t>
  </si>
  <si>
    <t>Metal Sampling Tube, Duct Detector, 8'-12' Ducts</t>
  </si>
  <si>
    <t>02-4674</t>
  </si>
  <si>
    <t xml:space="preserve">Plastic Sampling Tube, Telescoping, Replacement </t>
  </si>
  <si>
    <t>02-4677</t>
  </si>
  <si>
    <t>End Cap for Metal Sampling Tube</t>
  </si>
  <si>
    <t>02-3727</t>
  </si>
  <si>
    <t>Sensitivity Tester, Duct Detector</t>
  </si>
  <si>
    <t>02-4676</t>
  </si>
  <si>
    <t>Air filter, Replacement, 2 per pack</t>
  </si>
  <si>
    <t>02-3869</t>
  </si>
  <si>
    <t>Remote Test Switch, Magnet Activated</t>
  </si>
  <si>
    <t>02-4998</t>
  </si>
  <si>
    <t>Remote Test Switch, Key Activated</t>
  </si>
  <si>
    <t>02-3868</t>
  </si>
  <si>
    <t>Remote L.E.D</t>
  </si>
  <si>
    <t>02-4980</t>
  </si>
  <si>
    <t>Test Magnet</t>
  </si>
  <si>
    <t>02-9976</t>
  </si>
  <si>
    <t>Replacement photo insect screen</t>
  </si>
  <si>
    <t>20-1092</t>
  </si>
  <si>
    <t>Glass Rod for RSG pull station</t>
  </si>
  <si>
    <t>E60-003</t>
  </si>
  <si>
    <r>
      <t>Detector Thermal 140</t>
    </r>
    <r>
      <rPr>
        <vertAlign val="superscript"/>
        <sz val="11"/>
        <rFont val="Times New Roman"/>
        <family val="1"/>
      </rPr>
      <t>o</t>
    </r>
  </si>
  <si>
    <t>63-030</t>
  </si>
  <si>
    <t>Duct Detector Unit, Photoelectric, 24V / 115V</t>
  </si>
  <si>
    <t>67-029</t>
  </si>
  <si>
    <t>Duct Detector Unit, Ionization, 24V / 115V</t>
  </si>
  <si>
    <t>63-031</t>
  </si>
  <si>
    <t>Duct Detector Unit, Photoelectric, 24V / 230V</t>
  </si>
  <si>
    <t>67-030</t>
  </si>
  <si>
    <t>Duct Detector Unit, Ionization, 24V / 230V</t>
  </si>
  <si>
    <t>63-034</t>
  </si>
  <si>
    <t>Remote Alarm LED</t>
  </si>
  <si>
    <t>63-035</t>
  </si>
  <si>
    <t>Remote Alarm and Pilot LED</t>
  </si>
  <si>
    <t>63-036</t>
  </si>
  <si>
    <t>Remote Alarm with test/reset keyswitch</t>
  </si>
  <si>
    <t>63-037</t>
  </si>
  <si>
    <t>Remote Alarm and Pilot with test/reset keyswitch</t>
  </si>
  <si>
    <t>63-038</t>
  </si>
  <si>
    <t>Same as 63-037, adds remote alarm horn</t>
  </si>
  <si>
    <t>02-4630</t>
  </si>
  <si>
    <t>Tube, Duct Detector, 2.5'</t>
  </si>
  <si>
    <t>02-4631</t>
  </si>
  <si>
    <t>Tube, Duct Detector, 5.0'</t>
  </si>
  <si>
    <t>02-4632</t>
  </si>
  <si>
    <t>Tube, Duct Detector, 10.0'</t>
  </si>
  <si>
    <t>65-1006</t>
  </si>
  <si>
    <t>Beam 1224 System Sensor</t>
  </si>
  <si>
    <t>65-1007</t>
  </si>
  <si>
    <t>Beam 1224S System Sensor</t>
  </si>
  <si>
    <t>69-017</t>
  </si>
  <si>
    <t>Hochiki Detector Removal Tool (TRT-A100)</t>
  </si>
  <si>
    <t>69-016</t>
  </si>
  <si>
    <t>Smoke Detector Test Box (TSA-B110)</t>
  </si>
  <si>
    <t>69-004</t>
  </si>
  <si>
    <t>Smoke Generator Kit (TSE-A100)</t>
  </si>
  <si>
    <t>02-4124</t>
  </si>
  <si>
    <t>Universal Heat Detector Tester Pole</t>
  </si>
  <si>
    <t>02-4125</t>
  </si>
  <si>
    <t>Battery Pack for 02-4124</t>
  </si>
  <si>
    <t>02-4126</t>
  </si>
  <si>
    <t>Battery Charger for 02-4125</t>
  </si>
  <si>
    <t>02-4127</t>
  </si>
  <si>
    <t>Carrying Case for 02-4124</t>
  </si>
  <si>
    <t>69-0001</t>
  </si>
  <si>
    <t>Extra Smoke Punks (35 Punks per Package)</t>
  </si>
  <si>
    <t>69-0002</t>
  </si>
  <si>
    <t>Extra Smoke Punks (10 Punks per Package)</t>
  </si>
  <si>
    <t>02-4678</t>
  </si>
  <si>
    <t>Test Filter for 65-002</t>
  </si>
  <si>
    <t>02-2360</t>
  </si>
  <si>
    <t>Canned Smoke for Detector Testing</t>
  </si>
  <si>
    <t>02-3982</t>
  </si>
  <si>
    <t>Detector Test Magnet</t>
  </si>
  <si>
    <t>63-1029</t>
  </si>
  <si>
    <t>2-WIRE I3 PHOTO DETECTOR</t>
  </si>
  <si>
    <t>63-1030</t>
  </si>
  <si>
    <t>2-WIRE I3 PHOTO/HEAT 135* FIXED</t>
  </si>
  <si>
    <t>63-1031</t>
  </si>
  <si>
    <t>4-WIRE I3 PHOTO DETECTOR</t>
  </si>
  <si>
    <t>63-1032</t>
  </si>
  <si>
    <t>4-WIRE I3 PHOTO/HEAT 135* FIXED</t>
  </si>
  <si>
    <t>63-1033</t>
  </si>
  <si>
    <t>2-WIRE I3 PHOTO/HEAT 135* FIXED W/SOUNDER</t>
  </si>
  <si>
    <t>63-1034</t>
  </si>
  <si>
    <t>2-WIRE I3 PHOTO/HEAT 135* FIXED W/ FORM C RELAY</t>
  </si>
  <si>
    <t>63-1035</t>
  </si>
  <si>
    <t>4-WIRE I3 PHOTO/HEAT 135* FIXED W/SOUNDER</t>
  </si>
  <si>
    <t>63-1036</t>
  </si>
  <si>
    <t>4-WIRE I3 PHOTO/HEAT 135* FIXED W/ FORM C RELAY</t>
  </si>
  <si>
    <t>63-1037</t>
  </si>
  <si>
    <t>4-WIRE I3 PHOTO/HEAT 135* FIXED W/ FORM C RELAY &amp; SOUNDER</t>
  </si>
  <si>
    <t>63-1038</t>
  </si>
  <si>
    <t>4-WIRE I3 PHOTO/HEAT 135* ISOLATED W/FORM C RELAY &amp; SOUNDER</t>
  </si>
  <si>
    <t>63-1040</t>
  </si>
  <si>
    <t>4-WIRE PHOTO W/ FORM C RELAY</t>
  </si>
  <si>
    <t>63-1041</t>
  </si>
  <si>
    <t>4-WIRE PHOTO/HEAT 135* FIXED W/ FORM C RELAY</t>
  </si>
  <si>
    <t>63-1042</t>
  </si>
  <si>
    <t>2-WIRE PHOTO/HEAT 135* FIXED W/ SOUNDER</t>
  </si>
  <si>
    <t>63-1043</t>
  </si>
  <si>
    <t>4-WIRE PHOTO/HEAT 135* FIXED W/ SOUNDER</t>
  </si>
  <si>
    <t>63-1044</t>
  </si>
  <si>
    <t>4-WIRE PHOTO/HEAT 135* FIXED W/ FORM C RELAY &amp; SOUNDER</t>
  </si>
  <si>
    <t>63-1045</t>
  </si>
  <si>
    <t>4-WIRE PHOTO/HEAT 135* ISOLATED W/FORM C RELAY &amp; SOUNDER</t>
  </si>
  <si>
    <t>67-1041</t>
  </si>
  <si>
    <t>4-WIRE ION 12 VDC</t>
  </si>
  <si>
    <t>67-1042</t>
  </si>
  <si>
    <t>4-WIRE ION 24 VDC</t>
  </si>
  <si>
    <t>63-1019</t>
  </si>
  <si>
    <t>2-WIRE PHOTO/HEAT 135* FIXED 12/24 VDC</t>
  </si>
  <si>
    <t>63-1046</t>
  </si>
  <si>
    <t>4-WIRE PHOTO 12VDC</t>
  </si>
  <si>
    <t>63-1047</t>
  </si>
  <si>
    <t>4-WIRE PHOTO/HEAT 135* FIXED 12 VDC</t>
  </si>
  <si>
    <t>63-1048</t>
  </si>
  <si>
    <t>4-WIRE PHOTO 24 VDC</t>
  </si>
  <si>
    <t>63-1049</t>
  </si>
  <si>
    <t>4-WIRE PHOTO/HEAT 135* FIXED 24 VDC</t>
  </si>
  <si>
    <t>67-1043</t>
  </si>
  <si>
    <t>2-WIRE FLANGE 12/24 VDC BASE</t>
  </si>
  <si>
    <t>67-1029</t>
  </si>
  <si>
    <t>2-WIRE FLANGE 24 VDC BASE</t>
  </si>
  <si>
    <t>67-1044</t>
  </si>
  <si>
    <t>4-WIRE FLANGE 24VDC FORM A &amp; C  CONTACTS BASE</t>
  </si>
  <si>
    <t>67-1045</t>
  </si>
  <si>
    <t>4-WIRE FLANGE 120 VAC FORM A, C AND SUPERVISORY CONTACTS BASE</t>
  </si>
  <si>
    <t>67-1046</t>
  </si>
  <si>
    <t>4-WIRE 24 VDC FORM A CONTACTS FORM C RELAY BASE</t>
  </si>
  <si>
    <t>67-1047</t>
  </si>
  <si>
    <t>2-WIRE FLANGE 24 VDC FORM C BASE</t>
  </si>
  <si>
    <t>60-1027</t>
  </si>
  <si>
    <t>135* FIXED/RATE OF RISE HEAT</t>
  </si>
  <si>
    <t>60-1032</t>
  </si>
  <si>
    <t>2-WIRE FLANGE 24 VDC SOUNDER BASE</t>
  </si>
  <si>
    <t>60-1034</t>
  </si>
  <si>
    <t>4-WIRE FLANGE 24 VDC FORM A &amp; C BASE</t>
  </si>
  <si>
    <t>60-1035</t>
  </si>
  <si>
    <t>4-WIRE FLANGE 120 VAC FORM A,C, AND SUPERVISORY BASE</t>
  </si>
  <si>
    <t>60-1036</t>
  </si>
  <si>
    <t>4-WIRE FLANGE 24 VDC FORM A CONTACT, FORM C RELAY</t>
  </si>
  <si>
    <t>PHSC-155-EPC-500</t>
  </si>
  <si>
    <t>PROTECTOWIRE, TYPE EPC 155° F/68° C (VINYL JACKET)(500' COIL)</t>
  </si>
  <si>
    <t>PHSC-155-EPC-1000</t>
  </si>
  <si>
    <t>PROTECTOWIRE, TYPE EPC 155° F/68° C (VINYL JACKET)(1000' COIL)</t>
  </si>
  <si>
    <t>PHSC-155-EPC-3280</t>
  </si>
  <si>
    <t>PROTECTOWIRE, TYPE EPC 155° F/68° C (VINYL JACKET)(3280' SPOOL)</t>
  </si>
  <si>
    <t>PHSC-155-EPC-M-500</t>
  </si>
  <si>
    <t>PROTECTOWIRE, TYPE EPC 155° F/68° C (VINYL JACKET) ON MSG. WIRE (500' COIL)</t>
  </si>
  <si>
    <t>PHSC-155-EPC-M-1000</t>
  </si>
  <si>
    <t>PROTECTOWIRE, TYPE EPC 155° F/68° C (VINYL JACKET) ON MSG. WIRE (1000' COIL)</t>
  </si>
  <si>
    <t>PHSC-155-EPC-M-2500</t>
  </si>
  <si>
    <t>PROTECTOWIRE, TYPE EPC 155° F/68° C (VINYL JACKET) ON MSG. WIRE (2500' SPOOL)</t>
  </si>
  <si>
    <t>PHSC-190-EPC-500</t>
  </si>
  <si>
    <t>PROTECTOWIRE, TYPE EPC 190° F/88° C (VINYL JACKET) (500' COIL)</t>
  </si>
  <si>
    <t>PHSC-190-EPC-1000</t>
  </si>
  <si>
    <t>PROTECTOWIRE, TYPE EPC 190° F/88° C (VINYL JACKET) (1000' COIL)</t>
  </si>
  <si>
    <t>PHSC-190-EPC-3280</t>
  </si>
  <si>
    <t>PROTECTOWIRE, TYPE EPC 190° F/88° C (VINYL JACKET) (3280' SPOOL)</t>
  </si>
  <si>
    <t>PHSC-190-EPC-M-500</t>
  </si>
  <si>
    <t>PROTECTOWIRE, TYPE EPC 190° F/88° C (VINYL JACKET) ON MSG. WIRE (500' COIL)</t>
  </si>
  <si>
    <t>PHSC-190-EPC-M-1000</t>
  </si>
  <si>
    <t>PROTECTOWIRE, TYPE EPC 190° F/88° C (VINYL JACKET) ON MSG. WIRE (1000' COIL)</t>
  </si>
  <si>
    <t>PHSC-190-EPC-M-2500</t>
  </si>
  <si>
    <t>PROTECTOWIRE, TYPE EPC 190° F/88° C (VINYL JACKET) ON MSG. WIRE (2500' SPOOL)</t>
  </si>
  <si>
    <t>PHSC-220-EPC-500</t>
  </si>
  <si>
    <t>PROTECTOWIRE, TYPE EPC 220° F/105° C (VINYL JACKET) (500' COIL)</t>
  </si>
  <si>
    <t>PHSC-220-EPC-1000</t>
  </si>
  <si>
    <t>PROTECTOWIRE, TYPE EPC 220° F/105° C (VINYL JACKET) (1000' COIL)</t>
  </si>
  <si>
    <t>PHSC-220-EPC-3280</t>
  </si>
  <si>
    <t>PROTECTOWIRE, TYPE EPC 220° F/105° C (VINYL JACKET) (3280' SPOOL)</t>
  </si>
  <si>
    <t>PHSC-220-EPC-M-500</t>
  </si>
  <si>
    <t>PROTECTOWIRE, TYPE EPC 220° F/105° C (VINYL JACKET) ON MSG. WIRE (500' COIL)</t>
  </si>
  <si>
    <t>PHSC-220-EPC-M-1000</t>
  </si>
  <si>
    <t>PROTECTOWIRE, TYPE EPC 220° F/105° C (VINYL JACKET) ON MSG. WIRE (1000' COIL)</t>
  </si>
  <si>
    <t>PHSC-220-EPC-M-2500</t>
  </si>
  <si>
    <t>PROTECTOWIRE, TYPE EPC 220° F/105° C (VINYL JACKET) ON MSG. WIRE (2500' SPOOL)</t>
  </si>
  <si>
    <t>PHSC-280-EPC-500</t>
  </si>
  <si>
    <t>PROTECTOWIRE, TYPE EPC 280° F/138° C (VINYL JACKET) (500' COIL)</t>
  </si>
  <si>
    <t>PHSC-280-EPC-1000</t>
  </si>
  <si>
    <t>PROTECTOWIRE, TYPE EPC 280° F/138° C (VINYL JACKET) (1000' COIL)</t>
  </si>
  <si>
    <t>PHSC-280-EPC-3280</t>
  </si>
  <si>
    <t>PROTECTOWIRE, TYPE EPC 280° F/138° C (VINYL JACKET) (3280' SPOOL)</t>
  </si>
  <si>
    <t>PHSC-280-EPC-M-500</t>
  </si>
  <si>
    <t>PROTECTOWIRE, TYPE EPC 280° F/138° C (VINYL JACKET) ON MSG. WIRE (500' COIL)</t>
  </si>
  <si>
    <t>PHSC-280-EPC-M-1000</t>
  </si>
  <si>
    <t>PROTECTOWIRE, TYPE EPC 280° F/138° C (VINYL JACKET) ON MSG. WIRE (1000' COIL)</t>
  </si>
  <si>
    <t>PHSC-280-EPC-M-2500</t>
  </si>
  <si>
    <t>PROTECTOWIRE, TYPE EPC 280° F/138° C (VINYL JACKET) ON MSG. WIRE (2500' SPOOL)</t>
  </si>
  <si>
    <t>PHSC-365-EPC-500</t>
  </si>
  <si>
    <t>PROTECTOWIRE, TYPE EPC 356° F/180° C (VINYL JACKET) (500' COIL)</t>
  </si>
  <si>
    <t>PHSC-365-EPC-1000</t>
  </si>
  <si>
    <t>PROTECTOWIRE, TYPE EPC 356° F/180° C (VINYL JACKET) (1000' COIL)</t>
  </si>
  <si>
    <t>PHSC-365-EPC-3280</t>
  </si>
  <si>
    <t>PROTECTOWIRE, TYPE EPC 356° F/180° C (VINYL JACKET) (3280' SPOOL)</t>
  </si>
  <si>
    <t>PHSC-365-EPC-M-500</t>
  </si>
  <si>
    <t>PROTECTOWIRE, TYPE EPC 356° F/180° C (VINYL JACKET) ON MSG. WIRE (500' COIL)</t>
  </si>
  <si>
    <t>PHSC-365-EPC-M-1000</t>
  </si>
  <si>
    <t>PROTECTOWIRE, TYPE EPC 356° F/180° C (VINYL JACKET) ON MSG. WIRE (1000' COIL)</t>
  </si>
  <si>
    <t>PHSC-365-EPC-M-2500</t>
  </si>
  <si>
    <t>PROTECTOWIRE, TYPE EPC 356° F/180° C (VINYL JACKET) ON MSG. WIRE (2500' SPOOL)</t>
  </si>
  <si>
    <t>PHSC-155-XCR-500</t>
  </si>
  <si>
    <t>PROTECTOWIRE, TYPE XCR 155° F/ 68° C (FLUOROPOLYMER JACKET) (500' COIL)</t>
  </si>
  <si>
    <t>PHSC-155-XCR-1000</t>
  </si>
  <si>
    <t>PROTECTOWIRE, TYPE XCR 155° F/ 68° C (FLUOROPOLYMER JACKET) (1000' COIL)</t>
  </si>
  <si>
    <t>PHSC-155-XCR-3280</t>
  </si>
  <si>
    <t>PROTECTOWIRE, TYPE XCR 155° F/ 68° C (FLUOROPOLYMER JACKET) (3280' SPOOL)</t>
  </si>
  <si>
    <t>PHSC-155-XCR-M-500</t>
  </si>
  <si>
    <t>PROTECTOWIRE, TYPE XCR 155° F/ 68° C (FLUOROPOLYMER JACKET) ON MSG. WIRE (500' COIL)</t>
  </si>
  <si>
    <t>PHSC-155-XCR-M-1000</t>
  </si>
  <si>
    <t>PROTECTOWIRE, TYPE XCR 155° F/ 68° C (FLUOROPOLYMER JACKET) ON MSG. WIRE (1000' COIL)</t>
  </si>
  <si>
    <t>PHSC-155-XCR-M-2500</t>
  </si>
  <si>
    <t>PROTECTOWIRE, TYPE XCR 155° F/ 68° C (FLUOROPOLYMER JACKET) ON MSG. WIRE (2500' SPOOL)</t>
  </si>
  <si>
    <t>PHSC-190-XCR-500</t>
  </si>
  <si>
    <t>PROTECTOWIRE, TYPE XCR 190° F/ 88° C (FLUOROPOLYMER JACKET) (500' COIL)</t>
  </si>
  <si>
    <t>PHSC-190-XCR-1000</t>
  </si>
  <si>
    <t>PROTECTOWIRE, TYPE XCR 190° F/ 88° C (FLUOROPOLYMER JACKET) (1000' COIL)</t>
  </si>
  <si>
    <t>PHSC-190-XCR-3280</t>
  </si>
  <si>
    <t>PROTECTOWIRE, TYPE XCR 190° F/ 88° C (FLUOROPOLYMER JACKET) (3280' SPOOL)</t>
  </si>
  <si>
    <t>PHSC-190-XCR-M-500</t>
  </si>
  <si>
    <t>PROTECTOWIRE, TYPE XCR 190° F/ 88° C (FLUOROPOLYMER JACKET) ON MSG. WIRE (500' COIL)</t>
  </si>
  <si>
    <t>PHSC-190-XCR-M-1000</t>
  </si>
  <si>
    <t>PROTECTOWIRE, TYPE XCR 190° F/ 88° C (FLUOROPOLYMER JACKET) ON MSG. WIRE (1000' COIL)</t>
  </si>
  <si>
    <t>PHSC-190-XCR-M-2500</t>
  </si>
  <si>
    <t>PROTECTOWIRE, TYPE XCR 190° F/ 88° C (FLUOROPOLYMER JACKET) ON MSG. WIRE (2500' SPOOL)</t>
  </si>
  <si>
    <t>PHSC-220-XCR-500</t>
  </si>
  <si>
    <t>PROTECTOWIRE, TYPE XCR 220° F/ 105° C (FLUOROPOLYMER JACKET) (500' COIL)</t>
  </si>
  <si>
    <t>PHSC-220-XCR-1000</t>
  </si>
  <si>
    <t>PROTECTOWIRE, TYPE XCR 220° F/ 105° C (FLUOROPOLYMER JACKET) (1000' COIL)</t>
  </si>
  <si>
    <t>PHSC-220-XCR-3280</t>
  </si>
  <si>
    <t>PROTECTOWIRE, TYPE XCR 220° F/ 105° C (FLUOROPOLYMER JACKET) (3280' SPOOL)</t>
  </si>
  <si>
    <t>PHSC-220-XCR-M-500</t>
  </si>
  <si>
    <t>PROTECTOWIRE, TYPE XCR 220° F/ 105° C (FLUOROPOLYMER JACKET) ON MSG. WIRE (500' COIL)</t>
  </si>
  <si>
    <t>PHSC-220-XCR-M-1000</t>
  </si>
  <si>
    <t>PROTECTOWIRE, TYPE XCR 220° F/ 105° C (FLUOROPOLYMER JACKET) ON MSG. WIRE (1000' COIL)</t>
  </si>
  <si>
    <t>PHSC-220-XCR-M-2500</t>
  </si>
  <si>
    <t>PROTECTOWIRE, TYPE XCR 220° F/ 105° C (FLUOROPOLYMER JACKET) ON MSG. WIRE (2500' SPOOL)</t>
  </si>
  <si>
    <t>PHSC-280-XCR-500</t>
  </si>
  <si>
    <t>PROTECTOWIRE, TYPE XCR 280° F/ 138° C (FLUOROPOLYMER JACKET) (500' COIL)</t>
  </si>
  <si>
    <t>PHSC-280-XCR-1000</t>
  </si>
  <si>
    <t>PROTECTOWIRE, TYPE XCR 280° F/ 138° C (FLUOROPOLYMER JACKET) (1000' COIL)</t>
  </si>
  <si>
    <t>PHSC-280-XCR-3280</t>
  </si>
  <si>
    <t>PROTECTOWIRE, TYPE XCR 280° F/ 138° C (FLUOROPOLYMER JACKET) (3280' COIL)</t>
  </si>
  <si>
    <t>PHSC-280-XCR-M-500</t>
  </si>
  <si>
    <t>PROTECTOWIRE, TYPE XCR 280° F/ 138° C (FLUOROPOLYMER JACKET) ON MSG. WIRE (500' COIL)</t>
  </si>
  <si>
    <t>PHSC-280-XCR-M-1000</t>
  </si>
  <si>
    <t>PROTECTOWIRE, TYPE XCR 280° F/ 138° C (FLUOROPOLYMER JACKET) ON MSG. WIRE (1000' COIL)</t>
  </si>
  <si>
    <t>PHSC-280-XCR-M-2500</t>
  </si>
  <si>
    <t>PROTECTOWIRE, TYPE XCR 280° F/ 138° C (FLUOROPOLYMER JACKET) ON MSG. WIRE (2500' SPOOL)</t>
  </si>
  <si>
    <t>PHSC-356-XCR-500</t>
  </si>
  <si>
    <t>PROTECTOWIRE, TYPE XCR 356° F/ 180° C (FLUOROPOLYMER JACKET) (500' COIL)</t>
  </si>
  <si>
    <t>PHSC-356-XCR-1000</t>
  </si>
  <si>
    <t>PROTECTOWIRE, TYPE XCR 356° F/ 180° C (FLUOROPOLYMER JACKET) (1000' COIL)</t>
  </si>
  <si>
    <t>PHSC-356-XCR-3280</t>
  </si>
  <si>
    <t>PROTECTOWIRE, TYPE XCR 356° F/ 180° C (FLUOROPOLYMER JACKET) (3280' SPOOL)</t>
  </si>
  <si>
    <t>PHSC-356-XCR-M-500</t>
  </si>
  <si>
    <t>PROTECTOWIRE, TYPE XCR 356° F/ 180° C (FLUOROPOLYMER JACKET) ON MSG. WIRE (500' COIL)</t>
  </si>
  <si>
    <t>PHSC-356-XCR-M-1000</t>
  </si>
  <si>
    <t>PROTECTOWIRE, TYPE XCR 356° F/ 180° C (FLUOROPOLYMER JACKET) ON MSG. WIRE (1000' COIL)</t>
  </si>
  <si>
    <t>PHSC-356-XCR-M-2500</t>
  </si>
  <si>
    <t>PROTECTOWIRE, TYPE XCR 356° F/ 180° C (FLUOROPOLYMER JACKET) ON MSG. WIRE (2500' SPOOL)</t>
  </si>
  <si>
    <t>PHSC-135-XLT-500</t>
  </si>
  <si>
    <t>PROTECTOWIRE, TYPE XLT 135° F/ 57° C (VINYL POLYMER JACKET) (500' COIL)</t>
  </si>
  <si>
    <t>PHSC-135-XLT-1000</t>
  </si>
  <si>
    <t>PROTECTOWIRE, TYPE XLT 135° F/ 57° C (VINYL POLYMER JACKET) (1000' COIL)</t>
  </si>
  <si>
    <t>PHSC-135-XLT-3280</t>
  </si>
  <si>
    <t>PROTECTOWIRE, TYPE XLT 135° F/ 57° C (VINYL POLYMER JACKET) (3280' SPOOL)</t>
  </si>
  <si>
    <t>PHSC-135-XLT-M-500</t>
  </si>
  <si>
    <t>PROTECTOWIRE, TYPE XLT 135° F/ 57° C (VINYL POLYMER JACKET) ON MSG. WIRE (500' COIL)</t>
  </si>
  <si>
    <t>PHSC-135-XLT-M-1000</t>
  </si>
  <si>
    <t>PROTECTOWIRE, TYPE XLT 135° F/ 57° C (VINYL POLYMER JACKET) ON MSG. WIRE (1000' COIL)</t>
  </si>
  <si>
    <t>PHSC-135-XLT-M-2500</t>
  </si>
  <si>
    <t>PROTECTOWIRE, TYPE XLT 135° F/ 57° C (VINYL POLYMER JACKET) ON MSG. WIRE (2500' SPOOL)</t>
  </si>
  <si>
    <t>PLR-155R-500</t>
  </si>
  <si>
    <t>PROTECTOWIRE TYPE R 155° F/ 68° C (THERMOPLASTIC ELASTOMER JACKET) (500' COIL)</t>
  </si>
  <si>
    <t>PLR-155R-1000</t>
  </si>
  <si>
    <t>PROTECTOWIRE TYPE R 155° F/ 68° C (THERMOPLASTIC ELASTOMER JACKET) (1000' COIL)</t>
  </si>
  <si>
    <t>PLR-155R-3280</t>
  </si>
  <si>
    <t>PROTECTOWIRE TYPE R 155° F/ 68° C (THERMOPLASTIC ELASTOMER JACKET) (3280' SPOOL)</t>
  </si>
  <si>
    <t>PLR-155R-M-500</t>
  </si>
  <si>
    <t>PROTECTOWIRE TYPE R 155° F/ 68° C (THERMOPLASTIC ELASTOMER JACKET) ON MSG. WIRE (500' COIL)</t>
  </si>
  <si>
    <t>PLR-155R-M-1000</t>
  </si>
  <si>
    <t>PROTECTOWIRE TYPE R 155° F/ 68° C (THERMOPLASTIC ELASTOMER JACKET) ON MSG. WIRE (1000' COIL)</t>
  </si>
  <si>
    <t>PLR-155R-M-2500</t>
  </si>
  <si>
    <t>PROTECTOWIRE TYPE R 155° F/ 68° C (THERMOPLASTIC ELASTOMER JACKET) ON MSG. WIRE (2500' SPOOL)</t>
  </si>
  <si>
    <t>PLR-190R-500</t>
  </si>
  <si>
    <t>PROTECTOWIRE TYPE R 190° F/ 88° C (THERMOPLASTIC ELASTOMER JACKET) (500' COIL)</t>
  </si>
  <si>
    <t>PLR-190R-1000</t>
  </si>
  <si>
    <t>PROTECTOWIRE TYPE R 190° F/ 88° C (THERMOPLASTIC ELASTOMER JACKET) (1000' COIL)</t>
  </si>
  <si>
    <t>PLR-190R-3280</t>
  </si>
  <si>
    <t>PROTECTOWIRE TYPE R 190° F/ 88° C (THERMOPLASTIC ELASTOMER JACKET) (3280' SPOOL)</t>
  </si>
  <si>
    <t>PLR-190R-M-500</t>
  </si>
  <si>
    <t>PROTECTOWIRE TYPE R 190° F/ 88° C (THERMOPLASTIC ELASTOMER JACKET) ON MSG. WIRE (500' COIL)</t>
  </si>
  <si>
    <t>PLR-190R-M-1000</t>
  </si>
  <si>
    <t>PROTECTOWIRE TYPE R 190° F/ 88° C (THERMOPLASTIC ELASTOMER JACKET) ON MSG. WIRE (1000' COIL)</t>
  </si>
  <si>
    <t>PLR-190R-M-2500</t>
  </si>
  <si>
    <t>PROTECTOWIRE TYPE R 190° F/ 88° C (THERMOPLASTIC ELASTOMER JACKET) ON MSG. WIRE (3281' SPOOL)</t>
  </si>
  <si>
    <t>ZB-4-QC-MP</t>
  </si>
  <si>
    <t>NON-METALLIC MOISTURE PROOF BOX W/COMPRESSION TERMINALS</t>
  </si>
  <si>
    <t>ELR-4-QC-MP</t>
  </si>
  <si>
    <t xml:space="preserve">NON-METALLIC MOISTURE PROOF EOL BOX W/4.7K RES </t>
  </si>
  <si>
    <t>ELR-4A</t>
  </si>
  <si>
    <t>NON-METALLIC MOISTURE PROOF EOL BOX (TRI-WIRE) NO TEST SWITCH</t>
  </si>
  <si>
    <t>SR-502</t>
  </si>
  <si>
    <t>STRAIN RELIEF CONNECTOR</t>
  </si>
  <si>
    <t>SR-502-N</t>
  </si>
  <si>
    <t>NON-METALLIC STRAIN RELIEF CONNECTOR</t>
  </si>
  <si>
    <t>ZB-HD-4-QC (N4X)</t>
  </si>
  <si>
    <t>FIBERGLASS NEMA-4X TYPE JIC ENCLOSURE WITH COMPRESSION TERMINALS</t>
  </si>
  <si>
    <t>PWSC</t>
  </si>
  <si>
    <t xml:space="preserve">SPLICING CONNECTORS (10/PACK) </t>
  </si>
  <si>
    <t>3PWSC</t>
  </si>
  <si>
    <t>3 POLE SPLICING CONNECTORS FOR TRI-WIRE (10 PACK)</t>
  </si>
  <si>
    <t xml:space="preserve">PWS  </t>
  </si>
  <si>
    <t>SPLICING SLEEVES (10 PACK)</t>
  </si>
  <si>
    <t>PWSK-3</t>
  </si>
  <si>
    <t>FIELD SERVICEABLE SPLICING CONNECTOR KIT</t>
  </si>
  <si>
    <t>SFTS</t>
  </si>
  <si>
    <t>#2228 TAPE SEALANT FOR SPLICE CONNECTORS (1" X 10")</t>
  </si>
  <si>
    <t>PFL</t>
  </si>
  <si>
    <t>FLEXIBLE LEADS</t>
  </si>
  <si>
    <t>#35 WHITE</t>
  </si>
  <si>
    <t>SPLICING TAPE, WHITE</t>
  </si>
  <si>
    <t>#35 RED</t>
  </si>
  <si>
    <t>SPLICING TAPE, RED</t>
  </si>
  <si>
    <t>#35 BLUE</t>
  </si>
  <si>
    <t>SPLICING TAPE, BLUE</t>
  </si>
  <si>
    <t>33+</t>
  </si>
  <si>
    <t>SPLICING TAPE BLACK</t>
  </si>
  <si>
    <t>WAW-N</t>
  </si>
  <si>
    <t>CLIPS, CONER, NYLON (WHITE)</t>
  </si>
  <si>
    <t>WAW-P</t>
  </si>
  <si>
    <t>CLIPS, CORNER, POLYPROPLENE (CLEAR)</t>
  </si>
  <si>
    <t>OHS-1</t>
  </si>
  <si>
    <t>CLIPS, LINE</t>
  </si>
  <si>
    <t>OHS-SS</t>
  </si>
  <si>
    <t>304 STAINLESS STEEL LINE CLIP W/ 1/4' HOLE</t>
  </si>
  <si>
    <t>BC-2</t>
  </si>
  <si>
    <t>BEAM CLAMP ASSEMBLY (STEEL)</t>
  </si>
  <si>
    <t>BC-3P</t>
  </si>
  <si>
    <t>IRON ZINC PLATED BEAM CLAMP ASSEMBLY (W/POLYPROPLENE CLIP)</t>
  </si>
  <si>
    <t>BC-3N</t>
  </si>
  <si>
    <t>IRON ZINC PLATED BEAM CLAMP ASSEMBLY (W/NYLON CLIP)</t>
  </si>
  <si>
    <t>RMC-2</t>
  </si>
  <si>
    <t>L-BRACKET (RIM SEAL TYPE)</t>
  </si>
  <si>
    <t>RMC-3</t>
  </si>
  <si>
    <t>STAINLESS L-BRACKET (RIM SEAL TYPE)</t>
  </si>
  <si>
    <t>TR-5G</t>
  </si>
  <si>
    <t>INSULATED STANDOFF</t>
  </si>
  <si>
    <t>EMS-A-CO</t>
  </si>
  <si>
    <t>CABLE MOUNT</t>
  </si>
  <si>
    <t>PLT1S-CO</t>
  </si>
  <si>
    <t>CABLE TIE</t>
  </si>
  <si>
    <t>SIKAFLEX-291</t>
  </si>
  <si>
    <t>INDUSTRIAL ADHESIVE</t>
  </si>
  <si>
    <t>HPC-2</t>
  </si>
  <si>
    <t>MOUNTING CLIP (SINGLE PIECE)</t>
  </si>
  <si>
    <t>CC-2N</t>
  </si>
  <si>
    <t>MOUNTING CLIP ASSEMBLY</t>
  </si>
  <si>
    <t>CC-2W</t>
  </si>
  <si>
    <t>CC-10N</t>
  </si>
  <si>
    <t>CC-10W</t>
  </si>
  <si>
    <t>CC-10N-S</t>
  </si>
  <si>
    <t>MOUNTING CLIP ASSEMBLY W/SCREW &amp; LOCK NUT</t>
  </si>
  <si>
    <t>CC-10W-S</t>
  </si>
  <si>
    <t>PM-3A</t>
  </si>
  <si>
    <t>PIPE MOUNTING STRAPS NYLON (3/4" TO 2" PIPE)</t>
  </si>
  <si>
    <t>PM-3B</t>
  </si>
  <si>
    <t>PIPE MOUNTING STRAPS NYLON (2 1/2" TO 3 1/2" PIPE)</t>
  </si>
  <si>
    <t>PM-3C</t>
  </si>
  <si>
    <t>PIPE MOUNTING STRAPS NYLON (4" TO 6" PIPE)</t>
  </si>
  <si>
    <t>TR-4A</t>
  </si>
  <si>
    <t>EYEBOLT</t>
  </si>
  <si>
    <t>TR-24</t>
  </si>
  <si>
    <t>TURNBUCKLE</t>
  </si>
  <si>
    <t>TR-4A-S</t>
  </si>
  <si>
    <t>304 STAINLESS EYEBOLT</t>
  </si>
  <si>
    <t>TR-24-S</t>
  </si>
  <si>
    <t>304 STAINLESS TURNBUCKLE W/ALUMINUM BODY</t>
  </si>
  <si>
    <t>MFL-92</t>
  </si>
  <si>
    <t>FAULT LOCATOR SYSTEM</t>
  </si>
  <si>
    <t>APL-90</t>
  </si>
  <si>
    <t>PROTECTOWIRE ALARM POINT LOCATOR METER ADAPTER</t>
  </si>
  <si>
    <t>SPL-1L</t>
  </si>
  <si>
    <t>SPARE INSTALLATION SPOOL, 3280 FT (1000 M)</t>
  </si>
  <si>
    <t>SPL-2M</t>
  </si>
  <si>
    <t>SPARE INSTALLATION SPOOL, 1500 FT (456 M)</t>
  </si>
  <si>
    <t>SPL-1S</t>
  </si>
  <si>
    <t>SPARE INSTALLATION SPOOL, 500 FT (152 M)</t>
  </si>
  <si>
    <t>SU-15</t>
  </si>
  <si>
    <t>WIRE DISPENSING REEL FOR COILS</t>
  </si>
  <si>
    <t>CTI-155-500</t>
  </si>
  <si>
    <t>PROTECTOWIRE, TYPE CTI 155° F/ 68° C (VINYL JACKET) (500' COIL)</t>
  </si>
  <si>
    <t>CTI-155-1000</t>
  </si>
  <si>
    <t>PROTECTOWIRE, TYPE CTI 155° F/ 68° C (VINYL JACKET) (1000' COIL)</t>
  </si>
  <si>
    <t>CTI-155-3280</t>
  </si>
  <si>
    <t>PROTECTOWIRE, TYPE CTI 155° F/ 68° C (VINYL JACKET) (3280' SPOOL)</t>
  </si>
  <si>
    <t>CTI-155-M-500</t>
  </si>
  <si>
    <t>PROTECTOWIRE, TYPE CTI 155° F/ 68° C (VINYL JACKET) ON MSG. WIRE (500' COIL)</t>
  </si>
  <si>
    <t>CTI-155-M-1000</t>
  </si>
  <si>
    <t>PROTECTOWIRE, TYPE CTI 155° F/ 68° C (VINYL JACKET) ON MSG. WIRE (1000' COIL)</t>
  </si>
  <si>
    <t>CTI-155-M-2500</t>
  </si>
  <si>
    <t>PROTECTOWIRE, TYPE CTI 155° F/ 68° C (VINYL JACKET) ON MSG. WIRE (2500' SPOOL)</t>
  </si>
  <si>
    <t>CTI-190-500</t>
  </si>
  <si>
    <t>PROTECTOWIRE, TYPE CTI 190° F/ 88° C (VINYL JACKET) (500' COIL)</t>
  </si>
  <si>
    <t>CTI-190-1000</t>
  </si>
  <si>
    <t>PROTECTOWIRE, TYPE CTI 190° F/ 88° C (VINYL JACKET) (1000' COIL)</t>
  </si>
  <si>
    <t>CTI-190-3280</t>
  </si>
  <si>
    <t>PROTECTOWIRE, TYPE CTI 190° F/ 88° C (VINYL JACKET) (3280' SPOOL)</t>
  </si>
  <si>
    <t>CTI-190-M-500</t>
  </si>
  <si>
    <t>PROTECTOWIRE, TYPE CTI 190° F/ 88° C (VINYL JACKET) ON MSG. WIRE (500' COIL)</t>
  </si>
  <si>
    <t>CTI-190-M-1000</t>
  </si>
  <si>
    <t>PROTECTOWIRE, TYPE CTI 190° F/ 88° C (VINYL JACKET) ON MSG. WIRE (1000' COIL)</t>
  </si>
  <si>
    <t>CTI-190-M-2500</t>
  </si>
  <si>
    <t>PROTECTOWIRE, TYPE CTI 190° F/ 88° C (VINYL JACKET) ON MSG. WIRE (2500' SPOOL)</t>
  </si>
  <si>
    <t>CTI-220-500</t>
  </si>
  <si>
    <t>PROTECTOWIRE, TYPE CTI 220° F/ 105° C (VINYL JACKET) (500' COIL)</t>
  </si>
  <si>
    <t>CTI-220-1000</t>
  </si>
  <si>
    <t>PROTECTOWIRE, TYPE CTI 220° F/ 105° C (VINYL JACKET) (1000' COIL)</t>
  </si>
  <si>
    <t>CTI-220-3280</t>
  </si>
  <si>
    <t>PROTECTOWIRE, TYPE CTI 220° F/ 105° C (VINYL JACKET) (3280' SPOOL)</t>
  </si>
  <si>
    <t>CTI-220-M-500</t>
  </si>
  <si>
    <t>PROTECTOWIRE, TYPE CTI 220° F/ 105° C (VINYL JACKET) ON MSG. WIRE (500' COIL)</t>
  </si>
  <si>
    <t>CTI-220-M-1000</t>
  </si>
  <si>
    <t>PROTECTOWIRE, TYPE CTI 220° F/ 105° C (VINYL JACKET) ON MSG. WIRE (1000' COIL)</t>
  </si>
  <si>
    <t>CTI-220-M-2500</t>
  </si>
  <si>
    <t>PROTECTOWIRE, TYPE CTI 220° F/ 105° C (VINYL JACKET) ON MSG. WIRE (2500' SPOOL)</t>
  </si>
  <si>
    <t>CTI-280-500</t>
  </si>
  <si>
    <t>PROTECTOWIRE, TYPE CTI 280° F/ 138° C (VINYL JACKET) (500' COIL)</t>
  </si>
  <si>
    <t>CTI-280-1000</t>
  </si>
  <si>
    <t>PROTECTOWIRE, TYPE CTI 280° F/ 138° C (VINYL JACKET) (1000' COIL)</t>
  </si>
  <si>
    <t>CTI-280-3280</t>
  </si>
  <si>
    <t>PROTECTOWIRE, TYPE CTI 280° F/ 138° C (VINYL JACKET) (3280' SPOOL)</t>
  </si>
  <si>
    <t>CTI-280-M-500</t>
  </si>
  <si>
    <t>PROTECTOWIRE, TYPE CTI 280° F/ 138° C (VINYL JACKET) ON MSG. WIRE (500' COIL)</t>
  </si>
  <si>
    <t>CTI-280-M-1000</t>
  </si>
  <si>
    <t>PROTECTOWIRE, TYPE CTI 280° F/ 138° C (VINYL JACKET) ON MSG. WIRE (1000' COIL)</t>
  </si>
  <si>
    <t>CTI-280-M-2500</t>
  </si>
  <si>
    <t>PROTECTOWIRE, TYPE CTI 280° F/ 138° C (VINYL JACKET) ON MSG. WIRE (2500' SPOOL)</t>
  </si>
  <si>
    <t>CTI-356-500</t>
  </si>
  <si>
    <t>PROTECTOWIRE, TYPE CTI 356° F/ 180° C (VINYL JACKET) (500' COIL)</t>
  </si>
  <si>
    <t>CTI-356-1000</t>
  </si>
  <si>
    <t>PROTECTOWIRE, TYPE CTI 356° F/ 180° C (VINYL JACKET) (1000' COIL)</t>
  </si>
  <si>
    <t>CTI-356-3280</t>
  </si>
  <si>
    <t>PROTECTOWIRE, TYPE CTI 356° F/ 180° C (VINYL JACKET) (3280' SPOOL)</t>
  </si>
  <si>
    <t>CTI-356-M-500</t>
  </si>
  <si>
    <t>PROTECTOWIRE, TYPE CTI 356° F/ 180° C (VINYL JACKET) ON MSG. WIRE (500' COIL)</t>
  </si>
  <si>
    <t>CTI-356-M-1000</t>
  </si>
  <si>
    <t>PROTECTOWIRE, TYPE CTI 356° F/ 180° C (VINYL JACKET) ON MSG. WIRE (1000' COIL)</t>
  </si>
  <si>
    <t>CTI-356-M-2500</t>
  </si>
  <si>
    <t>PROTECTOWIRE, TYPE CTI 356° F/ 180° C (VINYL JACKET) ON MSG. WIRE (2500' SPOOL)</t>
  </si>
  <si>
    <t>CTI-155X-500</t>
  </si>
  <si>
    <t>PROTECTOWIRE, TYPE CTI-X 155° F. 68° C (PLUOROPOLYMER JACKET) (500' COIL)</t>
  </si>
  <si>
    <t>CTI-155X-1000</t>
  </si>
  <si>
    <t>PROTECTOWIRE, TYPE CTI-X 155° F. 68° C (PLUOROPOLYMER JACKET) (1000' COIL)</t>
  </si>
  <si>
    <t>CTI-155X-3280</t>
  </si>
  <si>
    <t>PROTECTOWIRE, TYPE CTI-X 155° F. 68° C (PLUOROPOLYMER JACKET) (3280' SPOOL)</t>
  </si>
  <si>
    <t>CTI-155X-M-500</t>
  </si>
  <si>
    <t>PROTECTOWIRE, TYPE CTI-X 155° F. 68° C (PLUOROPOLYMER JACKET) ON MSG. WIRE (500' COIL)</t>
  </si>
  <si>
    <t>CTI-155X-M-1000</t>
  </si>
  <si>
    <t>PROTECTOWIRE, TYPE CTI-X 155° F. 68° C (PLUOROPOLYMER JACKET) ON MSG. WIRE (1000' COIL)</t>
  </si>
  <si>
    <t>CTI-155X-M-2500</t>
  </si>
  <si>
    <t>PROTECTOWIRE, TYPE CTI-X 155° F. 68° C (PLUOROPOLYMER JACKET) ON MSG. WIRE (2500' SPOOL)</t>
  </si>
  <si>
    <t>CTI-190X-500</t>
  </si>
  <si>
    <t>PROTECTOWIRE, TYPE CTI-X 190° F. 88° C (PLUOROPOLYMER JACKET) (500' COIL)</t>
  </si>
  <si>
    <t>CTI-190X-1000</t>
  </si>
  <si>
    <t>PROTECTOWIRE, TYPE CTI-X 190° F. 88° C (PLUOROPOLYMER JACKET) (1000' COIL)</t>
  </si>
  <si>
    <t>CTI-190X-3280</t>
  </si>
  <si>
    <t>PROTECTOWIRE, TYPE CTI-X 190° F. 88° C (PLUOROPOLYMER JACKET) (3280' SPOOL)</t>
  </si>
  <si>
    <t>CTI-190X-M-500</t>
  </si>
  <si>
    <t>PROTECTOWIRE, TYPE CTI-X 190° F. 88° C (PLUOROPOLYMER JACKET) ON MSG. WIRE (500' COIL)</t>
  </si>
  <si>
    <t>CTI-190X-M-1000</t>
  </si>
  <si>
    <t>PROTECTOWIRE, TYPE CTI-X 190° F. 88° C (PLUOROPOLYMER JACKET) ON MSG. WIRE (1000' COIL)</t>
  </si>
  <si>
    <t>CTI-190X-M-2500</t>
  </si>
  <si>
    <t>PROTECTOWIRE, TYPE CTI-X 190° F. 88° C (PLUOROPOLYMER JACKET) ON MSG. WIRE (2500' SPOOL)</t>
  </si>
  <si>
    <t>CTI-220X-500</t>
  </si>
  <si>
    <t>PROTECTOWIRE, TYPE CTI-X 220° F. 105° C (PLUOROPOLYMER JACKET) (500' COIL)</t>
  </si>
  <si>
    <t>CTI-220X-1000</t>
  </si>
  <si>
    <t>PROTECTOWIRE, TYPE CTI-X 220° F. 105° C (PLUOROPOLYMER JACKET) (1000' COIL)</t>
  </si>
  <si>
    <t>CTI-220X-3280</t>
  </si>
  <si>
    <t>PROTECTOWIRE, TYPE CTI-X 220° F. 105° C (PLUOROPOLYMER JACKET) (3280' SPOOL)</t>
  </si>
  <si>
    <t>CTI-220X-M-500</t>
  </si>
  <si>
    <t>PROTECTOWIRE, TYPE CTI-X 220° F. 105° C (PLUOROPOLYMER JACKET) ON MSG. WIRE (500' COIL)</t>
  </si>
  <si>
    <t>CTI-220X-M-1000</t>
  </si>
  <si>
    <t>PROTECTOWIRE, TYPE CTI-X 220° F. 105° C (PLUOROPOLYMER JACKET) ON MSG. WIRE (1000' COIL)</t>
  </si>
  <si>
    <t>CTI-220X-M-2500</t>
  </si>
  <si>
    <t>PROTECTOWIRE, TYPE CTI-X 220° F. 105° C (PLUOROPOLYMER JACKET) ON MSG. WIRE (2500' COIL)</t>
  </si>
  <si>
    <t>CTI-280X-500</t>
  </si>
  <si>
    <t>PROTECTOWIRE, TYPE CTI-X 280° F. 138° C (PLUOROPOLYMER JACKET) (500' COIL)</t>
  </si>
  <si>
    <t>CTI-280X-1000</t>
  </si>
  <si>
    <t>PROTECTOWIRE, TYPE CTI-X 280° F. 138° C (PLUOROPOLYMER JACKET) (1000' COIL)</t>
  </si>
  <si>
    <t>CTI-280X-3280</t>
  </si>
  <si>
    <t>PROTECTOWIRE, TYPE CTI-X 280° F. 138° C (PLUOROPOLYMER JACKET) (3280' SPOOL)</t>
  </si>
  <si>
    <t>CTI-280X-M-500</t>
  </si>
  <si>
    <t>PROTECTOWIRE, TYPE CTI-X 280° F. 138° C (PLUOROPOLYMER JACKET) ON MSG. WIRE (500' COIL)</t>
  </si>
  <si>
    <t>CTI-280X-M-1000</t>
  </si>
  <si>
    <t>PROTECTOWIRE, TYPE CTI-X 280° F. 138° C (PLUOROPOLYMER JACKET) ON MSG. WIRE (1000' COIL)</t>
  </si>
  <si>
    <t>CTI-280X-M-2500</t>
  </si>
  <si>
    <t>PROTECTOWIRE, TYPE CTI-X 280° F. 138° C (PLUOROPOLYMER JACKET) ON MSG. WIRE (2500' SPOOL)</t>
  </si>
  <si>
    <t>CTI-356X-500</t>
  </si>
  <si>
    <t>PROTECTOWIRE, TYPE CTI-X 356° F. 180° C (PLUOROPOLYMER JACKET) (500' COIL)</t>
  </si>
  <si>
    <t>CTI-356X-1000</t>
  </si>
  <si>
    <t>PROTECTOWIRE, TYPE CTI-X 356° F. 180° C (PLUOROPOLYMER JACKET) (1000' COIL)</t>
  </si>
  <si>
    <t>CTI-356X-3280</t>
  </si>
  <si>
    <t>PROTECTOWIRE, TYPE CTI-X 356° F. 180° C (PLUOROPOLYMER JACKET) (3280' SPOOL)</t>
  </si>
  <si>
    <t>CTI-356X-M-500</t>
  </si>
  <si>
    <t>PROTECTOWIRE, TYPE CTI-X 356° F. 180° C (PLUOROPOLYMER JACKET) ON MSG. WIRE (500' COIL)</t>
  </si>
  <si>
    <t>CTI-356X-M-1000</t>
  </si>
  <si>
    <t>PROTECTOWIRE, TYPE CTI-X 356° F. 180° C (PLUOROPOLYMER JACKET) ON MSG. WIRE (1000' COIL)</t>
  </si>
  <si>
    <t>CTI-356X-M-2500</t>
  </si>
  <si>
    <t>PROTECTOWIRE, TYPE CTI-X 356° F. 180° C (PLUOROPOLYMER JACKET) ON MSG. WIRE (2500' SPOOL)</t>
  </si>
  <si>
    <t>CTM-530</t>
  </si>
  <si>
    <t>CTI INTERFACE MODULE WITH DISPLAY AND NAV. BUTTONS LESS ENCLOSURE</t>
  </si>
  <si>
    <t>CTM-530E</t>
  </si>
  <si>
    <t>CTI INTERFACE MODULE W/DISPLAY AND NAV. BUTTIONS IN NEMA 4X (IP 66) ENCLOSURE</t>
  </si>
  <si>
    <t>CTM-530E-I</t>
  </si>
  <si>
    <t>CTI INTERFACE MODULE W/DISPLAY, NAV. BUTTONS AND ISB IN ENCLOSURE</t>
  </si>
  <si>
    <t>CTM-530LT</t>
  </si>
  <si>
    <t>CTI INTERFACE MODULE W/O DISPLAY AND NAV BUTTONS LESS ENCLOSURE</t>
  </si>
  <si>
    <t>CTM-530LTE</t>
  </si>
  <si>
    <t>CTI INTEFACE MODULE W/O DISPLAY AND NAV BUTTONS IN NEMA-4X ENCLOSURE</t>
  </si>
  <si>
    <t>CTM-530LTE-I</t>
  </si>
  <si>
    <t>CTI INTEFACE MODULE W/ISB W/O DISPLAY AND NAV. BUTTONS IN NEMA-RX (IP 66) ENCLOSURE</t>
  </si>
  <si>
    <t>EN-534</t>
  </si>
  <si>
    <t>ENCLOSURE (NEMA-4X/IP66) W/MOUNTING HARDWARE FOR CTM-530 MODULES</t>
  </si>
  <si>
    <t>CTMP-1</t>
  </si>
  <si>
    <t>HAND-HELD PROGRAMMER FOR CTM-530LT MODULES</t>
  </si>
  <si>
    <t>ZB-5-QC</t>
  </si>
  <si>
    <t>NON-METALLIC MOISTURE PROOF BOX W/TERMINAL BLOCK NOTE: ALSO USED AS END-OF-LINE BOX FOR MOUNTING DETECTION CIRCUIT RESISTORS SUPPLIED WITH CONTROL MODULE.  FO RUSE WITH CTI DETECTORS ONLY.</t>
  </si>
  <si>
    <t>ZB-HD-5-QC</t>
  </si>
  <si>
    <t>NON-METALLIC NEMA-4X (IPGG) TYPE JIC ENCLOSURE W/TERMINAL BLOCK.  NOTE:  ALSO USED AS END-OF-LINE BOX FOR MOUNTING DETECTION CIRCUIT RESISTORS SUPPLIED WITH CONTROL MODULE.  FOR USE WITH CTI DETECTORS ONLY</t>
  </si>
  <si>
    <t>CTIC</t>
  </si>
  <si>
    <t>CTI SPLICING KIT COMPLETE W/CONNECTORS</t>
  </si>
  <si>
    <t>CTIC-M</t>
  </si>
  <si>
    <t>MALE SPLICING CONNECTOR (PART OF CTIC SPLICING KIT)</t>
  </si>
  <si>
    <t>CTIC-F</t>
  </si>
  <si>
    <t>FEMALE SPLICING CONNECTOR (PARK OF CTIC SPLICING KIT)</t>
  </si>
  <si>
    <t>DRTB-T-2</t>
  </si>
  <si>
    <t>CTI CONNECTION/TERMINAL BLOCK W/TEST JACK</t>
  </si>
  <si>
    <t>TMQSS-125U-6</t>
  </si>
  <si>
    <t>TEMPERATURE PROBE FOR TESTING AT TERMINAL BLOCK TEST JACK</t>
  </si>
  <si>
    <t>SMPW-T-M</t>
  </si>
  <si>
    <t>ALARM POINT CALIBRATION KIT CONSISTS OF TC PLUG W/JUMPER</t>
  </si>
  <si>
    <t>PWTX-200</t>
  </si>
  <si>
    <t>200FT. (60 M) SPOOL PVC THERMOCOUPLE EXTENSION WIRE 20 AWG</t>
  </si>
  <si>
    <t>PWTX-500</t>
  </si>
  <si>
    <t>500FT. (152 M) SPOOL PVC THERMOCOUPLE EXTENSION WIRE 20 AWG</t>
  </si>
  <si>
    <t>PTS-8101</t>
  </si>
  <si>
    <t xml:space="preserve">Fiber Optic Fire Detection Controller in NEMA 1 (IP20) Enclosure – One (1) Channel with 
1km (3,280 ft.) range. Includes operating software, 24 VDC power input, color display, LED indicators, four (4) 
inputs and forty four (44) output relays. </t>
  </si>
  <si>
    <t>PTS-8102</t>
  </si>
  <si>
    <t>Fiber Optic Fire Detection Controller in NEMA 1 (IP20) Enclosure – One (1) Channel with 
2km (6,560 ft.) range. Includes operating software, 24 VDC power input, color display, LED indicators, four (4) 
inputs and forty four (44) output relays.</t>
  </si>
  <si>
    <t>PTS-8104</t>
  </si>
  <si>
    <t xml:space="preserve">Fiber Optic Fire Detection Controller in NEMA 1 (IP20) Enclosure – One (1) Channel with 
4km (13,120 ft.) range. Includes operating software, 24 VDC power input, color display, LED indicators, four 
(4) inputs and forty four (44) output relays. </t>
  </si>
  <si>
    <t>PTS-8106</t>
  </si>
  <si>
    <t xml:space="preserve">Fiber Optic Fire Detection Controller in NEMA 1 (IP20) Enclosure – One (1) Channel with 
6km (19,680 ft.) range. Includes operating software, 24 VDC power input, color display, LED indicators, four 
(4) inputs and forty four (44) output relays. </t>
  </si>
  <si>
    <t>PTS-8108</t>
  </si>
  <si>
    <t>Fiber Optic Fire Detection Controller in NEMA 1 (IP20) Enclosure – One (1) Channel with 
8km (26,240 ft.) range. Includes operating software, 24 VDC power input, color display, LED indicators, four 
(4) inputs and forty four (44) output relays.</t>
  </si>
  <si>
    <t>PTS-8110</t>
  </si>
  <si>
    <t>Fiber Optic Fire Detection Controller in NEMA 1 (IP20) Enclosure – One (1) Channel with 
10km (32,800 ft.) range. Includes operating software, 24 VDC power input, color display, LED indicators, four 
(4) inputs and forty four (44) output relays.</t>
  </si>
  <si>
    <t>PTS-8201</t>
  </si>
  <si>
    <t>Fiber Optic Fire Detection Controller in NEMA 1 (IP20) Enclosure – Two (2) Channels with 1km (3,280 ft.) 
range per channel. Includes operating software, 24 VDC power input, color display, LED indicators, four (4) 
inputs and forty four (44) output relays.</t>
  </si>
  <si>
    <t>PTS-8202</t>
  </si>
  <si>
    <t>Fiber Optic Fire Detection Controller in NEMA 1 (IP20) Enclosure – Two (2) Channels with 2km (6,560 ft.) 
range per channel. Includes operating software, 24 VDC power input, color display, LED indicators, four (4) 
inputs and forty four (44) output relays.</t>
  </si>
  <si>
    <t>PTS-8204</t>
  </si>
  <si>
    <t>Fiber Optic Fire Detection Controller in NEMA 1 (IP20) Enclosure – Two (2) Channels with 4km (13,120 ft.) 
range per channel. Includes operating software, 24 VDC power input, color display, LED indicators, four (4) 
inputs and forty four (44) output relays.</t>
  </si>
  <si>
    <t>PTS-8206</t>
  </si>
  <si>
    <t>Fiber Optic Fire Detection Controller in NEMA 1 (IP20) Enclosure – Two (2) Channels with 6km (19,680 ft.) 
range per channel. Includes operating software, 24 VDC power input, color display, LED indicators, four (4) 
inputs and forty four (44) output relays.</t>
  </si>
  <si>
    <t>PTS-8208</t>
  </si>
  <si>
    <t>Fiber Optic Fire Detection Controller in NEMA 1 (IP20) Enclosure – Two (2) Channels with 8km (26,240 ft.) 
range per channel. Includes operating software, 24 VDC power input, color display, LED indicators, four (4) 
inputs and forty four (44) output relays.</t>
  </si>
  <si>
    <t>PTS-8401</t>
  </si>
  <si>
    <t xml:space="preserve">Fiber Optic Fire Detection Controller in NEMA 1 (IP20) Enclosure – Four (4) Channels with 
1km (3,280 ft.) range per channel. Includes operating software, 24 VDC power input, color display, LED 
indicators, four (4) inputs and forty four (44) output relays. </t>
  </si>
  <si>
    <t>PTS-8402</t>
  </si>
  <si>
    <t>Fiber Optic Fire Detection Controller in NEMA 1 (IP20) Enclosure – Four (4) Channels with 
2km (6,560 ft.) range per channel. Includes operating software, 24 VDC power input, color display, LED 
indicators, four (4) inputs and forty four (44) output relays.</t>
  </si>
  <si>
    <t>PTS-8404</t>
  </si>
  <si>
    <t>Fiber Optic Fire Detection Controller in NEMA 1 (IP20) Enclosure – Four (4) Channels with 
4km (13,120 ft.) range per channel. Includes operating software, 24 VDC power input, color display, LED 
indicators, four (4) inputs and forty four (44) output relays</t>
  </si>
  <si>
    <t>PTS-8406</t>
  </si>
  <si>
    <t>Fiber Optic Fire Detection Controller in NEMA 1 (IP20) Enclosure – Four (4) Channels with 
6km (19,680 ft.) range per channel. Includes operating software, 24 VDC power input, color display, LED 
indicators, four (4) inputs and forty four (44) output relays.</t>
  </si>
  <si>
    <t>RCS-1</t>
  </si>
  <si>
    <t>Relay Controller Set (Includes power supply, relay controller, I/O output module, direct LAN link to PTS and 
eight (8) relays)</t>
  </si>
  <si>
    <t>RES-2</t>
  </si>
  <si>
    <t>Relay Extension Set (includes digital output module and eight (8) relays)</t>
  </si>
  <si>
    <t>RPS-1A</t>
  </si>
  <si>
    <t>Relay Power Supply (Maximum 128 relays per power supply)</t>
  </si>
  <si>
    <t>PWC-2000</t>
  </si>
  <si>
    <t>E-2000 APC 8 Degree Angled Connector with 16 ft. (5m) Pigtail</t>
  </si>
  <si>
    <t>PWC-2000A</t>
  </si>
  <si>
    <t>E-2000 Adapter; Connects two E-2000 Connectors</t>
  </si>
  <si>
    <t>MIB-8000</t>
  </si>
  <si>
    <t>Interface Box for Modbus</t>
  </si>
  <si>
    <t>JB-2S</t>
  </si>
  <si>
    <t>Joint Box w/ Integral Strain Relief &amp; Splice Tray (NEMA 1 / IP20)</t>
  </si>
  <si>
    <t>C1021A</t>
  </si>
  <si>
    <t xml:space="preserve">SmartVision Fire Package Provides Central SQL Express Database, Real Time Data Collection from PTS, 
History Graphs / Points of Interest, Color Coded Asset Visualization, Alarm Zone Table View, Modbus TCP 
Interface. </t>
  </si>
  <si>
    <t>C1021A-007</t>
  </si>
  <si>
    <t xml:space="preserve">SmartVision High Performance Data Base Provides a Data Base Size &gt; 10 GB, Full RAM Usage (Max. 64 GB), 
Multi-Processor Core Usage (Max. 4). Recommended for Large Scale Projects where 3 or more PTS’s are 
used. </t>
  </si>
  <si>
    <t>C1021A-102</t>
  </si>
  <si>
    <t>SmartVision Interface using OPC Protocol</t>
  </si>
  <si>
    <t>C1021A-104</t>
  </si>
  <si>
    <t>SmartVision Interface using IEC 60870-5-104 Protocol.</t>
  </si>
  <si>
    <t>PFS-554-FR</t>
  </si>
  <si>
    <t>Protectowire Reinforced Fiber Optic Sensor Cable with Internal SS Braid (Price per Meter)</t>
  </si>
  <si>
    <t>PFS-654-MF</t>
  </si>
  <si>
    <t>Protectowire Fiber Optic Metal Free Sensor Cable (Price per Meter)</t>
  </si>
  <si>
    <t>20-123-48</t>
  </si>
  <si>
    <t>WALL MOUNT SELECTABLE HORN/STROBE RED/WHT LETTERING</t>
  </si>
  <si>
    <t>20-123-49</t>
  </si>
  <si>
    <t>WALL MOUNT SELECTABLE HORN/STROBE WHT/RED LETTERING</t>
  </si>
  <si>
    <t>20-123-50</t>
  </si>
  <si>
    <t>WALL MOUNT SELECTABLE HORN/STROBE RED W/NO LETTERING</t>
  </si>
  <si>
    <t>20-123-51</t>
  </si>
  <si>
    <t>WALL MOUNT SELECTABLE HORN/STROBE WHT/NO LETTERING</t>
  </si>
  <si>
    <t>20-123-52</t>
  </si>
  <si>
    <t>CEILING MOUNT SELECTABLE STROBE RED/WHT LETTERING</t>
  </si>
  <si>
    <t>20-123-53</t>
  </si>
  <si>
    <t>CEILING MOUNT SELECTABLE STROBE WHT/RED LETTERING</t>
  </si>
  <si>
    <t>20-123-54</t>
  </si>
  <si>
    <t>CEILING MOUNT SELECTABLE STROBE RED W/NO LETTERING</t>
  </si>
  <si>
    <t>20-123-55</t>
  </si>
  <si>
    <t>CEILING MOUNT SELECTABLE STROBE WHT/NO LETTERING</t>
  </si>
  <si>
    <t>20-123-56</t>
  </si>
  <si>
    <t>CEILING MOUNT SELECTABLE HORN/STROBE RED/WHT LETTERING</t>
  </si>
  <si>
    <t>20-123-57</t>
  </si>
  <si>
    <t>CEILING MOUNT SELECTABLE HORN/STROBE WHT/RED LETTERING</t>
  </si>
  <si>
    <t>20-123-58</t>
  </si>
  <si>
    <t>CEILING MOUNT SELECTABLE HORN/STROBE RED W/NO LETTERING</t>
  </si>
  <si>
    <t>20-123-59</t>
  </si>
  <si>
    <t>CEILING MOUNT SELECTABLE HORN/STROBE WHT/NO LETTERING</t>
  </si>
  <si>
    <t>20-1495</t>
  </si>
  <si>
    <t>Red WM Strobe Selectable CD Amber Lens</t>
  </si>
  <si>
    <t>20-1496</t>
  </si>
  <si>
    <t>Wht WM Strobe Selectable CD Amber Lens</t>
  </si>
  <si>
    <t>20-1497</t>
  </si>
  <si>
    <t>Red WM Strobe Selectable CD Blue Lens</t>
  </si>
  <si>
    <t>20-1498</t>
  </si>
  <si>
    <t>Wht WM Strobe Selectable CD Blue Lens</t>
  </si>
  <si>
    <t>20-1499</t>
  </si>
  <si>
    <t>Red WM Strobe Selectable CD Green Lens</t>
  </si>
  <si>
    <t>20-1500</t>
  </si>
  <si>
    <t>Wht WM Strobe Selectable CD Green Lens</t>
  </si>
  <si>
    <t>20-1501</t>
  </si>
  <si>
    <t>Red WM Strobe Selectable CD Red Lens</t>
  </si>
  <si>
    <t>20-1502</t>
  </si>
  <si>
    <t>Wht WM Strobe Selectable CD Red Lens</t>
  </si>
  <si>
    <t>20-1503</t>
  </si>
  <si>
    <t>Red WM Strobe Selectable CD Amber Lens Weatherproof</t>
  </si>
  <si>
    <t>20-1504</t>
  </si>
  <si>
    <t>Wht WM Strobe Selectable CD Amber Lens Weatherproof</t>
  </si>
  <si>
    <t>20-1505</t>
  </si>
  <si>
    <t>Red WM Strobe Selectable CD Blue Lens Weatherproof</t>
  </si>
  <si>
    <t>20-1506</t>
  </si>
  <si>
    <t>Wht WM Strobe Selectable CD Blue Lens Weatherproof</t>
  </si>
  <si>
    <t>20-1507</t>
  </si>
  <si>
    <t>Red WM Strobe Selectable CD Green Lens Weatherproof</t>
  </si>
  <si>
    <t>20-1508</t>
  </si>
  <si>
    <t>Wht WM Strobe Selectable CD Green Lens Weatherproof</t>
  </si>
  <si>
    <t>20-1509</t>
  </si>
  <si>
    <t>Red WM Strobe Selectable CD Red Lens Weatherproof</t>
  </si>
  <si>
    <t>20-1510</t>
  </si>
  <si>
    <t>Wht WM Strobe Selectable CD Red Lens Weatherproof</t>
  </si>
  <si>
    <t>20-1511</t>
  </si>
  <si>
    <t>Red Low Profile WM Strobe Selectable CD Amber Lens Weatherproof</t>
  </si>
  <si>
    <t>20-1512</t>
  </si>
  <si>
    <t>Wht Low Profile WM Strobe Selectable CD Amber Lens Weatherproof</t>
  </si>
  <si>
    <t>20-1513</t>
  </si>
  <si>
    <t>Red Low Profile WM Strobe Selectable CD Blue Lens Weatherproof</t>
  </si>
  <si>
    <t>20-1514</t>
  </si>
  <si>
    <t>Wht Low Profile WM Strobe Selectable CD Blue Lens Weatherproof</t>
  </si>
  <si>
    <t>20-1515</t>
  </si>
  <si>
    <t>Red Low Profile WM Strobe Selectable CD Green Lens Weatherproof</t>
  </si>
  <si>
    <t>20-1516</t>
  </si>
  <si>
    <t>Wht Low Profile WM Strobe Selectable CD Green Lens Weatherproof</t>
  </si>
  <si>
    <t>20-1517</t>
  </si>
  <si>
    <t>Red Low Profile WM Strobe Selectable CD Red Lens Weatherproof</t>
  </si>
  <si>
    <t>20-1518</t>
  </si>
  <si>
    <t>Wht Low Profile WM Strobe Selectable CD Red Lens Weatherproof</t>
  </si>
  <si>
    <t>20-1519</t>
  </si>
  <si>
    <t>Red WM Horn/Strobe Selectable CD Amber Lens</t>
  </si>
  <si>
    <t>20-1520</t>
  </si>
  <si>
    <t>Wht WM Horn/Strobe Selectable CD Amber Lens</t>
  </si>
  <si>
    <t>20-1521</t>
  </si>
  <si>
    <t>Red WM Horn/Strobe Selectable CD Blue Lens</t>
  </si>
  <si>
    <t>20-1522</t>
  </si>
  <si>
    <t>Wht WM Horn/Strobe Selectable CD Blue Lens</t>
  </si>
  <si>
    <t>20-1523</t>
  </si>
  <si>
    <t>Red WM Horn/Strobe Selectable CD Green Lens</t>
  </si>
  <si>
    <t>20-1524</t>
  </si>
  <si>
    <t>Wht WM Horn/Strobe Selectable CD Green Lens</t>
  </si>
  <si>
    <t>20-1525</t>
  </si>
  <si>
    <t>Red WM Horn/Strobe Selectable CD Red Lens</t>
  </si>
  <si>
    <t>20-1526</t>
  </si>
  <si>
    <t>Wht WM Horn/Strobe Selectable CD Red Lens</t>
  </si>
  <si>
    <t>20-1527</t>
  </si>
  <si>
    <t>Red WM Horn/Strobe Selectable CD Amber Lens Weatherproof</t>
  </si>
  <si>
    <t>20-1528</t>
  </si>
  <si>
    <t>Wht WM Horn/Strobe Selectable CD Amber Lens Weatherproof</t>
  </si>
  <si>
    <t>20-1529</t>
  </si>
  <si>
    <t>Red WM Horn/Strobe Selectable CD Blue Lens Weatherproof</t>
  </si>
  <si>
    <t>20-1530</t>
  </si>
  <si>
    <t>Wht WM Horn/Strobe Selectable CD Blue Lens Weatherproof</t>
  </si>
  <si>
    <t>20-1531</t>
  </si>
  <si>
    <t>Red WM Horn/Strobe Selectable CD Green Lens Weatherproof</t>
  </si>
  <si>
    <t>20-1532</t>
  </si>
  <si>
    <t>Wht WM Horn/Strobe Selectable CD Green Lens Weatherproof</t>
  </si>
  <si>
    <t>20-1533</t>
  </si>
  <si>
    <t>Red WM Horn/Strobe Selectable CD Red Lens Weatherproof</t>
  </si>
  <si>
    <t>20-1534</t>
  </si>
  <si>
    <t>Wht WM Horn/Strobe Selectable CD Red Lens Weatherproof</t>
  </si>
  <si>
    <t>20-1535</t>
  </si>
  <si>
    <t>Red Low Profile WM Horn/Strobe Selectable CD Amber Lens Weatherproof</t>
  </si>
  <si>
    <t>20-1536</t>
  </si>
  <si>
    <t>Wht Low Profile WM Horn/Strobe Selectable CD Amber Lens Weatherproof</t>
  </si>
  <si>
    <t>20-1537</t>
  </si>
  <si>
    <t>Red Low Profile WM Horn/Strobe Selectable CD Blue Lens Weatherproof</t>
  </si>
  <si>
    <t>20-1538</t>
  </si>
  <si>
    <t>Wht Low Profile WM Horn/Strobe Selectable CD Blue Lens Weatherproof</t>
  </si>
  <si>
    <t>20-1539</t>
  </si>
  <si>
    <t>Red Low Profile WM Horn/Strobe Selectable CD Green Lens Weatherproof</t>
  </si>
  <si>
    <t>20-1540</t>
  </si>
  <si>
    <t>Wht Low Profile WM Horn/Strobe Selectable CD Green Lens Weatherproof</t>
  </si>
  <si>
    <t>20-1541</t>
  </si>
  <si>
    <t>Red Low Profile WM Horn/Strobe Selectable CD Red Lens Weatherproof</t>
  </si>
  <si>
    <t>20-1542</t>
  </si>
  <si>
    <t>Wht Low Profile WM Horn/Strobe Selectable CD Red Lens Weatherproof</t>
  </si>
  <si>
    <t>20-1543</t>
  </si>
  <si>
    <t>Red Ceiling Mount Strobe Selectable CD Amber Lens</t>
  </si>
  <si>
    <t>20-1544</t>
  </si>
  <si>
    <t>Wht Ceiling Mount Strobe Selectable CD Amber Lens</t>
  </si>
  <si>
    <t>20-1545</t>
  </si>
  <si>
    <t>Red Ceiling Mount Strobe Selectable CD Blue Lens</t>
  </si>
  <si>
    <t>20-1546</t>
  </si>
  <si>
    <t>Wht Ceiling Mount Strobe Selectable CD Blue Lens</t>
  </si>
  <si>
    <t>20-1547</t>
  </si>
  <si>
    <t>Red Ceiling Mount Strobe Selectable CD Green Lens</t>
  </si>
  <si>
    <t>20-1548</t>
  </si>
  <si>
    <t>Wht Ceiling Mount Strobe Selectable CD Green Lens</t>
  </si>
  <si>
    <t>20-1549</t>
  </si>
  <si>
    <t>Red Ceiling Mount Strobe Selectable CD Red Lens</t>
  </si>
  <si>
    <t>20-1550</t>
  </si>
  <si>
    <t>Wht Ceiling Mount Strobe Selectable CD Red Lens</t>
  </si>
  <si>
    <t>20-1551</t>
  </si>
  <si>
    <t>Red Ceiling Mount Horn/Strobe Selectable CD Amber Lens</t>
  </si>
  <si>
    <t>20-1552</t>
  </si>
  <si>
    <t>Wht Ceiling Mount Horn/Strobe Selectable CD Amber Lens</t>
  </si>
  <si>
    <t>20-1553</t>
  </si>
  <si>
    <t>Red Ceiling Mount Horn/Strobe Selectable CD Blue Lens</t>
  </si>
  <si>
    <t>20-1554</t>
  </si>
  <si>
    <t>Wht Ceiling Mount Horn/Strobe Selectable CD Blue Lens</t>
  </si>
  <si>
    <t>20-1555</t>
  </si>
  <si>
    <t>Red Ceiling Mount Horn/Strobe Selectable CD Green Lens</t>
  </si>
  <si>
    <t>20-1556</t>
  </si>
  <si>
    <t>Wht Ceiling Mount Horn/Strobe Selectable CD Green Lens</t>
  </si>
  <si>
    <t>20-1557</t>
  </si>
  <si>
    <t>Red Ceiling Mount Horn/Strobe Selectable CD Red Lens</t>
  </si>
  <si>
    <t>20-1558</t>
  </si>
  <si>
    <t>Wht Ceiling Mount Horn/Strobe Selectable CD Red Lens</t>
  </si>
  <si>
    <t>20-1559</t>
  </si>
  <si>
    <t>Red WM Speaker Weatherproof</t>
  </si>
  <si>
    <t>20-1560</t>
  </si>
  <si>
    <t>Wht WM Speaker Weatherproof</t>
  </si>
  <si>
    <t>20-1561</t>
  </si>
  <si>
    <t>Red WM Speaker/Strobe Weatherproof</t>
  </si>
  <si>
    <t>20-1562</t>
  </si>
  <si>
    <t>Red WM Plain Speaker/Strobe Weatherproof</t>
  </si>
  <si>
    <t>20-1563</t>
  </si>
  <si>
    <t>Wht WM Speaker/Strobe Weatherproof</t>
  </si>
  <si>
    <t>20-1564</t>
  </si>
  <si>
    <t>Wht WM Plain Speaker/Strobe Weatherproof</t>
  </si>
  <si>
    <t>20-1565</t>
  </si>
  <si>
    <t>Red WM Alert Speaker/Strobe Weatherproof</t>
  </si>
  <si>
    <t>20-1566</t>
  </si>
  <si>
    <t>Wht WM Alert Speaker/Strobe Weatherproof</t>
  </si>
  <si>
    <t>20-1568</t>
  </si>
  <si>
    <t>Wht  Speaker</t>
  </si>
  <si>
    <t>20-1569</t>
  </si>
  <si>
    <t>Red WM Speaker/Strobe</t>
  </si>
  <si>
    <t>20-1570</t>
  </si>
  <si>
    <t>Wht WM Speaker/Strobe</t>
  </si>
  <si>
    <t>20-1571</t>
  </si>
  <si>
    <t>Red WM Speaker/Strobe 15/75 CD</t>
  </si>
  <si>
    <t>20-1572</t>
  </si>
  <si>
    <t>Wht WM Speaker/Strobe 15/75 CD</t>
  </si>
  <si>
    <t>20-1573</t>
  </si>
  <si>
    <t>Red  Speaker</t>
  </si>
  <si>
    <t>20-1574</t>
  </si>
  <si>
    <t>20-1575</t>
  </si>
  <si>
    <t>Red Ceiling Mount Speaker/Strobe</t>
  </si>
  <si>
    <t>20-1576</t>
  </si>
  <si>
    <t>Wht Ceiling Mount Speaker/Strobe</t>
  </si>
  <si>
    <t>20-1970</t>
  </si>
  <si>
    <t>Wht Ceiling Mount Speaker</t>
  </si>
  <si>
    <t>20-1577</t>
  </si>
  <si>
    <t>Red Horn Weatherproof</t>
  </si>
  <si>
    <t>20-1578</t>
  </si>
  <si>
    <t>Wht Horn Weatherproof</t>
  </si>
  <si>
    <t>20-1579</t>
  </si>
  <si>
    <t>Red Strobe Weatherproof</t>
  </si>
  <si>
    <t>20-1580</t>
  </si>
  <si>
    <t>Wht Strobe Weatherproof</t>
  </si>
  <si>
    <t>20-1581</t>
  </si>
  <si>
    <t>Red Plain Strobe Weatherproof</t>
  </si>
  <si>
    <t>20-1582</t>
  </si>
  <si>
    <t>Wht Plain Strobe Weatherproof</t>
  </si>
  <si>
    <t>20-1583</t>
  </si>
  <si>
    <t>Red Low Profile Strobe Weatherproof</t>
  </si>
  <si>
    <t>20-1584</t>
  </si>
  <si>
    <t>Wht Low Profile Strobe Weatherproof</t>
  </si>
  <si>
    <t>20-1585</t>
  </si>
  <si>
    <t>Red Low Profile Plain Strobe Weatherproof</t>
  </si>
  <si>
    <t>20-1586</t>
  </si>
  <si>
    <t>Wht Low Profile Plain Strobe Weatherproof</t>
  </si>
  <si>
    <t>20-1587</t>
  </si>
  <si>
    <t>Red Horn/Strobe Weatherproof</t>
  </si>
  <si>
    <t>20-1588</t>
  </si>
  <si>
    <t>Wht Horn/Strobe Weatherproof</t>
  </si>
  <si>
    <t>20-1589</t>
  </si>
  <si>
    <t>Red Plain Horn/Strobe Weatherproof</t>
  </si>
  <si>
    <t>20-1590</t>
  </si>
  <si>
    <t>Wht Plain Horn/Strobe Weatherproof</t>
  </si>
  <si>
    <t>20-1591</t>
  </si>
  <si>
    <t>Red Low Profile Horn/Strobe Weatherproof</t>
  </si>
  <si>
    <t>20-1592</t>
  </si>
  <si>
    <t>Wht Low Profile Horn/Strobe Weatherproof</t>
  </si>
  <si>
    <t>20-1593</t>
  </si>
  <si>
    <t>Red Low Profile Plain Horn/Strobe Weatherproof</t>
  </si>
  <si>
    <t>20-1594</t>
  </si>
  <si>
    <t>Wht Low Profile Plain Horn/Strobe Weatherproof</t>
  </si>
  <si>
    <t>20-123-GX93R</t>
  </si>
  <si>
    <t>RED MINI HORN TEMPORAL/CONTINUOUS SOUND</t>
  </si>
  <si>
    <t>20-123-GX93W</t>
  </si>
  <si>
    <t>WHITE MINI HORN TEMPORAL/CONTINUOS SOUND</t>
  </si>
  <si>
    <t>20-123-116</t>
  </si>
  <si>
    <t>6" 24 VDC BELL</t>
  </si>
  <si>
    <t>20-123-117</t>
  </si>
  <si>
    <t>10" 24 VDC BELL</t>
  </si>
  <si>
    <t>20-123-118</t>
  </si>
  <si>
    <t>6" 120 VAC BELL</t>
  </si>
  <si>
    <t>20-123-119</t>
  </si>
  <si>
    <t>10" 120 VAC BELL</t>
  </si>
  <si>
    <t>20-129-23</t>
  </si>
  <si>
    <t>8" CEILING SPEAKER</t>
  </si>
  <si>
    <t>20-129-13</t>
  </si>
  <si>
    <t>WALL MOUNT SPEAKER RED/WHT LETTERING</t>
  </si>
  <si>
    <t>20-129-14</t>
  </si>
  <si>
    <t>WALL MOUNT SPEAKER RED W/NO LETTERING</t>
  </si>
  <si>
    <t>20-129-24</t>
  </si>
  <si>
    <t>WALL MOUNT SPEAKER WHT/RED LETTERING</t>
  </si>
  <si>
    <t>20-129-25</t>
  </si>
  <si>
    <t>WALL MOUNT SPEAKER WHT W/NO LETTERING</t>
  </si>
  <si>
    <t>20-123-08</t>
  </si>
  <si>
    <t>OUTDOOR ENCLOSURE &amp; BACK BOX RED</t>
  </si>
  <si>
    <t>20-123-09</t>
  </si>
  <si>
    <t>OUTDOOR ENCLOSURE &amp; BACK BOX WHT</t>
  </si>
  <si>
    <t>20-123-AVS</t>
  </si>
  <si>
    <t>GANGABLE SYNCHRONIZATION MODULE</t>
  </si>
  <si>
    <t>20-123-GSB-R</t>
  </si>
  <si>
    <t>SURFACE BACK BOX FOR  COMMANDER 1 &amp; 2 RED</t>
  </si>
  <si>
    <t>20-123-124</t>
  </si>
  <si>
    <t>SURFACE BACK BOX FOR  COMMANDER 1 &amp; 2 WHT</t>
  </si>
  <si>
    <t>20-123-125</t>
  </si>
  <si>
    <t>WEATHER PROOF SURFACE BACK BOX FOR GB SERIES RED</t>
  </si>
  <si>
    <t>20-123-TRIM-R</t>
  </si>
  <si>
    <t>"AGENT" BEZEL RED (GE SERIES)</t>
  </si>
  <si>
    <t>20-123-TRIM-W</t>
  </si>
  <si>
    <t>"AGENT" BEZEL WHT (GE SERIES)</t>
  </si>
  <si>
    <t>20-1407</t>
  </si>
  <si>
    <t>Wht WM Outdoor Speaker (Includes plastic weatherproof backbox)</t>
  </si>
  <si>
    <t>20-1409</t>
  </si>
  <si>
    <t>Wht WM Outdoor Speaker/Strobe w/Selectable CD(Includes plastic weatherproof backbox)</t>
  </si>
  <si>
    <t>20-1410</t>
  </si>
  <si>
    <t>Red WM Outdoor Speaker/Strobe w/Selectable CD(Includes plastic weatherproof backbox)</t>
  </si>
  <si>
    <t>20-1411</t>
  </si>
  <si>
    <t>Wht WM Outdoor Plain Speaker/Strobe w/Selectable CD(Includes plastic weatherproof backbox)</t>
  </si>
  <si>
    <t>20-1412</t>
  </si>
  <si>
    <t>Red WM Outdoor Plain Speaker/Strobe w/Selectable CD(Includes plastic weatherproof backbox)</t>
  </si>
  <si>
    <t>20-1413</t>
  </si>
  <si>
    <t>Red WM Outdoor Speaker/Strobe w/High Selectable CD(Includes plastic weatherproof backbox)</t>
  </si>
  <si>
    <t>20-1414</t>
  </si>
  <si>
    <t>Wht Ceiling Mount Outdoor Speaker (includes plastic outdoor backbox)</t>
  </si>
  <si>
    <t>20-1415</t>
  </si>
  <si>
    <t>Wht Ceiling Mount Outdoor Speaker/Strobe w/Selectable CD(includes plastic weatherproof backbox)</t>
  </si>
  <si>
    <t>20-1416</t>
  </si>
  <si>
    <t>Wht Ceiling Mount Outdoor Speaker/Strobe w/High Selectable CD(includes plastic weatherproof backbox)</t>
  </si>
  <si>
    <t>20-1417</t>
  </si>
  <si>
    <t>Wht WM Metal Weatherproof  backbox</t>
  </si>
  <si>
    <t>20-1418</t>
  </si>
  <si>
    <t>Red WM Metal Weatherproof backbox</t>
  </si>
  <si>
    <t>20-1419</t>
  </si>
  <si>
    <t>Wht Ceiling Mount Metal Weatherproof backbox</t>
  </si>
  <si>
    <t>20-1489</t>
  </si>
  <si>
    <t>Red Synch Module</t>
  </si>
  <si>
    <t>20-1490</t>
  </si>
  <si>
    <t>Wht Synch Module</t>
  </si>
  <si>
    <t>20-1314</t>
  </si>
  <si>
    <t>4 Wire Ceiling Horn/Strobe  Selectable STD Candela Red</t>
  </si>
  <si>
    <t>20-1315</t>
  </si>
  <si>
    <t>4 Wire Ceiling Horn/Strobe Selectable HI Candela Red</t>
  </si>
  <si>
    <t>20-1318</t>
  </si>
  <si>
    <t>4 Wire Ceiling Horn/Strobe  Selectable STD Candela White</t>
  </si>
  <si>
    <t>20-1319</t>
  </si>
  <si>
    <t>4 Wire Ceiling Horn/Strobe Selectable HI Candela White</t>
  </si>
  <si>
    <t>20-1304</t>
  </si>
  <si>
    <t>2 Wire Ceiling Weatherproof Horn/Strobe Selectable STD Candela Red</t>
  </si>
  <si>
    <t>20-1305</t>
  </si>
  <si>
    <t>2 Wire Ceiling Weatherproof Horn/Strobe Selectable HI Candela Red</t>
  </si>
  <si>
    <t>20-1316</t>
  </si>
  <si>
    <t>4 Wire Ceiling Weatherproof Horn/Strobe Selectable STD Candela Red</t>
  </si>
  <si>
    <t>20-1317</t>
  </si>
  <si>
    <t>4 Wire Ceiling Weatherproof Horn/Strobe Selectable HI Candela Red</t>
  </si>
  <si>
    <t>20-1322</t>
  </si>
  <si>
    <t>Ceiling Mount Weatherproof Strobe Selectable STD Candela Red</t>
  </si>
  <si>
    <t>20-1323</t>
  </si>
  <si>
    <t>Ceiling Mount Weatherproof Strobe Selectable High Candela Red</t>
  </si>
  <si>
    <t>20-1325</t>
  </si>
  <si>
    <t>Ceiling Mount Weatherproof Strobe Selectable STD Candela Red No Text</t>
  </si>
  <si>
    <t>20-1280</t>
  </si>
  <si>
    <t>4 Wire Horn/Strobe Selectable STD Candela Red</t>
  </si>
  <si>
    <t>20-1281</t>
  </si>
  <si>
    <t>4 Wire Horn/Strobe Selectable HI Candelea Red</t>
  </si>
  <si>
    <t>20-1919</t>
  </si>
  <si>
    <t>4 Wire Horn/Strobe Selectable STD Candela Red No Text</t>
  </si>
  <si>
    <t>20-1285</t>
  </si>
  <si>
    <t>4 Wire Horn/Strobe Selectable HI Candela Red No Text</t>
  </si>
  <si>
    <t>20-1286</t>
  </si>
  <si>
    <t>4 Wire Horn/Strobe Selectable STD Candela White</t>
  </si>
  <si>
    <t>20-1287</t>
  </si>
  <si>
    <t>4 Wire Horn/Strobe Selectable HI Candelea White</t>
  </si>
  <si>
    <t>20-1288</t>
  </si>
  <si>
    <t>4 Wire Horn/Strobe Selectable STD Candela White No Text</t>
  </si>
  <si>
    <t>20-1289</t>
  </si>
  <si>
    <t>4 Wire Horn/Strobe Selectable HI Candela White No Text</t>
  </si>
  <si>
    <t>20-1270</t>
  </si>
  <si>
    <t>2 Wire Weatherproof Horn/Strobe Selectable STD Candela Red</t>
  </si>
  <si>
    <t>20-1491</t>
  </si>
  <si>
    <t>2 Wire Weatherproof Horn/Strobe Selectable STD Candela White</t>
  </si>
  <si>
    <t>20-1348</t>
  </si>
  <si>
    <t>2 Wire WeatherproofHorn/Strobe Selectable STD Candela Red No Text</t>
  </si>
  <si>
    <t>20-1271</t>
  </si>
  <si>
    <t>2 Wire Weatherproof Horn/Strobe Selectable HI Candela Red</t>
  </si>
  <si>
    <t>20-1492</t>
  </si>
  <si>
    <t>2 Wire Weatherproof Horn/Strobe Selectable HI Candela White</t>
  </si>
  <si>
    <t>20-1349</t>
  </si>
  <si>
    <t>2 Wire Weatherproof Horn/Strobe Selectable HI Candela Red No Text</t>
  </si>
  <si>
    <t>20-1282</t>
  </si>
  <si>
    <t>4 Wire Weatherproof Horn/Strobe Selectable STD Candela Red</t>
  </si>
  <si>
    <t>20-1493</t>
  </si>
  <si>
    <t>4 Wire Weatherproof Horn/Strobe Selectable STD Candela White</t>
  </si>
  <si>
    <t>20-1350</t>
  </si>
  <si>
    <t>4 Wire WeatherproofHorn/Strobe Selectable STD Candela Red No Text</t>
  </si>
  <si>
    <t>20-1292</t>
  </si>
  <si>
    <t>Weatherproof Strobe Selectable STD Candela Red</t>
  </si>
  <si>
    <t>20-2009</t>
  </si>
  <si>
    <t>20-1293</t>
  </si>
  <si>
    <t>Weatherproof Strobe Selectable HI Candela Red</t>
  </si>
  <si>
    <t>20-2111</t>
  </si>
  <si>
    <t>Weatherproof Strobe Selectable HI Candela White</t>
  </si>
  <si>
    <t>20-1337</t>
  </si>
  <si>
    <t>Chime Red</t>
  </si>
  <si>
    <t>20-1338</t>
  </si>
  <si>
    <t>Chime White</t>
  </si>
  <si>
    <t>20-1445</t>
  </si>
  <si>
    <t>2 Wire Chime/Strobe Selectable STD Candela Red</t>
  </si>
  <si>
    <t>20-1446</t>
  </si>
  <si>
    <t>2 Wire Chime/Strobe Selectable STD Candela White</t>
  </si>
  <si>
    <t>20-130-131</t>
  </si>
  <si>
    <t>BACK BOX SKIRT CEILING MOUNT WHITE</t>
  </si>
  <si>
    <t>20-1341</t>
  </si>
  <si>
    <t>Surface Mount Backbox Skirt-Ceiling Mount Red</t>
  </si>
  <si>
    <t>20-1342</t>
  </si>
  <si>
    <t>Surface Mount Backbox Skirt-Ceiling Mount White</t>
  </si>
  <si>
    <t>20-2022</t>
  </si>
  <si>
    <t>SpectrAlert MINI HORN RED</t>
  </si>
  <si>
    <t>20-2023</t>
  </si>
  <si>
    <t>SpectrAlert MINI HORN WHITE</t>
  </si>
  <si>
    <t>20-130-155</t>
  </si>
  <si>
    <t>6" 24VDC Bell 82dBA</t>
  </si>
  <si>
    <t>20-130-156</t>
  </si>
  <si>
    <t>8" 24VDC Bell 80dBA</t>
  </si>
  <si>
    <t>20-130-157</t>
  </si>
  <si>
    <t>10" 24VDC Bell 81dBA</t>
  </si>
  <si>
    <t>20-130-158</t>
  </si>
  <si>
    <t>6" 120VAC Bell 85dBA</t>
  </si>
  <si>
    <t>20-130-159</t>
  </si>
  <si>
    <t>8" 120VAC Bell 82dBA</t>
  </si>
  <si>
    <t>20-130-160</t>
  </si>
  <si>
    <t>10" 120VAC Bell 82dBA</t>
  </si>
  <si>
    <t>20-1609</t>
  </si>
  <si>
    <t>Red WM Horn/Strobe Multi CD</t>
  </si>
  <si>
    <t>20-1610</t>
  </si>
  <si>
    <t>Wht WM Horn/Strobe Multi CD</t>
  </si>
  <si>
    <t>20-1611</t>
  </si>
  <si>
    <t>Red Ceiling Mount Horn/Strobe Multi CD</t>
  </si>
  <si>
    <t>20-1612</t>
  </si>
  <si>
    <t>Wht Ceiling Mount Horn/Strobe Multi CD</t>
  </si>
  <si>
    <t>20-1613</t>
  </si>
  <si>
    <t>Red WM Strobe Multi CD</t>
  </si>
  <si>
    <t>20-1614</t>
  </si>
  <si>
    <t>Wht WM Strobe Multi CD</t>
  </si>
  <si>
    <t>20-1615</t>
  </si>
  <si>
    <t>Red Ceiling Mount Strobe Multi CD</t>
  </si>
  <si>
    <t>20-1616</t>
  </si>
  <si>
    <t>Wht Ceiling Mount Strobe Multi CD</t>
  </si>
  <si>
    <t>20-1617</t>
  </si>
  <si>
    <t>Red WM Horn</t>
  </si>
  <si>
    <t>20-1618</t>
  </si>
  <si>
    <t>Wht WM Horn</t>
  </si>
  <si>
    <t>20-1619</t>
  </si>
  <si>
    <t>Red Ceiling Mount Horn</t>
  </si>
  <si>
    <t>20-1620</t>
  </si>
  <si>
    <t>Wht Ceiling Mount Horn</t>
  </si>
  <si>
    <t>20-102</t>
  </si>
  <si>
    <t>Red Multitone Horn</t>
  </si>
  <si>
    <t>20-1595</t>
  </si>
  <si>
    <t>Wht Multitone Horn</t>
  </si>
  <si>
    <t>20-132</t>
  </si>
  <si>
    <t>Red Multitone Horn/Strobe Selectable CD</t>
  </si>
  <si>
    <t>20-1596</t>
  </si>
  <si>
    <t>Wht Multitone Horn/Strobe Selectable CD</t>
  </si>
  <si>
    <t>20-1597</t>
  </si>
  <si>
    <t>Red 12V Multitione Horn/Strobe 15/75 CD</t>
  </si>
  <si>
    <t>20-1598</t>
  </si>
  <si>
    <t>Wht 12V Multitone Horn/Strobe 15/75 CD</t>
  </si>
  <si>
    <t>20-1599</t>
  </si>
  <si>
    <t>Wht Multitone Horn/Strobe 180 CD Weatherproof</t>
  </si>
  <si>
    <t>20-1600</t>
  </si>
  <si>
    <t>Red 6" 12VDC Bell</t>
  </si>
  <si>
    <t>20-1601</t>
  </si>
  <si>
    <t>Gray 6" 12VDC Bell</t>
  </si>
  <si>
    <t>20-110</t>
  </si>
  <si>
    <t>Red 6" 24VDC Bell</t>
  </si>
  <si>
    <t>20-1602</t>
  </si>
  <si>
    <t>Gray 6" 24VDC Bell</t>
  </si>
  <si>
    <t>20-1603</t>
  </si>
  <si>
    <t>Red 10" 12VDC Bell</t>
  </si>
  <si>
    <t>20-1604</t>
  </si>
  <si>
    <t>Gray 10" 12VDC Bell</t>
  </si>
  <si>
    <t>20-111</t>
  </si>
  <si>
    <t>Red 10" 24VDC Bell</t>
  </si>
  <si>
    <t>20-1605</t>
  </si>
  <si>
    <t>Gray 10" 24VDC Bell</t>
  </si>
  <si>
    <t>20-1606</t>
  </si>
  <si>
    <t>Remote Mount Plate For Bell W/Selectable CD Strobe 24 VDC</t>
  </si>
  <si>
    <t>20-1607</t>
  </si>
  <si>
    <t>Remote Mount Plate for Bell W/15/75 CD Strobe 24 VDC</t>
  </si>
  <si>
    <t>20-1608</t>
  </si>
  <si>
    <t>Remote Mount Plate for Bell W/15/75 CD Strobe 12 VDC</t>
  </si>
  <si>
    <t>20-1621</t>
  </si>
  <si>
    <t>Red 6" 24VAC Bell</t>
  </si>
  <si>
    <t>20-1622</t>
  </si>
  <si>
    <t>Gray 6" 24VAC Bell</t>
  </si>
  <si>
    <t>20-1623</t>
  </si>
  <si>
    <t>Red 6" 115VAC Bell</t>
  </si>
  <si>
    <t>20-1624</t>
  </si>
  <si>
    <t>Gray 6" 115VAC Bell</t>
  </si>
  <si>
    <t>20-1625</t>
  </si>
  <si>
    <t>Red 10" 24VAC Bell</t>
  </si>
  <si>
    <t>20-1626</t>
  </si>
  <si>
    <t>Gray 10" 24VAC Bell</t>
  </si>
  <si>
    <t>20-1627</t>
  </si>
  <si>
    <t>Red 10" 115VAC Bell</t>
  </si>
  <si>
    <t>20-1628</t>
  </si>
  <si>
    <t>Gray 10" 115VAC Bell</t>
  </si>
  <si>
    <t>20-1629</t>
  </si>
  <si>
    <t>Red WM Multi CD Chime/Strobe</t>
  </si>
  <si>
    <t>20-1630</t>
  </si>
  <si>
    <t>Wht WM Multi CD Chime/Strobe</t>
  </si>
  <si>
    <t>20-1631</t>
  </si>
  <si>
    <t>Red WM High CD Chime/Strobe</t>
  </si>
  <si>
    <t>20-1632</t>
  </si>
  <si>
    <t>Wht WM High CD Chime/Strobe</t>
  </si>
  <si>
    <t>20-1633</t>
  </si>
  <si>
    <t>Red WM 15/75 CD Chime/Strobe</t>
  </si>
  <si>
    <t>20-1634</t>
  </si>
  <si>
    <t>Wht Ceiling Mount Multi  CD Chime/Strobe</t>
  </si>
  <si>
    <t>20-1635</t>
  </si>
  <si>
    <t>Red Ceiling Mount Multi CD Chime/Strobe</t>
  </si>
  <si>
    <t>20-1636</t>
  </si>
  <si>
    <t>Wht Ceiling Mount High CD Chime/Strobe</t>
  </si>
  <si>
    <t>20-1637</t>
  </si>
  <si>
    <t>Red 70 Series Chime</t>
  </si>
  <si>
    <t>20-1638</t>
  </si>
  <si>
    <t>Wht 70 Series Chime</t>
  </si>
  <si>
    <t>20-1639</t>
  </si>
  <si>
    <t>Red 90 Series Chime</t>
  </si>
  <si>
    <t>20-1640</t>
  </si>
  <si>
    <t>Wht 90 Series Chime</t>
  </si>
  <si>
    <t>20-104</t>
  </si>
  <si>
    <t>Red AMT Multitone Sounder</t>
  </si>
  <si>
    <t>20-1641</t>
  </si>
  <si>
    <t>White AMT Multitone Sounder</t>
  </si>
  <si>
    <t>20-1642</t>
  </si>
  <si>
    <t>Red AMT Multitone Sounder W/15/75 CD Strobe</t>
  </si>
  <si>
    <t>20-1643</t>
  </si>
  <si>
    <t>Wht Plain AMT Multitone Sounder W/15/75 CD Strobe</t>
  </si>
  <si>
    <t>20-1644</t>
  </si>
  <si>
    <t>Wht AMT Multitone Sounder W/15/75 CD Strobe</t>
  </si>
  <si>
    <t>20-1645</t>
  </si>
  <si>
    <t>Red AMT Multitone Sounder W/Selectable CD Strobe</t>
  </si>
  <si>
    <t>20-1646</t>
  </si>
  <si>
    <t>20-1647</t>
  </si>
  <si>
    <t>Red AMT Multitone Sounder for NYC</t>
  </si>
  <si>
    <t>20-1648</t>
  </si>
  <si>
    <t>Red AMT Multitone Sounder W/15/75 CD Strobe for NYC</t>
  </si>
  <si>
    <t>20-1649</t>
  </si>
  <si>
    <t>Red 24V Mini Horn</t>
  </si>
  <si>
    <t>20-1650</t>
  </si>
  <si>
    <t>Wht 24V Mini Horn</t>
  </si>
  <si>
    <t>20-1651</t>
  </si>
  <si>
    <t>Red 115V Horn</t>
  </si>
  <si>
    <t>20-1652</t>
  </si>
  <si>
    <t>Wht 115V Horn</t>
  </si>
  <si>
    <t>20-1653</t>
  </si>
  <si>
    <t>Red E50 Speaker</t>
  </si>
  <si>
    <t>20-1654</t>
  </si>
  <si>
    <t>Wht E50 Speaker</t>
  </si>
  <si>
    <t>20-1655</t>
  </si>
  <si>
    <t>Red E50 Speaker W/1575 CD Strobe</t>
  </si>
  <si>
    <t>20-1656</t>
  </si>
  <si>
    <t>Wht E50 Speaker W/1575 CD Strobe</t>
  </si>
  <si>
    <t>20-1657</t>
  </si>
  <si>
    <t>Red E50 Speaker W/Selectable CD Strobe</t>
  </si>
  <si>
    <t>20-1658</t>
  </si>
  <si>
    <t>Wht E50 Speaker W/Selectable CD Strobe</t>
  </si>
  <si>
    <t>20-1659</t>
  </si>
  <si>
    <t>20-1660</t>
  </si>
  <si>
    <t>Red E50 Speaker W/High CD Strobe</t>
  </si>
  <si>
    <t>20-1661</t>
  </si>
  <si>
    <t>Wht E50 Speaker W/High CD Strobe</t>
  </si>
  <si>
    <t>20-1662</t>
  </si>
  <si>
    <t>Red E60 Speaker</t>
  </si>
  <si>
    <t>20-1663</t>
  </si>
  <si>
    <t>Wht E60 Speaker</t>
  </si>
  <si>
    <t>20-1664</t>
  </si>
  <si>
    <t>Red E60 Speaker W/Selectable CD Strobe</t>
  </si>
  <si>
    <t>20-1665</t>
  </si>
  <si>
    <t>Wht E60 Speaker W/Selectable CD Strobe</t>
  </si>
  <si>
    <t>20-1666</t>
  </si>
  <si>
    <t>Wht E60 Speaker W/High CD Strobe</t>
  </si>
  <si>
    <t>20-1667</t>
  </si>
  <si>
    <t>Red E60 Speaker W/High CD Strobe</t>
  </si>
  <si>
    <t>20-1668</t>
  </si>
  <si>
    <t>Red E60 Extender Ring</t>
  </si>
  <si>
    <t>20-1669</t>
  </si>
  <si>
    <t>Wht E60 Extender Ring</t>
  </si>
  <si>
    <t>20-1670</t>
  </si>
  <si>
    <t>Red WM E70 Speaker W/Selectable CD Strobe</t>
  </si>
  <si>
    <t>20-1671</t>
  </si>
  <si>
    <t>Wht WM E70 Speaker W/Selectable CD Strobe</t>
  </si>
  <si>
    <t>20-1672</t>
  </si>
  <si>
    <t>nickel WM E70 Speaker W/Selectable CD Strobe</t>
  </si>
  <si>
    <t>20-1673</t>
  </si>
  <si>
    <t>Red WM E70 Speaker W/15/75 CD Strobe</t>
  </si>
  <si>
    <t>20-1674</t>
  </si>
  <si>
    <t>20-1675</t>
  </si>
  <si>
    <t>20-1676</t>
  </si>
  <si>
    <t>Red E70 Speaker</t>
  </si>
  <si>
    <t>20-1677</t>
  </si>
  <si>
    <t>Wht E70 Speaker</t>
  </si>
  <si>
    <t>20-1678</t>
  </si>
  <si>
    <t>nickel E70 Speaker</t>
  </si>
  <si>
    <t>20-1679</t>
  </si>
  <si>
    <t>Wht Ceiling Mount E70 Speaker W/115/177 CD Strobe</t>
  </si>
  <si>
    <t>20-1680</t>
  </si>
  <si>
    <t>Red WM E70 Speaker W/135/185 CD Strobe</t>
  </si>
  <si>
    <t>20-1681</t>
  </si>
  <si>
    <t>Wht WM E70 Speaker W/135/185 CD Strobe</t>
  </si>
  <si>
    <t>20-1682</t>
  </si>
  <si>
    <t>nickel WM E70 Speaker W/135/185 CD Strobe</t>
  </si>
  <si>
    <t>20-1683</t>
  </si>
  <si>
    <t>Wht Ceiling Mount E90 Speaker W/Selectable CD Strobe</t>
  </si>
  <si>
    <t>20-1684</t>
  </si>
  <si>
    <t>Red Ceiling Mount E90 Speaker W/Selectable CD Strobe</t>
  </si>
  <si>
    <t>20-1685</t>
  </si>
  <si>
    <t>nickel Ceiling Mount E90 Speaker W/Selectable CD Strobe</t>
  </si>
  <si>
    <t>20-1686</t>
  </si>
  <si>
    <t>Wht E90 Speaker</t>
  </si>
  <si>
    <t>20-1687</t>
  </si>
  <si>
    <t>Red E90 Speaker</t>
  </si>
  <si>
    <t>20-1688</t>
  </si>
  <si>
    <t>nickel E90 Speaker</t>
  </si>
  <si>
    <t>20-1689</t>
  </si>
  <si>
    <t>Wht E90 Speaker W/115/177 CD Strobe</t>
  </si>
  <si>
    <t>20-1690</t>
  </si>
  <si>
    <t>Red E90 Speaker W/115/177 CD Strobe</t>
  </si>
  <si>
    <t>20-1691</t>
  </si>
  <si>
    <t>nickel E90 Speaker W/115/177 CD Strobe</t>
  </si>
  <si>
    <t>20-1692</t>
  </si>
  <si>
    <t>Red WM ET70 Series Speaker W/Selectable CD Strobe</t>
  </si>
  <si>
    <t>20-1693</t>
  </si>
  <si>
    <t>Wht WM ET70 Series Speaker W/Selectable CD Strobe</t>
  </si>
  <si>
    <t>20-1694</t>
  </si>
  <si>
    <t>nickel WM ET70 Series Speaker W/Selectable CD Strobe</t>
  </si>
  <si>
    <t>20-1698</t>
  </si>
  <si>
    <t>Red WM ET70 Series Speaker W/135/185 CD Strobe</t>
  </si>
  <si>
    <t>20-1699</t>
  </si>
  <si>
    <t>Wht WM ET70 Series Speaker W/135/185 CD Strobe</t>
  </si>
  <si>
    <t>20-1700</t>
  </si>
  <si>
    <t>nickel WM ET70 Series Speaker W/135/185 CD Strobe</t>
  </si>
  <si>
    <t>20-1701</t>
  </si>
  <si>
    <t>Red WM ET70 Series Speaker W/180 CD Strobe Weatherproof</t>
  </si>
  <si>
    <t>20-1702</t>
  </si>
  <si>
    <t>White Ceiling Mount ET90 Series Speaker W/Selectable CD Strobe</t>
  </si>
  <si>
    <t>20-1703</t>
  </si>
  <si>
    <t>Red Ceiling Mount ET90 Series Speaker W/Selectable CD Strobe</t>
  </si>
  <si>
    <t>20-1704</t>
  </si>
  <si>
    <t>nickel Ceiling Mount ET90 Series Speaker W/Selectable CD Strobe</t>
  </si>
  <si>
    <t>20-1705</t>
  </si>
  <si>
    <t>Wht Ceiling Mount ET90 Series Speaker W/115/177 CD Strobe</t>
  </si>
  <si>
    <t>20-1706</t>
  </si>
  <si>
    <t>Red Ceiling Mount ET90 Series Speaker W/115/177 CD Strobe</t>
  </si>
  <si>
    <t>20-1707</t>
  </si>
  <si>
    <t>nickel Ceiling Mount ET90 Series Speaker W/115/177 CD Strobe</t>
  </si>
  <si>
    <t>20-1708</t>
  </si>
  <si>
    <t>Red ET70 Series Speaker</t>
  </si>
  <si>
    <t>20-1709</t>
  </si>
  <si>
    <t>Wht ET70 Series Speaker</t>
  </si>
  <si>
    <t>20-1710</t>
  </si>
  <si>
    <t>nickel ET70 Series Speaker</t>
  </si>
  <si>
    <t>20-1711</t>
  </si>
  <si>
    <t>Red ET90 Series Speaker</t>
  </si>
  <si>
    <t>20-1712</t>
  </si>
  <si>
    <t>Wht Et90 Series Speaker</t>
  </si>
  <si>
    <t>20-1713</t>
  </si>
  <si>
    <t>nickel ET90 Series Speaker</t>
  </si>
  <si>
    <t>20-1714</t>
  </si>
  <si>
    <t>Red ET 1010 Vandal Resistant Speaker</t>
  </si>
  <si>
    <t>20-1715</t>
  </si>
  <si>
    <t>Wht ET 1010 Vandal Resistant Speaker</t>
  </si>
  <si>
    <t>20-1716</t>
  </si>
  <si>
    <t>Red ET 1080 Vandal Resistant Speaker</t>
  </si>
  <si>
    <t>20-1717</t>
  </si>
  <si>
    <t>Red ET80 Speaker W/15/75 CD Strobe</t>
  </si>
  <si>
    <t>20-1718</t>
  </si>
  <si>
    <t>Wht ET80 Speaker W/15/75 CD Strobe</t>
  </si>
  <si>
    <t>20-1719</t>
  </si>
  <si>
    <t>Red ET80 Speaker W/Selectable CD Strobe</t>
  </si>
  <si>
    <t>20-1720</t>
  </si>
  <si>
    <t>Wht ET80 Speaker W/Selectable CD Strobe</t>
  </si>
  <si>
    <t>20-1721</t>
  </si>
  <si>
    <t>Red ET80 Speaker W/135/185 CD Strobe</t>
  </si>
  <si>
    <t>20-1722</t>
  </si>
  <si>
    <t>Wht ET80 Speaker W/135/185 CD Strobe</t>
  </si>
  <si>
    <t>20-1723</t>
  </si>
  <si>
    <t>Wht S Series Speaker</t>
  </si>
  <si>
    <t>20-1724</t>
  </si>
  <si>
    <t>Wht S Series Speaker W/Selectable CD Strobe</t>
  </si>
  <si>
    <t>20-1725</t>
  </si>
  <si>
    <t>Wht S Series Speaker W/115/177 CD Strobe</t>
  </si>
  <si>
    <t>20-1726</t>
  </si>
  <si>
    <t>Circular Backbox for 8" Speakers</t>
  </si>
  <si>
    <t>20-1727</t>
  </si>
  <si>
    <t>9" Gray Supervised Weatherproof 15 Watt Horn, Loudspeaker</t>
  </si>
  <si>
    <t>20-1728</t>
  </si>
  <si>
    <t>9" Red Supervised Weatherproof 15 Watt Horn, Loudspeaker</t>
  </si>
  <si>
    <t>20-1729</t>
  </si>
  <si>
    <t>Adapter Plate</t>
  </si>
  <si>
    <t>20-1730</t>
  </si>
  <si>
    <t>Weatherproof 15 Watt Horn, Loudspeaker and Multi CD Strobe with Mounting Plate</t>
  </si>
  <si>
    <t>20-1731</t>
  </si>
  <si>
    <t>4 STH-15SR Horns and 1 RSS-24MCCH Ceiling Strobe, no lettering, red plate and 2 RSS strobes W/red lens mounted to NEMA 1 Steel Enclosure</t>
  </si>
  <si>
    <t>20-1732</t>
  </si>
  <si>
    <t>4 STH-15SR Horns and 1 RSS-24MCCH Ceiling Strobe, no lettering, red plate and 2 RSS strobes W/blue lens mounted to NEMA 1 Steel Enclosure</t>
  </si>
  <si>
    <t>20-1733</t>
  </si>
  <si>
    <t>4 STH-15SR Horns and 1 RSS-24MCCH Ceiling Strobe, no lettering, red plate and 2 RSS strobes W/green lens mounted to NEMA 1 Steel Enclosure</t>
  </si>
  <si>
    <t>20-1734</t>
  </si>
  <si>
    <t>4 STH-15SR Horns and 1 RSS-24MCCH Ceiling Strobe, no lettering, red plate and 2 RSS strobes W/amber lens mounted to NEMA 1 Steel Enclosure</t>
  </si>
  <si>
    <t>20-1735</t>
  </si>
  <si>
    <t>4 STH-15SR Horns and 1 RSS-24MCCH Ceiling Strobe mounted to NEMA 1 Steel Enclosure Red Plate W/No Lettering</t>
  </si>
  <si>
    <t>20-1736</t>
  </si>
  <si>
    <t>4 STH-15SR Horns and 1 RSS-24MCCH Ceiling Strobe mounted to NEMA 1 Steel Enclosure Red Plate W/FIRE Lettering</t>
  </si>
  <si>
    <t>20-1737</t>
  </si>
  <si>
    <t>4 STH-15SR Horns and 1 RSS-24MCCH Ceiling Strobe mounted to NEMA 1 Steel Enclosure White Plate W/No Lettering</t>
  </si>
  <si>
    <t>20-1738</t>
  </si>
  <si>
    <t>4 STH-15SR Horns and 1 RSS-24MCCH Ceiling Strobe mounted to NEMA 1 Steel Enclosure White Plate W/FIRE Lettering</t>
  </si>
  <si>
    <t>20-1739</t>
  </si>
  <si>
    <t>3 STH-15SR Horns and 1 RSS-24MCCH Ceiling Strobe mounted to NEMA 1 Steel Enclosure Red Plate W/No Lettering</t>
  </si>
  <si>
    <t>20-1740</t>
  </si>
  <si>
    <t>3 STH-15SR Horns and 1 RSS-24MCCH Ceiling Strobe mounted to NEMA 1 Steel Enclosure Red Plate W/FIRE Lettering</t>
  </si>
  <si>
    <t>20-1741</t>
  </si>
  <si>
    <t>3 STH-15SR Horns and 1 RSS-24MCCH Ceiling Strobe mounted to NEMA 1 Steel Enclosure White Plate W/No Lettering</t>
  </si>
  <si>
    <t>20-1742</t>
  </si>
  <si>
    <t>3 STH-15SR Horns and 1 RSS-24MCCH Ceiling Strobe mounted to NEMA 1 Steel Enclosure White Plate W/FIRE Lettering</t>
  </si>
  <si>
    <t>20-1743</t>
  </si>
  <si>
    <t>2 STH-15SR Horns and 1 RSS-24MCCH Ceiling Strobe mounted to NEMA 1 Steel Enclosure Red Plate W/No Lettering</t>
  </si>
  <si>
    <t>20-1744</t>
  </si>
  <si>
    <t>2 STH-15SR Horns and 1 RSS-24MCCH Ceiling Strobe mounted to NEMA 1 Steel Enclosure Red Plate W/FIRE Lettering</t>
  </si>
  <si>
    <t>20-1745</t>
  </si>
  <si>
    <t>2 STH-15SR Horns mounted adjacent to each other, designed for corner mount and 1 RSS-24MCCH Strobe W/NEMA 1 steel enclosure Red Plate W/No Lettering</t>
  </si>
  <si>
    <t>20-1746</t>
  </si>
  <si>
    <t>2 STH-15SR Horns mounted adjacent to each other, designed for corner mount and 1 RSS-24MCCH Strobe W/NEMA 1 steel enclosure Red Plate W/FIRE Lettering</t>
  </si>
  <si>
    <t>20-1747</t>
  </si>
  <si>
    <t>4 STH-30 Horns and 1 DC-MAX-C Strobe mounted to a NEMA 4X Fiberglass Enclosure</t>
  </si>
  <si>
    <t>20-1748</t>
  </si>
  <si>
    <t>4 STH-15SR Horns and 1 DC-MAX-C Strobe Mounted to a NEMA 1 Steel Enclosure</t>
  </si>
  <si>
    <t>20-1749</t>
  </si>
  <si>
    <t>3 STH-15SR Horns and 1 DC-MAX-C Strobe Mounted to a NEMA 1 Steel Enclosure</t>
  </si>
  <si>
    <t>20-1750</t>
  </si>
  <si>
    <t>2 STH-15SR Horns and 1 DC-MAX-C Strobe Mounted to a NEMA 1 Steel Enclosure</t>
  </si>
  <si>
    <t>20-1751</t>
  </si>
  <si>
    <t>Adapter Plate, Designed to Mount the STH-15SR Horn Speaker to a Series RSSP Strobe Mounting Plate</t>
  </si>
  <si>
    <t>20-1752</t>
  </si>
  <si>
    <t>4 STH-15SR Horns Mounted to a NEMA 1 Steel Enclosure</t>
  </si>
  <si>
    <t>20-1753</t>
  </si>
  <si>
    <t>3 STH-15SR Horns Mounted to a NEMA 1 Steel Enclosure</t>
  </si>
  <si>
    <t>20-1754</t>
  </si>
  <si>
    <t>2 STH-15SR Horns Mounted to a NEMA 1 Steel Enclosure</t>
  </si>
  <si>
    <t>20-1755</t>
  </si>
  <si>
    <t>2 STH-15SR Horns Mounted to a NEMA 1 Gray Steel Enclosure</t>
  </si>
  <si>
    <t>20-125-RSSWP-2475W</t>
  </si>
  <si>
    <t>Red WM Weatherproof Strobe</t>
  </si>
  <si>
    <t>20-1756</t>
  </si>
  <si>
    <t>Wht WM Weatherproof Strobe</t>
  </si>
  <si>
    <t>20-1757</t>
  </si>
  <si>
    <t>20-1758</t>
  </si>
  <si>
    <t>20-1759</t>
  </si>
  <si>
    <t>Red Ceiling Mount Weatherproof Strobe</t>
  </si>
  <si>
    <t>20-1760</t>
  </si>
  <si>
    <t>Wht Ceiling Mount Weatherproof Strobe</t>
  </si>
  <si>
    <t>20-1761</t>
  </si>
  <si>
    <t>20-1762</t>
  </si>
  <si>
    <t>20-1763</t>
  </si>
  <si>
    <t>Red WM Weatherproof Horn/Strobe</t>
  </si>
  <si>
    <t>20-1764</t>
  </si>
  <si>
    <t>20-1765</t>
  </si>
  <si>
    <t>Wht WM Weatherproof Horn/Strobe</t>
  </si>
  <si>
    <t>20-1766</t>
  </si>
  <si>
    <t>Red Ceiling Mount Weatherproof Horn/Strobe</t>
  </si>
  <si>
    <t>20-1767</t>
  </si>
  <si>
    <t>Wht Ceiling Mount Weatherproof Horn/Strobe</t>
  </si>
  <si>
    <t>20-1768</t>
  </si>
  <si>
    <t>20-1769</t>
  </si>
  <si>
    <t>20-1770</t>
  </si>
  <si>
    <t>Red WM Multi-tone Strobe</t>
  </si>
  <si>
    <t>20-1771</t>
  </si>
  <si>
    <t>Wht WM Multi-tone Strobe</t>
  </si>
  <si>
    <t>20-1772</t>
  </si>
  <si>
    <t>20-1773</t>
  </si>
  <si>
    <t>20-1774</t>
  </si>
  <si>
    <t>Red Ceiling Mount Multi-tone Strobe</t>
  </si>
  <si>
    <t>20-1775</t>
  </si>
  <si>
    <t>Wht Ceiling Mount Multi-tone Strobe</t>
  </si>
  <si>
    <t>20-1776</t>
  </si>
  <si>
    <t>20-1777</t>
  </si>
  <si>
    <t>20-1778</t>
  </si>
  <si>
    <t>Red WM Weatherproof Speaker/Strobe</t>
  </si>
  <si>
    <t>20-1779</t>
  </si>
  <si>
    <t>Wht WM Weatherproof Speaker/Strobe</t>
  </si>
  <si>
    <t>20-1780</t>
  </si>
  <si>
    <t>20-1781</t>
  </si>
  <si>
    <t>20-1782</t>
  </si>
  <si>
    <t>20-1783</t>
  </si>
  <si>
    <t>20-1784</t>
  </si>
  <si>
    <t>Red Ceiling Mount Weatherproof Speaker/Strobe</t>
  </si>
  <si>
    <t>20-1785</t>
  </si>
  <si>
    <t>Wht Ceiling Mount Weatherproof Speaker/Strobe</t>
  </si>
  <si>
    <t>20-1786</t>
  </si>
  <si>
    <t>Red 24V Weatherproof Horn</t>
  </si>
  <si>
    <t>20-1787</t>
  </si>
  <si>
    <t>Red 12V Weatherproof Horn</t>
  </si>
  <si>
    <t>20-1790</t>
  </si>
  <si>
    <t>Weatherproof Gasket Kit</t>
  </si>
  <si>
    <t>20-1791</t>
  </si>
  <si>
    <t>Red WFPA Weatherproof Plate</t>
  </si>
  <si>
    <t>20-1792</t>
  </si>
  <si>
    <t>Wht WFPA Weatherproof Plate</t>
  </si>
  <si>
    <t>20-1793</t>
  </si>
  <si>
    <t>Red WFP Weatherproof Plate</t>
  </si>
  <si>
    <t>20-1794</t>
  </si>
  <si>
    <t>Wht WFP Weatherproof Plate</t>
  </si>
  <si>
    <t>20-1795</t>
  </si>
  <si>
    <t>Red IOB Weatherproof Backbox</t>
  </si>
  <si>
    <t>20-1796</t>
  </si>
  <si>
    <t>Wht IOB Weatherproof Backbox</t>
  </si>
  <si>
    <t>20-1797</t>
  </si>
  <si>
    <t>Red WPSBB Weatherproof Backbox</t>
  </si>
  <si>
    <t>20-1798</t>
  </si>
  <si>
    <t>Wht WPSBB Weatherproof Backbox</t>
  </si>
  <si>
    <t>20-1799</t>
  </si>
  <si>
    <t>Red WPBB Weatherproof Backbox</t>
  </si>
  <si>
    <t>WPBB-W</t>
  </si>
  <si>
    <t>Wht WPBB Weatherproof Backbox</t>
  </si>
  <si>
    <t>20-1801</t>
  </si>
  <si>
    <t>Red WBB Weatherproof Backbox</t>
  </si>
  <si>
    <t>20-1802</t>
  </si>
  <si>
    <t>Wht WBB Weatherproof Backbox</t>
  </si>
  <si>
    <t xml:space="preserve">20-119 </t>
  </si>
  <si>
    <t>Red DSM Synch Module</t>
  </si>
  <si>
    <t>20-1092-R</t>
  </si>
  <si>
    <t>With Horn Flush Mount-Red</t>
  </si>
  <si>
    <t>20-1092-G</t>
  </si>
  <si>
    <t>With Horn Flush Mount-Green</t>
  </si>
  <si>
    <t>20-1092-B</t>
  </si>
  <si>
    <t>With Horn Flush Mount-Blue</t>
  </si>
  <si>
    <t>20-1092-Y</t>
  </si>
  <si>
    <t>With Horn Flush Mount-Yellow</t>
  </si>
  <si>
    <t>20-1093-R</t>
  </si>
  <si>
    <t>With Horn and Spacer-Red</t>
  </si>
  <si>
    <t>20-1093-G</t>
  </si>
  <si>
    <t>With Horn and Spacer-Green</t>
  </si>
  <si>
    <t>20-1093-B</t>
  </si>
  <si>
    <t>With Horn and Spacer-Blue</t>
  </si>
  <si>
    <t>20-1093-Y</t>
  </si>
  <si>
    <t>With Horn and Spacer-Yellow</t>
  </si>
  <si>
    <t>20-1094-R</t>
  </si>
  <si>
    <t>Without Horn Flush Mount-Red</t>
  </si>
  <si>
    <t>20-1094-G</t>
  </si>
  <si>
    <t>Without Horn Flush Mount-Green</t>
  </si>
  <si>
    <t>20-1094-B</t>
  </si>
  <si>
    <t>Without Horn Flush Mount-Blue</t>
  </si>
  <si>
    <t>20-1094-Y</t>
  </si>
  <si>
    <t>Without Horn Flush Mount-Yellow</t>
  </si>
  <si>
    <t>20-1095-R</t>
  </si>
  <si>
    <t>Without Horn with Spacer-Red</t>
  </si>
  <si>
    <t>20-1095-G</t>
  </si>
  <si>
    <t>Without Horn with Spacer-Green</t>
  </si>
  <si>
    <t>20-1095-B</t>
  </si>
  <si>
    <t>Without Horn with Spacer-Blue</t>
  </si>
  <si>
    <t>20-1095-Y</t>
  </si>
  <si>
    <t>Without Horn with Spacer-Yellow</t>
  </si>
  <si>
    <t>20-1096-R</t>
  </si>
  <si>
    <t>With Horn and Relay Flush Mount-Red</t>
  </si>
  <si>
    <t>20-1096-G</t>
  </si>
  <si>
    <t>With Horn and Relay Flush Mount-Green</t>
  </si>
  <si>
    <t>20-1096-B</t>
  </si>
  <si>
    <t>With Horn and Relay Flush Mount-Blue</t>
  </si>
  <si>
    <t>20-1096-Y</t>
  </si>
  <si>
    <t>With Horn and Relay Flush Mount-Yellow</t>
  </si>
  <si>
    <t>20-1097-R</t>
  </si>
  <si>
    <t>With Horn and Relay with Spacer-Red</t>
  </si>
  <si>
    <t>20-1097-G</t>
  </si>
  <si>
    <t>With Horn and Relay with Spacer-Green</t>
  </si>
  <si>
    <t>20-1097-B</t>
  </si>
  <si>
    <t>With Horn and Relay with Spacer-Blue</t>
  </si>
  <si>
    <t>20-1097-Y</t>
  </si>
  <si>
    <t>With Horn and Relay with Spacer-Yellow</t>
  </si>
  <si>
    <t>20-1098-R</t>
  </si>
  <si>
    <t>Stopper II with Horn Flush Mount-Red</t>
  </si>
  <si>
    <t>20-1098-G</t>
  </si>
  <si>
    <t>Stopper II with Horn Flush Mount-Green</t>
  </si>
  <si>
    <t>20-1098-B</t>
  </si>
  <si>
    <t>Stopper II with Horn Flush Mount-Blue</t>
  </si>
  <si>
    <t>20-1098-Y</t>
  </si>
  <si>
    <t>Stopper II with Horn Flush Mount-Yellow</t>
  </si>
  <si>
    <t>20-1099-R</t>
  </si>
  <si>
    <t>Stopper II with Horn and Spacer-Red</t>
  </si>
  <si>
    <t>20-1099-G</t>
  </si>
  <si>
    <t>Stopper II with Horn and Spacer-Green</t>
  </si>
  <si>
    <t>20-1099-B</t>
  </si>
  <si>
    <t>Stopper II with Horn and Spacer-Blue</t>
  </si>
  <si>
    <t>20-1099-Y</t>
  </si>
  <si>
    <t>Stopper II with Horn and Spacer-Yellow</t>
  </si>
  <si>
    <t>20-1100-R</t>
  </si>
  <si>
    <t>Stopper II with Horn and Relay Flush Mount-Red</t>
  </si>
  <si>
    <t>20-1100-G</t>
  </si>
  <si>
    <t>Stopper II with Horn and Relay Flush Mount-Green</t>
  </si>
  <si>
    <t>20-1100-B</t>
  </si>
  <si>
    <t>Stopper II with Horn and Relay Flush Mount-Blue</t>
  </si>
  <si>
    <t>20-1100-Y</t>
  </si>
  <si>
    <t>Stopper II with Horn and Relay Flush Mount-Yellow</t>
  </si>
  <si>
    <t>20-1101-R</t>
  </si>
  <si>
    <t>Stopper II with Horn, Relay and Spacer-Red</t>
  </si>
  <si>
    <t>20-1101-G</t>
  </si>
  <si>
    <t>Stopper II with Horn, Relay and Spacer-Green</t>
  </si>
  <si>
    <t>20-1101-B</t>
  </si>
  <si>
    <t>Stopper II with Horn, Relay and Spacer-Blue</t>
  </si>
  <si>
    <t>20-1101-Y</t>
  </si>
  <si>
    <t>Stopper II with Horn, Relay and Spacer-Yellow</t>
  </si>
  <si>
    <t>20-1102-R</t>
  </si>
  <si>
    <t>Weather Stopper without Horn Flush Mount-Red</t>
  </si>
  <si>
    <t>20-1102-G</t>
  </si>
  <si>
    <t>Weather Stopper without Horn Flush Mount-Green</t>
  </si>
  <si>
    <t>20-1102-B</t>
  </si>
  <si>
    <t>Weather Stopper without Horn Flush Mount-Blue</t>
  </si>
  <si>
    <t>20-1102-Y</t>
  </si>
  <si>
    <t>Weather Stopper without Horn Flush Mount-Yellow</t>
  </si>
  <si>
    <t>20-1103</t>
  </si>
  <si>
    <t>Weather Stopper without Horn with Spacer</t>
  </si>
  <si>
    <t>20-1104-R</t>
  </si>
  <si>
    <t>Weather Stopper without Horn with Spacer-Red</t>
  </si>
  <si>
    <t>20-1104-G</t>
  </si>
  <si>
    <t>Weather Stopper without Horn with Spacer-Green</t>
  </si>
  <si>
    <t>20-1104-B</t>
  </si>
  <si>
    <t>Weather Stopper without Horn with Spacer-Blue</t>
  </si>
  <si>
    <t>20-1104-Y</t>
  </si>
  <si>
    <t>Weather Stopper without Horn with Spacer-Yellow</t>
  </si>
  <si>
    <t>20-1105</t>
  </si>
  <si>
    <t>Conduit Spacer-Clear</t>
  </si>
  <si>
    <t>20-1106-R</t>
  </si>
  <si>
    <t>Conduit Spacer-Red</t>
  </si>
  <si>
    <t>20-1106-G</t>
  </si>
  <si>
    <t>Conduit Spacer-Green</t>
  </si>
  <si>
    <t>20-1106-B</t>
  </si>
  <si>
    <t>Conduit Spacer-Blue</t>
  </si>
  <si>
    <t>20-1106-Y</t>
  </si>
  <si>
    <t>Conduit Spacer-Yellow</t>
  </si>
  <si>
    <t>20-1107</t>
  </si>
  <si>
    <t>Conduit Spacer-Clear, for 3/4" Rigid Pipe, includes STI-3004 Gasket</t>
  </si>
  <si>
    <t>20-1108</t>
  </si>
  <si>
    <t>Louvers for Weather Stopper extra Ventilation (1 pair)</t>
  </si>
  <si>
    <t>20-1109</t>
  </si>
  <si>
    <t>Stainless Steel Ventilation Grill for Conduit Spacer</t>
  </si>
  <si>
    <t>20-1110</t>
  </si>
  <si>
    <t>Backplate</t>
  </si>
  <si>
    <t>20-1111</t>
  </si>
  <si>
    <t>Weather Gasket</t>
  </si>
  <si>
    <t>20-1112</t>
  </si>
  <si>
    <t>Conduit Gasket</t>
  </si>
  <si>
    <t>20-1113</t>
  </si>
  <si>
    <t>Rigid Conduit Gasket (3/4" Pipe)</t>
  </si>
  <si>
    <t>20-1114</t>
  </si>
  <si>
    <t>3/16" Allen Wrench for Stopper II Horn</t>
  </si>
  <si>
    <t>20-1115</t>
  </si>
  <si>
    <t>Replacement Horn Kit</t>
  </si>
  <si>
    <t>20-1119</t>
  </si>
  <si>
    <t>Without Horn Flush Mount</t>
  </si>
  <si>
    <t>20-1120</t>
  </si>
  <si>
    <t>Without Horn with Spacer</t>
  </si>
  <si>
    <t>20-1121</t>
  </si>
  <si>
    <t>Without Horn Flush Mount with Lock</t>
  </si>
  <si>
    <t>20-1122-R</t>
  </si>
  <si>
    <t>20-1122-G</t>
  </si>
  <si>
    <t>20-1122-B</t>
  </si>
  <si>
    <t>20-1122-Y</t>
  </si>
  <si>
    <t>20-1123-R</t>
  </si>
  <si>
    <t>20-1123-G</t>
  </si>
  <si>
    <t>20-1123-B</t>
  </si>
  <si>
    <t>20-1123-Y</t>
  </si>
  <si>
    <t>20-1124-R</t>
  </si>
  <si>
    <t>20-1124-G</t>
  </si>
  <si>
    <t>20-1124-B</t>
  </si>
  <si>
    <t>20-1124-Y</t>
  </si>
  <si>
    <t>20-1125-R</t>
  </si>
  <si>
    <t>20-1125-G</t>
  </si>
  <si>
    <t>20-1125-B</t>
  </si>
  <si>
    <t>20-1125-Y</t>
  </si>
  <si>
    <t>20-1126-R</t>
  </si>
  <si>
    <t>With Horn Flush Mount with Lock-Red</t>
  </si>
  <si>
    <t>20-1126-G</t>
  </si>
  <si>
    <t>With Horn Flush Mount with Lock-Green</t>
  </si>
  <si>
    <t>20-1126-B</t>
  </si>
  <si>
    <t>With Horn Flush Mount with Lock-Blue</t>
  </si>
  <si>
    <t>20-1126-Y</t>
  </si>
  <si>
    <t>With Horn Flush Mount with Lock-Yellow</t>
  </si>
  <si>
    <t>20-1127-R</t>
  </si>
  <si>
    <t>Flush Mount-Red</t>
  </si>
  <si>
    <t>20-1127-G</t>
  </si>
  <si>
    <t>Flush Mount-Green</t>
  </si>
  <si>
    <t>20-1127-B</t>
  </si>
  <si>
    <t>Flush Mount-Blue</t>
  </si>
  <si>
    <t>20-1127-Y</t>
  </si>
  <si>
    <t>Flush Mount-Yellow</t>
  </si>
  <si>
    <t>20-1128</t>
  </si>
  <si>
    <t>With Spacer-Clear</t>
  </si>
  <si>
    <t>20-1129-R</t>
  </si>
  <si>
    <t>With Spacer-Red</t>
  </si>
  <si>
    <t>20-1129-G</t>
  </si>
  <si>
    <t>With Spacer-Green</t>
  </si>
  <si>
    <t>20-1129-B</t>
  </si>
  <si>
    <t>With Spacer-Blue</t>
  </si>
  <si>
    <t>20-1129-Y</t>
  </si>
  <si>
    <t>With Spacer-Yellow</t>
  </si>
  <si>
    <t>20-1130-R</t>
  </si>
  <si>
    <t>Replacement Horn Kit-Red</t>
  </si>
  <si>
    <t>20-1130-G</t>
  </si>
  <si>
    <t>Replacement Horn Kit-Green</t>
  </si>
  <si>
    <t>20-1130-B</t>
  </si>
  <si>
    <t>Replacement Horn Kit-Blue</t>
  </si>
  <si>
    <t>20-1130-Y</t>
  </si>
  <si>
    <t>Replacement Horn Kit-Yellow</t>
  </si>
  <si>
    <t>20-1131</t>
  </si>
  <si>
    <t>20-1132</t>
  </si>
  <si>
    <t>20-1133</t>
  </si>
  <si>
    <t>1" Surface Mount Gasket</t>
  </si>
  <si>
    <t>20-1134</t>
  </si>
  <si>
    <t>2" Conduit Spacer for Mini Stopper-Clear</t>
  </si>
  <si>
    <t>20-1135-R</t>
  </si>
  <si>
    <t>2" Conduit Spacer for Mini Stopper-Red</t>
  </si>
  <si>
    <t>20-1135-G</t>
  </si>
  <si>
    <t>2" Conduit Spacer for Mini Stopper-Green</t>
  </si>
  <si>
    <t>20-1135-B</t>
  </si>
  <si>
    <t>2" Conduit Spacer for Mini Stopper-Blue</t>
  </si>
  <si>
    <t>20-1135-Y</t>
  </si>
  <si>
    <t>2" Conduit Spacer for Mini Stopper-Yellow</t>
  </si>
  <si>
    <t>20-1136</t>
  </si>
  <si>
    <t>1 1/4" Spacer for Mini Stopper-Clear</t>
  </si>
  <si>
    <t>20-1137</t>
  </si>
  <si>
    <t>Stopper Seal Upgrade Kit</t>
  </si>
  <si>
    <t>20-1138</t>
  </si>
  <si>
    <t>Break A Way Seal (5) for STI-6515</t>
  </si>
  <si>
    <t>20-1139</t>
  </si>
  <si>
    <t>20-1140</t>
  </si>
  <si>
    <t>Gasket Kit for STI-6500 &amp; STI-6505 (Weather Proofing)</t>
  </si>
  <si>
    <t>20-1141</t>
  </si>
  <si>
    <t>Keypad Locking Keys</t>
  </si>
  <si>
    <t>20-1142</t>
  </si>
  <si>
    <t>Heater Kit 12-Volt (Transformer included)</t>
  </si>
  <si>
    <t>20-1143</t>
  </si>
  <si>
    <t>Heater Kit 24-Volt</t>
  </si>
  <si>
    <t>20-1145</t>
  </si>
  <si>
    <t>Cover and Enclosed Backbox, 4" Deep</t>
  </si>
  <si>
    <t>20-1146</t>
  </si>
  <si>
    <t>Cover and Enclosed Backbox with Double-Gang Outlet Box</t>
  </si>
  <si>
    <t>20-1147</t>
  </si>
  <si>
    <t>Cover and Open Backbox with External Mounting Tabs</t>
  </si>
  <si>
    <t>20-1148</t>
  </si>
  <si>
    <t>Cover and Open Backbox with Conduit Knockout</t>
  </si>
  <si>
    <t>20-1149</t>
  </si>
  <si>
    <t>Cover and Open Backbox for Flush Mount</t>
  </si>
  <si>
    <t>20-1150</t>
  </si>
  <si>
    <t>20-1151</t>
  </si>
  <si>
    <t>Cover and Enclosed Backbox, 4" Deep NEMA 4X</t>
  </si>
  <si>
    <t>20-1152</t>
  </si>
  <si>
    <t>20-1153</t>
  </si>
  <si>
    <t>20-1154</t>
  </si>
  <si>
    <t>20-1155</t>
  </si>
  <si>
    <t>20-1156</t>
  </si>
  <si>
    <t>for Horn/Speaker/Strobe Flush Mount</t>
  </si>
  <si>
    <t>20-1157</t>
  </si>
  <si>
    <t>for Horn/Speaker/Strobe with Open Backbox</t>
  </si>
  <si>
    <t>20-1158</t>
  </si>
  <si>
    <t>for Horn/Speaker/Strobe with Enclosed Backbox</t>
  </si>
  <si>
    <t>20-1159</t>
  </si>
  <si>
    <t>for Strobe Only-Flush Mount</t>
  </si>
  <si>
    <t>20-1160</t>
  </si>
  <si>
    <t>for Strobe Only with Open Backbox</t>
  </si>
  <si>
    <t>20-1161</t>
  </si>
  <si>
    <t>for Strobe Only with Enclosed Backbox-NEMA 4X</t>
  </si>
  <si>
    <t>20-1162</t>
  </si>
  <si>
    <t>for Strobe Only with Enclosed Backbox-NEMA 4X Hazardous Locations</t>
  </si>
  <si>
    <t>20-1163</t>
  </si>
  <si>
    <t>Backplate for STI-1210D &amp; E and STI-1221D &amp; E Units</t>
  </si>
  <si>
    <t>20-1164</t>
  </si>
  <si>
    <t>Enviro-Kit for STI-1210D &amp; E</t>
  </si>
  <si>
    <t>20-1165</t>
  </si>
  <si>
    <t>Enviro-Kit for STI-1210B &amp; C</t>
  </si>
  <si>
    <t>20-1166</t>
  </si>
  <si>
    <t>Open Backbox for Stopper Dome</t>
  </si>
  <si>
    <t>20-1167</t>
  </si>
  <si>
    <t>Enclosed Backbox for Stopper Dome</t>
  </si>
  <si>
    <t>20-1168</t>
  </si>
  <si>
    <t>Enviro-Kit for Stopper Dome Series</t>
  </si>
  <si>
    <t>20-1169</t>
  </si>
  <si>
    <t>1-Epoxy Encapsulated (SPDT) Relay w/ Activation LED</t>
  </si>
  <si>
    <t>20-1170</t>
  </si>
  <si>
    <t>2-Epoxy Encapsulated (SPDT) Relays w/ Activation LED</t>
  </si>
  <si>
    <t>20-1171</t>
  </si>
  <si>
    <t>3-Epoxy Encapsulated (SPDT) Relays w/ Activation LED</t>
  </si>
  <si>
    <t>20-1172</t>
  </si>
  <si>
    <t>End of Line Epoxy Encapsulated (SPDT) Relay</t>
  </si>
  <si>
    <t>20-1173</t>
  </si>
  <si>
    <t>Single (SPDT) Relay w/ Activation LED</t>
  </si>
  <si>
    <t>20-1174</t>
  </si>
  <si>
    <t>4-gang (SPDT) Relay w/ 4 Activation LEDs</t>
  </si>
  <si>
    <t>20-1175</t>
  </si>
  <si>
    <t>Single (DPDT) Relay w/ Activation LED</t>
  </si>
  <si>
    <t>20-1176</t>
  </si>
  <si>
    <t>4-gang (DPDT) Relay w/ 4 Activation LEDs</t>
  </si>
  <si>
    <t>20-1177</t>
  </si>
  <si>
    <t>20-1178</t>
  </si>
  <si>
    <t>20-1179</t>
  </si>
  <si>
    <t>20-1180</t>
  </si>
  <si>
    <t>02-13828</t>
  </si>
  <si>
    <t>QuickServer Enhanced, Fike Cheetah - JCI Metasys N2</t>
  </si>
  <si>
    <t>02-13829</t>
  </si>
  <si>
    <t>QuickServer Enhanced, Fike Cheetah - SNMP</t>
  </si>
  <si>
    <t>02-13830</t>
  </si>
  <si>
    <t>QuickServer Enhanced, Fike Cheetah - BACnet/IP</t>
  </si>
  <si>
    <t>02-13824</t>
  </si>
  <si>
    <t>QuickServer Enhanced, Fike Cheetah - BACnet MSTP</t>
  </si>
  <si>
    <t>02-13831</t>
  </si>
  <si>
    <t>QuickServer Enhanced, Fike Cheetah - Modbus TCP</t>
  </si>
  <si>
    <t>02-13832</t>
  </si>
  <si>
    <t>QuickServer Enhanced, Fike Cheetah - Modbus RTU</t>
  </si>
  <si>
    <t>02-13833</t>
  </si>
  <si>
    <t>QuickServer Enhanced, Fike Cheetah - Lonworks</t>
  </si>
  <si>
    <t>02-13825</t>
  </si>
  <si>
    <t>Accessory Kit, 110/220V</t>
  </si>
  <si>
    <t>02-13511</t>
  </si>
  <si>
    <t>FieldServer Serial/Ethernet Multiport</t>
  </si>
  <si>
    <t>FS-8700-48</t>
  </si>
  <si>
    <r>
      <t>Driver, Fike Cheetah</t>
    </r>
    <r>
      <rPr>
        <i/>
        <sz val="11"/>
        <rFont val="Times New Roman"/>
        <family val="1"/>
      </rPr>
      <t xml:space="preserve"> </t>
    </r>
  </si>
  <si>
    <t>02-13570</t>
  </si>
  <si>
    <r>
      <t>Driver, Metasys N2 Open</t>
    </r>
    <r>
      <rPr>
        <i/>
        <sz val="11"/>
        <rFont val="Times New Roman"/>
        <family val="1"/>
      </rPr>
      <t xml:space="preserve"> </t>
    </r>
  </si>
  <si>
    <t>13-0287</t>
  </si>
  <si>
    <t xml:space="preserve">Driver, BACnet/IP </t>
  </si>
  <si>
    <t>13-0151</t>
  </si>
  <si>
    <t xml:space="preserve">Driver, BACnet MS/TP </t>
  </si>
  <si>
    <t>13-0267</t>
  </si>
  <si>
    <t>Driver, Modbus TCP/IP</t>
  </si>
  <si>
    <t>FS-8704-09</t>
  </si>
  <si>
    <t>Driver, SNMP</t>
  </si>
  <si>
    <t>02-13834</t>
  </si>
  <si>
    <t>Driver, LonWorks</t>
  </si>
  <si>
    <t>02-13835</t>
  </si>
  <si>
    <t>FS-X35 Upgrade to 5,000 points</t>
  </si>
  <si>
    <t>02-13836</t>
  </si>
  <si>
    <t xml:space="preserve">FS-X35 Upgrade to 10,000 points </t>
  </si>
  <si>
    <t>02-13512</t>
  </si>
  <si>
    <t>FS-X30 DIN Rail Mounting Kit</t>
  </si>
  <si>
    <t>13-0294</t>
  </si>
  <si>
    <t>Data Map Custom Configuration - Up to 50 points</t>
  </si>
  <si>
    <t>02-13837</t>
  </si>
  <si>
    <t>Data Map Custom Configuration - Up to 250 points</t>
  </si>
  <si>
    <t>13-0009</t>
  </si>
  <si>
    <t>Data Map Custom Configuration - Up to 500 points</t>
  </si>
  <si>
    <t>13-0298</t>
  </si>
  <si>
    <t>Data Map Custom Configuration - Up to 1000 points</t>
  </si>
  <si>
    <t>13-0288</t>
  </si>
  <si>
    <t>Data Map Custom Configuration - 1000+ points</t>
  </si>
  <si>
    <t>F13-0015</t>
  </si>
  <si>
    <t>Data Map Configuration Upgrade</t>
  </si>
  <si>
    <t>13-0265</t>
  </si>
  <si>
    <t>Two Year technical support</t>
  </si>
  <si>
    <t>13-0266</t>
  </si>
  <si>
    <t>One Year extended warranty</t>
  </si>
  <si>
    <t>40-1019</t>
  </si>
  <si>
    <t>Parallel Surge Protector, Medium Duty 120VAC</t>
  </si>
  <si>
    <t>40-1020</t>
  </si>
  <si>
    <t>Surge Protector w/Filtering, Heavy Duty 120VAC</t>
  </si>
  <si>
    <t>40-1021</t>
  </si>
  <si>
    <t>Signaling Line Circuit Protector, Non Degrading SAD 2 Pair</t>
  </si>
  <si>
    <t>40-1022</t>
  </si>
  <si>
    <t>Conventional Circuit Protector, Non Degrading SAD, 24VDC, 2.5A, 1 Pair</t>
  </si>
  <si>
    <t>40-1023</t>
  </si>
  <si>
    <t>NAC Circuit, 2 Pair Protector, 24V-5A, Pluggable</t>
  </si>
  <si>
    <t>40-1024</t>
  </si>
  <si>
    <t>RS232, 2 Pair Heavy Duty 3 Stage Hybrid, Non Degrading SAD</t>
  </si>
  <si>
    <t>40-1025</t>
  </si>
  <si>
    <t>RS232, Inline Protector, DB9 Male/Female Connectors</t>
  </si>
  <si>
    <t>40-1026</t>
  </si>
  <si>
    <t>Trouble Shooting Tool</t>
  </si>
  <si>
    <t>40-1027</t>
  </si>
  <si>
    <t>RS485/RS422, Heavy Duty, 2 Pair</t>
  </si>
  <si>
    <t>40-1028</t>
  </si>
  <si>
    <t>Universal Base, Card-Edge Style Protectors</t>
  </si>
  <si>
    <t>40-1029</t>
  </si>
  <si>
    <t>Telephone Surge Protector, 2 Line, Pluggable</t>
  </si>
  <si>
    <t>02-12343</t>
  </si>
  <si>
    <t>Intrinsic Safety Barrier (1 per zone)</t>
  </si>
  <si>
    <t>ACM-24AT</t>
  </si>
  <si>
    <t>ONYX SERIES ACS ANNUNCIATOR; UP TO 96 POINTS OF ANNUNCIATION WITH ALARM OR ACTIVE LED, TROUBLE LED AND SWITCH PER CIRCUIT.  ACTIVE/ALARM LEDS CAN BE PROGRAMMED (BY POWERED UP SWITCH SELECTION) BY POINT TO BE RED, GREEN OR YELLOW AND THE TROUBLE LED IS ALWAYS YELLOW.  EXPANDABLE WITH ONE, TWO OR THREE AEM-24AT’S.</t>
  </si>
  <si>
    <t>ACM-48A</t>
  </si>
  <si>
    <t>ONYX SERIES ACS ANNUNCIATOR; UP TO 96 POINTS OF ANNUNCIATION WITH ALARM OR ACTIVE LED PER CIRCUIT.  ACTIVE/ALARM LEDS CAN BE PROGRAMMED (BY POWERED UP SWITCH SELECTION) IN GROUPS OF 24 TO BE RED, GREEN OR YELLOW. EXPANDABLE TO 96 POINTS WITH ONE AEM-48A.</t>
  </si>
  <si>
    <t>ACM-8R</t>
  </si>
  <si>
    <t>REMOTE FORM-C RELAY MODULE. 8 FORM-C RELAYS DRIVEN BY EIA-485.</t>
  </si>
  <si>
    <t>AEM-24AT</t>
  </si>
  <si>
    <t>ANNUNCIATOR EXPANDER MODULE; 24 ALARM AND TROUBLE LEDS, EXPANDS THE ACM-24AT TO 48, 72 OR 96 POINTS.</t>
  </si>
  <si>
    <t>AEM-48A</t>
  </si>
  <si>
    <t>ANNUNCIATOR EXPANDER MODULE; 48 ALARM LEDS, EXPANDS THE ACM-48A TO 96 POINTS.</t>
  </si>
  <si>
    <t>CPU2-3030D</t>
  </si>
  <si>
    <t>NFS2-3030 CPU WITH 640-CHARACTER DISPLAY; REQUIRED FOR SINGLE PANEL (ONE CPU2-3030) SYSTEMS.  INCLUDES:  CPU, 640-CHARACTER BACKLIT LCD DISPLAY, QWERTY PROGRAMMING AND CONTROL KEYPAD, INSTALLATION, PROGRAMMING AND OPERATING MANUALS. SUPPORTS ONE TO 10 SIGNALING LINE CIRCUITS (UP TO FIVE LCM-320 AND FIVE LEM-320).  ORDER ONE PER SYSTEM OR AS NECESSARY (UP TO 200 NETWORK NODES) FOR A NETWORKED SYSTEM.  REQUIRES TOP ROW OF A CABINET.</t>
  </si>
  <si>
    <t>CPU2-3030D-FR</t>
  </si>
  <si>
    <t>NFS2-3030 CPU WITH 640-CHARACTER DISPLAY-FRENCH</t>
  </si>
  <si>
    <t>CPU2-3030D-HE</t>
  </si>
  <si>
    <t>NFS2-3030 CPU WITH 640-CHARACTER DISPLAY-HEBREW</t>
  </si>
  <si>
    <t>CPU2-3030D-KO</t>
  </si>
  <si>
    <t>NFS2-3030 CPU WITH 640-CHARACTER DISPLAY-KOREAN</t>
  </si>
  <si>
    <t>CPU2-3030D-PO</t>
  </si>
  <si>
    <t>NFS2-3030 CPU WITH 640-CHARACTER DISPLAY-PORTUGUESE</t>
  </si>
  <si>
    <t>CPU2-3030D-SC</t>
  </si>
  <si>
    <t>NFS2-3030 CPU WITH 640-CHARACTER DISPLAY-SIMPLIFIED CHINESE</t>
  </si>
  <si>
    <t>CPU2-3030D-SP</t>
  </si>
  <si>
    <t>NFS2-3030 CPU WITH 640-CHARACTER DISPLAY-SPANISH</t>
  </si>
  <si>
    <t>CPU2-3030D-TC</t>
  </si>
  <si>
    <t>NFS2-3030 CPU WITH 640-CHARACTER DISPLAY-TRADITIONAL CHINESE</t>
  </si>
  <si>
    <t>CPU2-3030ND</t>
  </si>
  <si>
    <t>CENTRAL PROCESSING UNIT FOR A NFS2-3030 SYSTEM-NO DISPLAY UNIT; TYPICALLY USED FOR NETWORKED SYSTEMS.  INCLUDES CPU, INSTALLATION, PROGRAMMING AND OPERATING MANUALS.  SUPPORTS ONE TO 10 SIGNALING LINE CIRCUITS (UP TO FIVE LCM-320 AND FIVE LEM-320), ORDER UNITS AS NECESSARY (UP TO 200 NETWORK NODES) FOR A NETWORK SYSTEM.  BASE SYSTEM REQUIRES ONE ROW OF A CABINET.</t>
  </si>
  <si>
    <t>CPU2-3030ND-FR</t>
  </si>
  <si>
    <t>CPU FOR A NFS2-3030 SYSTEM, NO DISPLAY-FRENCH</t>
  </si>
  <si>
    <t>CPU2-3030ND-HE</t>
  </si>
  <si>
    <t>CPU FOR A NFS2-3030 SYSTEM, NO DISPLAY- HEBREW</t>
  </si>
  <si>
    <t>CPU2-3030ND-KO</t>
  </si>
  <si>
    <t>CPU FOR A NFS2-3030 SYSTEM, NO DISPLAY- KOREAN</t>
  </si>
  <si>
    <t>CPU2-3030ND-PO</t>
  </si>
  <si>
    <t>CPU FOR A NFS2-3030 SYSTEM, NO DISPLAY-PORTUGUESE</t>
  </si>
  <si>
    <t>CPU2-3030ND-SC</t>
  </si>
  <si>
    <t>CPU FOR A NFS2-3030 SYSTEM, NO DISPLAY-SIMPLIFIED CHINESE</t>
  </si>
  <si>
    <t>CPU2-3030ND-SP</t>
  </si>
  <si>
    <t>CPU FOR A NFS2-3030 SYSTEM, NO DISPLAY-SPANISH</t>
  </si>
  <si>
    <t>CPU2-3030ND-TC</t>
  </si>
  <si>
    <t>CPU FOR A NFS2-3030 SYSTEM, NO DISPLAY-TRADITIONAL CHINESE</t>
  </si>
  <si>
    <t>CPU2-640</t>
  </si>
  <si>
    <t>CENTRAL PROCESSING UNIT FOR THE NFS2-640 WITH INTEGRAL 120V POWER SUPPLY, INCLUDES CHASSIS.</t>
  </si>
  <si>
    <t>CPU2-640E</t>
  </si>
  <si>
    <t>CENTRAL PROCESSING UNIT FOR THE NFS2-640 WITH INTEGRAL 240V POWER SUPPLY, INCLUDES CHASSIS.</t>
  </si>
  <si>
    <t>CPU2-640E-PO</t>
  </si>
  <si>
    <t>NFS2-640 CENTRAL PROCESSING UNIT - 240 VAC-PORTUGUESE WITH CHASSIS</t>
  </si>
  <si>
    <t>CPU2-640E-SP</t>
  </si>
  <si>
    <t>NFS2-640 CENTRAL PROCESSING UNIT - 240 VAC-SPANISH WITH CHASSIS</t>
  </si>
  <si>
    <t>CPU2-640-FR</t>
  </si>
  <si>
    <t>NFS2-640 CENTRAL PROCESSING UNIT - 120 VAC-FRENCH WITH CHASSIS</t>
  </si>
  <si>
    <t>CPU2-640-PO</t>
  </si>
  <si>
    <t>NFS2-640 CENTRAL PROCESSING UNIT - 120 VAC-PORTUGUESE WITH CHASSIS</t>
  </si>
  <si>
    <t>CPU2-640-SP</t>
  </si>
  <si>
    <t>NFS2-640 CENTRAL PROCESSING UNIT - 120 VAC-SPANISH WITH CHASSIS</t>
  </si>
  <si>
    <t>CPU-320SYS</t>
  </si>
  <si>
    <t>CENTRAL PROCESSING UNIT FOR NFS-320SYS WITH INTEGRAL 120V POWER SUPPLY; INCLUDES CHASSIS AND 80-CHARACTER DISPLAY KEYPAD. FITS IN CAB-4 SERIES CABINET.</t>
  </si>
  <si>
    <t>CENTRAL PROCESSING UNIT FOR NFS-320SYS WITH INTEGRAL 240V POWER SUPPLY; INCLUDES CHASSIS AND 80-CHARACTER DISPLAY KEYPAD. FITS IN CAB-4  SERIES CABINET.</t>
  </si>
  <si>
    <t>DP-GDIS1</t>
  </si>
  <si>
    <t>GRAPHIC ANNUNCIATOR DRESS PLATE. DRESS PLATE IS USED WHEN THE 10" GRAPHIC DISPLAY IS MOUNTED IN THE TOP ROW OF A CAB-4 SERIES CABINET</t>
  </si>
  <si>
    <t>DP-GDIS2</t>
  </si>
  <si>
    <t>GRAPHIC ANNUNCIATOR DRESS PLATE. DRESS PLATE IS USED WHEN THE 10" GRAPHIC DISPLAY IS MOUNTED IN CAB-4 SERIES CABINET, EXCEPT TOP ROW</t>
  </si>
  <si>
    <t>FDU-80</t>
  </si>
  <si>
    <t>80 CHARACTER DISPLAY ANNUNCIATOR.  “SECURITY KEYPAD” MECHANICAL DESIGN.  FOR USE WITH THE NFS-320, NFS2-640, NFS-640, NFW2-100, AND NFW-100</t>
  </si>
  <si>
    <t>KDM-R2</t>
  </si>
  <si>
    <t>KEYBOARD DISPLAY MODULE; FOR CPU2-640 80-CHARACTER DISPLAY AND QWERTY PROGRAMMING KEYPAD INCLUDED.</t>
  </si>
  <si>
    <t>LCD-160</t>
  </si>
  <si>
    <t>160 CHARACTER DISPLAY ANNUNCIATOR; FOR USE WITH NFS-3030, NFS2-3030 AND NCA-2.</t>
  </si>
  <si>
    <t>LCD-160-FR</t>
  </si>
  <si>
    <t>160 CHARACTER DISPLAY ANNUNCIATOR; FOR USE WITH NFS-3030, NFS2-3030 AND NCA-2. FRENCH</t>
  </si>
  <si>
    <t>LCD-160-HE</t>
  </si>
  <si>
    <t>160 CHARACTER DISPLAY ANNUNCIATOR; FOR USE WITH NFS-3030, NFS2-3030 AND NCA-2. HEBREW</t>
  </si>
  <si>
    <t>LCD-160-KO</t>
  </si>
  <si>
    <t>160 CHARACTER DISPLAY ANNUNCIATOR; FOR USE WITH NFS-3030, NFS2-3030 AND NCA-2. KOREAN</t>
  </si>
  <si>
    <t>LCD-160-PO</t>
  </si>
  <si>
    <t>160 CHARACTER DISPLAY ANNUNCIATOR; FOR USE WITH NFS-3030, NFS2-3030 AND NCA-2. PORTUGUESE</t>
  </si>
  <si>
    <t>LCD-160-SC</t>
  </si>
  <si>
    <t>160 CHARACTER DISPLAY ANNUNCIATOR; FOR USE WITH NFS-3030, NFS2-3030 AND NCA-2. SIMPLIFIED CHINESE</t>
  </si>
  <si>
    <t>LCD-160-SP</t>
  </si>
  <si>
    <t>160 CHARACTER DISPLAY ANNUNCIATOR; FOR USE WITH NFS-3030, NFS2-3030 AND NCA-2. SPANISH</t>
  </si>
  <si>
    <t>LCD-160-TC</t>
  </si>
  <si>
    <t>160 CHARACTER DISPLAY ANNUNCIATOR; FOR USE WITH NFS-3030, NFS2-3030 AND NCA-2. TRADITIONAL CHINESE</t>
  </si>
  <si>
    <t>LCD2-80</t>
  </si>
  <si>
    <t>80 CHARACTER LCD MIMIC ANNUNCIATOR. MOUNTS IN ABS-1T, ABF-1DB, ABF-1B BACK BOX. FOR ACS MODE/ZONED APPLICATIONS USE LCD-80</t>
  </si>
  <si>
    <t>LCM-320</t>
  </si>
  <si>
    <t>LOOP CONTROL MODULE.  EACH LCM MAY BE EXPANDED TO TWO LOOPS BY ADDING A LEM-320.  NFS2-3030 AND NFS-3030 ONLY.</t>
  </si>
  <si>
    <t>LDM-32</t>
  </si>
  <si>
    <t>LAMP DRIVER ANNUNCIATOR CONTROL MODULE. FOR USE WITH CUSTOM GRAPHIC ANNUNCIATORS. 32 POINTS.</t>
  </si>
  <si>
    <t>LDM-CBL24</t>
  </si>
  <si>
    <t>24” LAMP DRIVER ANNUNCIATOR LED CABLE. CONNECTS LDM TO GRAPHIC LED’S.</t>
  </si>
  <si>
    <t>LDM-CBL48</t>
  </si>
  <si>
    <t>48” LAMP DRIVER ANNUNCIATOR LED CABLE. CONNECTS LDM TO GRAPHIC LED’S.</t>
  </si>
  <si>
    <t>LDM-E32</t>
  </si>
  <si>
    <t>LAMP DRIVER ANNUNCIATOR EXPANDER MODULE. FOR USE WITH CUSTOM GRAPHIC ANNUNCIATORS. 32 POINTS.</t>
  </si>
  <si>
    <t>LDM-R32</t>
  </si>
  <si>
    <t>RELAY MODULE. 32 FORM-A CONTACTS. CONNECTS TO LDM-32 OR LDM-E32.</t>
  </si>
  <si>
    <t>LEM-320</t>
  </si>
  <si>
    <t>LOOP EXPANDER MODULE.  MOUNTS AS DAUGHTER BOARD TO LCM-320 TO PROVIDE EVEN NUMBERED SLC LOOPS.</t>
  </si>
  <si>
    <t>NCA/640-2-KIT</t>
  </si>
  <si>
    <t>KIT FOR MOUNTING NCA-2 TO THE CHS2-M2 CHASSIS FOR THE NFS2-640.</t>
  </si>
  <si>
    <t>NCA-2</t>
  </si>
  <si>
    <t>NETWORK CONTROL ANNUNCIATOR-2, 640-CHARACTERS; ON SINGLE PANEL (ONE CPU2-640) NFS2-640 SYSTEMS, THE NCA-2 CAN BE THE PRIMARY DISPLAY FOR THE PANEL AND CONNECTS DIRECTLY TO THE CPU2-640.  ON NETWORK SYSTEMS (TWO OR MORE FACPS), ONE NETWORK DISPLAY (EITHER NCA-2, NCS OR ONYXWORKS) IS REQUIRED FOR EVERY SYSTEM AND EACH NCA-2 CONNECTS TO AND REQUIRES AN NCM NETWORK CONTROL MODULE.  MOUNTS IN A ROW OF FACP NODE OR IN TWO ANNUNCIATOR MODULE POSITIONS.  MOUNTING OPTIONS INCLUDE: NCA/640-2-KIT (DIRECTLY MOUNTING TO THE CHS2-M2), CA-2, ADP-4B, OR IN AN ANNUNCIATOR BOX, SUCH AS THE ABS-2DB (REQUIRES THE CHS-2D).</t>
  </si>
  <si>
    <t>NCA-2-FR</t>
  </si>
  <si>
    <t>NETWORK CONTROL ANNUNCIATOR-2, 640-CHARACTERS-FRENCH</t>
  </si>
  <si>
    <t>NCA-2-HE</t>
  </si>
  <si>
    <t>NETWORK CONTROL ANNUNCIATOR-2, 640-CHARACTERS-HEBREW</t>
  </si>
  <si>
    <t>NCA-2-KO</t>
  </si>
  <si>
    <t>NETWORK CONTROL ANNUNCIATOR-2, 640-CHARACTERS-KOREAN</t>
  </si>
  <si>
    <t>NCA-2-PO</t>
  </si>
  <si>
    <t>NETWORK CONTROL ANNUNCIATOR-2, 640-CHARACTERS-PORTUGUESE</t>
  </si>
  <si>
    <t>NCA-2RETRO</t>
  </si>
  <si>
    <t>RETRO-FIT PLATE FOR MOUNTING NCA2 ON A ADP-4B OR IN AN ABS-4B ENCLOSURE</t>
  </si>
  <si>
    <t>NCA-2-SC</t>
  </si>
  <si>
    <t>NETWORK CONTROL ANNUNCIATOR-2, 640-CHARACTERS-SIMPLIFIED CHINESE</t>
  </si>
  <si>
    <t>NCA-2-SP</t>
  </si>
  <si>
    <t>NETWORK CONTROL ANNUNCIATOR-2, 640-CHARACTERS-SPANISH</t>
  </si>
  <si>
    <t>NCA-2-TC</t>
  </si>
  <si>
    <t>NETWORK CONTROL ANNUNCIATOR-2, 640-CHARACTERS-TRADITIONAL CHINESE</t>
  </si>
  <si>
    <t>NCD</t>
  </si>
  <si>
    <t>NFS-320</t>
  </si>
  <si>
    <t>NFS-320 INTELLIGENT FIRE ALARM PANEL; SINGLE PRINTED CIRCUIT BOARD WITH ONE SLC LOOP (318 DEVICES),  - BACK-LIT, 80 CHARACTER DISPLAY, SYSTEM AND PROGRAMMING KEYPAD AND 6.0A POWER SUPPLY, 120 VAC, INCLUDES DOOR, DRESS PANEL AND BACK BOX, BLACK.</t>
  </si>
  <si>
    <t>NFS-320C</t>
  </si>
  <si>
    <t>NFS-320 INTELLIGENT FIRE ALARM PANEL; SINGLE PRINTED CIRCUIT BOARD WITH ONE SLC LOOP (318 DEVICES),  - BACK-LIT, 80 CHARACTER DISPLAY, SYSTEM AND PROGRAMMING KEYPAD AND 6.0 A POWER SUPPLY, 120 VAC, INCLUDES DOOR, ANNUNCIATOR DRESS PANEL AND BACK BOX, BLACK. ACCOMODATES THE INSTALLATION OF AN OPTIONAL ACM SERIES ANNUNCIATOR. UL/ULC LISTED</t>
  </si>
  <si>
    <t>NFS-320E</t>
  </si>
  <si>
    <t>NFS-320 INTELLIGENT FIRE ALARM PANEL; SINGLE PRINTED CIRCUIT BOARD WITH ONE SLC LOOP (318 DEVICES),  - BACK-LIT, 80 CHARACTER DISPLAY, SYSTEM AND PROGRAMMING KEYPAD AND 6.0 A POWER SUPPLY, 240 VAC, INCLUDES DOOR, DRESS PANEL AND BACK BOX, BLACK</t>
  </si>
  <si>
    <t>NFS-320E-PO</t>
  </si>
  <si>
    <t>NFS-320, BLACK - 240 VAC, PORTUGUESE</t>
  </si>
  <si>
    <t>NFS-320E-SP</t>
  </si>
  <si>
    <t>NFS-320, BLACK - 240 VAC, SPANISH</t>
  </si>
  <si>
    <t>NFS-320-PO</t>
  </si>
  <si>
    <t>NFS-320, BLACK - 120 VAC, PORTUGUESE</t>
  </si>
  <si>
    <t>NFS-320R</t>
  </si>
  <si>
    <t>NFS-320 INTELLIGENT FIRE ALARM PANEL; SINGLE PRINTED CIRCUIT BOARD WITH ONE SLC LOOP (318 DEVICES),  - BACK-LIT, 80 CHARACTER DISPLAY, SYSTEM AND PROGRAMMING KEYPAD AND 6.0A POWER SUPPLY, 120 VAC, INCLUDES DOOR, DRESS PANEL AND BACK BOX, RED</t>
  </si>
  <si>
    <t>NFS-320-SP</t>
  </si>
  <si>
    <t>NFS-320, BLACK - 120 VAC, SPANISH</t>
  </si>
  <si>
    <t>SOFTWARE KIT FOR SCS-8 / SCS-8L VERSION 2.84</t>
  </si>
  <si>
    <t>ROM4.00-SCS</t>
  </si>
  <si>
    <t>SOFTWARE KIT FOR SCS-8 / SCS-8L VERSION 4.00</t>
  </si>
  <si>
    <t>SCE-8</t>
  </si>
  <si>
    <t>SMOKE CONTROL EXPANDER. EXPANDS SCS-8 TO 16 SWITCHES.</t>
  </si>
  <si>
    <t>SCE-8L</t>
  </si>
  <si>
    <t>SMOKE CONTROL LAMP DRIVER EXPANDER. EXPANDS SCS-8L TO 16 OUTPUTS.</t>
  </si>
  <si>
    <t>SCS-8</t>
  </si>
  <si>
    <t>SMOKE CONTROL MASTER; INCLUDES EIGHT ON/OFF/AUTO SWITCHES. SUPPORTS ONE SCE-8. INCLUDES MANUAL, SLIDE-IN LABELS. MOUNTS IN ADP-4 OR ABS-4D.</t>
  </si>
  <si>
    <t>SCS-8L</t>
  </si>
  <si>
    <t>SMOKE CONTROL LAMP DRIVER. OUTPUTS FOR 8 ON/OFF/AUTO SW/LED’S. INTENDED FOR CUSTOM BUILT SMOKE CONTROL STATIONS. SUPPORT ONE SCE-8L.</t>
  </si>
  <si>
    <t>SCS8L-CBL48</t>
  </si>
  <si>
    <t>CABLE ASSEMBLY FOR SMOKE CONTROL LAMP DRIVER, 48 INCHES.</t>
  </si>
  <si>
    <t>18439</t>
  </si>
  <si>
    <t>CHASSIS USED WITH BB-XP</t>
  </si>
  <si>
    <t>2D51</t>
  </si>
  <si>
    <t>REPLACEMENT 4-WIRE HEAD</t>
  </si>
  <si>
    <t>2W-B</t>
  </si>
  <si>
    <t>I³ PHOTO DETECTOR, 2-WIRE, 12/24 VDC, PHOTO.</t>
  </si>
  <si>
    <t>2WT-B</t>
  </si>
  <si>
    <t>I³ PHOTO DETECTOR, 2-WIRE, 12/24 VDC, PHOTO THERMAL.</t>
  </si>
  <si>
    <t>4W-B</t>
  </si>
  <si>
    <t>I³ PHOTO DETECTOR, 4-WIRE, 12/24 VDC, PHOTO.</t>
  </si>
  <si>
    <t>4WT-B</t>
  </si>
  <si>
    <t>I³ PHOTO DETECTOR, 4-WIRE, 12/24 VDC, PHOTO THERMAL.</t>
  </si>
  <si>
    <t>5601P</t>
  </si>
  <si>
    <t>135 °F (57° C) FIXED AND RATE-OF-RISE. (PLAIN)</t>
  </si>
  <si>
    <t>5602</t>
  </si>
  <si>
    <t>194 °F (90° C) FIXED AND RATE-OF-RISE.</t>
  </si>
  <si>
    <t>5603</t>
  </si>
  <si>
    <t>135 °F (57° C) FIXED TEMPERATURE.</t>
  </si>
  <si>
    <t>5604</t>
  </si>
  <si>
    <t>194 °F (90° C) FIXED TEMPERATURE.</t>
  </si>
  <si>
    <t>5621</t>
  </si>
  <si>
    <t>135 °F (57° C) FIXED AND RATE-OF-RISE, DUAL CIRCUIT.</t>
  </si>
  <si>
    <t>5622</t>
  </si>
  <si>
    <t>194 °F (90° C) FIXED AND RATE-OF-RISE, DUAL CIRCUIT.</t>
  </si>
  <si>
    <t>5623</t>
  </si>
  <si>
    <t>135 °F (57° C) FIXED TEMPERATURE, DUAL CIRCUIT.</t>
  </si>
  <si>
    <t>5624</t>
  </si>
  <si>
    <t>194 °F (90° C) FIXED TEMPERATURE, DUAL CIRCUIT.</t>
  </si>
  <si>
    <t>6500-MMK</t>
  </si>
  <si>
    <t>HEAVY DUTY MULTI-MOUNT KIT (FOR INSTALLATIONS PRONE TO VIBRATION OR WHERE THERE IS DIFFICULTY IN MAINTAINING THE SET ANGLE. WHEN INSTALLED WITH THE TRANSMITTER/RECEIVER UNIT, 6500-SMK MUST BE USED AS WELL)</t>
  </si>
  <si>
    <t>6500-SMK</t>
  </si>
  <si>
    <t>SURFACE-MOUNT KIT FOR USE WITH THE BEAM1224 AND FSB-200 WHEN USING THE 6500-MMK HEAVY DUTY MULTI-MOUNT KIT</t>
  </si>
  <si>
    <t>APA151</t>
  </si>
  <si>
    <t>ANNUNCIATOR WITH PIEZO, ALARM AND POWER LED’S.</t>
  </si>
  <si>
    <t>BB-XP</t>
  </si>
  <si>
    <t>CABINET FOR TWO XP BOARDS, SURFACE MOUNT.</t>
  </si>
  <si>
    <t>BEAMHK</t>
  </si>
  <si>
    <t>BEAM DETECTOR HEATER KIT</t>
  </si>
  <si>
    <t>BEAMHKR</t>
  </si>
  <si>
    <t>BEAM DETECTOR HEATER KIT FOR REFLECTORS, 4 USED WITH LONG RANGE KIT</t>
  </si>
  <si>
    <t>BEAMLRK</t>
  </si>
  <si>
    <t>PROJECTED BEAM SMOKE DETECTOR LONG RANGE KIT, INCREASES DISTANCE.</t>
  </si>
  <si>
    <t>BEAMMMK</t>
  </si>
  <si>
    <t>PROJECTED BEAM SMOKE DETECTOR MULTI-MOUNT KIT, WALL OR CEILING.</t>
  </si>
  <si>
    <t>BEAMSMK</t>
  </si>
  <si>
    <t>PROJECTED BEAM SMOKE DETECTOR SURFACE MOUNT KIT.</t>
  </si>
  <si>
    <t>BG12TR</t>
  </si>
  <si>
    <t>TRIM RING FOR ALL NBG12 SERIES PULL STATIONS</t>
  </si>
  <si>
    <t>BG-2R</t>
  </si>
  <si>
    <t>ONE END TAPPED FOR 1/2” CONDUIT, RED.</t>
  </si>
  <si>
    <t>CB500</t>
  </si>
  <si>
    <t>CONTROL MODULE BARRIER. REQUIRED TO SEPARATE HIGH VOLTAGE FROM LOW VOLTAGE WHEN MODULE IS INSTALLED IN A 4” BOX</t>
  </si>
  <si>
    <t>D2</t>
  </si>
  <si>
    <t>INNOVAIRFLEX 2-WIRE CONVENTIONAL PHOTOELECTRIC DUCT DETECTOR, INCLUDES 2151 DETECTOR.</t>
  </si>
  <si>
    <t>D4120</t>
  </si>
  <si>
    <t>INNOVAIRFLEX 4-WIRE CONVENTIONAL PHOTOELECTRIC DUCT DETECTOR, INCLUDES 2D51 DETECTOR.</t>
  </si>
  <si>
    <t>D4120W</t>
  </si>
  <si>
    <t>INNOVAIRFLEX 4-WIRE CONVENTIONAL PHOTOELECTRIC DUCT DETECTOR, INCLUDES 2D51 DETECTOR, WATERTIGHT.</t>
  </si>
  <si>
    <t>D4S</t>
  </si>
  <si>
    <t>INNOVAIRFLEX 4-WIRE CONVENTIONAL SENSOR ONLY COMPONENT</t>
  </si>
  <si>
    <t>DCOIL</t>
  </si>
  <si>
    <t>INNOVAIRFLEX DUCT ACCESSORY COIL, REQUIRED ON DNR IF A REMOTE TEST STATION IS USED</t>
  </si>
  <si>
    <t>DH400OE-1</t>
  </si>
  <si>
    <t>WEATHERPROOF HOUSING FOR THE DH400ACDCIHT CONVENTIONAL HIGH TEMPERATURE DUCT DETECTOR.</t>
  </si>
  <si>
    <t>DNR</t>
  </si>
  <si>
    <t>INNOVAIRFLEX INTELLIGENT DUCT DETECTOR, NON-RELAY, DOES NOT INCLUDE HEAD.</t>
  </si>
  <si>
    <t>DNRW</t>
  </si>
  <si>
    <t>INNOVAIRFLEX DUCT DETECTOR, NON-RELAY, DOES NOT INCLUDE HEAD, WATERTIGHT.</t>
  </si>
  <si>
    <t>DST1</t>
  </si>
  <si>
    <t>INNOVAIRFLEX SAMPLING TUBE, STEEL, 1’ WITH HOLES</t>
  </si>
  <si>
    <t>DST1.5</t>
  </si>
  <si>
    <t>INNOVAIRFLEX SAMPLING TUBE, STEEL, 1.5’ WITH HOLES</t>
  </si>
  <si>
    <t>DST10</t>
  </si>
  <si>
    <t>INNOVAIRFLEX SAMPLING TUBE, STEEL, 10’ WITH HOLES</t>
  </si>
  <si>
    <t>DST3</t>
  </si>
  <si>
    <t>INNOVAIRFLEX SAMPLING TUBE, STEEL, 3’ WITH HOLES</t>
  </si>
  <si>
    <t>DST5</t>
  </si>
  <si>
    <t>INNOVAIRFLEX SAMPLING TUBE, STEEL, 5’ WITH HOLES</t>
  </si>
  <si>
    <t>EOLR-1</t>
  </si>
  <si>
    <t>12 OR 24 VOLT EOL RELAY MODULE.</t>
  </si>
  <si>
    <t>ETX</t>
  </si>
  <si>
    <t>INNOVAIRFLEX EXHAUST TUBE, STEEL, 1’</t>
  </si>
  <si>
    <t>FCM-1</t>
  </si>
  <si>
    <t>ADDRESSABLE CONTROL MODULE WITH FLASHSCAN; CONFIGURED FOR ONE CLASS A OR CLASS B NAC.</t>
  </si>
  <si>
    <t>FCM-1-REL</t>
  </si>
  <si>
    <t>ADDRESSABLE RELEASING MODULE, FLASHSCAN ONLY.</t>
  </si>
  <si>
    <t>FDM-1</t>
  </si>
  <si>
    <t>ADDRESSABLE DUAL MONITOR MODULE; WITH FLASHSCAN, TWO CLASS B CIRCUITS.</t>
  </si>
  <si>
    <t>FDRM-1</t>
  </si>
  <si>
    <t>ADDRESSABLE DUAL MONITOR/DUAL RELAY MODULE.  PROVIDES TWO INDEPENDENT CLASS B MONITOR CIRCUITS AND TWO INDEPENDENT FORM C RELAYS</t>
  </si>
  <si>
    <t>FMM-1</t>
  </si>
  <si>
    <t>ADDRESSABLE MONITOR MODULE; WITH FLASHSCAN; SUPERVISES EITHER A CLASS A OR CLASS B CIRCUIT OF DRY-CONTACT INPUT DEVICES.</t>
  </si>
  <si>
    <t>FMM-101</t>
  </si>
  <si>
    <t>ADDRESSABLE MINI MODULE WITH FLASHSCAN; SUPERVISES A CLASS B CIRCUIT OF DRY-CONTACT DEVISES.</t>
  </si>
  <si>
    <t>FMM-4-20</t>
  </si>
  <si>
    <t>ADDRESSABLE MODULE WITH FLASHSCAN FOR INTERFACING TO INDUSTRY STANDARD 4-20MA DEVICES (USED WITH NFS2-3030 ONLY)</t>
  </si>
  <si>
    <t>FP-WHITE-2-BP</t>
  </si>
  <si>
    <t>WHITE FACEPLATE 2 IN/2 OUT 10-PACK</t>
  </si>
  <si>
    <t>FP-WHITE-BP</t>
  </si>
  <si>
    <t>WHITE FACEPLATE 10-PACK</t>
  </si>
  <si>
    <t>FRM-1</t>
  </si>
  <si>
    <t>ADDRESSABLE RELAY MODULE WITH FLASHSCAN; PROVIDES TWO FORM-C DRY CONTACTS THAT SWITCH TOGETHER.</t>
  </si>
  <si>
    <t>FTM-1</t>
  </si>
  <si>
    <t>ADDRESSABLE FIREPHONE CONTROL MODULE WITH FLASHSCAN. COMPATIBLE WITH NFS2-3030 AND NFS2-640 WITH FLASHSCAN SOFTWARE VER. 2.0, VER. 3.0 RESPECTIVELY.</t>
  </si>
  <si>
    <t>FZM-1</t>
  </si>
  <si>
    <t>ADDRESSABLE 2-WIRE DETECTOR MONITOR MODULE; WITH FLASHSCAN.</t>
  </si>
  <si>
    <t>ISO-6</t>
  </si>
  <si>
    <t>SIX CIRCUIT ISOLATOR MODULE</t>
  </si>
  <si>
    <t>ISO-X</t>
  </si>
  <si>
    <t>SLC LOOP ISOLATOR MODULE; ISOLATES AGAINST SHORT CIRCUITS ON THE SLC.</t>
  </si>
  <si>
    <t>M02-04-00</t>
  </si>
  <si>
    <t>TEST MAGNET ONLY.</t>
  </si>
  <si>
    <t>M02-09-00</t>
  </si>
  <si>
    <t>TELESCOPE HANDLE WITH TEST MAGNET.</t>
  </si>
  <si>
    <t>MR-101/CR</t>
  </si>
  <si>
    <t>RELAY, SPDT, IN A RED METAL ENCLOSURE</t>
  </si>
  <si>
    <t>MR-101/T</t>
  </si>
  <si>
    <t>RELAY, SPDT, TRACK MOUNT</t>
  </si>
  <si>
    <t>MR-104/CR</t>
  </si>
  <si>
    <t>RELAY, 4 SPDT, IN A RED METAL ENCLOSURE</t>
  </si>
  <si>
    <t>MR-104/T</t>
  </si>
  <si>
    <t>RELAY, 4 SPDT, TRACK MOUNT</t>
  </si>
  <si>
    <t>MR-199X-13C</t>
  </si>
  <si>
    <t>DPDT, 24 VDC, IN STEEL ENCLOSURE, 30-AMP CONTACTS.</t>
  </si>
  <si>
    <t>MR-199X-14C</t>
  </si>
  <si>
    <t>DPDT, 120 VAC, IN STEEL ENCLOSURE, 30-AMP CONTACTS.</t>
  </si>
  <si>
    <t>MR-201/CR</t>
  </si>
  <si>
    <t>RELAY, DPDT, IN A RED METAL ENCLOSURE</t>
  </si>
  <si>
    <t>MR-201/T</t>
  </si>
  <si>
    <t>RELAY, DPDT, TRACK MOUNT</t>
  </si>
  <si>
    <t>MR-204/CR</t>
  </si>
  <si>
    <t>RELAY, 4 DPDT, IN A RED METAL ENCLOSURE</t>
  </si>
  <si>
    <t>MR-204/T</t>
  </si>
  <si>
    <t>RELAY, 4 DPDT, TRACK MOUNT</t>
  </si>
  <si>
    <t>NBG-12</t>
  </si>
  <si>
    <t>DUAL ACTION  STATION, RED, TERMINAL BLOCK, HEX KEY.</t>
  </si>
  <si>
    <t>NBG-12L</t>
  </si>
  <si>
    <t>DUAL ACTION  STATION, RED, TERMINAL BLOCK, NOTIFIER KEY LOCK.</t>
  </si>
  <si>
    <t>NBG-12LO</t>
  </si>
  <si>
    <t>DUAL ACTION  STATION; OUTDOOR APPLICATIONS, RED, TERMINAL BLOCK, NOTIFIER KEY LOCK, USE WITH WBB, OR SB-I/O.</t>
  </si>
  <si>
    <t>NBG-12LOB</t>
  </si>
  <si>
    <t>DUAL ACTION  STATION; OUTDOOR APPLICATIONS, RED, TERMINAL BLOCK, NOTIFIER KEY LOCK, INCLUDES SB-I/O BACKBOX.</t>
  </si>
  <si>
    <t>NBG-12LPS</t>
  </si>
  <si>
    <t>DUAL ACTION  STATION, RED, TERMINAL BLOCK, NOTIFIER KEY LOCK, PRESIGNAL.</t>
  </si>
  <si>
    <t>NBG-12LPSP</t>
  </si>
  <si>
    <t>DUAL ACTION  STATION, RED, TERMINAL BLOCK, NOTIFIER KEY LOCK, PRESIGNAL. LABELED IN SPANISH, “FUEGO”.</t>
  </si>
  <si>
    <t>NBG-12LR</t>
  </si>
  <si>
    <t>DUAL ACTION  RELEASING STATION,RED, TERMINAL BLOCK, NOTIFIER KEY LOCK.</t>
  </si>
  <si>
    <t>NBG-12LRA</t>
  </si>
  <si>
    <t>DUAL ACTION  RELEASING STATION WITH ABORT, RED, TERMINAL BLOCK, NOTIFIER KEY LOCK.</t>
  </si>
  <si>
    <t>NBG-12LSP</t>
  </si>
  <si>
    <t>DUAL ACTION  STATION, RED, TERMINAL BLOCK, NOTIFIER KEY LOCK, SPANISH.</t>
  </si>
  <si>
    <t>NBG-12LX</t>
  </si>
  <si>
    <t>ADDRESSABLE NBG-12L PULL STATION; WITH FLASHSCAN.</t>
  </si>
  <si>
    <t>NBG-12LXP</t>
  </si>
  <si>
    <t>ADDRESSABLE NBG-12L PULL STATION; WITH FLASHSCAN. PORTUGUESE</t>
  </si>
  <si>
    <t>NBG-12LXSP</t>
  </si>
  <si>
    <t>ADDRESSABLE NBG-12L PULL STATION; WITH FLASHSCAN. SPANISH</t>
  </si>
  <si>
    <t>NBG-12S</t>
  </si>
  <si>
    <t>SINGLE ACTION  STATION, RED, PIG TAIL LEADS, HEX KEY.</t>
  </si>
  <si>
    <t>PAM-1</t>
  </si>
  <si>
    <t>ENCAPSULATED, 24VAC/24VDC/115VAC RELAY, 10 AMP, FORM C</t>
  </si>
  <si>
    <t>PAM-2</t>
  </si>
  <si>
    <t>ENCAPSULATED, 12/24VDC RELAY, 7 AMP, FORM C</t>
  </si>
  <si>
    <t>PAM-4</t>
  </si>
  <si>
    <t>ENCAPSULATED WITH FLYING LEAD, 9VDC- 40VDC RELAY;  10 AMP, FORM C, 15MA OP CURRENT</t>
  </si>
  <si>
    <t>PR-1</t>
  </si>
  <si>
    <t>RELAY, SPDT, MULTIVOLT, 24VDC, 24/115VAC</t>
  </si>
  <si>
    <t>PR-2</t>
  </si>
  <si>
    <t>RELAY, SPDT, MULTIVOLT, 10-40VDC</t>
  </si>
  <si>
    <t>PR-3</t>
  </si>
  <si>
    <t>RELAY, SPDT, MULTIVOLT, 10-40VDC, REDUNDANT POWER INPUT</t>
  </si>
  <si>
    <t>R-10E</t>
  </si>
  <si>
    <t>RELAY, SPDT, MULTIVOLT, TRACK MOUNT, METAL ENCLOSURE</t>
  </si>
  <si>
    <t>R-10T</t>
  </si>
  <si>
    <t>RELAY, SPDT, MULTIVOLT, TRACK MOUNT</t>
  </si>
  <si>
    <t>R-14E</t>
  </si>
  <si>
    <t>4-GANG RELAY, SPDT, MULTIVOLT, TRACK MOUNT, METAL ENCLOSURE</t>
  </si>
  <si>
    <t>R-14T</t>
  </si>
  <si>
    <t>4-GANG RELAY, SPDT, MULTIVOLT, TRACK MOUNT</t>
  </si>
  <si>
    <t>R-20E</t>
  </si>
  <si>
    <t>RELAY, DPDT, MULTIVOLT, TRACK MOUNT, METAL ENCLOSURE</t>
  </si>
  <si>
    <t>R-20T</t>
  </si>
  <si>
    <t>RELAY, DPDT, MULTIVOLT, TRACK MOUNT</t>
  </si>
  <si>
    <t>R-24E</t>
  </si>
  <si>
    <t>4-GANG RELAY, DPDT, MULTIVOLT, TRACK MOUNT, METAL ENCLOSURE</t>
  </si>
  <si>
    <t>R-24T</t>
  </si>
  <si>
    <t>4-GANG RELAY, DPDT, MULTIVOLT, TRACK MOUNT</t>
  </si>
  <si>
    <t>RA100Z</t>
  </si>
  <si>
    <t>REMOTE LED. MOUNTS TO SINGLE GANG BOX.</t>
  </si>
  <si>
    <t>RTS151</t>
  </si>
  <si>
    <t>REMOTE TEST STATION; WITH SWITCH, ALARM AND POWER LED’S.</t>
  </si>
  <si>
    <t>RTS151KEY</t>
  </si>
  <si>
    <t>REMOTE TEST STATION; WITH SWITCH, ALARM AND POWER LED’S, KEY RESET.</t>
  </si>
  <si>
    <t>SB-10</t>
  </si>
  <si>
    <t>SURFACE BACK-BOX FOR ALL NBG-10 OR NBG-12; EXCEPT NBG-12LRA. METAL</t>
  </si>
  <si>
    <t>SBA-10</t>
  </si>
  <si>
    <t>SURFACE BACK-BOX; FOR NBG-12LRA.</t>
  </si>
  <si>
    <t>SB-I/O</t>
  </si>
  <si>
    <t>INDOOR/OUTDOOR BACKBOX FOR NBG-12 SERIES; EXCEPT NBG-12LRA, USE IN OUTDOOR APPLICATIONS WITH NBG-12LO “ONLY”. UL LISTED. PLASTIC</t>
  </si>
  <si>
    <t>SMB500-WH</t>
  </si>
  <si>
    <t>WHITE BACKBOX</t>
  </si>
  <si>
    <t>SMB600</t>
  </si>
  <si>
    <t>SURFACE MOUNT BOX; FOR 400 &amp; 500 SERIES DETECTORS AND SOUNDER BASES.</t>
  </si>
  <si>
    <t>XP10-M</t>
  </si>
  <si>
    <t>XP10 TRANSPONDER MONITOR MODULE, 10 CIRCUITS CLASS A OR B.</t>
  </si>
  <si>
    <t>XP-4</t>
  </si>
  <si>
    <t>EXTENSION POLE, 15 FT. (THREE, 5FT. POLES) FOR USE WITH XR2, XR2B AND XR5.</t>
  </si>
  <si>
    <t>XP6-C</t>
  </si>
  <si>
    <t>XP6 TRANSPONDER CONTROL MODULE, 6 CIRCUITS CLASS A OR B.</t>
  </si>
  <si>
    <t>XP6-MA</t>
  </si>
  <si>
    <t>XP6 TRANSPONDER 2-WIRE DETECTOR MONITOR MODULE; 6 CIRCUITS CLASS A OR B.</t>
  </si>
  <si>
    <t>XP6-R</t>
  </si>
  <si>
    <t>XP6 TRANSPONDER RELAY MODULE, 6 CIRCUITS CLASS A OR B.</t>
  </si>
  <si>
    <t>XR2</t>
  </si>
  <si>
    <t>DETECTOR INSTALLATION/REMOVAL TOOL KIT, LOW PROFILE FOR 700 SERIES DETECTORS.</t>
  </si>
  <si>
    <t>XR2B</t>
  </si>
  <si>
    <t>DETECTOR INSTALLATION/REMOVAL TOOL KIT FOR 800 AND 355 SERIES DETECTORS.</t>
  </si>
  <si>
    <t>B200S-IV</t>
  </si>
  <si>
    <t>INTELLIGENT, ADDRESSABLE, PROGRAMMABLE PLUG-IN SOUNDER BASE HIGH OR LOW VOLUME OUTPUT WITH ANSI TEMPORAL 3 OR TEMPORAL 4, CONTINUOUS, MARCH OR CUSTOM TONE; IVORY</t>
  </si>
  <si>
    <t>B200S-LF-IV</t>
  </si>
  <si>
    <t>INTELLIGENT, ADDRESSABLE, PROGRAMMABLE LOW FREQUENCY PLUG-IN SOUNDER BASE. HIGH OR LOW VOLUME OUTPUT WITH ANSI TEMPORAL 3 OR TEMPORAL 4, CONTINUOUS MARCH TIME OR CUSTOM TONE; IVORY</t>
  </si>
  <si>
    <t>B200S-LF-WH</t>
  </si>
  <si>
    <t>INTELLIGENT, ADDRESSABLE, PROGRAMMABLE LOW FREQUENCY PLUG-IN SOUNDER BASE. HIGH OR LOW VOLUME OUTPUT WITH ANSI TEMPORAL 3 OR TEMPORAL 4, CONTINUOUS MARCH TIME OR CUSTOM TONE; WHITE</t>
  </si>
  <si>
    <t>B200SR-IV</t>
  </si>
  <si>
    <t>INTELLIGENT PLUG-IN SOUNDER BASE WITH ANSI TEMPORAL 3 OR CONTINUOUS TONE; IVORY</t>
  </si>
  <si>
    <t>B200SR-LF-IV</t>
  </si>
  <si>
    <t>INTELLIGENT LOW-FREQUENCY PLUG-IN SUNDER BASE WITH ANSI TEMPORAL 3 OR CONTINOUS TONE; IVORY</t>
  </si>
  <si>
    <t>B200SR-LF-WH</t>
  </si>
  <si>
    <t>INTELLIGENT LOW-FREQUENCY PLUG-IN SUNDER BASE WITH ANSI TEMPORAL 3 OR CONTINOUS TONE; WHITE</t>
  </si>
  <si>
    <t>B200SR-WH</t>
  </si>
  <si>
    <t>INTELLIGENT PLUG-IN SOUNDER BASE WITH ANSI TEMPORAL 3 OR CONTINUOUS TONE; WHITE</t>
  </si>
  <si>
    <t>B200S-WH</t>
  </si>
  <si>
    <t>INTELLIGENT, ADDRESSABLE, PROGRAMMABLE PLUG-IN SOUNDER BASE HIGH OR LOW VOLUME OUTPUT WITH ANSI TEMPORAL 3 OR TEMPORAL 4, CONTINUOUS, MARCH OR CUSTOM TONE; WHITE</t>
  </si>
  <si>
    <t>B224BI-IV</t>
  </si>
  <si>
    <t>INTELLIGENT ISOLATOR BASE; IVORY</t>
  </si>
  <si>
    <t>B224BI-WH</t>
  </si>
  <si>
    <t>INTELLIGENT ISOLATOR BASE; WHITE</t>
  </si>
  <si>
    <t>B224RB-IV</t>
  </si>
  <si>
    <t>INTELLIGENT RELAY BASE; IVORY</t>
  </si>
  <si>
    <t>B224RB-WH</t>
  </si>
  <si>
    <t>INTELLIGENT RELAY BASE; WHITE</t>
  </si>
  <si>
    <t>B501-WHITE</t>
  </si>
  <si>
    <t>INTELLIGENT DETECTOR BASE, WITHOUT FLANGE; WHITE</t>
  </si>
  <si>
    <t>CK300</t>
  </si>
  <si>
    <t>WHITE DETECTOR CONVERSION KIT FOR SSD INTELLIGENT LOW-PROFILE PHOTO, ION AND LASER DETECTORS.  PACKAGE OF 10 WHITE TRIM RINGS AND 10 WHITE DETECTORS.  BRIGHT WHITE COLOR WILL MATCH THE WHITE OF SSD A/V PRODUCTS.</t>
  </si>
  <si>
    <t>CK300-BL</t>
  </si>
  <si>
    <t>BLACK DETECTOR CONVERSION KIT FOR SSD INTELLIGENT LOW-PROFILE PHOTO, ION AND LASER DETECTORS.  PACKAGE OF 10 BLACK TRIM RINGS AND 10 BLACK DETECTORS.  WILL MATCH THE WHITE OF SSD A/V PRODUCTS.</t>
  </si>
  <si>
    <t>CK300-IV</t>
  </si>
  <si>
    <t>BLACK DETECTOR CONVERSION KIT FOR SSD INTELLIGENT LOW-PROFILE PHOTO, ION AND LASER DETECTORS.  PACKAGE OF 10 IVORY TRIM RINGS AND 10 IVORY DETECTORS.  WILL MATCH THE WHITE OF SSD A/V PRODUCTS.</t>
  </si>
  <si>
    <t>FSP-951</t>
  </si>
  <si>
    <t>INTELLIGENT ADDRESSABLE PHOTO DETECTOR; WITH FLASHSCAN; WHITE</t>
  </si>
  <si>
    <t>FSP-951-IV</t>
  </si>
  <si>
    <t>INTELLIGENT ADDRESSABLE PHOTO DETECTOR; WITH FLASHSCAN AND CLIP; IVORY</t>
  </si>
  <si>
    <t>FSP-951R</t>
  </si>
  <si>
    <t>REMOTE TEST CAPABLE INTELLIGENT PHOTO DETECTOR WITH FLASHSCAN; FOR USE WITH DNR(W) DUCT DETECTOR HOUSING; WHITE</t>
  </si>
  <si>
    <t>FSP-951R-IV</t>
  </si>
  <si>
    <t>REMOTE TEST CAPABLE INTELLIGENT PHOTO DETECTOR WITH FLASHSCAN AND CLIP; FOR USE WITH DNR(W) DUCT DETECTOR HOUSING; IVORY</t>
  </si>
  <si>
    <t>FSP-951T</t>
  </si>
  <si>
    <t>INTELLIGENT ADDRESSABLE PHOTO/THERMAL DETECTOR; WITH FLASHSCAN; WHITE</t>
  </si>
  <si>
    <t>FSP-951T-IV</t>
  </si>
  <si>
    <t>INTELLIGENT ADDRESSABLE PHOTO/THERMAL DETECTOR; WITH FLASHSCAN AND CLIP; IVORY</t>
  </si>
  <si>
    <t>FST-951</t>
  </si>
  <si>
    <t>FST-951H</t>
  </si>
  <si>
    <t>FST-951H-IV</t>
  </si>
  <si>
    <t>INTELLIGENT ADDRESSABLE HIGH TEMPERATURE 190 DEGREE  HEAT DETECTOR; WITH FLASHSCAN AND CLIP; IVORY</t>
  </si>
  <si>
    <t>FST-951R</t>
  </si>
  <si>
    <t>INTELLIGENT ADDRESSABLE RATE-OF-RISE THERMAL DETECTOR; WITH FLASHSCAN; WHITE.</t>
  </si>
  <si>
    <t>FST-951R-IV</t>
  </si>
  <si>
    <t>INTELLIGENT ADDRESSABLE RATE-OF-RISE THERMAL DETECTOR; WITH FLASHSCAN AND CLIP; IVORY</t>
  </si>
  <si>
    <t>FSV-951R</t>
  </si>
  <si>
    <t>INTELLIGENT ADDRESSABLE HIGH SENSITIVITY DETECTOR; LOW PROFILE, WITH FLASHSCAN; WHITE</t>
  </si>
  <si>
    <t>FSV-951R-IV</t>
  </si>
  <si>
    <t>TR300</t>
  </si>
  <si>
    <t>ACCESSORY FLANGE RING FOR B210LP BASE, WHITE</t>
  </si>
  <si>
    <t>TR300-IV</t>
  </si>
  <si>
    <t>ACCESSORY FLANGE RING FOR B210LP BASE, IVORY</t>
  </si>
  <si>
    <t>302-135</t>
  </si>
  <si>
    <t>135 °F (57° C) VERTICAL MOUNT.</t>
  </si>
  <si>
    <t>302-194</t>
  </si>
  <si>
    <t>194 °F (90° C) VERTICAL MOUNT.</t>
  </si>
  <si>
    <t>302-AW-135</t>
  </si>
  <si>
    <t>135 °F (57° C) VERTICAL MOUNT, FOR INDOOR OR OUTDOOR USE.</t>
  </si>
  <si>
    <t>302-AW-194</t>
  </si>
  <si>
    <t>194 °F (90° C) VERTICAL MOUNT, FOR INDOOR OR OUTDOOR USE.</t>
  </si>
  <si>
    <t>302-EPM-135</t>
  </si>
  <si>
    <t>135 °F (57° C) EXPLOSION-PROOF.</t>
  </si>
  <si>
    <t>302-EPM-194</t>
  </si>
  <si>
    <t>194 °F (90° C) EXPLOSION-PROOF.</t>
  </si>
  <si>
    <t>302-ET-135</t>
  </si>
  <si>
    <t>135 °F (57° C) VERTICAL MOUNT, INDOOR OR OUTDOOR USE. CAN BE MOUNTED TO 1/2” CONDUIT THREADS FOR ATTACHMENT TO THREADED HUB COVER.</t>
  </si>
  <si>
    <t>302-ET-194</t>
  </si>
  <si>
    <t>194 °F (90° C) VERTICAL MOUNT, INDOOR OR OUTDOOR USE.  CAN BE MOUNTED TO 1/2” CONDUIT THREADS FOR ATTACHMENT TO THREADED HUB COVER.</t>
  </si>
  <si>
    <t>AP-P</t>
  </si>
  <si>
    <t>PLASTIC ADAPTER PLATE FOR 302 AND 302AW.</t>
  </si>
  <si>
    <t>B210W</t>
  </si>
  <si>
    <t>DETECTOR BASE FOR ALL WIRELESS SMOKE &amp; HEAT DETECTORS</t>
  </si>
  <si>
    <t>FP-WHITE-SWIFT-BP</t>
  </si>
  <si>
    <t>WHITE FACEPLATE SWIFT 10-PACK</t>
  </si>
  <si>
    <t>FWD-200ACCLIMATE</t>
  </si>
  <si>
    <t>WIRELESS PHOTO-HEAT DETECTOR, ACCLIMATE, WITH FLASHSCAN.  REQUIRES B210W BASE, ORDERED SEPARATELY.</t>
  </si>
  <si>
    <t>FWD-200P</t>
  </si>
  <si>
    <t>WIRELESS DETECTOR, PHOTO, WITH FLASHSCAN.  REQUIRES B210W BASE, ORDERED SEPARATELY.</t>
  </si>
  <si>
    <t>FWH-200FIX135</t>
  </si>
  <si>
    <t>WIRELESS FIXED TEMP HEAT DETECTOR, 135 DEGREE, WITH FLASHSCAN.  REQUIRES B210W BASE, ORDERED SEPARATELY.</t>
  </si>
  <si>
    <t>FWH-200ROR135</t>
  </si>
  <si>
    <t>WIRELESS ROR HEAT DETECTOR, 135 DEGREE, WITH FLASHSCAN.  REQUIRES B210W BASE, ORDERED SEPARATELY.</t>
  </si>
  <si>
    <t>FW-MM</t>
  </si>
  <si>
    <t>WIRELESS MONITOR MODULE, WITH FLASHSCAN</t>
  </si>
  <si>
    <t>FW-RM</t>
  </si>
  <si>
    <t>WIRELESS RELAY MODULE, WITH FLASHSCAN</t>
  </si>
  <si>
    <t>FWSG</t>
  </si>
  <si>
    <t>WIRELESS SYSTEM GATEWAY FOR SWIFT WIRELESS SYSTEMS, WITH FLASHSCAN</t>
  </si>
  <si>
    <t>W-USB</t>
  </si>
  <si>
    <t>WIRELESS USB ADAPTER, REQUIRED FOR ANY VERSION OF SWIFT TOOLS</t>
  </si>
  <si>
    <t>WIRELESS PULL STATION</t>
  </si>
  <si>
    <t>WAV-CRL</t>
  </si>
  <si>
    <t>SWIFT AV BASE CEILING, RED</t>
  </si>
  <si>
    <t>WAV-CWL</t>
  </si>
  <si>
    <t>SWIFT AV BASE CEILING, WHITE</t>
  </si>
  <si>
    <t>W-BATCART</t>
  </si>
  <si>
    <t xml:space="preserve">WIRELESS AV BASE BATTERY CARTAGE - HOLD 4 CR-123A BATTERIES FOR WIRELESS AV BASES AND WIRELESS PULL STATION - PACK OF 10 UNITS </t>
  </si>
  <si>
    <t>W-SYNC</t>
  </si>
  <si>
    <t>WIRELESS SYNC MODULE</t>
  </si>
  <si>
    <t>ACPS-610</t>
  </si>
  <si>
    <t>ADDRESSABLE CHARGING POWER SUPPLY - 6 OR 10 AMPS; MOUNTS IN  CAB-PS1, CAB-3/4,EQ CABX, BB-25, OR CHS-PS1; COMES WITH THE PK-PPS PROGRAMMING UTILITY.   WINDOWS® PC AND USB CABLE REQUIRED FOR PROGRAMMING.</t>
  </si>
  <si>
    <t>ACPS-610E</t>
  </si>
  <si>
    <t>CHARGER POWER SUPPLY - 6 OR 10 AMPS; MOUNTS IN  CAB-PS1, CAB-3/4,EQ CABX, BB-25, OR CHS-PS1; COMES WITH THE PK-PPS PROGRAMMING UTILITY.   WINDOWS® PC AND USB CABLE REQUIRED FOR PROGRAMMING.  220 VOLT</t>
  </si>
  <si>
    <t>AMPS-24</t>
  </si>
  <si>
    <t>ADDRESSABLE POWER SUPPLY, 120 VAC (NFS-3030/NFS2-3030).</t>
  </si>
  <si>
    <t>AMPS-24E</t>
  </si>
  <si>
    <t>ADDRESSABLE POWER SUPPLY, 240 VAC (NFS-3030/NFS2-3030).</t>
  </si>
  <si>
    <t>APS2-6R</t>
  </si>
  <si>
    <t>AUXILIARY POWER SUPPLY, 6 AMPS; MOUNTS IN SAME POSITIONS AS AVPS-24.  120 VAC</t>
  </si>
  <si>
    <t>APS2-6RE</t>
  </si>
  <si>
    <t>AUXILIARY POWER SUPPLY, 6 AMPS; MOUNTS IN SAME POSITIONS AS AVPS-24. 220-240 VAC</t>
  </si>
  <si>
    <t>CAB-PS1</t>
  </si>
  <si>
    <t>ACPS STAND-ALONE CABINET.</t>
  </si>
  <si>
    <t>CHG-120</t>
  </si>
  <si>
    <t>BATTERY CHARGER, 25 - 120 AH GEL CELL; MOUNTS ON CHS CHASSIS OR IN NFS-LBB BOX.</t>
  </si>
  <si>
    <t>CHG-75</t>
  </si>
  <si>
    <t>BATTERY CHARGER, 25 – 75 AMP HOUR SEALED LEAD ACID, MOUNTS IN A BB-26,NFS-LBB, DIAGNOSTIC LED’S FOR MONITORING</t>
  </si>
  <si>
    <t>DR-PS1</t>
  </si>
  <si>
    <t>REPLACEMENT DOOR USED FOR MOUNTING ACPS-610 (E) IN A CAB-PS1 CABINET WHEN REPLACING ACPS-2406</t>
  </si>
  <si>
    <t>HP300ULM</t>
  </si>
  <si>
    <t>2.5A 12/24VDC 5 OUT UL LISTED PS W/FIRE</t>
  </si>
  <si>
    <t>HP300ULPD8CB</t>
  </si>
  <si>
    <t>2.5A 12/24VDC PS W/HPD8CB DISTRIBUTION</t>
  </si>
  <si>
    <t>2.5A 12/24VDC UL LISTED PS &amp; ENCL - 2.5</t>
  </si>
  <si>
    <t>HP400ULACM4</t>
  </si>
  <si>
    <t>4A 12/24VDC 4 OUT UL LISTED PS W/ACCESS</t>
  </si>
  <si>
    <t>HP400ULM</t>
  </si>
  <si>
    <t>4A 12/24VDC 6 OUT UL LISTED PS W/FIRE A</t>
  </si>
  <si>
    <t>HP400ULPD8CB</t>
  </si>
  <si>
    <t>4A 12VDC OR 3A 24VDC PS W/HPD8CB DISTRI</t>
  </si>
  <si>
    <t>HP400ULX</t>
  </si>
  <si>
    <t>4A 12VDC OR 3A 24VDC UL LISTED PS &amp; LG</t>
  </si>
  <si>
    <t>HP600ULACM8</t>
  </si>
  <si>
    <t>6A 12/24VDC 8 OUT UL LISTED PS W/ACCESS</t>
  </si>
  <si>
    <t>HP600ULM</t>
  </si>
  <si>
    <t>6A 12/24VDC 6 OUT UL LISTED PS W/FIRE A</t>
  </si>
  <si>
    <t>HP600ULPD16CB</t>
  </si>
  <si>
    <t>6A 12/24VDC PS W/2 HPD8CB DISTRIBUTION</t>
  </si>
  <si>
    <t>6A 12/24VDC UL LISTED PS &amp; ENCL - 6A 12</t>
  </si>
  <si>
    <t>HPACM8</t>
  </si>
  <si>
    <t>8 FUSED ACCESS POWER CONTROLLER UL RECO</t>
  </si>
  <si>
    <t>HPFF12</t>
  </si>
  <si>
    <t>12A 24VDC F/A PS, 120 VAC</t>
  </si>
  <si>
    <t>HPFF12CM</t>
  </si>
  <si>
    <t>12A 24VDC F/A NPS, CHASSIS120V</t>
  </si>
  <si>
    <t>HPFF12CME</t>
  </si>
  <si>
    <t>12A 24VDC F/A NPS, CHASSIS220V</t>
  </si>
  <si>
    <t>HPFF8CM</t>
  </si>
  <si>
    <t>8A 24VDC UL LISTED FIRE ALARM POWER SUPPLY, CHASSIS MOUNT, 120 VAC</t>
  </si>
  <si>
    <t>HPFF8CME</t>
  </si>
  <si>
    <t>8A 24VDC UL LISTED FIRE ALARM POWER SUPPLY, CHASSIS MOUNT, 220/240 VAC</t>
  </si>
  <si>
    <t>HPP31076</t>
  </si>
  <si>
    <t>CLASS A ADAPTER HPFF8/HPFF12</t>
  </si>
  <si>
    <t>MPS-TR</t>
  </si>
  <si>
    <t>MPS SERIES POWER SUPPLY REMOTE TROUBLE RELAY.</t>
  </si>
  <si>
    <t>ZNAC-4</t>
  </si>
  <si>
    <t>AA-100</t>
  </si>
  <si>
    <t>100 WATT AUDIO AMPLIFIER @ 70.7 VRMS W/BUILT-IN TONE GENERATOR, 120 VAC.</t>
  </si>
  <si>
    <t>AA-100E</t>
  </si>
  <si>
    <t>100 WATT AUDIO AMPLIFIER @ 70.7 VRMS  W/BUILT-IN TONE GENERATOR, 220 VAC.</t>
  </si>
  <si>
    <t>AA-120</t>
  </si>
  <si>
    <t>120 WATT AUDIO AMPLIFIER @ 25  VRMS W/BUILT-IN TONE GENERATOR, 120 VAC.</t>
  </si>
  <si>
    <t>AA-120E</t>
  </si>
  <si>
    <t>120 WATT AUDIO AMPLIFIER @ 25 VRMS  W/BUILT-IN TONE GENERATOR, 220 VAC.</t>
  </si>
  <si>
    <t>AA-30</t>
  </si>
  <si>
    <t>30 WATT AUDIO AMPLIFIER @ 25 VRMS, 120 VAC.</t>
  </si>
  <si>
    <t>AA-30E</t>
  </si>
  <si>
    <t>30 WATT AUDIO AMPLIFIER @ 25 VRMS, 220 VAC.</t>
  </si>
  <si>
    <t>ACT-1</t>
  </si>
  <si>
    <t>AUDIO COUPLING TRANSFORMER. FOR AUDIO SYSTEMS W/ MULTIPLE MPS SUPPLIES.</t>
  </si>
  <si>
    <t>ACT-25</t>
  </si>
  <si>
    <t>AUDIO COUPLING TRANSFORMER.  STEPS DOWN 25 VRMS AUDIO TO LOW LEVEL AUDIO.  USED WITH DAA-5025</t>
  </si>
  <si>
    <t>ACT-4</t>
  </si>
  <si>
    <t>AUDIO COUPLING TRANSFORMER.  PROVIDES ISOLATION FOR DVC-AO AUDIO SYSTEM APPLICATIONS W/MULTIPLE POWER SUPPLIES</t>
  </si>
  <si>
    <t>ACT-70</t>
  </si>
  <si>
    <t>AUDIO COUPLING TRANSFORMER. STEPS DOWN 70.7 VRMS AUDIO TO LOW LEVEL AUDIO.  USED WITH DAA-5070</t>
  </si>
  <si>
    <t>AFL-RM</t>
  </si>
  <si>
    <t>AUDIO FIBER LINK, RECEIVER FOR MULTIMODE FIBER.  CONVERTS LOW LEVEL AUDIO TO FIBER.</t>
  </si>
  <si>
    <t>AFL-TM</t>
  </si>
  <si>
    <t>AUDIO FIBER LINK, TRANSMITTER FOR MULTIMODE FIBER. CONVERTS LOW LEVEL AUDIO TO FIBER.</t>
  </si>
  <si>
    <t>BDA-25V</t>
  </si>
  <si>
    <t>BACK-UP DIGITAL AMPLIFIER FOR 25 VOLT DAX OR DAA2 SERIES</t>
  </si>
  <si>
    <t>BDA-70V</t>
  </si>
  <si>
    <t>BACK-UP DIGITAL AMPLIFIER FOR 70 VOLT DAX OR DAA2 SERIES</t>
  </si>
  <si>
    <t>BP-CA2</t>
  </si>
  <si>
    <t>BLANK DRESS PLATE FOR CA-2.  USED WITH NFS2-640, NFS2-640E</t>
  </si>
  <si>
    <t>CA-1</t>
  </si>
  <si>
    <t>CHASSIS, DVC, ONE ROW</t>
  </si>
  <si>
    <t>CA-2</t>
  </si>
  <si>
    <t>CHASSIS, DVC, TWO ROWS, INCLUDES MIC-1; USE ADDR-XX DOORS</t>
  </si>
  <si>
    <t>CAB-RM</t>
  </si>
  <si>
    <t>REMOTE CABINET,  LEAD TIME IS 4 WEEKS.</t>
  </si>
  <si>
    <t>CAB-RMR</t>
  </si>
  <si>
    <t>REMOTE CABINET, RED COLOR. LEAD TIME IS 4 WEEKS.</t>
  </si>
  <si>
    <t>CAB-RP</t>
  </si>
  <si>
    <t>NOTIFIER CABINET FOR DVC-RPU, BLACK</t>
  </si>
  <si>
    <t>CAB-RPR</t>
  </si>
  <si>
    <t>NOTIFIER CABINET FOR DVC-RPU, RED - 4 WEEK LEAD TIME</t>
  </si>
  <si>
    <t>CFFT-1</t>
  </si>
  <si>
    <t>SINGLE NEW CHASSIS FOR MOUNTING FIREFIGHTER’S TELEPHONE. INCLUDES CFFT-1 CHASSIS, PHONE WELL, TELH-1 AND HARDWARE. ORDER DP-CFFT DRESS PLATE SEPARATELY</t>
  </si>
  <si>
    <t>CHS-BH1</t>
  </si>
  <si>
    <t>CHASSIS, 12AH BATTERY HOLDER, FOR USE WITH DAA- NUMBERS</t>
  </si>
  <si>
    <t>CMIC-1</t>
  </si>
  <si>
    <t>CHASSIS WITH PAGING MICROPHONE WITH WELL; USED WITH CA-1</t>
  </si>
  <si>
    <t>CMIC-RP</t>
  </si>
  <si>
    <t>MICROPHONE AND WELL FOR CAB-RP</t>
  </si>
  <si>
    <t>DAA2-5025</t>
  </si>
  <si>
    <t>DIGITAL AMPLIFIER, 50W, 25V, 120 VAC</t>
  </si>
  <si>
    <t>DAA2-5025E</t>
  </si>
  <si>
    <t>DIGITAL AMPLIFIER, 50W, 25V, 220-240 VAC</t>
  </si>
  <si>
    <t>DAA2-5070</t>
  </si>
  <si>
    <t>DIGITAL AMPLIFIER 50W, 70V, 120 VAC</t>
  </si>
  <si>
    <t>DAA2-5070E</t>
  </si>
  <si>
    <t>DIGITAL AMPLIFIER 50W, 70V, 220-240 VAC</t>
  </si>
  <si>
    <t>DAA2-7525</t>
  </si>
  <si>
    <t>DIGITAL AMPLIFIER 75W, 25V, 120 VAC</t>
  </si>
  <si>
    <t>DAA2-7525E</t>
  </si>
  <si>
    <t>DIGITAL AMPLIFIER 75W, 25V, 220-240 VAC</t>
  </si>
  <si>
    <t>DAX-3525</t>
  </si>
  <si>
    <t>DIGITAL AMPLIFIER 35W, 25V, 120 VAC</t>
  </si>
  <si>
    <t>DAX-3525E</t>
  </si>
  <si>
    <t>DIGITAL AMPLIFIER 35W, 25V, 220-240 VAC</t>
  </si>
  <si>
    <t>DAX-3570</t>
  </si>
  <si>
    <t>DIGITAL AMPLIFIER 35W, 70V, 120 VAC</t>
  </si>
  <si>
    <t>DAX-3570E</t>
  </si>
  <si>
    <t>DIGITAL AMPLIFIER 35W, 70V, 220-240 VAC</t>
  </si>
  <si>
    <t>DAX-5025</t>
  </si>
  <si>
    <t>DIGITAL AMPLIFIER 50W, 25V, 120 VAC</t>
  </si>
  <si>
    <t>DAX-5025E</t>
  </si>
  <si>
    <t>DIGITAL AMPLIFIER 50W, 25V, 220-240 VAC</t>
  </si>
  <si>
    <t>DAX-5070</t>
  </si>
  <si>
    <t>DAX-5070E</t>
  </si>
  <si>
    <t>DPA-1</t>
  </si>
  <si>
    <t>DRESS PLATE, DVC, ONE ROW</t>
  </si>
  <si>
    <t>DPA-1A4</t>
  </si>
  <si>
    <t>DRESS PLATE FOR CA-1, SUPPORTS DVC-KD WITH 2 ANNUNCIATOR POSITIONS</t>
  </si>
  <si>
    <t>DPA-2B</t>
  </si>
  <si>
    <t>DRESS PLATE, DVC, TWO ROWS</t>
  </si>
  <si>
    <t>DP-CFFT</t>
  </si>
  <si>
    <t>DRESS PLATE USED WITH CFFT-1</t>
  </si>
  <si>
    <t>DS-AMP</t>
  </si>
  <si>
    <t>DS SERIES AMPLIFIER.  120VAC. PRODUCES 125W AT 25V, CAN BE CONVERTED TO 70V, 100W WITH A DS-XF70V</t>
  </si>
  <si>
    <t>DS-AMPE</t>
  </si>
  <si>
    <t>DS SERIES AMPLIFIER.  220-240VAC. PRODUCES 125W AT 25V, CAN BE CONVERTED TO A 70V, 100W AMPLIFIER WITH A DS-XF70V</t>
  </si>
  <si>
    <t>DS-BDA</t>
  </si>
  <si>
    <t>DS SERIES BACKUP AMPLIFIER BOARD.  125W AT 25V, CAN BE CONVERTED TO A 70V, 100W AMPLIFIER WITH A DS-XF70V</t>
  </si>
  <si>
    <t>DS-DB</t>
  </si>
  <si>
    <t>DS SERIES DISTRIBUTION BOARD, SUPPORTS ONE TO FOUR DS-AMP OR DS-AMPE</t>
  </si>
  <si>
    <t>DS-FM</t>
  </si>
  <si>
    <t>CONVERTS ONE DAX OR DAA2 DAL PORT TO MULTI-MODE FIBER</t>
  </si>
  <si>
    <t>DS-RFM</t>
  </si>
  <si>
    <t>CONVERTS ONE DAX OR DAA2 PORT TO ST STYLE MULTI-MODE FIBER (FOR CONNECTION TO DVC-EMF OR DAA-XXXF SERIES AMPLIFIER)</t>
  </si>
  <si>
    <t>DS-SFM</t>
  </si>
  <si>
    <t>CONVERTS ONE DAX OR DAA2 DAL PORT TO SINGLE-MODE FIBER</t>
  </si>
  <si>
    <t>DS-XF70V</t>
  </si>
  <si>
    <t>DS SERIES TRANSFORMER USED TO CONVERT DS-AMP, DS-AMPE, OR DS-BDA TO 70V, 100W</t>
  </si>
  <si>
    <t>DVC-AO</t>
  </si>
  <si>
    <t>DIGITAL VOICE COMMAND, ANALOG OUTPUT</t>
  </si>
  <si>
    <t>DVC-EM</t>
  </si>
  <si>
    <t>DIGITAL VOICE COMMAND, EXTENDED MEMORY</t>
  </si>
  <si>
    <t>DVC-KD</t>
  </si>
  <si>
    <t>DIGITAL VOICE COMMAND, KEYPAD</t>
  </si>
  <si>
    <t>DVC-RPU</t>
  </si>
  <si>
    <t>REMOTE PAGING UNIT (INCLUDES KEYPAD DISPLAY)</t>
  </si>
  <si>
    <t>ECC-MICROPHONE</t>
  </si>
  <si>
    <t>REPLACEMENT MICROPHONE FOR NFC-50/100, NFC-LOC, NFC-RPU AND NFC-RM</t>
  </si>
  <si>
    <t>FHSC-R</t>
  </si>
  <si>
    <t>FIREFIGHTERS HANDSET CABINET (RECESSED MOUNT), HOUSES UP TO FIVE HANDSETS, RED</t>
  </si>
  <si>
    <t>FHSC-S</t>
  </si>
  <si>
    <t>FIREFIGHTERS HANDSET CABINET (SURFACE MOUNT), HOUSES UP TO FIVE HANDSETS, RED</t>
  </si>
  <si>
    <t>FHS-F</t>
  </si>
  <si>
    <t>FIREFIGHTERS HANDSET, RED</t>
  </si>
  <si>
    <t>MIC-1</t>
  </si>
  <si>
    <t>PAGING MICROPHONE ONLY</t>
  </si>
  <si>
    <t>NFC-125DA</t>
  </si>
  <si>
    <t>DISTRIBUTED AMPLIFIER, 125 WATTS (25V), 4 CLASS A/B SPEAKER CIRCUITS, 120 VAC, BLACK</t>
  </si>
  <si>
    <t>NFC-125DAE</t>
  </si>
  <si>
    <t>SAME AS NFC-125DA, 220-240 VAC</t>
  </si>
  <si>
    <t>NFC-50/100</t>
  </si>
  <si>
    <t>MAIN UNIT, 50 WATTS (25 V), 1 CLASS A/B  SPEAKER CIRCUIT, 120 VAC, BLACK</t>
  </si>
  <si>
    <t>NFC-50/100DA</t>
  </si>
  <si>
    <t>DISTRIBUTED AMPLIFIER WITH BACKUP CAPABILITY. CAN PROVIDE 50 WATTS PRIMARY WITH 50 WATTS BACKUP; 100 WATTS PRIMARY OR 100 WATTS PRIMARY WITH 50 WATTS BACKUP (REQUIRES NFC-BDA-BU)</t>
  </si>
  <si>
    <t>NFC-50/100E</t>
  </si>
  <si>
    <t>SAME AS NFC-50/100, 220-240 VAC</t>
  </si>
  <si>
    <t>NFC-50DA</t>
  </si>
  <si>
    <t>DISTRIBUTED AMPLIFIER, 50 WATTS (25V OR 70V), 4 CLASS A/B SPEAKER CIRCUITS, 120 VAC, BLACK</t>
  </si>
  <si>
    <t>NFC-50DAE</t>
  </si>
  <si>
    <t>SAME AS NFC-50DA, 220-240 VAC</t>
  </si>
  <si>
    <t>NFC-BDA-25V</t>
  </si>
  <si>
    <t>AMPLIFIER FOR A SECOND SPEAKER CIRCUIT, OR BACKUP, 50 WATTS (25V)</t>
  </si>
  <si>
    <t>NFC-BDA-70V</t>
  </si>
  <si>
    <t>AMPLIFIER FOR A SECOND SPEAKER CIRCUIT, OR BACKUP, 50 WATTS (70V)</t>
  </si>
  <si>
    <t>NFC-BDA-BU</t>
  </si>
  <si>
    <t>BACKUP CARD FOR NFC-50/100DA FOR 100 WATT PRIMARY/50 WATT BACKUP OPERATION</t>
  </si>
  <si>
    <t>NFC-CE4</t>
  </si>
  <si>
    <t>CIRCUIT EXPANDER MODULE FOR NFC-50/125DA(E), FOUR ADDITIONAL CLASS A/B SPEAKER CIRCUITS</t>
  </si>
  <si>
    <t>NFC-CE6</t>
  </si>
  <si>
    <t>CIRCUIT EXPANDER MODULE FOR NFC-50/100(E), SIX ADDITIONAL CLASS A/B SPEAKER CIRCUITS</t>
  </si>
  <si>
    <t>NFC-FFT</t>
  </si>
  <si>
    <t>STANDALONE FIREFIGHTER’S TELEPHONE SYSTEM, ONBOARD SLC SUPPORTS UP TO 24 MONITOR MODULES, BUILT-IN HANDSET, BLACK</t>
  </si>
  <si>
    <t>NFC-LOC</t>
  </si>
  <si>
    <t>LOCAL OPERATOR CONSOLE, BUILT-IN MICROPHONE, MESSAGE AND ZONE CONTROL SWITCHES, BLACK</t>
  </si>
  <si>
    <t>NFC-RM</t>
  </si>
  <si>
    <t>REMOTE MICROPHONE, BLACK</t>
  </si>
  <si>
    <t>NFC-RPU</t>
  </si>
  <si>
    <t>REMOTE PAGING UNIT, BUILT-IN MICROPHONE, MESSAGE CONTROL SWITCHES, BLACK</t>
  </si>
  <si>
    <t>NFC-XRM-70V</t>
  </si>
  <si>
    <t>70 VOLT CONVERSION MODULE FOR NFC-50/100</t>
  </si>
  <si>
    <t>N-FPJ</t>
  </si>
  <si>
    <t>FIREFIGHTERS PHONE JACK</t>
  </si>
  <si>
    <t>RM-1</t>
  </si>
  <si>
    <t>MICROPHONE ASSEMBLY FOR MOUNTING TO AN ADP-4 DRESS PANEL.</t>
  </si>
  <si>
    <t>RM-1SA</t>
  </si>
  <si>
    <t>MICROPHONE ASSEMBLY FOR MOUNTING IN AN CAB-RM CABINET.</t>
  </si>
  <si>
    <t>TELH-1</t>
  </si>
  <si>
    <t>FIREFIGHTER’S TELEPHONE HANDSET ONLY</t>
  </si>
  <si>
    <t>THUMBLTCH</t>
  </si>
  <si>
    <t>THUMBLATCH OPTION FOR NFC-LOC AND NFC-RPU</t>
  </si>
  <si>
    <t>TR-6-B</t>
  </si>
  <si>
    <t>TRIM RING USED WITH NFC-RPU, BLACK</t>
  </si>
  <si>
    <t>TR-RP</t>
  </si>
  <si>
    <t>TRIM RING, FOR SEMI-FLUSH MOUNTING OPTION</t>
  </si>
  <si>
    <t>AFAWS-BX</t>
  </si>
  <si>
    <t>BACK BOX, FLUSH OR SURFACE MOUNT; REQUIRES A DOOR &amp; TELEPHONE CHASSIS.</t>
  </si>
  <si>
    <t>AFAWS-KR</t>
  </si>
  <si>
    <t>DOOR, FLUSH MOUNT, KEY LOCK.</t>
  </si>
  <si>
    <t>AFAWS-KS</t>
  </si>
  <si>
    <t>DOOR, SURFACE MOUNT, KEY LOCK.</t>
  </si>
  <si>
    <t>AFAWS-LR</t>
  </si>
  <si>
    <t>DOOR, FLUSH MOUNT, LATCH STYLE LOCK.</t>
  </si>
  <si>
    <t>AFAWS-LS</t>
  </si>
  <si>
    <t>DOOR, SURFACE MOUNT, LATCH STYLE LOCK.</t>
  </si>
  <si>
    <t>AFAWS-TELA</t>
  </si>
  <si>
    <t>TELEPHONE CHASSIS WITH ARMORED COIL CORD.</t>
  </si>
  <si>
    <t>AFAWS-TELC</t>
  </si>
  <si>
    <t>TELEPHONE CHASSIS WITH COIL CORD.</t>
  </si>
  <si>
    <t>BRKG-B</t>
  </si>
  <si>
    <t>BREAK-GLASS, OPTIONAL, WITH HAMMER</t>
  </si>
  <si>
    <t>FHS</t>
  </si>
  <si>
    <t>FIREMAN’S TELEPHONE HAND SET.</t>
  </si>
  <si>
    <t>FPJ</t>
  </si>
  <si>
    <t>FIREMAN’S PHONE JACK ON A SINGLE GANG PLATE.</t>
  </si>
  <si>
    <t>ABF-1B</t>
  </si>
  <si>
    <t>ANNUNCIATOR FLUSH BOX. MOUNTS ONE ANNUNCIATOR MODULE.</t>
  </si>
  <si>
    <t>ABF-1DB</t>
  </si>
  <si>
    <t>ANNUNCIATOR FLUSH BOX. ONE MODULE.  ATTRACTIVE GLASS DOOR &amp; KEY LOCK.</t>
  </si>
  <si>
    <t>ABF-2B</t>
  </si>
  <si>
    <t>ANNUNCIATOR FLUSH BOX. MOUNTS TWO ANNUNCIATOR MODULES.</t>
  </si>
  <si>
    <t>ABF-2DB</t>
  </si>
  <si>
    <t>ANNUNCIATOR FLUSH BOX.  TWO MODULES. ATTRACTIVE GLASS DOOR &amp; KEY LOCK.</t>
  </si>
  <si>
    <t>ABF-4B</t>
  </si>
  <si>
    <t>ANNUNCIATOR FLUSH BOX. MOUNTS FOUR ANNUNCIATOR MODULES.</t>
  </si>
  <si>
    <t>ABM-1</t>
  </si>
  <si>
    <t>ACM-32A/ACM-16AT ANNUNCIATOR BLANK PLATE.</t>
  </si>
  <si>
    <t>ABS-1B</t>
  </si>
  <si>
    <t>ANNUNCIATOR SURFACE BOX. MOUNTS ONE ANNUNCIATOR MODULE.</t>
  </si>
  <si>
    <t>ABS-1TB</t>
  </si>
  <si>
    <t>ANNUNCIATOR SURFACE BOX.  DEEP WITH TRIM COVER.</t>
  </si>
  <si>
    <t>ABS-2B</t>
  </si>
  <si>
    <t>ANNUNCIATOR SURFACE BOX. MOUNTS TWO ANNUNCIATOR MODULES.</t>
  </si>
  <si>
    <t>ABS-2D</t>
  </si>
  <si>
    <t>SURFACE (OR SEMI-FLUSH) MOUNT BACKBOX.  USED WITH THE ACS ANNUNCIATORS,  SCS SERIES, NCA AND NCA-2 BLACK.</t>
  </si>
  <si>
    <t>ABS-2DR</t>
  </si>
  <si>
    <t>SURFACE (OR SEMI-FLUSH) MOUNT BACKBOX.  USED WITH THE  ACS ANNUNCIATORS,  SCS SERIES, NCA AND NCA-2 RED.</t>
  </si>
  <si>
    <t>ABS-4D</t>
  </si>
  <si>
    <t>SURFACE (OR SEMI-FLUSH) MOUNT  ACS, OR SCS BACKBOX, BLACK.</t>
  </si>
  <si>
    <t>ABS-4DR</t>
  </si>
  <si>
    <t>SURFACE (OR SEMI-FLUSH) MOUNT  ACS, OR SCS BACKBOX, RED.</t>
  </si>
  <si>
    <t>ABS-8RB</t>
  </si>
  <si>
    <t>SURFACE BACK-BOX FOR REMOTE MOUNTING THE ACM-8R.  BLACK.</t>
  </si>
  <si>
    <t>ADDR-B4</t>
  </si>
  <si>
    <t>AUDIO COMMAND DOOR FOR CAB-B4, BLACK; REQUIRED WHEN USING CA-2</t>
  </si>
  <si>
    <t>ADDR-B4R</t>
  </si>
  <si>
    <t>AUDIO COMMAND DOOR FOR CAB-B4, RED; REQUIRED WHEN USING CA-2</t>
  </si>
  <si>
    <t>ADDR-C4</t>
  </si>
  <si>
    <t>AUDIO COMMAND DOOR FOR CAB-C4, BLACK; REQUIRED WHEN USING CA-2</t>
  </si>
  <si>
    <t>ADDR-C4R</t>
  </si>
  <si>
    <t>AUDIO COMMAND DOOR FOR CAB-C4, RED; REQUIRED WHEN USING CA-2</t>
  </si>
  <si>
    <t>ADDR-D4</t>
  </si>
  <si>
    <t>AUDIO COMMAND DOOR FOR CAB-D4, BLACK; REQUIRED WHEN USING CA-2</t>
  </si>
  <si>
    <t>ADDR-D4R</t>
  </si>
  <si>
    <t>AUDIO COMMAND DOOR FOR CAB-D4, RED; REQUIRED WHEN USING CA-2</t>
  </si>
  <si>
    <t>ADP2-640</t>
  </si>
  <si>
    <t>BLANK MODULE DRESS PLATE; USED TO COVER ANNUNCIATOR POSITIONS. ALSO MOUNTS SOME OPTION MODULES</t>
  </si>
  <si>
    <t>ADP-4B</t>
  </si>
  <si>
    <t>DRESS PLATE, ANNUNCIATOR, MOUNTS ACS ANNUNCIATORS AND NCMS. (ONLY NFS-3030/NFS-640)</t>
  </si>
  <si>
    <t>AKS-1B</t>
  </si>
  <si>
    <t>ANNUNCIATOR KEY SWITCH.  BLACK LABEL WITH WHITE LETTERS.</t>
  </si>
  <si>
    <t>BB-100</t>
  </si>
  <si>
    <t>OPTIONAL COMBINATION POWER SUPPLY AND BATTERY ENCLOSURE FOR NFS-3030 OR NFS2-3030; WHEN LARGER BATTERIES ARE REQUIRED.  PERMITS MOUNTING OF AMPS-24 POWER SUPPLY.  WILL HOLD FOUR 55 AH BATTERIES OR TWO 100 AH BATTERIES.</t>
  </si>
  <si>
    <t>BB-100R</t>
  </si>
  <si>
    <t>OPTIONAL COMBINATION POWER SUPPLY AND BATTERY ENCLOSURE FOR NFS-3030 OR NFS2-3030; WHEN LARGER BATTERIES ARE REQUIRED.  PERMITS MOUNTING OF AMPS-24 POWER SUPPLY.  WILL HOLD FOUR 55 AH BATTERIES OR TWO 100 AH BATTERIES. RED</t>
  </si>
  <si>
    <t>BB-17</t>
  </si>
  <si>
    <t>BATTERY BACK BOX, HOLDS UP TO TWO BAT-12180 BATTERIES.</t>
  </si>
  <si>
    <t>BB-200</t>
  </si>
  <si>
    <t>OPTIONAL COMBINATION POWER SUPPLY AND BATTERY ENCLOSURE; FOR NFS2-3030 WHEN LARGER BATTERIES ARE REQUIRED. PERMITS MOUNTING OF AMPS-24 POWER SUPPLY.  WILL HOLD FOUR 55 AH BATTERIES OR FOUR 100 AH BATTERIES.</t>
  </si>
  <si>
    <t>BB-200R</t>
  </si>
  <si>
    <t>OPTIONAL COMBINATION POWER SUPPLY AND BATTERY ENCLOSURE; FOR NFS2-3030 WHEN LARGER BATTERIES ARE REQUIRED. PERMITS MOUNTING OF AMPS-24 POWER SUPPLY.  WILL HOLD FOUR 55 AH BATTERIES OR FOUR 100 AH BATTERIES. RED</t>
  </si>
  <si>
    <t>BB-25</t>
  </si>
  <si>
    <t>CABINET, MOUNTS UP TO SIX XP6 BOARDS OR ACPS-610 (XP6 MODULES REQUIRE A CHS-6 IN ADDITION TO BB-25).</t>
  </si>
  <si>
    <t>BB-26</t>
  </si>
  <si>
    <t>BATTERY BACKBOX – MOUNTS UP TO 2, BAT-12260  BATTERIES</t>
  </si>
  <si>
    <t>BM-1B</t>
  </si>
  <si>
    <t>BLANK MODULE DRESS PLATE; USED TO COVER ANNUNCIATOR POSITIONS OR PANEL POSITIONS. ALSO MOUNTS SOME OPTION MODULES. BLACK. (ONLY NFS-3030/NFS-640)</t>
  </si>
  <si>
    <t>BMP-1</t>
  </si>
  <si>
    <t>BLANK MODULE DRESS PLATE; USED TO COVER ANNUNCIATOR POSITIONS. ALSO MOUNTS SOME OPTION MODULES.</t>
  </si>
  <si>
    <t>BP2-4</t>
  </si>
  <si>
    <t>BATTERY DRESS PANEL FOR CAB-4 SERIES;  FOR USE WITH THE NFS2-3030, NFS2-640, NCA-2, AND DVC SYSTEMS.</t>
  </si>
  <si>
    <t>BP-4</t>
  </si>
  <si>
    <t>BATTERY DRESS PLATE.  USED WITH THE NFS-640 AND NFS-3030 ONLY.  FOR NFS2-640 AND NFS2-3030 USE BP2-4.</t>
  </si>
  <si>
    <t>CAB-BM</t>
  </si>
  <si>
    <t>B-SIZED MARINE /NEMA APPROVED CABINET WITH NOTIFIER LOGO.  MOUNTS A B SIZED CAB-4 SERIES CABINET, NFS-320, CAB-PS1, FILTER.</t>
  </si>
  <si>
    <t>CB-1</t>
  </si>
  <si>
    <t>CHASSIS BRIDGE. PROVIDES A BRIDGE BETWEEN CHS SERIES CHASSIS.</t>
  </si>
  <si>
    <t>CHS-2D</t>
  </si>
  <si>
    <t>CHASSIS TO MOUNT NCA-2 IN ABS-2D</t>
  </si>
  <si>
    <t>CHS-4</t>
  </si>
  <si>
    <t>CHASSIS, MOUNTS UP TO FOUR MODULES. (ONLY NFS-3030/NFS-640)</t>
  </si>
  <si>
    <t>CHS-4L</t>
  </si>
  <si>
    <t>CHASSIS, LOW PROFILE, FOR MOUNTING THE AA-30, LDM. (ONLY NFS-3030/NFS-640)</t>
  </si>
  <si>
    <t>CHS-4MB</t>
  </si>
  <si>
    <t>2ND ROW CHASSIS ASSEMBLY.  INCLUDES MP-1B, CHS-4N (“N” IS THE CHS-4 WITH DIFFERENT DEPTH), AND EXPANDER RIBBON CABLE.(ONLY NFS-3030/NFS-640)</t>
  </si>
  <si>
    <t>CHS-6</t>
  </si>
  <si>
    <t>CHASSIS, MOUNTS UP TO 6 XP-6 MODULES IN A BB-25 OR A ROW OF THE CAB-3/4 SERIES CABINET; ALSO MOUNTS ACPS-610.</t>
  </si>
  <si>
    <t>CHS-BH</t>
  </si>
  <si>
    <t>BATTERY HOLDER.  HOLDS UP TO TWO BAT-12120 12 AH BATTERIES WHEN MOUNTED ON THE CHS-PS CHASSIS.</t>
  </si>
  <si>
    <t>CHS-M2</t>
  </si>
  <si>
    <t>CHASSIS ASSEMBLY- 1ST ROW; ORDER ONE FOR EACH CPU-640 / CPU-640E.</t>
  </si>
  <si>
    <t>CHS-M3</t>
  </si>
  <si>
    <t>MOUNTING CHASSIS, USED FOR CPU-3030, CPU2-3030, AND NCA-2.</t>
  </si>
  <si>
    <t>CHS-PS</t>
  </si>
  <si>
    <t>CHASSIS ASSEMBLY. MOUNTS XPIQ-PS AND/OR CHS-BH IN A CAB-3/4 ROW.  CAN ALSO MOUNT ONE ACPS-610 IN CAB-3 ROW.</t>
  </si>
  <si>
    <t>CHS-RL-MP</t>
  </si>
  <si>
    <t>MOUNTING PLATE FOR HS-NCM</t>
  </si>
  <si>
    <t>DP-1B</t>
  </si>
  <si>
    <t>DRESS PANEL BLANK; COVERS UNUSED CABINET ROW(S), PAINTED BLACK. (ONLY NFS-3030/NFS-640)</t>
  </si>
  <si>
    <t>DP-DISP</t>
  </si>
  <si>
    <t>DRESS PLATE, DISPLAY, BLACK. (ONLY NFS-3030/NFS-640)</t>
  </si>
  <si>
    <t>DP-DISP2</t>
  </si>
  <si>
    <t>DRESS PLATE USED WHEN CPU2-640 IS MOUNTED ON TOP ROW.</t>
  </si>
  <si>
    <t>DR-A4</t>
  </si>
  <si>
    <t>DOOR, LOCK &amp; KEYS.  ACCEPTS 1 CHASSIS, BLACK.</t>
  </si>
  <si>
    <t>DR-A4B</t>
  </si>
  <si>
    <t>BLANK DOOR, LOCK &amp; KEYS.  ACCEPTS 1 CHASSIS; BLACK.</t>
  </si>
  <si>
    <t>DR-A4BR</t>
  </si>
  <si>
    <t>BLANK DOOR, LOCK &amp; KEYS.  ACCEPTS 1 CHASSIS; RED.</t>
  </si>
  <si>
    <t>DR-A4R</t>
  </si>
  <si>
    <t>DOOR, LOCK &amp; KEYS.  ACCEPTS 1 CHASSIS, RED.</t>
  </si>
  <si>
    <t>DR-AA4</t>
  </si>
  <si>
    <t>AA SIZE DOOR WITH WINDOW, BLACK</t>
  </si>
  <si>
    <t>DR-AA4B</t>
  </si>
  <si>
    <t>AA SIZE DOOR WITHOUT WINDOW, BLACK</t>
  </si>
  <si>
    <t>DR-AA4BR</t>
  </si>
  <si>
    <t>AA SIZE DOOR WITHOUT WINDOW, RED</t>
  </si>
  <si>
    <t>DR-AA4R</t>
  </si>
  <si>
    <t>AA SIZE DOOR WITH WINDOW, RED</t>
  </si>
  <si>
    <t>DR-B4</t>
  </si>
  <si>
    <t>DOOR, LOCK &amp; KEYS.  ACCEPTS 2 CHASSIS, BLACK.</t>
  </si>
  <si>
    <t>DR-B4B</t>
  </si>
  <si>
    <t>BLANK DOOR, LOCK &amp; KEYS.  ACCEPTS 2 CHASSIS, BLACK.</t>
  </si>
  <si>
    <t>DR-B4BR</t>
  </si>
  <si>
    <t>BLANK DOOR, LOCK &amp; KEYS; ACCEPTS 2 CHASSIS, RED.</t>
  </si>
  <si>
    <t>DR-B4R</t>
  </si>
  <si>
    <t>DOOR, LOCK &amp; KEYS.  ACCEPTS 2 CHASSIS, RED.</t>
  </si>
  <si>
    <t>DR-C4</t>
  </si>
  <si>
    <t>DOOR, LOCK &amp; KEYS.  ACCEPTS 3 CHASSIS, BLACK.</t>
  </si>
  <si>
    <t>DR-C4B</t>
  </si>
  <si>
    <t>BLANK DOOR, LOCK &amp; KEYS.  ACCEPTS 3 CHASSIS; BLACK.</t>
  </si>
  <si>
    <t>DR-C4BR</t>
  </si>
  <si>
    <t>BLANK DOOR, LOCK &amp; KEYS.  ACCEPTS 3 CHASSIS, RED.</t>
  </si>
  <si>
    <t>DR-C4R</t>
  </si>
  <si>
    <t>DOOR, LOCK &amp; KEYS.  ACCEPTS 3 CHASSIS, RED.</t>
  </si>
  <si>
    <t>DR-D4</t>
  </si>
  <si>
    <t>DOOR, LOCK &amp; KEYS.  ACCEPTS 4 CHASSIS, BLACK.</t>
  </si>
  <si>
    <t>DR-D4B</t>
  </si>
  <si>
    <t>BLANK DOOR, LOCK &amp; KEYS.  ACCEPTS 4 CHASSIS, BLACK.</t>
  </si>
  <si>
    <t>DR-D4BR</t>
  </si>
  <si>
    <t>BLANK DOOR, LOCK &amp; KEYS.  ACCEPTS 4 CHASSIS, RED.</t>
  </si>
  <si>
    <t>DR-D4R</t>
  </si>
  <si>
    <t>DOOR, LOCK &amp; KEYS.  ACCEPTS 4 CHASSIS, RED.</t>
  </si>
  <si>
    <t>EQBB-B4</t>
  </si>
  <si>
    <t>EQUIPMENT BACKBOX ASSEMBLY, TWO TIERS, BLACK.</t>
  </si>
  <si>
    <t>EQBB-B4R</t>
  </si>
  <si>
    <t>EQBB-C4</t>
  </si>
  <si>
    <t>EQUIPMENT BACKBOX ASSEMBLY, THREE TIERS, BLACK.</t>
  </si>
  <si>
    <t>EQBB-C4R</t>
  </si>
  <si>
    <t>EQBB-D4</t>
  </si>
  <si>
    <t>EQUIPMENT BACKBOX ASSEMBLY, FOUR TIERS, BLACK.</t>
  </si>
  <si>
    <t>EQBB-D4R</t>
  </si>
  <si>
    <t>EQDR-B4</t>
  </si>
  <si>
    <t>EQUIPMENT DOOR ASSEMBLY, VENTED, TWO TIERS, BLACK.</t>
  </si>
  <si>
    <t>EQDR-B4R</t>
  </si>
  <si>
    <t>EQDR-C4</t>
  </si>
  <si>
    <t>EQUIPMENT DOOR ASSEMBLY, VENTED, THREE TIERS, BLACK.</t>
  </si>
  <si>
    <t>EQDR-C4R</t>
  </si>
  <si>
    <t>EQDR-D4</t>
  </si>
  <si>
    <t>EQUIPMENT DOOR ASSEMBLY, VENTED, FOUR TIERS, BLACK.</t>
  </si>
  <si>
    <t>EQDR-D4R</t>
  </si>
  <si>
    <t>NFS-LBB</t>
  </si>
  <si>
    <t>NFS LARGE BATTERY BACKBOX, HOUSES UP TO TWO 55 AH BATTERIES, BLACK.</t>
  </si>
  <si>
    <t>NFS-LBBR</t>
  </si>
  <si>
    <t>NFS LARGE BATTERY BACKBOX, HOUSES UP TO TWO 55 AH BATTERIES, RED.</t>
  </si>
  <si>
    <t>NOT-FILTER-KIT1</t>
  </si>
  <si>
    <t>KIT INCLUDES FILTERS, MOUNTING HARDWARE AND DOCUMENTATION FOR SPECIFIED MARINE APPLICATIONS</t>
  </si>
  <si>
    <t>P40-KITB</t>
  </si>
  <si>
    <t>DRESS PLATE, KELTRON PRINTER, SAME AS P40-KIT BUT INCLUDES BLACK DRESS PLATE; ALSO INCLUDES TWO NEW STYLE BMP-1 ANNUNCIATOR BLANK DRESS PLATES. (ONLY NFS-3030/NFS-640)</t>
  </si>
  <si>
    <t>PL-BM</t>
  </si>
  <si>
    <t>MOUNTING PLATE.  REQUIRED FOR EACH CAB-BM.</t>
  </si>
  <si>
    <t>SBB-A4</t>
  </si>
  <si>
    <t>BACKBOX, 1 CHASSIS, BLACK.</t>
  </si>
  <si>
    <t>SBB-A4R</t>
  </si>
  <si>
    <t>BACKBOX, 1 CHASSIS, RED.</t>
  </si>
  <si>
    <t>SBB-AA4</t>
  </si>
  <si>
    <t>AA SIZE BACKBOX, BLACK</t>
  </si>
  <si>
    <t>SBB-AA4R</t>
  </si>
  <si>
    <t>AA SIZE BACKBOX, RED</t>
  </si>
  <si>
    <t>SBB-B4</t>
  </si>
  <si>
    <t>BACKBOX, 2 CHASSIS, BLACK.</t>
  </si>
  <si>
    <t>SBB-B4R</t>
  </si>
  <si>
    <t>BACKBOX, 2 CHASSIS, RED.</t>
  </si>
  <si>
    <t>SBB-C4</t>
  </si>
  <si>
    <t>BACKBOX, 3 CHASSIS, BLACK.</t>
  </si>
  <si>
    <t>SBB-C4R</t>
  </si>
  <si>
    <t>BACKBOX, 3 CHASSIS, RED.</t>
  </si>
  <si>
    <t>SBB-D4</t>
  </si>
  <si>
    <t>BACKBOX, 4 CHASSIS, BLACK.</t>
  </si>
  <si>
    <t>SBB-D4R</t>
  </si>
  <si>
    <t>BACKBOX, 4 CHASSIS, RED.</t>
  </si>
  <si>
    <t>SEISKIT-2550</t>
  </si>
  <si>
    <t>SEISMIC KIT FOR THE FIREVOICE 25/50 SERIES. INCLUDES BATTERY BRACKET FOR TWO 7AH, 12AH, OR 18AH BATTERIES</t>
  </si>
  <si>
    <t>SEISKIT-320/B26</t>
  </si>
  <si>
    <t>SEISMIC KIT FOR THE NFS-320 AND BB-26. INCLUDES BATTERY BRACKET FOR TWO 26AH BATTERIES</t>
  </si>
  <si>
    <t>SEISKIT-BB100</t>
  </si>
  <si>
    <t>SEISMIC KIT FOR THE BB-100 AND BB-200. INCLUDES BATTERY BRACKET FOR TWO 100AH BATTERIES. TWO KITS ARE REQUIRED FOR THE BB-200</t>
  </si>
  <si>
    <t>SEISKIT-BB17</t>
  </si>
  <si>
    <t>SEISMIC KIT FOR THE BB-17. INCLUDES BATTERY BRACKET FOR TWO 18AH BATTERIES</t>
  </si>
  <si>
    <t>SEISKIT-BB25</t>
  </si>
  <si>
    <t>SEISMIC KIT FOR THE BB-25. INCLUDES BATTERY BRACKET FOR TWO 26AH BATTERIES</t>
  </si>
  <si>
    <t>SEISKIT-CAB</t>
  </si>
  <si>
    <t>SEISMIC KIT FOR THE CAB-4 SERIES CABINETS. INCLUDES BATTERY BRACKET FOR TWO 26AH BATTERIES</t>
  </si>
  <si>
    <t>SEISKIT-COMMENC</t>
  </si>
  <si>
    <t>SEISMIC KIT FOR THE SFP-5UD, SFP-10UD, FIREWARDEN 50, FIREWARDEN 100-2, RP-2001, AND RP-2002. INCLUDES BATTERY BRACKET FOR TWO 7AH, 12AH, OR 18AH BATTERIES</t>
  </si>
  <si>
    <t>SEISKIT-DAA</t>
  </si>
  <si>
    <t>SEISMIC KIT FOR THE DAX, DAA, AND DAA2 SERIES AMPLIFIERS. INCLUDES BATTERY BRACKET FOR TWO 12AH BATTERIES</t>
  </si>
  <si>
    <t>SEISKIT-LBB</t>
  </si>
  <si>
    <t>SEISMIC KIT FOR THE NFS-LBB. INCLUDES BATTERY BRACKET FOR TWO 55AH BATTERIES</t>
  </si>
  <si>
    <t>SEISKIT-PS/2/4</t>
  </si>
  <si>
    <t>SEISMIC KIT FOR THE FCPS-24S6/8, CAB-PS1, SFP-2402 AND SFP-2404. INCLUDES BATTERY BRACKET FOR TWO 7AH OR 12AH BATTERIES</t>
  </si>
  <si>
    <t>TR-320</t>
  </si>
  <si>
    <t>TRIM RING FOR NFS-320 CABINET.</t>
  </si>
  <si>
    <t>TR-320R</t>
  </si>
  <si>
    <t>TRIM RING FOR NFS-320 CABINET, RED</t>
  </si>
  <si>
    <t>TR-A4</t>
  </si>
  <si>
    <t>“A” SIZE TRIM RING FOR THE CAB-4 OR CAB-3 SERIES. BLACK.</t>
  </si>
  <si>
    <t>TR-AA4</t>
  </si>
  <si>
    <t>“AA” SIZE TRIM RING FOR THE CAB-4 OR CAB-3 SERIES. BLACK.</t>
  </si>
  <si>
    <t>TR-ABS2D</t>
  </si>
  <si>
    <t>TRIM RING FOR ABS-2D, BLACK</t>
  </si>
  <si>
    <t>TRABS-4D</t>
  </si>
  <si>
    <t>TRIM RING FOR ABS-4D, BLACK</t>
  </si>
  <si>
    <t>TR-B4</t>
  </si>
  <si>
    <t>“B” SIZE TRIM RING FOR THE CAB-4 OR CAB-3 SERIES. BLACK.</t>
  </si>
  <si>
    <t>TR-C4</t>
  </si>
  <si>
    <t>“C” SIZE TRIM RING FOR THE CAB-4 OR CAB-3 SERIES. BLACK.</t>
  </si>
  <si>
    <t>TR-D4</t>
  </si>
  <si>
    <t>“D” SIZE TRIM RING FOR THE CAB-4 OR CAB-3 SERIES. BLACK.</t>
  </si>
  <si>
    <t>VP-2B</t>
  </si>
  <si>
    <t>2” FILLER DRESS PLATE.  USED WHEN THE ADP-4B IS INSTALLED IN THE TOP ROW OF A CAB-4 SERIES BACKBOX. (ONLY NFS-3030/NFS-640)</t>
  </si>
  <si>
    <t>WC-2</t>
  </si>
  <si>
    <t>WIRE CHANNEL. PROVIDES A PAIR OF WIRE TRAYS TO NEATLY ROUTE WIRE IN A CAB-4 SERIES BACKBOX</t>
  </si>
  <si>
    <t>BAT-121000</t>
  </si>
  <si>
    <t>BATTERY, 12 VOLT, 100 AH.</t>
  </si>
  <si>
    <t>BAT-12120-BP</t>
  </si>
  <si>
    <t>FOUR (4) BAT-12120 BAT-12120 (12V, 12AH)</t>
  </si>
  <si>
    <t>BAT-12180-BP</t>
  </si>
  <si>
    <t>TWO (2) BAT-12180 (12V, 18AH)</t>
  </si>
  <si>
    <t>BAT-12260-BP</t>
  </si>
  <si>
    <t>TWO (2) BAT-12660 (12V, 26AH)</t>
  </si>
  <si>
    <t>BAT-1250-BP</t>
  </si>
  <si>
    <t>TEN (10) BAT-1250 (12V, 5AH)</t>
  </si>
  <si>
    <t>BAT-12550</t>
  </si>
  <si>
    <t>BATTERY, 12 VOLT, 55 AH.</t>
  </si>
  <si>
    <t>BAT-1270-BP</t>
  </si>
  <si>
    <t>FIVE (5) BAT-1270 (12V, 7AH) SHIPPED IN EACH BULK PACK</t>
  </si>
  <si>
    <t>411</t>
  </si>
  <si>
    <t>3 CHANNEL, DUAL LINE SLAVE DACT; REQUIRES PRO-411 PROGRAMMER.</t>
  </si>
  <si>
    <t>411RK</t>
  </si>
  <si>
    <t>RELAY KIT, TWO PROGRAMMABLE RELAYS, FORM-C, 411UDAC ONLY.</t>
  </si>
  <si>
    <t>411UD</t>
  </si>
  <si>
    <t>4 CHANNEL DUAL LINE SLAVE PROGRAMMER DACT; FORM-C RELAY AND UP/DOWNLOAD CAPABILITY.  REQUIRES PRO-411.</t>
  </si>
  <si>
    <t>411UDAC</t>
  </si>
  <si>
    <t>4 CHANNEL, DUAL LINE, STAND-ALONE COMMUNICATOR; 1 AMP NAC, INTEGRAL BATTERY CHARGER, REMOTE UPLOAD/DOWNLOAD CAPABILITY.</t>
  </si>
  <si>
    <t>25 FT. ANTENNA CABLE, LOW LOSS</t>
  </si>
  <si>
    <t>50 FT. ANTENNA CABLE, LOW LOSS</t>
  </si>
  <si>
    <t>IPGSM-COM, IPGSM-COMA HANDHELD PROGRAMMER</t>
  </si>
  <si>
    <t>ALMSC119</t>
  </si>
  <si>
    <t>RJ45-DB9F CONNECTOR</t>
  </si>
  <si>
    <t>BB-UZC</t>
  </si>
  <si>
    <t>OPTIONAL ENCLOSURE FOR APPLICATIONS WHERE THE UZC-256 WILL NOT FIT IN PANEL ENCLOSURE; BLACK</t>
  </si>
  <si>
    <t>BB-UZC-R</t>
  </si>
  <si>
    <t>OPTIONAL ENCLSOURE FOR APPLICATIONS WHERE THE UZC-256 WILL NOT FIT IN PANEL ENCLOSURE; RED</t>
  </si>
  <si>
    <t>DPI-232</t>
  </si>
  <si>
    <t>DIRECT PANEL INTERFACE.  MODEM INTERFACE FOR DIRECT WIRE (NO DIAL-UP CAPABILITIES) FOR INTERCONNECTING PANELS.  REPLACES TPI-232 IN DIRECT WIRE APPLICATIONS.</t>
  </si>
  <si>
    <t>ESD-100</t>
  </si>
  <si>
    <t>VISORALARM-PLUS UL LISTED SURGE PROTECTOR IN CHS-M3 OR CPU2-640 CHASSIS</t>
  </si>
  <si>
    <t>HPTCOVER</t>
  </si>
  <si>
    <t>PLUG IN TRANSFORMER BOX FOR IPGSM COMMUNICATOR</t>
  </si>
  <si>
    <t>IPCHSKIT</t>
  </si>
  <si>
    <t>CHASSIS TO MOUNT IP COMMUNICATOR IN CHSA SERIES CHASSIS</t>
  </si>
  <si>
    <t>MCBL-7</t>
  </si>
  <si>
    <t>DACT PHONE CORDS -- 7 FOOT.</t>
  </si>
  <si>
    <t>PRO-411</t>
  </si>
  <si>
    <t>HAND-HELD PROGRAMMER FOR LOCAL PROGRAMMING OF 411, 411UD OR 411UDAC.</t>
  </si>
  <si>
    <t>UBS-1</t>
  </si>
  <si>
    <t>BACKBOX, UDACT, WITH VIEWING WINDOW AND OPTIONAL RELAY MOUNT.</t>
  </si>
  <si>
    <t>UBS-1B</t>
  </si>
  <si>
    <t>METAL ENCLOSURE WITH SOLID DOOR FOR REMOTE MOUNTING OF THE UDACT-2, BLACK</t>
  </si>
  <si>
    <t>UBS-1R</t>
  </si>
  <si>
    <t>METAL ENCLOSURE WITH SOLID DOOR FOR REMOTE MOUNTING OF THE UDACT-2, RED</t>
  </si>
  <si>
    <t>UDACT-2</t>
  </si>
  <si>
    <t>UNIVERSAL DIGITAL ALARM COMMUNICTATOR TRANSMITTER-2</t>
  </si>
  <si>
    <t>UZC-HI</t>
  </si>
  <si>
    <t>HARDWARE KIT TO CONNECT THE UZC-256 TO A PC.; INCLUDES: NULL MODEM CABLE, AC POWER ADAPTER, AND 9-PIN TO 25-PIN CONVERTER.</t>
  </si>
  <si>
    <t>HS-NCM-MF</t>
  </si>
  <si>
    <t>HIGH-SPEED NETWORK COMMUNICATIONS MODULE, FIBER-OPTIC CABLE INTERFACE (MULTI-MODE).</t>
  </si>
  <si>
    <t>HS-NCM-MFSF</t>
  </si>
  <si>
    <t>HIGH-SPEED NETWORK COMMUNICATIONS MODULE, FIBER-OPTIC CABLE INTERFACE (MULTI-MODE FIBER TO SINGLE-MODE FIBER)</t>
  </si>
  <si>
    <t>HS-NCM-SF</t>
  </si>
  <si>
    <t>HIGH-SPEED NETWORK COMMUNICATIONS MODULE, FIBER-OPTIC CABLE INTERFACE (SINGLE-MODE)</t>
  </si>
  <si>
    <t>MON-22LCDW</t>
  </si>
  <si>
    <t>22" UL-LISTED WIDE-SCREEN LCD, 1680X1050 WSXGA</t>
  </si>
  <si>
    <t>MON-22LCDW-TS</t>
  </si>
  <si>
    <t>22" UL-LISTED CAPACITIVE TOUCH-SCREEN, USB CONTROLLER, CUSTOM STAND</t>
  </si>
  <si>
    <t>MON-42LCDW</t>
  </si>
  <si>
    <t>42" UL-LISTED WIDE-SCREEN LCD, 1920X1080P</t>
  </si>
  <si>
    <t>NCM-F</t>
  </si>
  <si>
    <t>NETWORK CONTROL MODULE - MULTI MODE FIBER; ORDER ONE NCM PER NETWORK NODE (CPU-640/3030,NCA,CPU2-640/3030,NCA-2,DVC, ETC).</t>
  </si>
  <si>
    <t>NCM-W</t>
  </si>
  <si>
    <t>NETWORK CONTROL MODULE - WIRE; ORDER ONE NCM PER NETWORK NODE (CPU-640/3030,NCA,CPU2-640/3030,NCA-2,DVC, ETC).</t>
  </si>
  <si>
    <t>NFN-GW-EM-3</t>
  </si>
  <si>
    <t>INTELLIGENT GATEWAY INTERFACE FOR THE ONYXWORKS™ FIRE MONITORING WORKSTATION</t>
  </si>
  <si>
    <t>NFN-GW-PC-F</t>
  </si>
  <si>
    <t>NFN GATEWAY PC CARD WITH FIBER.</t>
  </si>
  <si>
    <t>NFN-GW-PC-HNMF</t>
  </si>
  <si>
    <t>NFN-GW-PC-HNSF</t>
  </si>
  <si>
    <t>NFN-GW-PC-W</t>
  </si>
  <si>
    <t>NFN GATEWAY PC CARD WITH WIRE.</t>
  </si>
  <si>
    <t>RPT-F</t>
  </si>
  <si>
    <t>NETWORK FIBER OPTICS REPEATER.</t>
  </si>
  <si>
    <t>RPT-W</t>
  </si>
  <si>
    <t>NETWORK WIRE REPEATER.</t>
  </si>
  <si>
    <t>RPT-WF</t>
  </si>
  <si>
    <t>NETWORK WIRE TO FIBER OPTICS REPEATER.</t>
  </si>
  <si>
    <t>SLC-IM</t>
  </si>
  <si>
    <t>CIRCUIT-INTEGRATION MODULE PROVIDES A COMMUNICATION LINK BETWEEN A VESDANET NETWORK AND A FIRE ALARM CONTROL PANEL (FACP) VIA THE VHX-1420-HFS</t>
  </si>
  <si>
    <t>VESDA-HLI-GW</t>
  </si>
  <si>
    <t>INTELLIGENT INTERFACE THAT PROVIDES A COMMUNICATION LINK BETWEEN THE NOTI-FIRE-NET™ NETWORK AND VESDA™ DETECTORS ON THE VESDANET™</t>
  </si>
  <si>
    <t>FIRSTVISION-ENC</t>
  </si>
  <si>
    <t>ONYX FIRSTVISION™ BACKBOX WITH DOOR</t>
  </si>
  <si>
    <t>FIRSTVISION-LCD</t>
  </si>
  <si>
    <t>ONYX FIRSTVISION™ USER INTERFACE SOFTWARE AND HARDWARE PACKAGE. INCLUDES 22” LCD TOUCH-SCREEN PC, ONBOARD ETHERNET, AND USB PORTS. PACKAGE ALSO INCLUDES ONE SOFTWARE LICENSE, AND CONFIGURATION SOFTWARE. FIRSTVISION-ENC BACKBOX WITH DOOR MUST BE ORDERED SEPARATELY.</t>
  </si>
  <si>
    <t>BACNET-GW-3</t>
  </si>
  <si>
    <t>INTELLIGENT INTERFACE USING BACNET PROTOCOL THAT A PROVIDES A COMMUNICATIONS LINKS BETWEEN A BUILDING MANAGEMENT SYSTEM (BMS) AND FIRE ALARM CONTROL PANELS</t>
  </si>
  <si>
    <t>CAP-GW</t>
  </si>
  <si>
    <t>EMERGENCY COMMUNICATIONS RECEIVERS SYSTEM - DRMNS GATEWAY USING CAP PROTOCOL (INQUIRE REGARDING VENDOR COMPARTIBILITY)</t>
  </si>
  <si>
    <t>NOTIFY-IP</t>
  </si>
  <si>
    <t>DP-9692</t>
  </si>
  <si>
    <t>DRESS PANEL FOR FIREWARDEN-100-2; RED</t>
  </si>
  <si>
    <t>DP-9692B</t>
  </si>
  <si>
    <t>DRESS PANEL FOR THE FIREWARDEN 100-2, BLACK</t>
  </si>
  <si>
    <t>MULTIMOD-BRKT</t>
  </si>
  <si>
    <t>MULTI-MODULE MOUNTING BRACKET; FOR ONE OPTIONAL MULTI-MODULE IN ROME-B</t>
  </si>
  <si>
    <t>N100-ISO</t>
  </si>
  <si>
    <t>NC-100</t>
  </si>
  <si>
    <t>ADDRESSABLE CONTROL MODULE ; CONFIGURED FOR ONE CLASS A OR CLASS B NAC.</t>
  </si>
  <si>
    <t>NC-100R</t>
  </si>
  <si>
    <t>ADDRESSABLE RELAY MODULE ; PROVIDES 2 FORM-C DRY CONTACTS THAT SWITCH TOGETHER.</t>
  </si>
  <si>
    <t>NDM-100</t>
  </si>
  <si>
    <t>ADDRESSABLE DUAL MONITOR MODULE; 2 CLASS B.</t>
  </si>
  <si>
    <t>NMM-100</t>
  </si>
  <si>
    <t>ADDRESSABLE MONITOR MODULE; SUPERVISES EITHER A CLASS A OR CLASS B CIRCUIT OF N.D. DRY-CONTACT INPUT DEVICES.</t>
  </si>
  <si>
    <t>NMM-100-10</t>
  </si>
  <si>
    <t>ADDRESSABLE 10 INPUT MULTIMOD</t>
  </si>
  <si>
    <t>NMM-100P</t>
  </si>
  <si>
    <t>ADDRESSABLE MINI MODULE; SUPERVISES A CLASS B CIRCUIT OF N.D. DRY-CONTACT DEVICES.</t>
  </si>
  <si>
    <t>NOT-BG12LX</t>
  </si>
  <si>
    <t>ADDRESSABLE PULL STATION.</t>
  </si>
  <si>
    <t>NZM-100</t>
  </si>
  <si>
    <t>ADDRESSABLE 2-WIRE DETECTOR ZONE MODULE.</t>
  </si>
  <si>
    <t>NZM-100-6</t>
  </si>
  <si>
    <t>6-INPUT (CLASS B) OR 3-INPUT (CLASS A) 2-WIRE DET. ZONE MODULE</t>
  </si>
  <si>
    <t>PRT/PK-CABLE</t>
  </si>
  <si>
    <t>CABLE PRINTER/PERSONAL COMPUTER INTERFACE CABLE</t>
  </si>
  <si>
    <t>ROME-B</t>
  </si>
  <si>
    <t>RELAY OPTION MODULE ENCLOSURE; INCLUDES ONE N-ANN-RLY. ROOM FOR ONE ADDITIONAL RELAY MODULE OR ADDRESSABLE MULTI-MODULE; BLACK</t>
  </si>
  <si>
    <t>XRM-24BE</t>
  </si>
  <si>
    <t>TRANSFORMER ASSEMBLY; EXPANDS SYSTEM POWER OUTPUT TO 6 AMPS; FOR USE WITH REV 2 OR HIGHER FIREWARDEN-100-2E PANELS ONLY.</t>
  </si>
  <si>
    <t>ZNAC-92</t>
  </si>
  <si>
    <t>CLASS A CONVERTER FOR NFW2-100 NACS ONLY</t>
  </si>
  <si>
    <t>DP-ES-B</t>
  </si>
  <si>
    <t>OPTIONAL DRESS PANEL, BLACK</t>
  </si>
  <si>
    <t>DP-ES-R</t>
  </si>
  <si>
    <t>OPTIONAL DRESS PANEL, RED</t>
  </si>
  <si>
    <t>IPOTS-COM</t>
  </si>
  <si>
    <t>IPOTS CARD</t>
  </si>
  <si>
    <t>N-ANN-100</t>
  </si>
  <si>
    <t>REMOTE MIMIC ANNUNCIATOR, 100 CHARACTER DISLAY, BLACK</t>
  </si>
  <si>
    <t>N-ANN-100R</t>
  </si>
  <si>
    <t>REMOTE MIMIC ANNUNCIATOR, 100 CHARACTER DISLAY, RED</t>
  </si>
  <si>
    <t>NFW-100X</t>
  </si>
  <si>
    <t>ADDRESSABLE FIRE ALARM CONTROL PANEL, 198 ADDRESSABLE DEVICES ON ONE SLC, BLACK</t>
  </si>
  <si>
    <t>NFW-100XR</t>
  </si>
  <si>
    <t>ADDRESSABLE FIRE ALARM CONTROL PANEL, 198 ADDRESSABLE DEVICES ON ONE SLC, RED.</t>
  </si>
  <si>
    <t>NFW-50X</t>
  </si>
  <si>
    <t>ADDRESSABLE FIRE ALARM CONTROL PANEL, 50 ADDRESSABLE DEVICES ON ONE SLC, BLACK.</t>
  </si>
  <si>
    <t>NFW-50XR</t>
  </si>
  <si>
    <t>ADDRESSABLE FIRE ALARM CONTROL PANEL, 50 ADDRESSABLE DEVICES ON ONE SLC, RED.</t>
  </si>
  <si>
    <t>PWRMOD24</t>
  </si>
  <si>
    <t>TRANSFORMER, EXPANDS NFW-100X SYSTEM POWER TO 6 AMPS</t>
  </si>
  <si>
    <t>4XLM</t>
  </si>
  <si>
    <t>ANNUNCIATOR DRIVER MODULE.  SFP-2404 ONLY</t>
  </si>
  <si>
    <t>4XTM</t>
  </si>
  <si>
    <t>PLUG-IN TRANSMITTER MODULE; PROVIDES MUNICIPAL BOX AND REMOTE STATION CONNECTIONS.</t>
  </si>
  <si>
    <t>4XZM</t>
  </si>
  <si>
    <t>4 ZONE FUNCTION RELAY MODULE.  SFP-2404 ONLY</t>
  </si>
  <si>
    <t>ANN-MBRLY</t>
  </si>
  <si>
    <t>OPTIONAL MOUNTING BRACKET (ANN-RLY)</t>
  </si>
  <si>
    <t>ANN-SB80KIT-B</t>
  </si>
  <si>
    <t>BACKBOX KIT, SURFACE MOUNT, USED WITH N-ANN-80 , BLACK</t>
  </si>
  <si>
    <t>ANN-SB80KIT-W</t>
  </si>
  <si>
    <t>BACKBOX KIT, SURFACE MOUNT USED WITH N-ANN-80 , WHITE</t>
  </si>
  <si>
    <t>CAC-4</t>
  </si>
  <si>
    <t>CLASS A CONVERTER; FOR INITIATING DEVICE CIRCUITS (IDC) AND NOTIFICATION APPLIANCE CIRCUITS (NAC).  SFP-2404 ONLY.</t>
  </si>
  <si>
    <t>DP-51050</t>
  </si>
  <si>
    <t>DRESS PANEL, RED</t>
  </si>
  <si>
    <t>DP-51050B</t>
  </si>
  <si>
    <t>DRESS PANEL, BLACK</t>
  </si>
  <si>
    <t>N-ANN-80</t>
  </si>
  <si>
    <t>REMOTE LCD ANNUNCIATOR MIMICS THE FACP DISPLAY, 80 CHARACTER DISPLAY. BLACK</t>
  </si>
  <si>
    <t>N-ANN-80-W</t>
  </si>
  <si>
    <t>REMOTE LCD ANNUNCIATOR MIMICS THE FACP DISPLAY, 80 CHARACTER DISPLAY. WHITE</t>
  </si>
  <si>
    <t>N-ANN-I/O</t>
  </si>
  <si>
    <t>INPUT/OUTPUT MODULE FOR DRIVING GRAPHIC ANNUNCIATORS OR RELAYS.</t>
  </si>
  <si>
    <t>N-ANN-LED</t>
  </si>
  <si>
    <t>ANNUNCIATOR MODULE, 10 INPUT ZONES, ALARM(RED), TROUBLE(YELLOW), SUPERVISORY(YELLOW), BLACK BOX</t>
  </si>
  <si>
    <t>N-ANN-LED-R</t>
  </si>
  <si>
    <t>ANNUNCIATOR MODULE, 10 INPUT ZONES, ALARM(RED), TROUBLE(YELLOW), SUPERVISORY(YELLOW), RED BOX</t>
  </si>
  <si>
    <t>N-ANN-LED-W</t>
  </si>
  <si>
    <t>ANNUNCIATOR MODULE, 10 INPUT ZONES, ALARM(RED), TROUBLE(YELLOW), SUPERVISORY(YELLOW), GREY BOX</t>
  </si>
  <si>
    <t>N-ANN-RLED</t>
  </si>
  <si>
    <t>ANNUNCIATOR MODULE, 10 INPUT ZONES, RED LEDS ONLY, BLACK BOX</t>
  </si>
  <si>
    <t>N-ANN-RLED-R</t>
  </si>
  <si>
    <t>ANNUNCIATOR MODULE, 10 INPUT ZONES, RED LEDS ONLY, RED BOX</t>
  </si>
  <si>
    <t>N-ANN-RLY</t>
  </si>
  <si>
    <t>RELAY MODULE WITH 10 FORM C RELAYS</t>
  </si>
  <si>
    <t>N-ANN-S/PG</t>
  </si>
  <si>
    <t>SERIAL/PARALLEL PRINTER INTERFACE MODULE FOR CONNECTING PRINTER TO FACP. FOR NFW-50 ONLY.</t>
  </si>
  <si>
    <t>N-CAC-5X</t>
  </si>
  <si>
    <t>CLASS A CONVERTER MODULE</t>
  </si>
  <si>
    <t>SFP-10UD</t>
  </si>
  <si>
    <t>10 ZONE CONVENTIONAL FIRE CONTROL PANEL WITH DACT AND 7 AMP POWER SUPPLY.</t>
  </si>
  <si>
    <t>SFP-10UDC</t>
  </si>
  <si>
    <t>ULC/UL LISTED, 10 ZONE CONVENTIONAL FIRE CONTROL PANEL WITH DACT AND 7 AMP POWER SUPPLY.  INCLUDES INTERNAL DRESS PANEL WITH BUILT-IN ANNUNCIATOR MODULE</t>
  </si>
  <si>
    <t>SFP-10UDE</t>
  </si>
  <si>
    <t>10 ZONE CONVENTIONAL FIRE CONTROL PANEL WITH DACT AND 7 AMP POWER SUPPLY. 240 VOLTS</t>
  </si>
  <si>
    <t>SFP-10UDR</t>
  </si>
  <si>
    <t>10 ZONE CONVENTIONAL FIRE CONTROL PANEL WITH DACT AND 7 AMP POWER SUPPLY. RED</t>
  </si>
  <si>
    <t>SFP-2402</t>
  </si>
  <si>
    <t>FIRE ALARM CONTROL PANEL, 2-ZONE, CLASS B; 24VDC, ONE CLASS B NAC, FEATURES: MAINTENANCE ALERT, DRIFT COMP, AND DETECTOR SENSITIVITY AUTOMATICALLY ADJUSTED.</t>
  </si>
  <si>
    <t>SFP-2402E</t>
  </si>
  <si>
    <t>SFP-2402 CONTROL PANEL 220/240VAC</t>
  </si>
  <si>
    <t>SFP-2404</t>
  </si>
  <si>
    <t>FIRE ALARM CONTROL PANEL, 4-ZONE, CLASS B/A; USE CAC-4 FOR CLASS A, 24VDC, ONE CLASS B/A (USE CAC-4 FOR CLASS A) NAC,.</t>
  </si>
  <si>
    <t>SFP-2404E</t>
  </si>
  <si>
    <t>SFP-2404 CONTROL PANEL 220/240VAC</t>
  </si>
  <si>
    <t>SFP-5UD</t>
  </si>
  <si>
    <t>5 ZONE CONVENTIONAL FIRE CONTROL PANEL WITH DACT AND 3 AMP POWER SUPPLY.</t>
  </si>
  <si>
    <t>SFP-5UDC</t>
  </si>
  <si>
    <t>ULC/UL LISTED, 5 ZONE CONVENTIONAL FIRE CONTROL PANEL WITH DACT AND 7 AMP POWER SUPPLY.  INCLUDES INTERNAL DRESS PANEL WITH BUILT-IN ANNUNCIATOR MODULE</t>
  </si>
  <si>
    <t>SFP-5UDE</t>
  </si>
  <si>
    <t>5 ZONE CONVENTIONAL FIRE CONTROL PANEL WITH DACT AND 3 AMP POWER SUPPLY. 240 VOLTS</t>
  </si>
  <si>
    <t>SFP-5UDR</t>
  </si>
  <si>
    <t>5 ZONE CONVENTIONAL FIRE CONTROL PANEL WITH DACT AND 3 AMP POWER SUPPLY. RED</t>
  </si>
  <si>
    <t>TR-1-B</t>
  </si>
  <si>
    <t>OPTIONAL BACK BOX TRIM RING.</t>
  </si>
  <si>
    <t>TR-CE</t>
  </si>
  <si>
    <t>TRIM RING USED WITH NFW2-100 AND NFW-50, SFP-5UD, SFP-10UD, RP-2001, RP-2002; RED</t>
  </si>
  <si>
    <t>TR-CE-B</t>
  </si>
  <si>
    <t>TRIM RING USED WITH NFW2-100 AND NFW-50, SFP-5UD, SFP-10UD, RP-2001, RP-2002; BLACK</t>
  </si>
  <si>
    <t>XRM-24</t>
  </si>
  <si>
    <t>TRANSFORMER ASSEMBLY; EXPANDS NOTIFICATION APPLIANCE CIRCUIT POWER FROM 2.5 TO 5 AMPS.  SFP-2404 ONLY</t>
  </si>
  <si>
    <t>2151</t>
  </si>
  <si>
    <t>SMOKE DETECTOR HEAD, PHOTO, LOW-PROFILE</t>
  </si>
  <si>
    <t>2151T</t>
  </si>
  <si>
    <t>SMOKE DETECTOR HEAD, PHOTO/THERMAL, LOW-PROFILE -REQ. B100 SERIES BASE</t>
  </si>
  <si>
    <t>2WTA-B</t>
  </si>
  <si>
    <t>I3 PHOTO DETECTOR, PLUG-IN, 2-WIRE, 12/24 VDC, 135 °F THERMAL, TEMPORAL 85 DBA SOUNDER.</t>
  </si>
  <si>
    <t>2WTR-B</t>
  </si>
  <si>
    <t>I3 PHOTO DETECTOR, PLUG-IN, 2-WIRE, 12/24 VDC, 135 °F THERMAL, FORM-C RELAY.</t>
  </si>
  <si>
    <t>4WITAR-B</t>
  </si>
  <si>
    <t>I3 PHOTO DETECTOR, PLUG-IN, 4-WIRE, 12/24 VDC, ISOLATED 135 DEG F THERMAL, TEMPORAL 85 DBA SOUNDER, FORM-C RELAY.</t>
  </si>
  <si>
    <t>4WTA-B</t>
  </si>
  <si>
    <t>I3 PHOTO DETECTOR, PLUG-IN, 4-WIRE, 12/24 VDC, 135 °F THERMAL, TEMPORAL 85 DBA SOUNDER.</t>
  </si>
  <si>
    <t>4WTAR-B</t>
  </si>
  <si>
    <t>I3 PHOTO DETECTOR, PLUG-IN, 4-WIRE, 12/24 VDC, 135 °F THERMAL, TEMPORAL 85 DBA SOUNDER, FORM-C RELAY.</t>
  </si>
  <si>
    <t>4WTR-B</t>
  </si>
  <si>
    <t>I3 PHOTO DETECTOR, PLUG-IN, 4-WIRE, 12/24 VDC, 135 °F THERMAL, FORM-C RELAY.</t>
  </si>
  <si>
    <t>5151</t>
  </si>
  <si>
    <t>135 °F (57°C) ELECTRONIC FIXED &amp; ROR HEAT; REQUIRES B400 SERIES BASE.</t>
  </si>
  <si>
    <t>A77-AB2</t>
  </si>
  <si>
    <t>I³ RETROFIT ADAPTER BRACKET.</t>
  </si>
  <si>
    <t>B110LP</t>
  </si>
  <si>
    <t>BASE, 2-WIRE, LOW-PROFILE, FLANGED, 12/24VDC</t>
  </si>
  <si>
    <t>B112LP</t>
  </si>
  <si>
    <t>BASE, 4-WIRE, LOW-PROFILE, FORM-A&amp;C, 24VDC</t>
  </si>
  <si>
    <t>CO1224T</t>
  </si>
  <si>
    <t>CONVENTIONAL CARBON MONOXIDE DETECTOR, 12/24 VDC, WITH SOUNDER AND TROUBLE RELAY WITH TEST FUNCTION; UL2075 LISTED</t>
  </si>
  <si>
    <t>CO1224TR</t>
  </si>
  <si>
    <t>CONVENTIONAL CARBON MONOXIDE DETECTOR, 12/24 VDC, WITH SOUNDER AND TROUBLE RELAY WITH TEST FUNCTION, ROUND; UL2075 LISTED</t>
  </si>
  <si>
    <t>CO-PLATE</t>
  </si>
  <si>
    <t>CO DETECTOR PLATE, PACKAGE OF 5.  USE WHEN REPLACING ROUND CO DETECTORS WITH THE CO1224T.</t>
  </si>
  <si>
    <t>RRS-MOD</t>
  </si>
  <si>
    <t>REVERSING RELAY/SYNCH MODULE.</t>
  </si>
  <si>
    <t>SENS-RDR</t>
  </si>
  <si>
    <t>I³ SENSITIVITY READER.</t>
  </si>
  <si>
    <t>BEAM DETECTOR WITH REFLECTOR, UL LISTED, ADDRESSABLE</t>
  </si>
  <si>
    <t>OSI-R-SS</t>
  </si>
  <si>
    <t>HAZ-WP-PULL</t>
  </si>
  <si>
    <t>FIRE ALARM PULL STATION FOR HAZARDOUS, NON-HAZARDOUS, WEATHERPROOF OR HARSH LOCATIONS</t>
  </si>
  <si>
    <t>XAL-53</t>
  </si>
  <si>
    <t>KILARK MANUAL STATION, EXPLOSION-PROOF; NO &amp; NC CONTACTS.</t>
  </si>
  <si>
    <t>ALPHA-215</t>
  </si>
  <si>
    <t>PROGRAMMABLE LED ARRAY, 2.5” X 26” DISPLAY</t>
  </si>
  <si>
    <t>LEDSIGN-GW</t>
  </si>
  <si>
    <t>UL LISTED SIGN MESSAGE GENERATOR GATEWAY, USE WITH OAX2-24V.  EACH GATEWAY CAN CONTROL UP TO 10 OAX2-24V SIGNS</t>
  </si>
  <si>
    <t>MEGADOT</t>
  </si>
  <si>
    <t>PROGRAMMABLE LED ARRAY, 4.0” X 45.5” DISPLAY</t>
  </si>
  <si>
    <t>MNS-4000UL/24</t>
  </si>
  <si>
    <t>MNS 4000 LED DISPLAY, 24V, UL1638</t>
  </si>
  <si>
    <t>MNS-CONTROL16</t>
  </si>
  <si>
    <t>FACP INTERFACE FOR LED ARRAYS, 16 MESSAGES</t>
  </si>
  <si>
    <t>MNS-CONTROL8</t>
  </si>
  <si>
    <t>FACP INTERFACE FOR LED ARRAYS, 8 MESSAGES</t>
  </si>
  <si>
    <t>UL-LISTED LED SIGN</t>
  </si>
  <si>
    <t>SP-2/MNS</t>
  </si>
  <si>
    <t>TWO MESSAGE SIGN, “ANNOUNCEMENT” AND “EVACUATE”</t>
  </si>
  <si>
    <t>SP-4</t>
  </si>
  <si>
    <t>FOUR MESSAGE SIGN, “FIRE”, “WEATHER”, “ANNOUNCEMENT”, “EVACUATE”</t>
  </si>
  <si>
    <t>11337-L9</t>
  </si>
  <si>
    <t>IR-F9 CALIBRATION KIT FOR USE WITH 58/103L CYLINDERS</t>
  </si>
  <si>
    <t>129570-L3</t>
  </si>
  <si>
    <t>S301D2COMB - COMBUSTIBLE EXPLOSION PROOF SENSOR - (GAIN 1.0-1.3 / METHANE)</t>
  </si>
  <si>
    <t>1309-0071</t>
  </si>
  <si>
    <t>E3PT-CAGE - PROTECTIVE WIRE GUARD FOR E³POINT</t>
  </si>
  <si>
    <t>1309A0035</t>
  </si>
  <si>
    <t>E3H2S - HYDROGEN SULFIDE (H2S); -40° TO 50°C (-40° TO 122°F)</t>
  </si>
  <si>
    <t>1309A0036</t>
  </si>
  <si>
    <t>E302 - OXYGEN (O2);  -40° TO 50°C (-40° TO 122°F)</t>
  </si>
  <si>
    <t>1309A0037</t>
  </si>
  <si>
    <t>E3NO2 - NITROGEN DIOXIDE (NO2); -40° TO 50°C (-40° TO 122°F)</t>
  </si>
  <si>
    <t>1309A0038</t>
  </si>
  <si>
    <t>E3SCO - CARBON MONOXIDE (CO); -20° TO 50°C (-4° TO 122°F)</t>
  </si>
  <si>
    <t>1309A0039</t>
  </si>
  <si>
    <t>E3H2 - HYDROGEN (H2); -40° TO 50°C (-40° TO 122°F)</t>
  </si>
  <si>
    <t>1309A0040</t>
  </si>
  <si>
    <t>E3M - METHANE (CH4); -40° TO 50°C (-40° TO 122°F)</t>
  </si>
  <si>
    <t>1309A0041</t>
  </si>
  <si>
    <t>E3P - PROPANE (C3H8); -40° TO 50°C (-40° TO 122°F)</t>
  </si>
  <si>
    <t>1309A0042</t>
  </si>
  <si>
    <t>E3SA - E³POINT WITHOUT SENSOR, WALL MOUNT, ANALOG, 24VAC/DC</t>
  </si>
  <si>
    <t>1309A0043</t>
  </si>
  <si>
    <t>E3SAH - E³POINT WITHOUT SENSOR, WALL MOUNT, ANALOG, 120VAC</t>
  </si>
  <si>
    <t>1309A0047</t>
  </si>
  <si>
    <t>E3SM - E³POINT WITHOUT SENSOR, WALL MOUNT, MODBUS/BACNET, 24VAC/DC</t>
  </si>
  <si>
    <t>1309A0049</t>
  </si>
  <si>
    <t>E3DA - E³POINT WITHOUT SENSOR, DUCT MOUNT, ANALOG, 24VAC/DC</t>
  </si>
  <si>
    <t>1309A0056</t>
  </si>
  <si>
    <t>E3SRMO2 - E³POINT REMOTE SENSOR, OXYGEN (O2)</t>
  </si>
  <si>
    <t>1309A0057</t>
  </si>
  <si>
    <t>E3SRMNO2 - E³POINT REMOTE SENSOR, NITROGEN DIOXIDE (NO2)</t>
  </si>
  <si>
    <t>1309A0058</t>
  </si>
  <si>
    <t>E3SRMH2S - E³POINT REMOTE SENSOR, HYDROGEN SULFIDE (H2S)</t>
  </si>
  <si>
    <t>1309A0059</t>
  </si>
  <si>
    <t>E3SRMH2 - E³POINT REMOTE SENSOR, HYDROGEN (H2)</t>
  </si>
  <si>
    <t>1309A0060</t>
  </si>
  <si>
    <t>E3SRMCO - E³POINT REMOTE SENSOR, CARBON MONOXIDE (CO)</t>
  </si>
  <si>
    <t>1309A0061</t>
  </si>
  <si>
    <t>E3SRMM - E³POINT REMOTE SENSOR, METHANE (CH4)</t>
  </si>
  <si>
    <t>1309A0062</t>
  </si>
  <si>
    <t>E3SRMP - E³POINT REMOTE SENSOR, PROPANE (C3H8)</t>
  </si>
  <si>
    <t>1309K0002</t>
  </si>
  <si>
    <t>CAL KIT 58-103L CYLINDERS (ALL PRODUCTS EXCEPT SQN8X, IR-F9 &amp; XCD)</t>
  </si>
  <si>
    <t>1309K0003</t>
  </si>
  <si>
    <t>ECLAB - SPLASH GUARD ENCLOSURE</t>
  </si>
  <si>
    <t>301-ADI</t>
  </si>
  <si>
    <t>301-ADI ANALOG DIGITAL INPUT CONVERTER (4-20MA TO MODBUS RS-485)</t>
  </si>
  <si>
    <t>301-C</t>
  </si>
  <si>
    <t>301C CONTROLLER, PLASTIC ENCLOSURE</t>
  </si>
  <si>
    <t>301-C-DLC</t>
  </si>
  <si>
    <t>301C CONTROLLER, WITH DATALOGGER, PLASTIC ENCLOSURE</t>
  </si>
  <si>
    <t>301-EM-US3</t>
  </si>
  <si>
    <t>301-EM CONTROLLER TYPE 3 US</t>
  </si>
  <si>
    <t>301-R8-FS</t>
  </si>
  <si>
    <t>301-R8 RELAY MODULE WITH 8 RELAYS, FAILSAFE</t>
  </si>
  <si>
    <t>420-I</t>
  </si>
  <si>
    <t>420I DIGITAL ANALOG OUTPUT CONVERTER. MODBUS RS-485 TO 4-20MA</t>
  </si>
  <si>
    <t>998-012-001</t>
  </si>
  <si>
    <t>CH4 (25% LEL), AIR BALANCE, 103 L</t>
  </si>
  <si>
    <t>AAY80-390</t>
  </si>
  <si>
    <t>GAS SENSOR O2 4OXV</t>
  </si>
  <si>
    <t>8 OUTPUT VAC POWER SUPPLY. 24VAC@25A OR 28VAC@20A. UL/CUL.</t>
  </si>
  <si>
    <t>EC-FX-NH3-HR</t>
  </si>
  <si>
    <t>EC-FX REPLACEMENT NH3 CELL 0-500/1000PPM</t>
  </si>
  <si>
    <t>GFV213</t>
  </si>
  <si>
    <t>NH3 (25 PPM), N2 BALANCE, 58 L</t>
  </si>
  <si>
    <t>GFV543</t>
  </si>
  <si>
    <t>HFO-1234YF (500 PPM), N2 BALANCE, 103 L</t>
  </si>
  <si>
    <t>GFV544</t>
  </si>
  <si>
    <t>HFO-1234YF (1000 PPM), N2 BALANCE, 103 L</t>
  </si>
  <si>
    <t>GFV545</t>
  </si>
  <si>
    <t>HFO-1234YF (3000 PPM), N2 BALANCE, 103 L</t>
  </si>
  <si>
    <t>M-500975</t>
  </si>
  <si>
    <t>CH4 (1% / 20% LEL), AIR BALANCE, 103 L</t>
  </si>
  <si>
    <t>M-500976</t>
  </si>
  <si>
    <t>H2 (1% / 20% LEL), AIR BALANCE, 103 L</t>
  </si>
  <si>
    <t>M-500988</t>
  </si>
  <si>
    <t>CO (200 PPM), N2 BALANCE, 103 L</t>
  </si>
  <si>
    <t>M-501008</t>
  </si>
  <si>
    <t>AIR, AIR BALANCE, 103 L</t>
  </si>
  <si>
    <t>M-501046</t>
  </si>
  <si>
    <t>H2S (25 PPM), N2 BALANCE, 58 L</t>
  </si>
  <si>
    <t>M-501052</t>
  </si>
  <si>
    <t>CL2 (5 PPM), N2 BALANCE, 58 L</t>
  </si>
  <si>
    <t>M-501054</t>
  </si>
  <si>
    <t>NO2 (5 PPM), N2 BALANCE, 58 L</t>
  </si>
  <si>
    <t>M-501055</t>
  </si>
  <si>
    <t>SO2 (5 PPM), N2 BALANCE, 58 L</t>
  </si>
  <si>
    <t>M-501062</t>
  </si>
  <si>
    <t>CAL KIT TUBING 6 FT. 1/8 I.D X 1/4 O.D FOR SQN8X</t>
  </si>
  <si>
    <t>M-503380</t>
  </si>
  <si>
    <t>VA201TA50 - TRANSFORMER 50 VA</t>
  </si>
  <si>
    <t>M-507700</t>
  </si>
  <si>
    <t>C3H8 (20% LEL), AIR BALANCE, 103 L</t>
  </si>
  <si>
    <t>M-600400</t>
  </si>
  <si>
    <t>PS-24-150-N12 - 24 VAC/VDC POWER SUPPLY, 6.5A UL APPROVED</t>
  </si>
  <si>
    <t>M-700051</t>
  </si>
  <si>
    <t>IR-F9-R407A-0/500-COM, R407A 0/500 PPM, COMMERCIAL ENCLOSURE CARB COMPLIANT</t>
  </si>
  <si>
    <t>M-700144</t>
  </si>
  <si>
    <t>DEMAND FLOW REGULATOR 58-103L CYLINDERS, 0-3LPM FOR SQN8X</t>
  </si>
  <si>
    <t>M-700265</t>
  </si>
  <si>
    <t>IR-F9-HFO1234YF-0/1000-COM, HFO1234YF 0/500 PPM, COMMERCIAL ENCLOSURE CARB COMPLIANT</t>
  </si>
  <si>
    <t>M-700270</t>
  </si>
  <si>
    <t>IR-F9-HFO1234YF-0/1000-COM, HFO1234YF 0/1000 PPM, COMMERCIAL ENCLOSURE</t>
  </si>
  <si>
    <t>M-700275</t>
  </si>
  <si>
    <t>IR-F9-HFO1234YF-0/1000-COM, HFO1234YF 0/3000 PPM, COMMERCIAL ENCLOSURE</t>
  </si>
  <si>
    <t>S301-IRF-R11</t>
  </si>
  <si>
    <t>301-IRFS-R11 REFRIGERANT GAS SENSOR</t>
  </si>
  <si>
    <t>S301-IRF-R123</t>
  </si>
  <si>
    <t>301-IRFS-R123 REFRIGERANT GAS SENSOR</t>
  </si>
  <si>
    <t>S301-IRF-R125</t>
  </si>
  <si>
    <t>301-IRFS-R125 REFRIGERANT GAS SENSOR</t>
  </si>
  <si>
    <t>S301-IRF-R134A</t>
  </si>
  <si>
    <t>301-IRFS-R134A REFRIGERANT GAS SENSOR</t>
  </si>
  <si>
    <t>S301-IRF-R22</t>
  </si>
  <si>
    <t>301-IRFS-R22 REFRIGERANT GAS SENSOR</t>
  </si>
  <si>
    <t>S301-IRF-R404A</t>
  </si>
  <si>
    <t>301-IRFS-R404A REFRIGERANT GAS SENSOR</t>
  </si>
  <si>
    <t>S301-IRF-R407C</t>
  </si>
  <si>
    <t>301-IRFS-R407C REFRIGERANT GAS SENSOR</t>
  </si>
  <si>
    <t>S301-IRF-R410A</t>
  </si>
  <si>
    <t>301-IRFS-R410A REFRIGERANT GAS SENSOR</t>
  </si>
  <si>
    <t>S301-IRF-R4310</t>
  </si>
  <si>
    <t>301-IRFS-R4310 REFRIGERANT GAS SENSOR</t>
  </si>
  <si>
    <t>S301-IRF-R507A</t>
  </si>
  <si>
    <t>301-IRFS-R507A REFRIGERANT GAS SENSOR</t>
  </si>
  <si>
    <t>SPLCB3BARCXNZZ</t>
  </si>
  <si>
    <t>SPXCL-BT-CO2 5000PPM-MA/RLY-CHR</t>
  </si>
  <si>
    <t>SPLCB3BARWXNZZ</t>
  </si>
  <si>
    <t>SPXCL-BT-CO2 5000PPM-MA/RLY-WHT</t>
  </si>
  <si>
    <t>SPLCB3BAXCXNZZ</t>
  </si>
  <si>
    <t>SPXCL-BT-CO2 5000PPM-MA-CHR</t>
  </si>
  <si>
    <t>SPLCB3BAXWXNZZ</t>
  </si>
  <si>
    <t>SPXCL-BT-CO2 5000PPM-MA-WHT</t>
  </si>
  <si>
    <t>SPLCB3BMXCXNZZ</t>
  </si>
  <si>
    <t>SPXCL-BT-CO2 5000PPM-MODBUS-CHR</t>
  </si>
  <si>
    <t>SPLCB3BMXWXNZZ</t>
  </si>
  <si>
    <t>SPXCL-BT-CO2 5000PPM-MODBUS-WHT</t>
  </si>
  <si>
    <t>SPLCB4BARCXNZZ</t>
  </si>
  <si>
    <t>SPXCL-BT-CO2 5.0%VOL-MA/RLY-CHR</t>
  </si>
  <si>
    <t>SPLCB4BARWXNZZ</t>
  </si>
  <si>
    <t>SPXCL-BT-CO2 5.0%VOL-MA/RLY-WHT</t>
  </si>
  <si>
    <t>SPLCB4BAXCXNZZ</t>
  </si>
  <si>
    <t>SPXCL-BT-CO2 5.0%VOL-MA-CHR</t>
  </si>
  <si>
    <t>SPLCB4BAXWXNZZ</t>
  </si>
  <si>
    <t>SPXCL-BT-CO2 5.0%VOL-MA-WHT</t>
  </si>
  <si>
    <t>SPLCB4BMXCXNZZ</t>
  </si>
  <si>
    <t>SPXCL-BT-CO2 5.0%VOL-MODBUS-CHR</t>
  </si>
  <si>
    <t>SPLCB4BMXWXNZZ</t>
  </si>
  <si>
    <t>SPXCL-BT-CO2 5.0%VOL-MODBUS-WHT</t>
  </si>
  <si>
    <t>SPLCC1BARCXNZZ</t>
  </si>
  <si>
    <t>SENSEPOINT XCL TRANSMITTER, SAFE AREA, IP65, CO, 4~20 MA, RELAY, CHARCOAL</t>
  </si>
  <si>
    <t>SPLCC1BARWXNZZ</t>
  </si>
  <si>
    <t xml:space="preserve">SENSEPOINT XCL TRANSMITTER, SAFE AREA, IP65, CO, 4~20 MA, RELAY, WHITE </t>
  </si>
  <si>
    <t>SPLCC1BAXCXNZZ</t>
  </si>
  <si>
    <t>SENSEPOINT XCL TRANSMITTER, SAFE AREA, IP65, CO, 4~20 MA, CHARCOAL</t>
  </si>
  <si>
    <t>SPLCC1BAXWXNZZ</t>
  </si>
  <si>
    <t>SENSEPOINT XCL TRANSMITTER, SAFE AREA, IP65, CO, 4~20 MA, WHITE</t>
  </si>
  <si>
    <t>SPLCC1BMRCXNZZ</t>
  </si>
  <si>
    <t>SENSEPOINT XCL TRANSMITTER, SAFE AREA, IP65, CO, MODBUS, RELAY, CHARCOAL</t>
  </si>
  <si>
    <t>SPLCC1BMRWXNZZ</t>
  </si>
  <si>
    <t>SENSEPOINT XCL TRANSMITTER, SAFE AREA, IP65, CO, MODBUS, RELAY, WHITE</t>
  </si>
  <si>
    <t>SPLCC1BMXCXNZZ</t>
  </si>
  <si>
    <t>SENSEPOINT XCL TRANSMITTER, SAFE AREA, IP65, CO, MODBUS, CHARCOAL</t>
  </si>
  <si>
    <t>SPLCC1BMXWXNZZ</t>
  </si>
  <si>
    <t>SENSEPOINT XCL TRANSMITTER, SAFE AREA, IP65, CO, MODBUS, WHITE</t>
  </si>
  <si>
    <t>SPLCF5BARCXNZZ</t>
  </si>
  <si>
    <t>SPXCL-BT-FL C3H8 100%LEL-MA/RLY-CHR</t>
  </si>
  <si>
    <t>SPLCF5BAXCXNZZ</t>
  </si>
  <si>
    <t>SPXCL-BT-FL C3H8 100%LEL-MA-CHR</t>
  </si>
  <si>
    <t>SPLCF5BMRCXNZZ</t>
  </si>
  <si>
    <t>SPXCL-BT-FL C3H8 100%LEL-MODBUS/RLY-CHR</t>
  </si>
  <si>
    <t>SPLCF5BMXCXNZZ</t>
  </si>
  <si>
    <t>SPXCL-BT-FL C3H8 100%LEL-MODBUS-CHR</t>
  </si>
  <si>
    <t>SPLCF6BARCXNZZ</t>
  </si>
  <si>
    <t>SENSEPOINT XCL TRANSMITTER, SAFE AREA, IP65, CH4 (CAT), 4~20 MA, RELAY, CHARCOAL</t>
  </si>
  <si>
    <t>SPLCF6BARWXNZZ</t>
  </si>
  <si>
    <t>SENSEPOINT XCL TRANSMITTER, SAFE AREA, IP65, CH4 (CAT), 4~20 MA, RELAY, WHITE</t>
  </si>
  <si>
    <t>SPLCF6BAXCXNZZ</t>
  </si>
  <si>
    <t>SENSEPOINT XCL TRANSMITTER, SAFE AREA, IP65, CH4 (CAT), 4~20 MA, CHARCOAL</t>
  </si>
  <si>
    <t>SPLCF6BAXWXNZZ</t>
  </si>
  <si>
    <t>SENSEPOINT XCL TRANSMITTER, SAFE AREA, IP65, CH4 (CAT), 4~20 MA, WHITE</t>
  </si>
  <si>
    <t>SPLCF6BMRCXNZZ</t>
  </si>
  <si>
    <t>SENSEPOINT XCL TRANSMITTER, SAFE AREA, IP65, CH4 (CAT), MODBUS, RELAY, CHARCOAL</t>
  </si>
  <si>
    <t>SPLCF6BMRWXNZZ</t>
  </si>
  <si>
    <t>SENSEPOINT XCL TRANSMITTER, SAFE AREA, IP65, CH4 (CAT), MODBUS, RELAY, WHITE</t>
  </si>
  <si>
    <t>SPLCF6BMXCXNZZ</t>
  </si>
  <si>
    <t>SENSEPOINT XCL TRANSMITTER, SAFE AREA, IP65, CH4 (CAT), MODBUS, CHARCOAL</t>
  </si>
  <si>
    <t>SPLCF6BMXWXNZZ</t>
  </si>
  <si>
    <t>SENSEPOINT XCL TRANSMITTER, SAFE AREA, IP65, CH4 (CAT), MODBUS, WHITE</t>
  </si>
  <si>
    <t>SPLCG1BARCXNZZ</t>
  </si>
  <si>
    <t>SENSEPOINT XCL TRANSMITTER, SAFE AREA, IP65, H2, 4~20 MA, RELAY, CHARCOAL</t>
  </si>
  <si>
    <t>SPLCG1BAXCXNZZ</t>
  </si>
  <si>
    <t>SENSEPOINT XCL TRANSMITTER, SAFE AREA, IP65, H2, 4~20 MA, CHARCOAL</t>
  </si>
  <si>
    <t>SPLCG1BAXWXNZZ</t>
  </si>
  <si>
    <t>SENSEPOINT XCL TRANSMITTER, SAFE AREA, IP65, H2, 4~20 MA, WHITE</t>
  </si>
  <si>
    <t>SPLCG1BMRCXNZZ</t>
  </si>
  <si>
    <t>SENSEPOINT XCL TRANSMITTER, SAFE AREA, IP65, H2, MODBUS, RELAY, CHARCOAL</t>
  </si>
  <si>
    <t>SPLCG1BMXCXNZZ</t>
  </si>
  <si>
    <t>SENSEPOINT XCL TRANSMITTER, SAFE AREA, IP65, H2, MODBUS, CHARCOAL</t>
  </si>
  <si>
    <t>SPLCG1BMXWXNZZ</t>
  </si>
  <si>
    <t>SENSEPOINT XCL TRANSMITTER, SAFE AREA, IP65, H2, MODBUS, WHITE</t>
  </si>
  <si>
    <t>SPLCN1BARCXNZZ</t>
  </si>
  <si>
    <t>SENSEPOINT XCL TRANSMITTER, SAFE AREA, IP65, NO2, 4~20 MA, RELAY, CHARCOAL</t>
  </si>
  <si>
    <t>SPLCN1BMRCXNZZ</t>
  </si>
  <si>
    <t>SENSEPOINT XCL TRANSMITTER, SAFE AREA, IP65, NO2, MODBUS, RELAY, CHARCOAL</t>
  </si>
  <si>
    <t>SPLCN1BMXCXNZZ</t>
  </si>
  <si>
    <t>SENSEPOINT XCL TRANSMITTER, SAFE AREA, IP65, NO2, MODBUS, CHARCOAL</t>
  </si>
  <si>
    <t>SPLCO1BARCXNZZ</t>
  </si>
  <si>
    <t>SENSEPOINT XCL TRANSMITTER, SAFE AREA, IP65, O2, 4~20 MA, RELAY, CHARCOAL</t>
  </si>
  <si>
    <t>SPLCO1BARWXNZZ</t>
  </si>
  <si>
    <t>SENSEPOINT XCL TRANSMITTER, SAFE AREA, IP65, O2, 4~20 MA, RELAY, WHITE</t>
  </si>
  <si>
    <t>SPLCO1BAXCXNZZ</t>
  </si>
  <si>
    <t>SENSEPOINT XCL TRANSMITTER, SAFE AREA, IP65, O2, 4~20 MA, CHARCOAL</t>
  </si>
  <si>
    <t>SPLCO1BAXWXNZZ</t>
  </si>
  <si>
    <t>SENSEPOINT XCL TRANSMITTER, SAFE AREA, IP65, O2, 4~20 MA, WHITE</t>
  </si>
  <si>
    <t>SPLCO1BMRCXNZZ</t>
  </si>
  <si>
    <t>SENSEPOINT XCL TRANSMITTER, SAFE AREA, IP65, O2, MODBUS, RELAY, CHARCOAL</t>
  </si>
  <si>
    <t>SPLCO1BMRWXNZZ</t>
  </si>
  <si>
    <t>SENSEPOINT XCL TRANSMITTER, SAFE AREA, IP65, O2, MODBUS, RELAY, WHITE</t>
  </si>
  <si>
    <t>SPLCO1BMXCXNZZ</t>
  </si>
  <si>
    <t>SENSEPOINT XCL TRANSMITTER, SAFE AREA, IP65, O2, MODBUS, CHARCOAL</t>
  </si>
  <si>
    <t>SPLCO1BMXWXNZZ</t>
  </si>
  <si>
    <t>SENSEPOINT XCL TRANSMITTER, SAFE AREA, IP65, O2, MODBUS, WHITE</t>
  </si>
  <si>
    <t>SPLCONO2-BNDL-MA</t>
  </si>
  <si>
    <t>CO/NO2 BUNDLE-SPXCL, 4~20MA, CHARCOAL</t>
  </si>
  <si>
    <t>SPLCONO2-BNDL-MAR</t>
  </si>
  <si>
    <t>CO/NO2 BUNDLE-SPXCL, 4~20MA, RELAY, CHARCOAL</t>
  </si>
  <si>
    <t>SPLCONO2-BNDL-MB</t>
  </si>
  <si>
    <t>CO/NO2 BUNDLE-SPXCL, MODBUS, CHARCOAL</t>
  </si>
  <si>
    <t>SPLCONO2-BNDL-MBR</t>
  </si>
  <si>
    <t>CO/NO2 BUNDLE-SPXCL, MODBUS, RELAY, CHARCOAL</t>
  </si>
  <si>
    <t>SPXCLCAL</t>
  </si>
  <si>
    <t>SPXCL CAL/FLOW CAP</t>
  </si>
  <si>
    <t>SPXCLRGP</t>
  </si>
  <si>
    <t>SPXCL GASSING PORT</t>
  </si>
  <si>
    <t>SPXCLRLC1SS</t>
  </si>
  <si>
    <t>SPXCL/XRL-SPARE CELL-CO</t>
  </si>
  <si>
    <t>SPXCLRLG1SS</t>
  </si>
  <si>
    <t>SPXCL/XRL-SPARE CELL-H2</t>
  </si>
  <si>
    <t>SPXCLRLN1SS</t>
  </si>
  <si>
    <t>SPXCL/XRL-SPARE CELL-NO2</t>
  </si>
  <si>
    <t>SPXCLZZB3SS</t>
  </si>
  <si>
    <t>SPXCL-REPLACEMENT SENSOR-CO2PPM</t>
  </si>
  <si>
    <t>SPXCLZZB4SS</t>
  </si>
  <si>
    <t>SPXCL-REPLACEMENT SENSOR-CO2%VOL</t>
  </si>
  <si>
    <t>SPXCLZZF6SS</t>
  </si>
  <si>
    <t>SPXCL-SPARE CELL-FLM CAT</t>
  </si>
  <si>
    <t>SPXCLZZO1SS</t>
  </si>
  <si>
    <t>SPXCL-SPARE CELL-O2</t>
  </si>
  <si>
    <t>TEST-1A</t>
  </si>
  <si>
    <t>BUMP TEST KIT; INCLUDES BALLOON ADAPTER &amp; QUAD GAS CYLINDER: 
H2S (40 PPM), CO (200 PPM), CH4 (2.5%), O2 (10%)</t>
  </si>
  <si>
    <t>002-3011-000</t>
  </si>
  <si>
    <t>CONSTANT-FLOW REGULATOR, 0.5 LITER/MIN (FEMALE THREADED REGULATOR: FOR USE WITH 34 LITER STEEL CYLINDER ONLY)</t>
  </si>
  <si>
    <t>02000-A-1642</t>
  </si>
  <si>
    <t>COLLECTING CONE (FOR USE WITH MPD, SENSEPOINT AND 705 SENSORS)</t>
  </si>
  <si>
    <t>029-5401-000</t>
  </si>
  <si>
    <t>ZONE 1 (IS) RUGGED SMART HAND-HELD (NORTH AMERICA)</t>
  </si>
  <si>
    <t>029-5402-000</t>
  </si>
  <si>
    <t>RUGGED SMART HAND-HELD (NORTH AMERICA)</t>
  </si>
  <si>
    <t>029-5403-000</t>
  </si>
  <si>
    <t>WALL CHARGER FOR SMART HAND-HELD (NORTH AMERICA)</t>
  </si>
  <si>
    <t>029-5410-000</t>
  </si>
  <si>
    <t>USB CABLE WITH INTEGRAL PROTECTION DEVICE (FOR IS SMART HAND-HELD)</t>
  </si>
  <si>
    <t>05704-A-0148</t>
  </si>
  <si>
    <t>5704F FIRE STATUS PANEL</t>
  </si>
  <si>
    <t>081-0002-000</t>
  </si>
  <si>
    <t>KIT, LAMP CLEANING</t>
  </si>
  <si>
    <t>100440</t>
  </si>
  <si>
    <t>TUBING POLYPROPYLENE 1/4" OD X 3/16" ID (EXHAUST) (PRICE PER FT.)</t>
  </si>
  <si>
    <t>102599</t>
  </si>
  <si>
    <t>TUBING TEFLON® FEP 1/4" OD X 1/8" ID (SAMPLE INLET)  (PRICE PER FT.)</t>
  </si>
  <si>
    <t>1283-1047</t>
  </si>
  <si>
    <t>DUCT MOUNT ADAPTOR ASSEMBLY (REQUIRES 1283-1084)</t>
  </si>
  <si>
    <t>1283-1084</t>
  </si>
  <si>
    <t>SENSEPOINT ADAPTOR INTERFACE KIT (REQUIRES 1283-1047)</t>
  </si>
  <si>
    <t>1991-0159</t>
  </si>
  <si>
    <t>H2 (500 PPM), AIR BALANCE, 103 L</t>
  </si>
  <si>
    <t>2029-INTERFACE-KIT</t>
  </si>
  <si>
    <t>INTERFACE KIT FOR SS4 DETECTOR, WITH UNIVERSAL CHARGER</t>
  </si>
  <si>
    <t>20404-0200</t>
  </si>
  <si>
    <t xml:space="preserve">EXTRACTIVE MODULE FOR USE WITH ELECTROCHEMICAL SENSORS </t>
  </si>
  <si>
    <t>20408-0114</t>
  </si>
  <si>
    <t>PYROLYZER MODULE FOR SULFUR HEXAFLOURIDE (SF6)</t>
  </si>
  <si>
    <t>2104B2351</t>
  </si>
  <si>
    <t>HAND HELD INTERROGATOR UL CERTIFIED (4V0 SOFTWARE) FOR OPTIMA, OPTIMA PLUS AND EXCEL</t>
  </si>
  <si>
    <t>2104D5021</t>
  </si>
  <si>
    <t>ETHYLENE / LELM (STANDARD CALIBRATION)</t>
  </si>
  <si>
    <t>2106B1200</t>
  </si>
  <si>
    <t>0-100% LEL M20</t>
  </si>
  <si>
    <t>2106B1816</t>
  </si>
  <si>
    <t>HYDROGEN (H2) 0-1,000 PPM REPLACEMENT SENSOR</t>
  </si>
  <si>
    <t>2106B1817</t>
  </si>
  <si>
    <t>HYDROGEN (H2) 0-1,000 PPM SENSOR</t>
  </si>
  <si>
    <t>2106B1820</t>
  </si>
  <si>
    <t>SULFUR DIOXIDE (SO2) 0-15 PPM SENSOR</t>
  </si>
  <si>
    <t>2106B2312</t>
  </si>
  <si>
    <t>(ATEX) 3/4 NPT</t>
  </si>
  <si>
    <t>2108D0258</t>
  </si>
  <si>
    <t>OPTIMA PLUS GASSING COVER</t>
  </si>
  <si>
    <t>2108D0275</t>
  </si>
  <si>
    <t>OPTIMA PLUS DELUGE / HEAT SHADE</t>
  </si>
  <si>
    <t>2108D3001</t>
  </si>
  <si>
    <t>GAS TBL METHANE 100% LEL</t>
  </si>
  <si>
    <t>2108D3153</t>
  </si>
  <si>
    <t>BAND D (100% LEL FULL SCALE)</t>
  </si>
  <si>
    <t>2108D3170</t>
  </si>
  <si>
    <t>METHANE (CH4) (100% LEL FULL SCALE, 4.4 LEL %V/V)</t>
  </si>
  <si>
    <t>2108D3225</t>
  </si>
  <si>
    <t>ETHYLENE (C2H4) (100% LEL FULL SCALE, 2.7 LEL %V/V)</t>
  </si>
  <si>
    <t>2108D3228</t>
  </si>
  <si>
    <t>STYRENE (C8H8) (100% LEL FULL SCALE, 1.1 LEL %V/V)</t>
  </si>
  <si>
    <t>2108D3240</t>
  </si>
  <si>
    <t>ETHYLENE (C2H4) (100% LEL FULL SCALE, 2.3 LEL %V/V)</t>
  </si>
  <si>
    <t>2108N4100N</t>
  </si>
  <si>
    <t>HYDROCARBON CALIBRATION, WITH DUST BARRIER, WEATHER HOUSING, DELUGE/HEAT SHADE, CONFIGURED AS CURRENT SOURCE OUTPUT</t>
  </si>
  <si>
    <t>2430-0021</t>
  </si>
  <si>
    <t>SENSEPOINT XCD RTD REMOTE JUNCTION BOX, 3 TERMINAL</t>
  </si>
  <si>
    <t>2992-0029</t>
  </si>
  <si>
    <t>CO2/AIR (1% V/V), 103 L (FOR XNX/XCD/S3K)</t>
  </si>
  <si>
    <t>500-0034-000</t>
  </si>
  <si>
    <t>CALIBRATION KIT CASE (NO GAS OR REGULATOR) HOLDS TWO 34 OR 58 LITER CYLINDERS</t>
  </si>
  <si>
    <t>600-0001-000</t>
  </si>
  <si>
    <t>ISOBUTYLENE, 50 PPM (BALANCE AIR), 34 LITER CYLINDER</t>
  </si>
  <si>
    <t>705CALKIT</t>
  </si>
  <si>
    <t>CALIBRATION KIT FOR SENSEPOINT XCD RFD - INCLUDES TUBING, FLOW ADAPTOR, REGULATOR AND CARRYING CASE (998-100-004, 00780-A-0035, 998-100-012 (1.5LPM),998-100-003)</t>
  </si>
  <si>
    <t>780248</t>
  </si>
  <si>
    <t>END OF LINE PARTICULATE FILTER, DISPOSABLE</t>
  </si>
  <si>
    <t>9602-0205</t>
  </si>
  <si>
    <t>SATELLITE XT 4-20 MA/R</t>
  </si>
  <si>
    <t>9602-9710</t>
  </si>
  <si>
    <t>SULFUR HEXAFLUORIDE (SF6) 0 - 0.500 %V/V (FOR PYROLYZER ONLY)</t>
  </si>
  <si>
    <t>998-022-001</t>
  </si>
  <si>
    <t>CH4 (50% LEL), AIR BALANCE, 103 L</t>
  </si>
  <si>
    <t>BP-1</t>
  </si>
  <si>
    <t>BACKPLANE FOR 1 CARD CONTROLLER FOR FS10 DETECTOR</t>
  </si>
  <si>
    <t>FS10-R30</t>
  </si>
  <si>
    <t>COPPER-FREE ALUMINUM HOUSING  INCL ALERT / FIRE EARLY WARNING RELAY, 30 FT SENSITIVITY (LATCHING ALERT &amp; ALARM RELAYS</t>
  </si>
  <si>
    <t>FS10-RN45-SS</t>
  </si>
  <si>
    <t>316 STAINLESS STEEL HOUSING 45 FT SENSITIVITY (NON-LATCHING ALARM RELAYS)</t>
  </si>
  <si>
    <t>FS20X-211-21-2</t>
  </si>
  <si>
    <t>DUAL IR/UV COPPER-FREE ALUMINUM ENCL. WITH (2) ¾” NPT ENTRIES, FM, CFM FOR CLASS I, DIVISION 1, GROUPS A, B, C, D; CLASS II, DIVISION 1, GROUPS E, F, G; CLASS III</t>
  </si>
  <si>
    <t>FS20X-211-22-2</t>
  </si>
  <si>
    <t>DUAL IR/UV STAINLESS STEEL ENCL. WITH (2) ¾”NPT ENTRIES, FM, CFM FOR CLASS I, DIVISION 1, GROUPS A, B, C, D; CLASS II, DIVISION 1, GROUPS E, F, G; CLASS III</t>
  </si>
  <si>
    <t>FS20X-211-24-3</t>
  </si>
  <si>
    <t>DUAL IR/UV STAINLESS STEEL ENCL. WITH (2) M25 ENTRIES, FM, CFM, ATEX, IECEX FOR CLASS I, ZONE 1</t>
  </si>
  <si>
    <t>FSL100-IR3</t>
  </si>
  <si>
    <t>IR3 FLAME DETECTOR RED</t>
  </si>
  <si>
    <t>FSL100-IR3-W</t>
  </si>
  <si>
    <t>IR3 FLAME DETECTOR WHITE</t>
  </si>
  <si>
    <t>FSL100-SM21</t>
  </si>
  <si>
    <t>FSL100 OPTIONAL SWIVEL MOUNT</t>
  </si>
  <si>
    <t>FSL100-TL</t>
  </si>
  <si>
    <t>FSL100 TEST LAMP, INCL. UNIVERSAL CHARGER AND CARRYING CASE; NON EX</t>
  </si>
  <si>
    <t>FSL100-TLBT</t>
  </si>
  <si>
    <t>12 VDC BATTERY FOR FSL-TL TEST LAMP</t>
  </si>
  <si>
    <t>FSL100-TLBU</t>
  </si>
  <si>
    <t>H3 LIGHT BULB FOR FSL-TL TEST LAMP</t>
  </si>
  <si>
    <t>FSL100-TLX</t>
  </si>
  <si>
    <t>FSL100 TEST LAMP, INCL. CARRYING CASE; INTRINSICALLY SAFE (PENDING*)</t>
  </si>
  <si>
    <t>FSL100-UV</t>
  </si>
  <si>
    <t>UV FLAME DETECTOR RED</t>
  </si>
  <si>
    <t>FSL100-UVIR</t>
  </si>
  <si>
    <t>UVIR FLAME DETECTOR RED</t>
  </si>
  <si>
    <t>FSL100-UVIR-W</t>
  </si>
  <si>
    <t>UVIR FLAME DETECTOR WHITE</t>
  </si>
  <si>
    <t>FSL100-UV-W</t>
  </si>
  <si>
    <t>UV FLAME DETECTOR WHITE</t>
  </si>
  <si>
    <t>FT-2145</t>
  </si>
  <si>
    <t>UV/IR TEST LAMP WITH UNIVERSAL CHARGER, (FM &amp; ATEX APPROVAL)</t>
  </si>
  <si>
    <t>GFV232</t>
  </si>
  <si>
    <t>PENTANE/AIR (50% LEL), 103 L (FOR XNX/XCD/S3K)</t>
  </si>
  <si>
    <t>GFV233</t>
  </si>
  <si>
    <t>HCL/N2 (10 PPM), 58 L (FOR XNX/XCD/S3K)</t>
  </si>
  <si>
    <t>HA71N4-16</t>
  </si>
  <si>
    <t>HA71 IN NEMA 4X ENCLOSURE, 16 CHANNEL, STANDARD CONFIGURATION</t>
  </si>
  <si>
    <t>HA71N4-8</t>
  </si>
  <si>
    <t>HA71 IN NEMA 4X ENCLOSURE, 8 CHANNEL, STANDARD CONFIGURATION</t>
  </si>
  <si>
    <t>H-D03-0010-000</t>
  </si>
  <si>
    <t>KIT, RAEGUARD 2 PID, UL, 0.1 – 1000 PPM ISOBUTYLENE EQUIVALENT</t>
  </si>
  <si>
    <t>KIT, RAEGUARD 2 PID, UL, 1 – 1000 PPM ISOBUTYLENE EQUIVALENT
NOTE: CORRECTION FACTORS AND RELAYS ARE NOT AVAILABLE FOR THIS DETECTION RANGE</t>
  </si>
  <si>
    <t>MA420-4</t>
  </si>
  <si>
    <t>0-20 MA MODULE FOR SS4 DETECTORS NEW VERSION (FACTORY INSTALLED)</t>
  </si>
  <si>
    <t>MIDAS-L-O2S</t>
  </si>
  <si>
    <t>MIDAS OXYGEN SENSOR</t>
  </si>
  <si>
    <t>MPD-UTCB1</t>
  </si>
  <si>
    <t>XNX MPD UL/CSA CATALYTIC BEAD SENSOR 0-100% LEL</t>
  </si>
  <si>
    <t>OELDBXXXXXADMAX</t>
  </si>
  <si>
    <t>OELD SMART JUNCTION BOX, DISPLAY, EX D, ALUMINIUM, M25,ATEX/IECEX</t>
  </si>
  <si>
    <t>OELDBXXXXXADNUX</t>
  </si>
  <si>
    <t>OELD SMART JUNCTION BOX, DISPLAY, C1D1 Z1, ALUMINIUM, 3/4"NPT, CULUS</t>
  </si>
  <si>
    <t>OELDBXXXXXSDMAX</t>
  </si>
  <si>
    <t>OELD SMART JUNCTION BOX, DISPLAY, EX D, 316SST, M25, ATEX/IECEX</t>
  </si>
  <si>
    <t>OELDBXXXXXSDNUX</t>
  </si>
  <si>
    <t>OELD SMART JUNCTION BOX, DISPLAY, C1D1 Z1, 316SST, 3/4“NPT, CULUS</t>
  </si>
  <si>
    <t>OELDVSK01</t>
  </si>
  <si>
    <t>OELD GENERAL SERVICE KIT INCLUDES O-RINGS AND FIXINGS</t>
  </si>
  <si>
    <t>OELDVSK02</t>
  </si>
  <si>
    <t>OELD TERMINAL BLOCK SET</t>
  </si>
  <si>
    <t>OELDVSK04</t>
  </si>
  <si>
    <t>OELD M25 STOPPING PLUG</t>
  </si>
  <si>
    <t>OELDVSK05</t>
  </si>
  <si>
    <t>OELD ¾”NPT STOPPING PLUG</t>
  </si>
  <si>
    <t>OELDVSK06</t>
  </si>
  <si>
    <t>OELD ELECTRONICS MODULE</t>
  </si>
  <si>
    <t>OELDVSK08</t>
  </si>
  <si>
    <t>OELD PLASTIC LOCATING POST FOR ELECTRONICS MODULE</t>
  </si>
  <si>
    <t>PSU-12</t>
  </si>
  <si>
    <t>110/220 VAC, 50-60 HZ INPUT /15 VDC OUTPUT : UNIVERSAL CHARGER FOR INTERFACE BOX OR DD SERIES, FT SERIES AND TL SERIES TEST LAMPS</t>
  </si>
  <si>
    <t>RS-232 CABLE</t>
  </si>
  <si>
    <t>RS232 COMPUTER CABLE FOR CONNECTION FROM FS7-130-SX, S7-2175, OPTION-1 OR OPTION-2 CONTROLLERS OR INTERFACE BOX TO PC</t>
  </si>
  <si>
    <t>S3KUS2</t>
  </si>
  <si>
    <t>UL/CUL APPROVED SERIES 3000 MKII TOXIC AND OXYGEN (O2) TRANSMITTER, STAINLESS STEEL 316 AND 2 X 3/4”NPT ENTRIES</t>
  </si>
  <si>
    <t>SM4</t>
  </si>
  <si>
    <t>STAINLESS STEEL SWIVEL MOUNTING ASSEMBLY FOR FS24X, FS18X, SS4, SS2 DETECTORS</t>
  </si>
  <si>
    <t>SPLIC1BAXYNUZZ</t>
  </si>
  <si>
    <t>SPXRL-BT-CULUS-CO 300PPM-MA-YEL</t>
  </si>
  <si>
    <t>SPLIC1BMXYNUZZ</t>
  </si>
  <si>
    <t>SPXRL-BT-CULUS-CO 300PPM-MODBUS-YEL</t>
  </si>
  <si>
    <t>SPLIF6BAXYNUZZ</t>
  </si>
  <si>
    <t>SPXRL-BT-CULUS-CH4 100%LEL-MA-YEL</t>
  </si>
  <si>
    <t>SPLIF6BMXYNUZZ</t>
  </si>
  <si>
    <t>SPXRL-BT-CULUS-CH4 100%LEL-MODBUS-YEL</t>
  </si>
  <si>
    <t>SPLIN1BAXYNUZZ</t>
  </si>
  <si>
    <t>SPXRL-BT-CULUS-NO2 20.0PPM-MA-YEL</t>
  </si>
  <si>
    <t>SPLIN1BMXYNUZZ</t>
  </si>
  <si>
    <t>SPXRL-BT-CULUS-NO2 20.0PPM-MODBUS-YEL (AVAILABLE Q4 2017)</t>
  </si>
  <si>
    <t>SPLIO1BAXYNUZZ</t>
  </si>
  <si>
    <t>SPXRL-BT-CULUS-O2 25.0%VOL-MA-YEL</t>
  </si>
  <si>
    <t>SPLIO1BMXYNUZZ</t>
  </si>
  <si>
    <t>SPXRL-BT-CULUS-O2 25.0%VOL-MODBUS-YEL</t>
  </si>
  <si>
    <t>SPXCDALMB2</t>
  </si>
  <si>
    <t>XCD GAS DETECTOR, 4 TO 20 MA OUTPUT, ATEX/IECEX/ASIAN APPROVALS, 2 X M20 ENTRIES, PAINTED LM25, INCLUDES INFRARED CARBON DIOXIDE SENSOR CARTRIDGE 0 TO 5.0% V/V, INCLUDES NYLON WEATHER PROTECTION</t>
  </si>
  <si>
    <t>SPXCDALMB2M</t>
  </si>
  <si>
    <t>XCD GAS DETECTOR, 4 TO 20 MA AND MODBUS OUTPUT, ATEX/IECEX/ASIAN APPROVALS, 2 X M20 ENTRIES, PAINTED LM25, INCLUDES INFRARED CARBON DIOXIDE SENSOR CARTRIDGE 0 TO 5.0% V/V, INCLUDES NYLON WEATHER PROTECTION</t>
  </si>
  <si>
    <t>SPXCDALMO1</t>
  </si>
  <si>
    <t>ATEX/IECEX/KTL/PA AND GB APPROVED SP XCD OXYGEN (O2)
25.0% / VOL WITH LM25, M20 ENTRY</t>
  </si>
  <si>
    <t>SPXCDALMPX</t>
  </si>
  <si>
    <t>ATEX/IECEX/KTL/PA AND GB APPROVED SP XCD FLAMMABLE PROPANE (CH4), ETHYLENE (C2H4), BUTANE (C4H10) &amp; PENTANE (C5H12); IR 0-100% LEL (20 TO 100% LEL, 10% LEL) WITH LM25, M20 ENTRY</t>
  </si>
  <si>
    <t>SPXCDALMRFD</t>
  </si>
  <si>
    <t>ATEX/IECEX &amp; AP APPROVED SP XCD RFD TRANSMITTER WITH LM25</t>
  </si>
  <si>
    <t>SPXCDASMB2</t>
  </si>
  <si>
    <t>XCD GAS DETECTOR, 4 TO 20 MA OUTPUT, ATEX/IECEX/ASIAN APPROVALS, 2 X M20 ENTRIES, PAINTED 316SS, INCLUDES INFRARED CARBON DIOXIDE SENSOR CARTRIDGE 0 TO 5.0% V/V, INCLUDES NYLON WEATHER PROTECTION</t>
  </si>
  <si>
    <t>SPXCDASMB2M</t>
  </si>
  <si>
    <t>XCD GAS DETECTOR, 4 TO 20 MA AND MODBUS OUTPUT, ATEX/IECEX/ASIAN APPROVALS, 2 X M20 ENTRIES, PAINTED 316SS, INCLUDES INFRARED CARBON DIOXIDE SENSOR CARTRIDGE 0 TO 5.0% V/V, INCLUDES NYLON WEATHER PROTECTION</t>
  </si>
  <si>
    <t>SPXCDCC</t>
  </si>
  <si>
    <t>COLLECTING CONE FOR USE WITH LIGHTER THAN AIR GASES</t>
  </si>
  <si>
    <t>SPXCDDMFM</t>
  </si>
  <si>
    <t>REPLACEMENT DISPLAY MODULE FOR FL &amp; IR WITH MODBUS</t>
  </si>
  <si>
    <t>SPXCDMTBR</t>
  </si>
  <si>
    <t>MOUNTING BRACKET (INC. BOLTS, NUTS, BRACKETS)</t>
  </si>
  <si>
    <t>SPXCDSDP</t>
  </si>
  <si>
    <t>SUNSHADE / DELUGE PROTECTION</t>
  </si>
  <si>
    <t>SPXCDULNA2</t>
  </si>
  <si>
    <t>EXPLOSION PROOF TRANSMITTER (EC), 4-20MA, 3 RELAYS, SENSEPOINT TOXIC SENSOR, AMMONIA (NH3) 0-50 PPM ALUMINUM ENCLOSURE, CLASS I, DIV 2</t>
  </si>
  <si>
    <t>SPXCDULNA2M</t>
  </si>
  <si>
    <t>AMMONIA (NH3) EXPLOSION PROOF TRANSMITTER (EC), 4-20MA, 3 RELAYS, MODBUS, 0-50 PPM ALUMINUM ENCLOSURE, CLASS I, DIV 2</t>
  </si>
  <si>
    <t>SPXCDULNA2RM</t>
  </si>
  <si>
    <t>AMMONIA (NH3) EXPLOSION PROOF TRANSMITTER (EC), 4-20MA, 3 RELAYS, MODBUS, 0-50 PPM ALUMINUM ENCLOSURE, CLASS I, DIV 2 W/ REMOTE MOUNT HARDWARE</t>
  </si>
  <si>
    <t>SPXCDULNB1M</t>
  </si>
  <si>
    <t>CARBON DIOXIDE (CO2) EXPLOSION PROOF TRANSMITTER (IR), 4-20 MA, 3 RELAYS, MODBUS, 0-2% VOL ALUMINUM ENCLOSURE</t>
  </si>
  <si>
    <t>SPXCDULNB2</t>
  </si>
  <si>
    <t>XCD GAS DETECTOR, 4 TO 20 MA OUTPUT, UL/C-UL/INMETRO, 2 X 3/4" NPT ENTRIES, PAINTED LM25, INCLUDES INFRARED CARBON DIOXIDE SENSOR CARTRIDGE 0 TO 5.0% V/V, INCLUDES NYLON WEATHER PROTECTION</t>
  </si>
  <si>
    <t>SPXCDULNB2M</t>
  </si>
  <si>
    <t>XCD GAS DETECTOR, 4 TO 20 MA AND MODBUS OUTPUT, UL/C-UL/INMETRO, 2 X 3/4" NPT ENTRIES, PAINTED LM25, INCLUDES INFRARED CARBON DIOXIDE SENSOR CARTRIDGE 0 TO 5.0% V/V, INCLUDES NYLON WEATHER PROTECTION</t>
  </si>
  <si>
    <t>SPXCDULNC2M</t>
  </si>
  <si>
    <t>CARBON MONOXIDE (CO) EXPLOSION PROOF TRANSMITTER (EC), 4-20MA, 3 RELAYS, MODBUS, 0-200 PPM ALUMINUM ENCLOSURE, CLASS I, DIV 2</t>
  </si>
  <si>
    <t>SPXCDULNC2RM</t>
  </si>
  <si>
    <t>CARBON MONOXIDE (CO) EXPLOSION PROOF TRANSMITTER (EC), 4-20MA, 3 RELAYS, MODBUS, 0-200 PPM ALUMINUM ENCLOSURE, CLASS I, DIV 2 W/ REMOTE MOUNT HARDWARE</t>
  </si>
  <si>
    <t>SPXCDULNCX</t>
  </si>
  <si>
    <t>UL/CUL/INMETRO APPROVED SP XCD CARBON MONOXIDE (CO) 0-300 PPM (100 TO 1000 PPM, 100 PPM) WITH LM25, 3/4"NPT ENTRY</t>
  </si>
  <si>
    <t>SPXCDULNCXM</t>
  </si>
  <si>
    <t>CARBON MONOXIDE (CO) EXPLOSION PROOF TRANSMITTER (EC), 4-20MA, 3 RELAYS, MODBUS, 0-250 PPM ALUMINUM ENCLOSURE</t>
  </si>
  <si>
    <t>SPXCDULND2</t>
  </si>
  <si>
    <t>EXPLOSION PROOF TRANSMITTER (EC), 4-20MA, 3 RELAYS, SENSEPOINT TOXIC SENSOR, NITRIC OXIDE (NO) 0-100 PPM ALUMINUM ENCLOSURE, CLASS I, DIV 2</t>
  </si>
  <si>
    <t>SPXCDULND2M</t>
  </si>
  <si>
    <t>NITRIC OXIDE (NO) EXPLOSION PROOF TRANSMITTER (EC), 4-20MA, 3 RELAYS, MODBUS, 0-100 PPM ALUMINUM ENCLOSURE, CLASS I, DIV 2</t>
  </si>
  <si>
    <t>SPXCDULND2RM</t>
  </si>
  <si>
    <t>NITRIC OXIDE (NO) EXPLOSION PROOF TRANSMITTER (EC), 4-20MA, 3 RELAYS, MODBUS, 0-10 PPM ALUMINUM ENCLOSURE, CLASS I, DIV 2 W/ REMOTE MOUNT HARDWARE</t>
  </si>
  <si>
    <t>SPXCDULNFX</t>
  </si>
  <si>
    <t>COMBUSTIBLE (CH4) EXPLOSION PROOF TRANSMITTER (CAT BEAD), 4-20 MA, 3 RELAYS, MODBUS, 0-100% ALUMINUM ENCLOSURE</t>
  </si>
  <si>
    <t>SPXCDULNFXM</t>
  </si>
  <si>
    <t>SPXCDULNG1</t>
  </si>
  <si>
    <t>UL/CUL/INMETRO APPROVED SP XCD HYDROGEN (H2) 0-1000 PPM WITH LM25, 3/4"NPT ENTRY</t>
  </si>
  <si>
    <t>SPXCDULNG1M</t>
  </si>
  <si>
    <t>HYDROGEN (H2) EXPLOSION PROOF TRANSMITTER (EC), 4-20MA, 3 RELAYS, MODBUS, 0-1,000 PPM  ALUMINUM ENCLOSURE</t>
  </si>
  <si>
    <t>SPXCDULNG2</t>
  </si>
  <si>
    <t>EXPLOSION PROOF TRANSMITTER (EC), 4-20MA, 3 RELAYS, SENSEPOINT TOXIC SENSOR, HYDROGEN (H2) 0-1,000 PPM ALUMINUM ENCLOSURE, CLASS I, DIV 2</t>
  </si>
  <si>
    <t>SPXCDULNG2M</t>
  </si>
  <si>
    <t>HYDROGEN (H2) EXPLOSION PROOF TRANSMITTER (EC), 4-20MA, 3 RELAYS, MODBUS, 0-1,000 PPM ALUMINUM ENCLOSURE, CLASS I, DIV 2</t>
  </si>
  <si>
    <t>SPXCDULNG2RM</t>
  </si>
  <si>
    <t>HYDROGEN (H2) EXPLOSION PROOF TRANSMITTER (EC), 4-20MA, 3 RELAYS, MODBUS, 0-1,000 PPM ALUMINUM ENCLOSURE, CLASS I, DIV 2 W/ REMOTE MOUNT HARDWARE</t>
  </si>
  <si>
    <t>SPXCDULNH2M</t>
  </si>
  <si>
    <t>HYDROGEN SULFIDE (H2S) EXPLOSION PROOF TRANSMITTER (EC), 4-20MA, 3 RELAYS, MODBUS, 0-50 PPM ALUMINUM ENCLOSURE, CLASS I, DIV 2</t>
  </si>
  <si>
    <t>SPXCDULNH2RM</t>
  </si>
  <si>
    <t>HYDROGEN SULFIDE (H2S) EXPLOSION PROOF TRANSMITTER (EC), 4-20MA, 3 RELAYS, MODBUS, 0-50 PPM ALUMINUM ENCLOSURE, CLASS I, DIV 2 W/ REMOTE MOUNT HARDWARE</t>
  </si>
  <si>
    <t>SPXCDULNHX</t>
  </si>
  <si>
    <t>UL/CUL/INMETRO APPROVED SP XCD HYDROGEN SULFIDE (H2S) 0-50 PPM (10.0 TO 100.0 PPM, 1 PPM) WITH LM25, 3/4"NPT ENTRY</t>
  </si>
  <si>
    <t>SPXCDULNHXM</t>
  </si>
  <si>
    <t>HYDROGEN SULFIDE (H2S) EXPLOSION PROOF TRANSMITTER (EC), 4-20MA, 3 RELAYS, MODBUS, 0-50 PPM ALUMINUM ENCLOSURE</t>
  </si>
  <si>
    <t>SPXCDULNL2M</t>
  </si>
  <si>
    <t>CHLORINE (CL2) EXPLOSION PROOF TRANSMITTER (EC), 4-20MA, 3 RELAYS, MODBUS, 0-5 PPM ALUMINUM ENCLOSURE, CLASS I, DIV 2</t>
  </si>
  <si>
    <t>SPXCDULNL2RM</t>
  </si>
  <si>
    <t>CHLORINE (CL2) EXPLOSION PROOF TRANSMITTER (EC), 4-20MA, 3 RELAYS, MODBUS, 0-5 PPM ALUMINUM ENCLOSURE, CLASS I, DIV 2 W/ REMOTE MOUNT HARDWARE</t>
  </si>
  <si>
    <t>SPXCDULNN2M</t>
  </si>
  <si>
    <t>NITROGEN DIOXIDE (NO2) EXPLOSION PROOF TRANSMITTER (EC), 4-20MA, 3 RELAYS, MODBUS, 0-10 PPM ALUMINUM ENCLOSURE, CLASS I, DIV 2</t>
  </si>
  <si>
    <t>SPXCDULNN2RM</t>
  </si>
  <si>
    <t>NITROGEN DIOXIDE (NO2) EXPLOSION PROOF TRANSMITTER (EC), 4-20MA, 3 RELAYS, MODBUS, 0-10 PPM ALUMINUM ENCLOSURE, CLASS I, DIV 2 W/ REMOTE MOUNT HARDWARE</t>
  </si>
  <si>
    <t>SPXCDULNO1M</t>
  </si>
  <si>
    <t>OXYGEN (O2) EXPLOSION PROOF TRANSMITTER (EC), 4-20MA, 3 RELAYS, MODBUS,    0-25% ALUMINUM ENCLOSURE</t>
  </si>
  <si>
    <t>SPXCDULNO2RM</t>
  </si>
  <si>
    <t>OXYGEN (O2) EXPLOSION PROOF TRANSMITTER (EC), 4-20MA, 3 RELAYS, MODBUS, 0-25% ALUMINUM ENCLOSURE, CLASS I, DIV 2 W/ REMOTE MOUNT HARDWARE</t>
  </si>
  <si>
    <t>SPXCDULNPX</t>
  </si>
  <si>
    <t>UL/INMETRO APPROVED SP XCD FLAMMABLE PROPANE (CH4), ETHYLENE (C2H4), BUTANE (C4H10) &amp; PENTANE (C5H12); IR 0-100% LEL (20 TO 100% LEL, 10% LEL) WITH LM25, 3/4"NPT ENTRY</t>
  </si>
  <si>
    <t>SPXCDULNPXM</t>
  </si>
  <si>
    <t>COMBUSTIBLE EXPLOSION PROOF TRANSMITTER (IR), PROPANE (C3H8) 4-20 MA, 3 RELAYS, MODBUS, 0-100% LEL ALUMINUM ENCLOSURE</t>
  </si>
  <si>
    <t>SPXCDULNRX</t>
  </si>
  <si>
    <t>UL/INMETRO APPROVED SP XCD FLAMMABLE METHANE (CH4) IR 0-100% LEL (20 TO 100% LEL, 10% LEL) WITH LM25, 3/4"NPT ENTRY</t>
  </si>
  <si>
    <t>SPXCDULNRXM</t>
  </si>
  <si>
    <t>COMBUSTIBLE EXPLOSION PROOF TRANSMITTER (IR), METHANE (CH4) 4-20 MA, 3 RELAYS, MODBUS, 0-100% LEL ALUMINUM ENCLOSURE</t>
  </si>
  <si>
    <t>SPXCDULNS2</t>
  </si>
  <si>
    <t>EXPLOSION PROOF TRANSMITTER (EC), 4-20MA, 3 RELAYS, SENSEPOINT TOXIC SENSOR, SULFUR DIOXIDE (SO2) 0-15 PPM ALUMINUM ENCLOSURE, CLASS I, DIV 2</t>
  </si>
  <si>
    <t>SPXCDULNS2M</t>
  </si>
  <si>
    <t>SULFUR DIOXIDE (SO2) EXPLOSION PROOF TRANSMITTER (EC), 4-20MA, 3 RELAYS, MODBUS, 0-15 PPM ALUMINUM ENCLOSURE, CLASS I, DIV 2</t>
  </si>
  <si>
    <t>SPXCDULNS2RM</t>
  </si>
  <si>
    <t>SULFUR DIOXIDE (SO2) EXPLOSION PROOF TRANSMITTER (EC), 4-20MA, 3 RELAYS, MODBUS, 0-15 PPM ALUMINUM ENCLOSURE, CLASS I, DIV 2 W/ REMOTE MOUNT HARDWARE</t>
  </si>
  <si>
    <t>SPXCDULNTX4M</t>
  </si>
  <si>
    <t>SENSEPOINT XCD RTD TRANSMITTER, 4-20MA, 3 RELAYS, MODBUS</t>
  </si>
  <si>
    <t>SPXCDULNTXFM</t>
  </si>
  <si>
    <t xml:space="preserve">SENSEPOINT XCD FLAM AND IR TRANSMITTER ONLY (NO SENSOR) FOR UL, LM25 </t>
  </si>
  <si>
    <t>SPXCDUSNB2</t>
  </si>
  <si>
    <t>XCD GAS DETECTOR, 4 TO 20 MA OUTPUT, UL/C-UL/INMETRO, 2 X 3/4" NPT ENTRIES, PAINTED 316SS, INCLUDES INFRARED CARBON DIOXIDE SENSOR CARTRIDGE 0 TO 5.0% V/V, INCLUDES NYLON WEATHER PROTECTION</t>
  </si>
  <si>
    <t>SPXCDUSNB2M</t>
  </si>
  <si>
    <t>XCD GAS DETECTOR, 4 TO 20 MA AND MODBUS OUTPUT, UL/C-UL/INMETRO, 2 X 3/4" NPT ENTRIES, PAINTED 316SS, INCLUDES INFRARED CARBON DIOXIDE SENSOR CARTRIDGE 0 TO 5.0% V/V, INCLUDES NYLON WEATHER PROTECTION</t>
  </si>
  <si>
    <t>SPXCDXSB1SS</t>
  </si>
  <si>
    <t>CARBON DIOXIDE (CO2) 0-2% VOL</t>
  </si>
  <si>
    <t>SPXCDXSB2SS</t>
  </si>
  <si>
    <t>CARBON DIOXIDE IR 0-5.00% V/V ONLY</t>
  </si>
  <si>
    <t>SPXCDXSCXSS</t>
  </si>
  <si>
    <t>CARBON MONOXIDE (CO) 0-500 PPM (100 TO 1000 PPM)</t>
  </si>
  <si>
    <t>SPXCDXSFXSS</t>
  </si>
  <si>
    <t>FLAMMABLE CAT 0-100% LEL (20 TO 100.0%LEL)</t>
  </si>
  <si>
    <t>SPXCDXSG1SS</t>
  </si>
  <si>
    <t>HYDROGEN (H2) 0-1000 PPM ONLY</t>
  </si>
  <si>
    <t>SPXCDXSHXSS</t>
  </si>
  <si>
    <t>HYDROGEN SULFIDE (H2S) 0-50 PPM (10.0 TO 100.0 PPM)</t>
  </si>
  <si>
    <t>SPXCDXSRXSS</t>
  </si>
  <si>
    <t>FLAMMABLE IR 0-100% LEL METHANE (20 TO 100.0% LEL)</t>
  </si>
  <si>
    <t>SPXCLRLH1SS</t>
  </si>
  <si>
    <t>SENSEPOINT XCL/XRL REPLACEMENT SENSOR - H2S (LOW AND HIGH RANGE)</t>
  </si>
  <si>
    <t>SPXRLCAL</t>
  </si>
  <si>
    <t>SPXRL-CALIBRATION CAP</t>
  </si>
  <si>
    <t>SPXRLDMK</t>
  </si>
  <si>
    <t>SPXRL-DUCT MOUNT KIT</t>
  </si>
  <si>
    <t>SPXRLFLW</t>
  </si>
  <si>
    <t>SPXRL-FLOW HOUSING</t>
  </si>
  <si>
    <t>SPXZZRLF6SS</t>
  </si>
  <si>
    <t>SPXRL-REPLACEMENT SENSOR-CAT</t>
  </si>
  <si>
    <t>SVIP3729</t>
  </si>
  <si>
    <t>COMBUSTIBLE (C3H8) EXPLOSION PROOF TRANSMITTER (CAT BEAD), 4-20MA, 3 RELAYS, MODBUS, 0-100% ALUMINUM ENCLOSURE 
CUSTOM CALIBRATION: SPXCDULNFXM PROPANE</t>
  </si>
  <si>
    <t>SVIP3730</t>
  </si>
  <si>
    <t>COMBUSTIBLE (H2) EXPLOSION PROOF TRANSMITTER (CAT BEAD), 4-20MA, 3 RELAYS, MODBUS, 0-100% ALUMINUM ENCLOSURE 
CUSTOM CALIBRATION: SPXCDULNFXM HYDROGEN</t>
  </si>
  <si>
    <t>TL-1055</t>
  </si>
  <si>
    <t>IR TEST LAMP FOR TESTING FS18X, FS20X &amp; FS24X DETECTORS, NON-EXPLOSION PROOF VERSION. INCL UNIVERSAL CHARGER</t>
  </si>
  <si>
    <t>TL-2055</t>
  </si>
  <si>
    <t>IR TEST LAMP FOR TESTING FS18X, FS20X &amp; FS24X DETECTORS, EXPLOSION PROOF VERSION. INCL UNIVERSAL CHARGER</t>
  </si>
  <si>
    <t>TPPLBAWA2NNNNNN</t>
  </si>
  <si>
    <t>TPPL CONTROLLER BASIC, WALL MOUNT, AC115/220 150W, 2 X MA INPUT</t>
  </si>
  <si>
    <t>TPPLBAWA4N4BNNN</t>
  </si>
  <si>
    <t>TPPL CONTROLLER BASIC, WALL MOUNT, AC115/220 150W, 4 X MA INPUT WITH 4 X MA OUTPUT, BATTERY BACKUP</t>
  </si>
  <si>
    <t>TPPLBAWA4N4BRNN</t>
  </si>
  <si>
    <t>TPPL CONTROLLER BASIC, WALL MOUNT, AC115/220 150W, 4 X MA INPUT, 4 X MA OUTPUT WITH BATTERY BACKUP, MODBUS RTU</t>
  </si>
  <si>
    <t>TPPLBAWA4N4NNNN</t>
  </si>
  <si>
    <t>TPPL CONTROLLER BASIC, WALL MOUNT, AC115/220 150W, 4 X MA INPUT WITH 4 X MA OUTPUT</t>
  </si>
  <si>
    <t>TPPLBAWA4N4NRNN</t>
  </si>
  <si>
    <t>TPPL CONTROLLER BASIC, WALL MOUNT, AC115/220 150W, 4 X MA INPUT, 4 X MA OUTPUT, MODBUS RTU</t>
  </si>
  <si>
    <t>TPPLBAWA4NNBNNN</t>
  </si>
  <si>
    <t>TPPL CONTROLLER BASIC, WALL MOUNT, AC115/220 150W, 4 X MA INPUT WITH BATTERY BACKUP</t>
  </si>
  <si>
    <t>TPPLBAWA4NNBRNN</t>
  </si>
  <si>
    <t>TPPL CONTROLLER BASIC, WALL MOUNT, AC115/220 150W, 4 X MA INPUT WITH BATTERY BACKUP, MODBUS RTU</t>
  </si>
  <si>
    <t>TPPLBAWA4NNNNNN</t>
  </si>
  <si>
    <t>TPPL CONTROLLER BASIC, WALL MOUNT, AC115/220 150W, 4 X MA INPUT</t>
  </si>
  <si>
    <t>TPPLBAWA4NNNRNN</t>
  </si>
  <si>
    <t>TPPL CONTROLLER BASIC, WALL MOUNT, AC115/220 150W, 4 X MA INPUT, MODBUS RTU</t>
  </si>
  <si>
    <t>TPPLBAWA4S4BNNN</t>
  </si>
  <si>
    <t>TPPL CONTROLLER BASIC, WALL MOUNT, AC115/220 150W, 4 X MA INPUT WITH 12 X RELAY OUTPUT, 4 X MA OUTPUT, BATTERY BACKUP</t>
  </si>
  <si>
    <t>TPPLBAWA4S4BRNN</t>
  </si>
  <si>
    <t>TPPL CONTROLLER BASIC, WALL MOUNT, AC115/220 150W, 4 X MA INPUT WITH 12 X RELAY OUTPUT, 4 X MA OUTPUT WITH BATTERY BACKUP, MODBUS RTU</t>
  </si>
  <si>
    <t>TPPLBAWA4S4NNNN</t>
  </si>
  <si>
    <t>TPPL CONTROLLER BASIC, WALL MOUNT, AC115/220 150W, 4 X MA INPUT WITH 12 X RELAY OUTPUT, 4 X MA OUTPUT</t>
  </si>
  <si>
    <t>TPPLBAWA4S4NRNN</t>
  </si>
  <si>
    <t>TPPL CONTROLLER BASIC, WALL MOUNT, AC115/220 150W, 4 X MA INPUT WITH 12 X RELAY OUTPUT, 4 X MA OUTPUT, MODBUS RTU</t>
  </si>
  <si>
    <t>TPPLBAWA4SNBNNN</t>
  </si>
  <si>
    <t>TPPL CONTROLLER BASIC, WALL MOUNT, AC115/220 150W, 4 X MA INPUT WITH 12 X RELAY OUTPUT, BATTERY BACKUP</t>
  </si>
  <si>
    <t>TPPLBAWA4SNBRNN</t>
  </si>
  <si>
    <t>TPPL CONTROLLER BASIC, WALL MOUNT, AC115/220 150W, 4 X MA INPUT WITH 12 X RELAY OUTPUT WITH BATTERY BACKUP, MODBUS RTU</t>
  </si>
  <si>
    <t>TPPLBAWA4SNNNNN</t>
  </si>
  <si>
    <t>TPPL CONTROLLER BASIC, WALL MOUNT, AC115/220 150W, 4 X MA INPUT WITH 12 X RELAY OUTPUT</t>
  </si>
  <si>
    <t>TPPLBAWA4SNNRNN</t>
  </si>
  <si>
    <t>TPPL CONTROLLER BASIC, WALL MOUNT, AC115/220 150W, 4 X MA INPUT WITH 12 X RELAY OUTPUT, MODBUS RTU</t>
  </si>
  <si>
    <t>TPPLBAWA8D8BNNN</t>
  </si>
  <si>
    <t>TPPL CONTROLLER BASIC, WALL MOUNT, AC115/220 150W, 8 X MA INPUT WITH 24 X RELAY OUTPUT, 8 X MA OUTPUT, BATTERY BACKUP</t>
  </si>
  <si>
    <t>TPPLBAWA8D8BRNN</t>
  </si>
  <si>
    <t>TPPL CONTROLLER BASIC, WALL MOUNT, AC115/220 150W, 8 X MA INPUT WITH 24 X RELAY OUTPUT, 8 X MA OUTPUT WITH BATTERY BACKUP, MODBUS RTU</t>
  </si>
  <si>
    <t>TPPLBAWA8D8NNNN</t>
  </si>
  <si>
    <t>TPPL CONTROLLER BASIC, WALL MOUNT, AC115/220 150W, 8 X MA INPUT WITH 24 X RELAY OUTPUT, 8 X MA OUTPUT</t>
  </si>
  <si>
    <t>TPPLBAWA8D8NRNN</t>
  </si>
  <si>
    <t>TPPL CONTROLLER BASIC, WALL MOUNT, AC115/220 150W, 8 X MA INPUT WITH 24 X RELAY OUTPUT, 8 X MA OUTPUT, MODBUS RTU</t>
  </si>
  <si>
    <t>TPPLBAWA8DNBNNN</t>
  </si>
  <si>
    <t>TPPL CONTROLLER BASIC, WALL MOUNT, AC115/220 150W, 8 X MA INPUT WITH 24 X RELAY OUTPUT, BATTERY BACKUP</t>
  </si>
  <si>
    <t>TPPLBAWA8DNBRNN</t>
  </si>
  <si>
    <t>TPPL CONTROLLER BASIC, WALL MOUNT, AC115/220 150W, 8 X MA INPUT WITH 24 X RELAY OUTPUT WITH BATTERY BACKUP, MODBUS RTU</t>
  </si>
  <si>
    <t>TPPLBAWA8DNNNNN</t>
  </si>
  <si>
    <t>TPPL CONTROLLER BASIC, WALL MOUNT, AC115/220 150W, 8 X MA INPUT WITH 24 X RELAY OUTPUT</t>
  </si>
  <si>
    <t>TPPLBAWA8DNNRNN</t>
  </si>
  <si>
    <t>TPPL CONTROLLER BASIC, WALL MOUNT, AC115/220 150W, 8 X MA INPUT WITH 24 X RELAY OUTPUT, MODBUS RTU</t>
  </si>
  <si>
    <t>TPPLBAWA8N8BNNN</t>
  </si>
  <si>
    <t>TPPL CONTROLLER BASIC, WALL MOUNT, AC115/220 150W, 8 X MA INPUT WITH 8 X MA OUTPUT, BATTERY BACKUP</t>
  </si>
  <si>
    <t>TPPLBAWA8N8BRNN</t>
  </si>
  <si>
    <t>TPPL CONTROLLER BASIC, WALL MOUNT, AC115/220 150W, 8 X MA INPUT, 8 X MA OUTPUT WITH BATTERY BACKUP, MODBUS RTU</t>
  </si>
  <si>
    <t>TPPLBAWA8N8NNNN</t>
  </si>
  <si>
    <t>TPPL CONTROLLER BASIC, WALL MOUNT, AC115/220 150W, 8 X MA INPUT WITH 8 X MA OUTPUT</t>
  </si>
  <si>
    <t>TPPLBAWA8N8NRNN</t>
  </si>
  <si>
    <t>TPPL CONTROLLER BASIC, WALL MOUNT, AC115/220 150W, 8 X MA INPUT, 8 X MA OUTPUT, MODBUS RTU</t>
  </si>
  <si>
    <t>TPPLBAWA8NNBNNN</t>
  </si>
  <si>
    <t>TPPL CONTROLLER BASIC, WALL MOUNT, AC115/220 150W, 8 X MA INPUT WITH BATTERY BACKUP</t>
  </si>
  <si>
    <t>TPPLBAWA8NNBRNN</t>
  </si>
  <si>
    <t>TPPL CONTROLLER BASIC, WALL MOUNT, AC115/220 150W, 8 X MA INPUT WITH BATTERY BACKUP, MODBUS RTU</t>
  </si>
  <si>
    <t>TPPLBAWA8NNNNNN</t>
  </si>
  <si>
    <t>TPPL CONTROLLER BASIC, WALL MOUNT, AC115/220 150W, 8 X MA INPUT</t>
  </si>
  <si>
    <t>TPPLBAWA8NNNRNN</t>
  </si>
  <si>
    <t>TPPL CONTROLLER BASIC, WALL MOUNT, AC115/220 150W, 8 X MA INPUT, MODBUS RTU</t>
  </si>
  <si>
    <t>TPPLBAWA8S4BNNN</t>
  </si>
  <si>
    <t>TPPL CONTROLLER BASIC, WALL MOUNT, AC115/220 150W, 8 X MA INPUT WITH 12 X RELAY OUTPUT, 4 X MA OUTPUT, BATTERY BACKUP</t>
  </si>
  <si>
    <t>TPPLBAWA8S4NNNN</t>
  </si>
  <si>
    <t>TPPL CONTROLLER BASIC, WALL MOUNT, AC115/220 150W, 8 X MA INPUT WITH 12 X RELAY OUTPUT, 4 X MA OUTPUT</t>
  </si>
  <si>
    <t>TPPLBAWA8S4NRNN</t>
  </si>
  <si>
    <t>TPPL CONTROLLER BASIC, WALL MOUNT, AC115/220 150W, 8 X MA INPUT WITH 12 X RELAY OUTPUT, 4 X MA OUTPUT, MODBUS RTU</t>
  </si>
  <si>
    <t>TPPLBAWA8S8BNNN</t>
  </si>
  <si>
    <t>TPPL CONTROLLER BASIC, WALL MOUNT, AC115/220 150W, 8 X MA INPUT WITH 12 X RELAY OUTPUT, 8 X MA OUTPUT, BATTERY BACKUP</t>
  </si>
  <si>
    <t>TPPLBAWA8S8BRNN</t>
  </si>
  <si>
    <t>TPPL CONTROLLER BASIC, WALL MOUNT, AC115/220 150W, 8 X MA INPUT WITH 12 X RELAY OUTPUT, 8 X MA OUTPUT WITH BATTERY BACKUP, MODBUS RTU</t>
  </si>
  <si>
    <t>TPPLBAWA8S8NNNN</t>
  </si>
  <si>
    <t>TPPL CONTROLLER BASIC, WALL MOUNT, AC115/220 150W, 8 X MA INPUT WITH 12 X RELAY OUTPUT, 8 X MA OUTPUT</t>
  </si>
  <si>
    <t>TPPLBAWA8S8NRNN</t>
  </si>
  <si>
    <t>TPPL CONTROLLER BASIC, WALL MOUNT, AC115/220 150W, 8 X MA INPUT WITH 12 X RELAY OUTPUT, 8 X MA OUTPUT, MODBUS RTU</t>
  </si>
  <si>
    <t>TPPLBAWA8SNBNNN</t>
  </si>
  <si>
    <t>TPPL CONTROLLER BASIC, WALL MOUNT, AC115/220 150W, 8 X MA INPUT WITH 12 X RELAY OUTPUT, BATTERY BACKUP</t>
  </si>
  <si>
    <t>TPPLBAWA8SNBRNN</t>
  </si>
  <si>
    <t>TPPL CONTROLLER BASIC, WALL MOUNT, AC115/220 150W, 8 X MA INPUT WITH 12 X RELAY OUTPUT WITH BATTERY BACKUP, MODBUS RTU</t>
  </si>
  <si>
    <t>TPPLBAWA8SNNNNN</t>
  </si>
  <si>
    <t>TPPL CONTROLLER BASIC, WALL MOUNT, AC115/220 150W, 8 X MA INPUT WITH 12 X RELAY OUTPUT</t>
  </si>
  <si>
    <t>TPPLBAWA8SNNRNN</t>
  </si>
  <si>
    <t>TPPL CONTROLLER BASIC, WALL MOUNT, AC115/220 150W, 8 X MA INPUT WITH 12 X RELAY OUTPUT, MODBUS RTU</t>
  </si>
  <si>
    <t>TPPLBAWV4S4NNNN</t>
  </si>
  <si>
    <t>TPPL CONTROLLER BASIC, WALL MOUNT, AC115/220 150W, 4 X MV INPUT WITH 12 X RELAY OUTPUT, 4 X MA OUTPUT</t>
  </si>
  <si>
    <t>TPPLBAWV8D4BNNN</t>
  </si>
  <si>
    <t>TPPL CONTROLLER BASIC, WALL MOUNT, AC115/220 150W, 8 X MV INPUT WITH 24 X RELAY OUTPUT, 4 X MA OUTPUT, BATTERY BACKUP</t>
  </si>
  <si>
    <t>TPPLBAWV8D4NNNN</t>
  </si>
  <si>
    <t>TPPL CONTROLLER BASIC, WALL MOUNT, AC115/220 150W, 8 X MV INPUT WITH 24 X RELAY OUTPUT, 4 X MA OUTPUT</t>
  </si>
  <si>
    <t>TPPLBAWV8D4NRNN</t>
  </si>
  <si>
    <t>TPPL CONTROLLER BASIC, WALL MOUNT, AC115/220 150W, 8 X MV INPUT WITH 24 X RELAY OUTPUT, 4 X MA OUTPUT, MODBUS RTU</t>
  </si>
  <si>
    <t>TPPLBAWV8D8BNNN</t>
  </si>
  <si>
    <t>TPPL CONTROLLER BASIC, WALL MOUNT, AC115/220 150W, 8 X MV INPUT WITH 24 X RELAY OUTPUT, 8 X MA OUTPUT, BATTERY BACKUP</t>
  </si>
  <si>
    <t>TPPLBAWV8D8BRNN</t>
  </si>
  <si>
    <t>TPPL CONTROLLER BASIC, WALL MOUNT, AC115/220 150W, 8 X MV INPUT WITH 24 X RELAY OUTPUT, 8 X MA OUTPUT WITH BATTERY BACKUP, MODBUS RTU</t>
  </si>
  <si>
    <t>TPPLBAWV8D8NNNN</t>
  </si>
  <si>
    <t>TPPL CONTROLLER BASIC, WALL MOUNT, AC115/220 150W, 8 X MV INPUT WITH 24 X RELAY OUTPUT, 8 X MA OUTPUT</t>
  </si>
  <si>
    <t>TPPLBAWV8D8NRNN</t>
  </si>
  <si>
    <t>TPPL CONTROLLER BASIC, WALL MOUNT, AC115/220 150W, 8 X MV INPUT WITH 24 X RELAY OUTPUT, 8 X MA OUTPUT, MODBUS RTU</t>
  </si>
  <si>
    <t>TPPLBAWV8DNBNNN</t>
  </si>
  <si>
    <t>TPPL CONTROLLER BASIC, WALL MOUNT, AC115/220 150W, 8 X MV INPUT WITH 24 X RELAY OUTPUT, BATTERY BACKUP</t>
  </si>
  <si>
    <t>TPPLBAWV8DNBRNN</t>
  </si>
  <si>
    <t>TPPL CONTROLLER BASIC, WALL MOUNT, AC115/220 150W, 8 X MV INPUT WITH 24 X RELAY OUTPUT WITH BATTERY BACKUP, MODBUS RTU</t>
  </si>
  <si>
    <t>TPPLBAWV8DNNNNN</t>
  </si>
  <si>
    <t>TPPL CONTROLLER BASIC, WALL MOUNT, AC115/220 150W, 8 X MV INPUT WITH 24 X RELAY OUTPUT</t>
  </si>
  <si>
    <t>TPPLBAWV8DNNRNN</t>
  </si>
  <si>
    <t>TPPL CONTROLLER BASIC, WALL MOUNT, AC115/220 150W, 8 X MV INPUT WITH 24 X RELAY OUTPUT, MODBUS RTU</t>
  </si>
  <si>
    <t>TPPLBAWV8N8BNNN</t>
  </si>
  <si>
    <t>TPPL CONTROLLER BASIC, WALL MOUNT, AC115/220 150W, 8 X MV INPUT WITH 8 X MA OUTPUT, BATTERY BACKUP</t>
  </si>
  <si>
    <t>TPPLBAWV8N8NNNN</t>
  </si>
  <si>
    <t>TPPL CONTROLLER BASIC, WALL MOUNT, AC115/220 150W, 8 X MV INPUT WITH 8 X MA OUTPUT</t>
  </si>
  <si>
    <t>TPPLBAWV8NNBNNN</t>
  </si>
  <si>
    <t>TPPL CONTROLLER BASIC, WALL MOUNT, AC115/220 150W, 8 X MV INPUT WITH BATTERY BACKUP</t>
  </si>
  <si>
    <t>TPPLBAWV8NNNNNN</t>
  </si>
  <si>
    <t>TPPL CONTROLLER BASIC, WALL MOUNT, AC115/220 150W, 8 X MV INPUT</t>
  </si>
  <si>
    <t>TPPLBAWV8S4BNNN</t>
  </si>
  <si>
    <t>TPPL CONTROLLER BASIC, WALL MOUNT, AC115/220 150W, 8 X MV INPUT WITH 12 X RELAY OUTPUT, 4 X MA OUTPUT, BATTERY BACKUP</t>
  </si>
  <si>
    <t>TPPLBAWV8S4NNNN</t>
  </si>
  <si>
    <t>TPPL CONTROLLER BASIC, WALL MOUNT, AC115/220 150W, 8 X MV INPUT WITH 12 X RELAY OUTPUT, 4 X MA OUTPUT</t>
  </si>
  <si>
    <t>TPPLBAWV8S4NRNN</t>
  </si>
  <si>
    <t>TPPL CONTROLLER BASIC, WALL MOUNT, AC115/220 150W, 8 X MV INPUT WITH 12 X RELAY OUTPUT, 4 X MA OUTPUT, MODBUS RTU</t>
  </si>
  <si>
    <t>TPPLBAWV8S8BNNN</t>
  </si>
  <si>
    <t>TPPL CONTROLLER BASIC, WALL MOUNT, AC115/220 150W, 8 X MV INPUT WITH 12 X RELAY OUTPUT, 8 X MA OUTPUT, BATTERY BACKUP</t>
  </si>
  <si>
    <t>TPPLBAWV8S8BRNN</t>
  </si>
  <si>
    <t>TPPL CONTROLLER BASIC, WALL MOUNT, AC115/220 150W, 8 X MV INPUT WITH 12 X RELAY OUTPUT, 8 X MA OUTPUT WITH BATTERY BACKUP, MODBUS RTU</t>
  </si>
  <si>
    <t>TPPLBAWV8S8NNNN</t>
  </si>
  <si>
    <t>TPPL CONTROLLER BASIC, WALL MOUNT, AC115/220 150W, 8 X MV INPUT WITH 12 X RELAY OUTPUT, 8 X MA OUTPUT</t>
  </si>
  <si>
    <t>TPPLBAWV8S8NRNN</t>
  </si>
  <si>
    <t>TPPL CONTROLLER BASIC, WALL MOUNT, AC115/220 150W, 8 X MV INPUT WITH 12 X RELAY OUTPUT, 8 X MA OUTPUT, MODBUS RTU</t>
  </si>
  <si>
    <t>TPPLBAWV8SNBNNN</t>
  </si>
  <si>
    <t>TPPL CONTROLLER BASIC, WALL MOUNT, AC115/220 150W, 8 X MV INPUT WITH 12 X RELAY OUTPUT, BATTERY BACKUP</t>
  </si>
  <si>
    <t>TPPLBAWV8SNBRNN</t>
  </si>
  <si>
    <t>TPPL CONTROLLER BASIC, WALL MOUNT, AC115/220 150W, 8 X MV INPUT WITH 12 X RELAY OUTPUT WITH BATTERY BACKUP, MODBUS RTU</t>
  </si>
  <si>
    <t>TPPLBAWV8SNNNNN</t>
  </si>
  <si>
    <t>TPPL CONTROLLER BASIC, WALL MOUNT, AC115/220 150W, 8 X MV INPUT WITH 12 X RELAY OUTPUT</t>
  </si>
  <si>
    <t>TPPLBAWV8SNNRNN</t>
  </si>
  <si>
    <t>TPPL CONTROLLER BASIC, WALL MOUNT, AC115/220 150W, 8 X MV INPUT WITH 12 X RELAY OUTPUT, MODBUS RTU</t>
  </si>
  <si>
    <t>TPPLBDWA4N4BNNN</t>
  </si>
  <si>
    <t>TPPL CONTROLLER BASIC, WALL MOUNT, DC POWERED, 4 X MA INPUT WITH 4 X MA OUTPUT, BATTERY BACKUP</t>
  </si>
  <si>
    <t>TPPLBDWA4N4BRNN</t>
  </si>
  <si>
    <t>TPPL CONTROLLER BASIC, WALL MOUNT, DC POWERED, 4 X MA INPUT, 4 X MA OUTPUT WITH BATTERY BACKUP, MODBUS RTU</t>
  </si>
  <si>
    <t>TPPLBDWA4N4NNNN</t>
  </si>
  <si>
    <t>TPPL CONTROLLER BASIC, WALL MOUNT, DC POWERED, 4 X MA INPUT WITH 4 X MA OUTPUT</t>
  </si>
  <si>
    <t>TPPLBDWA4N4NRNN</t>
  </si>
  <si>
    <t>TPPL CONTROLLER BASIC, WALL MOUNT, DC POWERED, 4 X MA INPUT, 4 X MA OUTPUT, MODBUS RTU</t>
  </si>
  <si>
    <t>TPPLBDWA4NNBNNN</t>
  </si>
  <si>
    <t>TPPL CONTROLLER BASIC, WALL MOUNT, DC POWERED, 4 X MA INPUT WITH BATTERY BACKUP</t>
  </si>
  <si>
    <t>TPPLBDWA4NNBRNN</t>
  </si>
  <si>
    <t>TPPL CONTROLLER BASIC, WALL MOUNT, DC POWERED, 4 X MA INPUT WITH BATTERY BACKUP, MODBUS RTU</t>
  </si>
  <si>
    <t>TPPLBDWA4NNNNNN</t>
  </si>
  <si>
    <t>TPPL CONTROLLER BASIC, WALL MOUNT, DC POWERED, 4 X MA INPUT</t>
  </si>
  <si>
    <t>TPPLBDWA4NNNRNN</t>
  </si>
  <si>
    <t>TPPL CONTROLLER BASIC, WALL MOUNT, DC POWERED, 4 X MA INPUT, MODBUS RTU</t>
  </si>
  <si>
    <t>TPPLBDWA4S4BNNN</t>
  </si>
  <si>
    <t>TPPL CONTROLLER BASIC, WALL MOUNT, DC POWERED, 4 X MA INPUT WITH 12 X RELAY OUTPUT, 4 X MA OUTPUT, BATTERY BACKUP</t>
  </si>
  <si>
    <t>TPPLBDWA4S4BRNN</t>
  </si>
  <si>
    <t>TPPL CONTROLLER BASIC, WALL MOUNT, DC POWERED, 4 X MA INPUT WITH 12 X RELAY OUTPUT, 4 X MA OUTPUT WITH BATTERY BACKUP, MODBUS RTU</t>
  </si>
  <si>
    <t>TPPLBDWA4S4NNNN</t>
  </si>
  <si>
    <t>TPPL CONTROLLER BASIC, WALL MOUNT, DC POWERED, 4 X MA INPUT WITH 12 X RELAY OUTPUT, 4 X MA OUTPUT</t>
  </si>
  <si>
    <t>TPPLBDWA4S4NRNN</t>
  </si>
  <si>
    <t>TPPL CONTROLLER BASIC, WALL MOUNT, DC POWERED, 4 X MA INPUT WITH 12 X RELAY OUTPUT, 4 X MA OUTPUT, MODBUS RTU</t>
  </si>
  <si>
    <t>TPPLBDWA4SNBNNN</t>
  </si>
  <si>
    <t>TPPL CONTROLLER BASIC, WALL MOUNT, DC POWERED, 4 X MA INPUT WITH 12 X RELAY OUTPUT, BATTERY BACKUP</t>
  </si>
  <si>
    <t>TPPLBDWA4SNBRNN</t>
  </si>
  <si>
    <t>TPPL CONTROLLER BASIC, WALL MOUNT, DC POWERED, 4 X MA INPUT WITH 12 X RELAY OUTPUT WITH BATTERY BACKUP, MODBUS RTU</t>
  </si>
  <si>
    <t>TPPLBDWA4SNNNNN</t>
  </si>
  <si>
    <t>TPPL CONTROLLER BASIC, WALL MOUNT, DC POWERED, 4 X MA INPUT WITH 12 X RELAY OUTPUT</t>
  </si>
  <si>
    <t>TPPLBDWA4SNNRNN</t>
  </si>
  <si>
    <t>TPPL CONTROLLER BASIC, WALL MOUNT, DC POWERED, 4 X MA INPUT WITH 12 X RELAY OUTPUT, MODBUS RTU</t>
  </si>
  <si>
    <t>TPPLBDWA8D4BNNN</t>
  </si>
  <si>
    <t>TPPL CONTROLLER BASIC, WALL MOUNT, DC POWERED, 8 X MA INPUT WITH 24 X RELAY OUTPUT, 4 X MA OUTPUT, BATTERY BACKUP</t>
  </si>
  <si>
    <t>TPPLBDWA8D4NNNN</t>
  </si>
  <si>
    <t>TPPL CONTROLLER BASIC, WALL MOUNT, DC POWERED, 8 X MA INPUT WITH 24 X RELAY OUTPUT, 4 X MA OUTPUT</t>
  </si>
  <si>
    <t>TPPLBDWA8D8BNNN</t>
  </si>
  <si>
    <t>TPPL CONTROLLER BASIC, WALL MOUNT, DC POWERED, 8 X MA INPUT WITH 24 X RELAY OUTPUT, 8 X MA OUTPUT, BATTERY BACKUP</t>
  </si>
  <si>
    <t>TPPLBDWA8D8BRNN</t>
  </si>
  <si>
    <t>TPPL CONTROLLER BASIC, WALL MOUNT, DC POWERED, 8 X MA INPUT WITH 24 X RELAY OUTPUT, 8 X MA OUTPUT WITH BATTERY BACKUP, MODBUS RTU</t>
  </si>
  <si>
    <t>TPPLBDWA8D8NNNN</t>
  </si>
  <si>
    <t>TPPL CONTROLLER BASIC, WALL MOUNT, DC POWERED, 8 X MA INPUT WITH 24 X RELAY OUTPUT, 8 X MA OUTPUT</t>
  </si>
  <si>
    <t>TPPLBDWA8D8NRNN</t>
  </si>
  <si>
    <t>TPPL CONTROLLER BASIC, WALL MOUNT, DC POWERED, 8 X MA INPUT WITH 24 X RELAY OUTPUT, 8 X MA OUTPUT, MODBUS RTU</t>
  </si>
  <si>
    <t>TPPLBDWA8DNBNNN</t>
  </si>
  <si>
    <t>TPPL CONTROLLER BASIC, WALL MOUNT, DC POWERED, 8 X MA INPUT WITH 24 X RELAY OUTPUT, BATTERY BACKUP</t>
  </si>
  <si>
    <t>TPPLBDWA8DNBRNN</t>
  </si>
  <si>
    <t>TPPL CONTROLLER BASIC, WALL MOUNT, DC POWERED, 8 X MA INPUT WITH 24 X RELAY OUTPUT WITH BATTERY BACKUP, MODBUS RTU</t>
  </si>
  <si>
    <t>TPPLBDWA8DNNNNN</t>
  </si>
  <si>
    <t>TPPL CONTROLLER BASIC, WALL MOUNT, DC POWERED, 8 X MA INPUT WITH 24 X RELAY OUTPUT</t>
  </si>
  <si>
    <t>TPPLBDWA8DNNRNN</t>
  </si>
  <si>
    <t>TPPL CONTROLLER BASIC, WALL MOUNT, DC POWERED, 8 X MA INPUT WITH 24 X RELAY OUTPUT, MODBUS RTU</t>
  </si>
  <si>
    <t>TPPLBDWA8N8BNNN</t>
  </si>
  <si>
    <t>TPPL CONTROLLER BASIC, WALL MOUNT, DC POWERED, 8 X MA INPUT WITH 8 X MA OUTPUT, BATTERY BACKUP</t>
  </si>
  <si>
    <t>TPPLBDWA8N8BRNN</t>
  </si>
  <si>
    <t>TPPL CONTROLLER BASIC, WALL MOUNT, DC POWERED, 8 X MA INPUT, 8 X MA OUTPUT WITH BATTERY BACKUP, MODBUS RTU</t>
  </si>
  <si>
    <t>TPPLBDWA8N8NNNN</t>
  </si>
  <si>
    <t>TPPL CONTROLLER BASIC, WALL MOUNT, DC POWERED, 8 X MA INPUT WITH 8 X MA OUTPUT</t>
  </si>
  <si>
    <t>TPPLBDWA8N8NRNN</t>
  </si>
  <si>
    <t>TPPL CONTROLLER BASIC, WALL MOUNT, DC POWERED, 8 X MA INPUT, 8 X MA OUTPUT, MODBUS RTU</t>
  </si>
  <si>
    <t>TPPLBDWA8NNBNNN</t>
  </si>
  <si>
    <t>TPPL CONTROLLER BASIC, WALL MOUNT, DC POWERED, 8 X MA INPUT WITH BATTERY BACKUP</t>
  </si>
  <si>
    <t>TPPLBDWA8NNBRNN</t>
  </si>
  <si>
    <t>TPPL CONTROLLER BASIC, WALL MOUNT, DC POWERED, 8 X MA INPUT WITH BATTERY BACKUP, MODBUS RTU</t>
  </si>
  <si>
    <t>TPPLBDWA8NNNNNN</t>
  </si>
  <si>
    <t>TPPL CONTROLLER BASIC, WALL MOUNT, DC POWERED, 8 X MA INPUT</t>
  </si>
  <si>
    <t>TPPLBDWA8NNNRNN</t>
  </si>
  <si>
    <t>TPPL CONTROLLER BASIC, WALL MOUNT, DC POWERED, 8 X MA INPUT, MODBUS RTU</t>
  </si>
  <si>
    <t>TPPLBDWA8S4BNNN</t>
  </si>
  <si>
    <t>TPPL CONTROLLER BASIC, WALL MOUNT, DC POWERED, 8 X MA INPUT WITH 12 X RELAY OUTPUT, 4 X MA OUTPUT, BATTERY BACKUP</t>
  </si>
  <si>
    <t>TPPLBDWA8S4NNNN</t>
  </si>
  <si>
    <t>TPPL CONTROLLER BASIC, WALL MOUNT, DC POWERED, 8 X MA INPUT WITH 12 X RELAY OUTPUT, 4 X MA OUTPUT</t>
  </si>
  <si>
    <t>TPPLBDWA8S8BNNN</t>
  </si>
  <si>
    <t>TPPL CONTROLLER BASIC, WALL MOUNT, DC POWERED, 8 X MA INPUT WITH 12 X RELAY OUTPUT, 8 X MA OUTPUT, BATTERY BACKUP</t>
  </si>
  <si>
    <t>TPPLBDWA8S8BRNN</t>
  </si>
  <si>
    <t>TPPL CONTROLLER BASIC, WALL MOUNT, DC POWERED, 8 X MA INPUT WITH 12 X RELAY OUTPUT, 8 X MA OUTPUT WITH BATTERY BACKUP, MODBUS RTU</t>
  </si>
  <si>
    <t>TPPLBDWA8S8NNNN</t>
  </si>
  <si>
    <t>TPPL CONTROLLER BASIC, WALL MOUNT, DC POWERED, 8 X MA INPUT WITH 12 X RELAY OUTPUT, 8 X MA OUTPUT</t>
  </si>
  <si>
    <t>TPPLBDWA8S8NRNN</t>
  </si>
  <si>
    <t>TPPL CONTROLLER BASIC, WALL MOUNT, DC POWERED, 8 X MA INPUT WITH 12 X RELAY OUTPUT, 8 X MA OUTPUT, MODBUS RTU</t>
  </si>
  <si>
    <t>TPPLBDWA8SNBNNN</t>
  </si>
  <si>
    <t>TPPL CONTROLLER BASIC, WALL MOUNT, DC POWERED, 8 X MA INPUT WITH 12 X RELAY OUTPUT, BATTERY BACKUP</t>
  </si>
  <si>
    <t>TPPLBDWA8SNBRNN</t>
  </si>
  <si>
    <t>TPPL CONTROLLER BASIC, WALL MOUNT, DC POWERED, 8 X MA INPUT WITH 12 X RELAY OUTPUT WITH BATTERY BACKUP, MODBUS RTU</t>
  </si>
  <si>
    <t>TPPLBDWA8SNNNNN</t>
  </si>
  <si>
    <t>TPPL CONTROLLER BASIC, WALL MOUNT, DC POWERED, 8 X MA INPUT WITH 12 X RELAY OUTPUT</t>
  </si>
  <si>
    <t>TPPLBDWA8SNNRNN</t>
  </si>
  <si>
    <t>TPPL CONTROLLER BASIC, WALL MOUNT, DC POWERED, 8 X MA INPUT WITH 12 X RELAY OUTPUT, MODBUS RTU</t>
  </si>
  <si>
    <t>TPPLBDWV8D4BNNN</t>
  </si>
  <si>
    <t>TPPL CONTROLLER BASIC, WALL MOUNT, DC POWERED, 8 X MV INPUT WITH 24 X RELAY OUTPUT, 4 X MA OUTPUT, BATTERY BACKUP</t>
  </si>
  <si>
    <t>TPPLBDWV8D4NNNN</t>
  </si>
  <si>
    <t>TPPL CONTROLLER BASIC, WALL MOUNT, DC POWERED, 8 X MV INPUT WITH 24 X RELAY OUTPUT, 4 X MA OUTPUT</t>
  </si>
  <si>
    <t>TPPLBDWV8D8BNNN</t>
  </si>
  <si>
    <t>TPPL CONTROLLER BASIC, WALL MOUNT, DC POWERED, 8 X MV INPUT WITH 24 X RELAY OUTPUT, 8 X MA OUTPUT, BATTERY BACKUP</t>
  </si>
  <si>
    <t>TPPLBDWV8D8NNNN</t>
  </si>
  <si>
    <t>TPPL CONTROLLER BASIC, WALL MOUNT, DC POWERED, 8 X MV INPUT WITH 24 X RELAY OUTPUT, 8 X MA OUTPUT</t>
  </si>
  <si>
    <t>TPPLBDWV8DNBNNN</t>
  </si>
  <si>
    <t>TPPL CONTROLLER BASIC, WALL MOUNT, DC POWERED, 8 X MV INPUT WITH 24 X RELAY OUTPUT, BATTERY BACKUP</t>
  </si>
  <si>
    <t>TPPLBDWV8DNNNNN</t>
  </si>
  <si>
    <t>TPPL CONTROLLER BASIC, WALL MOUNT, DC POWERED, 8 X MV INPUT WITH 24 X RELAY OUTPUT</t>
  </si>
  <si>
    <t>TPPLBDWV8N8BNNN</t>
  </si>
  <si>
    <t>TPPL CONTROLLER BASIC, WALL MOUNT, DC POWERED, 8 X MV INPUT WITH 8 X MA OUTPUT, BATTERY BACKUP</t>
  </si>
  <si>
    <t>TPPLBDWV8N8NNNN</t>
  </si>
  <si>
    <t>TPPL CONTROLLER BASIC, WALL MOUNT, DC POWERED, 8 X MV INPUT WITH 8 X MA OUTPUT</t>
  </si>
  <si>
    <t>TPPLBDWV8NNBNNN</t>
  </si>
  <si>
    <t>TPPL CONTROLLER BASIC, WALL MOUNT, DC POWERED, 8 X MV INPUT WITH BATTERY BACKUP</t>
  </si>
  <si>
    <t>TPPLBDWV8NNNNNN</t>
  </si>
  <si>
    <t>TPPL CONTROLLER BASIC, WALL MOUNT, DC POWERED, 8 X MV INPUT</t>
  </si>
  <si>
    <t>TPPLBDWV8S4BNNN</t>
  </si>
  <si>
    <t>TPPL CONTROLLER BASIC, WALL MOUNT, DC POWERED, 8 X MV INPUT WITH 12 X RELAY OUTPUT, 4 X MA OUTPUT, BATTERY BACKUP</t>
  </si>
  <si>
    <t>TPPLBDWV8S4NNNN</t>
  </si>
  <si>
    <t>TPPL CONTROLLER BASIC, WALL MOUNT, DC POWERED, 8 X MV INPUT WITH 12 X RELAY OUTPUT, 4 X MA OUTPUT</t>
  </si>
  <si>
    <t>TPPLBDWV8S8BNNN</t>
  </si>
  <si>
    <t>TPPL CONTROLLER BASIC, WALL MOUNT, DC POWERED, 8 X MV INPUT WITH 12 X RELAY OUTPUT, 8 X MA OUTPUT, BATTERY BACKUP</t>
  </si>
  <si>
    <t>TPPLBDWV8S8NNNN</t>
  </si>
  <si>
    <t>TPPL CONTROLLER BASIC, WALL MOUNT, DC POWERED, 8 X MV INPUT WITH 12 X RELAY OUTPUT, 8 X MA OUTPUT</t>
  </si>
  <si>
    <t>TPPLBDWV8SNBNNN</t>
  </si>
  <si>
    <t>TPPL CONTROLLER BASIC, WALL MOUNT, DC POWERED, 8 X MV INPUT WITH 12 X RELAY OUTPUT, BATTERY BACKUP</t>
  </si>
  <si>
    <t>TPPLBDWV8SNNNNN</t>
  </si>
  <si>
    <t>TPPL CONTROLLER BASIC, WALL MOUNT, DC POWERED, 8 X MV INPUT WITH 12 X RELAY OUTPUT</t>
  </si>
  <si>
    <t>TPPLEAWA4N4BNNN</t>
  </si>
  <si>
    <t>TOUCHPOINT PLUS BASE EXPANSION UNIT WITH 4 X MA INPUT, 4 MA OUTPUT AND BATTERY BACK-UP</t>
  </si>
  <si>
    <t>TPPLEAWA4SNNNNN</t>
  </si>
  <si>
    <t>TPPL EXPANSION UNIT, WALL MOUNT, AC115/220 150W, 4 X MA INPUT WITH 12 X RELAY OUTPUT</t>
  </si>
  <si>
    <t>TPPLEAWA8D8BNNN</t>
  </si>
  <si>
    <t>TPPL EXPANSION UNIT, WALL MOUNT, AC115/220 150W, 8 X MA INPUT WITH 24 X RELAY OUTPUT, 8 X MA OUTPUT WITH BATTERY BACKUP</t>
  </si>
  <si>
    <t>TPPLEAWA8D8NNNN</t>
  </si>
  <si>
    <t>TPPL EXPANSION UNIT, WALL MOUNT, AC115/220 150W, 8 X MA INPUT WITH 24 X RELAY OUTPUT, 8 X MA OUTPUT</t>
  </si>
  <si>
    <t>TPPLEAWA8DNBNNN</t>
  </si>
  <si>
    <t>TPPL EXPANSION UNIT, WALL MOUNT, AC115/220 150W, 8 X MA INPUT WITH 24 X RELAY OUTPUT WITH BATTERY BACKUP</t>
  </si>
  <si>
    <t>TPPLEAWA8DNNNNN</t>
  </si>
  <si>
    <t>TPPL EXPANSION UNIT, WALL MOUNT, AC115/220 150W, 8 X MA INPUT WITH 24 X RELAY OUTPUT</t>
  </si>
  <si>
    <t>TPPLEAWA8N8BNNN</t>
  </si>
  <si>
    <t>TPPL EXPANSION UNIT, WALL MOUNT, AC115/220 150W, 8 X MA INPUT, 8 X MA OUTPUT WITH BATTERY BACKUP</t>
  </si>
  <si>
    <t>TPPLEAWA8N8NNNN</t>
  </si>
  <si>
    <t>TPPL EXPANSION UNIT, WALL MOUNT, AC115/220 150W, 8 X MA INPUT, 8 X MA OUTPUT</t>
  </si>
  <si>
    <t>TPPLEAWA8NNBNNN</t>
  </si>
  <si>
    <t>TPPL EXPANSION UNIT, WALL MOUNT, AC115/220 150W, 8 X MA INPUT WITH BATTERY BACKUP</t>
  </si>
  <si>
    <t>TPPLEAWA8NNNNNN</t>
  </si>
  <si>
    <t>TPPL EXPANSION UNIT, WALL MOUNT, AC115/220 150W, 8 X MA INPUT</t>
  </si>
  <si>
    <t>TPPLEAWA8S8BNNN</t>
  </si>
  <si>
    <t>TPPL EXPANSION UNIT, WALL MOUNT, AC115/220 150W, 8 X MA INPUT WITH 12 X RELAY OUTPUT, 8 X MA OUTPUT WITH BATTERY BACKUP</t>
  </si>
  <si>
    <t>TPPLEAWA8S8NNNN</t>
  </si>
  <si>
    <t>TPPL EXPANSION UNIT, WALL MOUNT, AC115/220 150W, 8 X MA INPUT WITH 12 X RELAY OUTPUT, 8 X MA OUTPUT</t>
  </si>
  <si>
    <t>TPPLEAWA8SNBNNN</t>
  </si>
  <si>
    <t>TPPL EXPANSION UNIT, WALL MOUNT, AC115/220 150W, 8 X MA INPUT WITH 12 X RELAY OUTPUT WITH BATTERY BACKUP</t>
  </si>
  <si>
    <t>TPPLEAWA8SNNNNN</t>
  </si>
  <si>
    <t>TPPL EXPANSION UNIT, WALL MOUNT, AC115/220 150W, 8 X MA INPUT WITH 12 X RELAY OUTPUT</t>
  </si>
  <si>
    <t>TPPLEAWAN</t>
  </si>
  <si>
    <t>WALL MOUNT TPPL WITH AC POWER FOR EXPANSION UNIT</t>
  </si>
  <si>
    <t>TPPLEAWDN</t>
  </si>
  <si>
    <t>WALL MOUNT TPPL WITH DC POWER FOR EXPANSION UNIT</t>
  </si>
  <si>
    <t>TPPLEAWV8SNNNNN</t>
  </si>
  <si>
    <t>TPPL EXPANSION UNIT, WALL MOUNT, AC115/220 150W, 8 X MV INPUT WITH 12 X RELAY OUTPUT</t>
  </si>
  <si>
    <t>TPPLEDWA8D8BNNN</t>
  </si>
  <si>
    <t>TPPL EXPANSION UNIT, WALL MOUNT, DC POWERED, 8 X MA INPUT WITH 24 X RELAY OUTPUT, 8 X MA OUTPUT WITH BATTERY BACKUP</t>
  </si>
  <si>
    <t>TPPLEDWA8D8NNNN</t>
  </si>
  <si>
    <t>TPPL EXPANSION UNIT, WALL MOUNT, DC POWERED, 8 X MA INPUT WITH 24 X RELAY OUTPUT, 8 X MA OUTPUT</t>
  </si>
  <si>
    <t>TPPLEDWA8DNBNNN</t>
  </si>
  <si>
    <t>TPPL EXPANSION UNIT, WALL MOUNT, DC POWERED, 8 X MA INPUT WITH 24 X RELAY OUTPUT WITH BATTERY BACKUP</t>
  </si>
  <si>
    <t>TPPLEDWA8DNNNNN</t>
  </si>
  <si>
    <t>TPPL EXPANSION UNIT, WALL MOUNT, DC POWERED, 8 X MA INPUT WITH 24 X RELAY OUTPUT</t>
  </si>
  <si>
    <t>TPPLEDWA8N8BNNN</t>
  </si>
  <si>
    <t>TPPL EXPANSION UNIT, WALL MOUNT, DC POWERED, 8 X MA INPUT, 8 X MA OUTPUT WITH BATTERY BACKUP</t>
  </si>
  <si>
    <t>TPPLEDWA8N8NNNN</t>
  </si>
  <si>
    <t>TPPL EXPANSION UNIT, WALL MOUNT, DC POWERED, 8 X MA INPUT, 8 X MA OUTPUT</t>
  </si>
  <si>
    <t>TPPLEDWA8NNBNNN</t>
  </si>
  <si>
    <t>TPPL EXPANSION UNIT, WALL MOUNT, DC POWERED, 8 X MA INPUT WITH BATTERY BACKUP</t>
  </si>
  <si>
    <t>TPPLEDWA8NNNNNN</t>
  </si>
  <si>
    <t>TPPL EXPANSION UNIT, WALL MOUNT, DC POWERED, 8 X MA INPUT</t>
  </si>
  <si>
    <t>TPPLEDWA8S8BNNN</t>
  </si>
  <si>
    <t>TPPL EXPANSION UNIT, WALL MOUNT, DC POWERED, 8 X MA INPUT WITH 12 X RELAY OUTPUT, 8 X MA OUTPUT WITH BATTERY BACKUP</t>
  </si>
  <si>
    <t>TPPLEDWA8S8NNNN</t>
  </si>
  <si>
    <t>TPPL EXPANSION UNIT, WALL MOUNT, DC POWERED, 8 X MA INPUT WITH 12 X RELAY OUTPUT, 8 X MA OUTPUT</t>
  </si>
  <si>
    <t>TPPLEDWA8SNBNNN</t>
  </si>
  <si>
    <t>TPPL EXPANSION UNIT, WALL MOUNT, DC POWERED, 8 X MA INPUT WITH 12 X RELAY OUTPUT WITH BATTERY BACKUP</t>
  </si>
  <si>
    <t>TPPLEDWA8SNNNNN</t>
  </si>
  <si>
    <t>TPPL EXPANSION UNIT, WALL MOUNT, DC POWERED, 8 X MA INPUT WITH 12 X RELAY OUTPUT</t>
  </si>
  <si>
    <t>TPPLMACI4</t>
  </si>
  <si>
    <t>2CH MA + 2CH MV INPUT MODULE</t>
  </si>
  <si>
    <t>TPPLMACI8</t>
  </si>
  <si>
    <t>4CH MA + 4CH MV DUAL INPUT MODULE</t>
  </si>
  <si>
    <t>TPPLOGLD</t>
  </si>
  <si>
    <t>CABLE GLANDES (13 EA)</t>
  </si>
  <si>
    <t>TPPLOGLDA</t>
  </si>
  <si>
    <t>CABLE GLANDS ADAPTOR FOR M20 (13 PC.)</t>
  </si>
  <si>
    <t>TPPLOMGND</t>
  </si>
  <si>
    <t>METAL GROUNDING FOR CABLE GLAND</t>
  </si>
  <si>
    <t>TPPLOSDC</t>
  </si>
  <si>
    <t>SD CARD</t>
  </si>
  <si>
    <t>TPPLOWMB</t>
  </si>
  <si>
    <t>WALL MOUNTING BRACKET</t>
  </si>
  <si>
    <t>TPPLSBPM</t>
  </si>
  <si>
    <t>BACK PLANE MODULE</t>
  </si>
  <si>
    <t>TPPLSDPM</t>
  </si>
  <si>
    <t>UI PCB MODULE</t>
  </si>
  <si>
    <t>TPPLSIBB</t>
  </si>
  <si>
    <t>REPLACEMENT BACKUP BATTERY PACK</t>
  </si>
  <si>
    <t>TPPLSLTSM</t>
  </si>
  <si>
    <t>LCD + TOUCH SCREEN MODULE</t>
  </si>
  <si>
    <t>TPPLSMAAI2</t>
  </si>
  <si>
    <t>2 X MA INPUT MODULE (1ST F)</t>
  </si>
  <si>
    <t>TPPLSMAAI4</t>
  </si>
  <si>
    <t>4 X MA INPUT MODULE(1ST F)</t>
  </si>
  <si>
    <t>TPPLSMAAI8</t>
  </si>
  <si>
    <t>8 X MA INPUT MODULE(1ST F)</t>
  </si>
  <si>
    <t>TPPLSMAAO4</t>
  </si>
  <si>
    <t>4 X MA OUTPUT MODULE</t>
  </si>
  <si>
    <t>TPPLSMACI4</t>
  </si>
  <si>
    <t>REPLACEMENT 2CH MA + 2CH MV DUAL INPUT MODULE</t>
  </si>
  <si>
    <t>TPPLSMACI8</t>
  </si>
  <si>
    <t>REPLACEMENT 4:4 DUAL INPUT MODULE</t>
  </si>
  <si>
    <t>TPPLSMAROC</t>
  </si>
  <si>
    <t>12 X RELAY OUTPUT MODULE</t>
  </si>
  <si>
    <t>TPPLSMAVI2</t>
  </si>
  <si>
    <t>2 X MV INPUT MODULE(1ST F)</t>
  </si>
  <si>
    <t>TPPLSMAVI4</t>
  </si>
  <si>
    <t>4 X MV INPUT MODULE(1ST F)</t>
  </si>
  <si>
    <t>TPPLSMAVI8</t>
  </si>
  <si>
    <t>8 X MV INPUT MODULE (1ST F)</t>
  </si>
  <si>
    <t>TPPLSMPM</t>
  </si>
  <si>
    <t>MAIN PCB MODULE</t>
  </si>
  <si>
    <t>TPPLSMPME</t>
  </si>
  <si>
    <t>REPLACEMENT EXPANSION PCB MODULE</t>
  </si>
  <si>
    <t>TPPLSSAM</t>
  </si>
  <si>
    <t>SMPS ASSEMBLY MODULE(150W,110/220VAC)</t>
  </si>
  <si>
    <t>XCDCOMBKIT</t>
  </si>
  <si>
    <t>SENSEPOINT XCD COMBUSTILBE CALIBRATION KIT</t>
  </si>
  <si>
    <t>XCDRFDL</t>
  </si>
  <si>
    <t>CCSAUS APPROVED SPXCD RFD TRANSMITTER WITH LM25, 3/4“NPT ENTRY, ALUMINUM, 705 SENSOR, AND 3 WIRE JUNCTION BOX</t>
  </si>
  <si>
    <t>XCDRFDLM</t>
  </si>
  <si>
    <t>CCSAUS APPROVED SPXCD RFD TRANSMITTER WITH LM25, 3/4“NPT ENTRY, MODBUS, ALUMINUM, 705 SENSOR, AND 3 WIRE JUNCTION BOX</t>
  </si>
  <si>
    <t>XCDRFDLMH</t>
  </si>
  <si>
    <t>CCSAUS APPROVED SPXCD RFD TRANSMITTER WITH LM25, 3/4“NPT ENTRY, MODBUS, ALUMINUM, 705 HIGH TEMP SENSOR, AND 3 WIRE JUNCTION BOX</t>
  </si>
  <si>
    <t>XCDRTDKIT</t>
  </si>
  <si>
    <t>CALIBRATION KIT FOR SENSEPOINT XCD RTD - INCLUDES CALIBRATION COVER, POTENTIOMETER, ADJUSTMENT TOOL, FLOW HOUSING, REGULATOR AND TUBING (2106B2114, 02000-A-1645, 998-100-012, 998-100-003, 998-100-004)</t>
  </si>
  <si>
    <t>XCDTOXKIT</t>
  </si>
  <si>
    <t>SENSEPOINT XCD TOXIC CALIBRATION KIT</t>
  </si>
  <si>
    <t>XNX-UTAV-RNNNN</t>
  </si>
  <si>
    <t>UL/CSA 3/4" NPT, ALUMINUM, MILLIVOLT, RELAY</t>
  </si>
  <si>
    <t>XNX-UTSE-RNNNN</t>
  </si>
  <si>
    <t>UL/CSA 3/4" NPT, STAINLESS STEEL, ELECTROCHEMICAL, RELAY</t>
  </si>
  <si>
    <t>XNX-UTSI-RNNNN</t>
  </si>
  <si>
    <t>UL/CSA 3/4" NPT, STAINLESS STEEL, INFRARED (OPTIMA-EXCEL), RELAY</t>
  </si>
  <si>
    <t>XNXXSA1SS</t>
  </si>
  <si>
    <t>AMMONIA (NH3) 0-200 PPM (50 TO 200 PPM, 50 PPM)</t>
  </si>
  <si>
    <t>PRN-7</t>
  </si>
  <si>
    <t>80 COLUMN DESKTOP PRINTER, 120 VAC.</t>
  </si>
  <si>
    <t>RP-2001</t>
  </si>
  <si>
    <t>PRE-ACTION DELUGE CONTROL PANEL, 120 VAC.</t>
  </si>
  <si>
    <t>RP-2001C</t>
  </si>
  <si>
    <t>PRE-ACTION DELUGE CONTROL PANEL WITH LEDS, 120 VAC.</t>
  </si>
  <si>
    <t>RP-2001E</t>
  </si>
  <si>
    <t>PRE-ACTION DELUGE CONTROL PANEL, 240 VOLTS</t>
  </si>
  <si>
    <t>RP-2002</t>
  </si>
  <si>
    <t>AGENT RELEASE CONTROL PANEL, 120 VAC.</t>
  </si>
  <si>
    <t>RP-2002C</t>
  </si>
  <si>
    <t>AGENT RELEASE CONTROL PANEL WITH LEDS, 120 VAC.</t>
  </si>
  <si>
    <t>RP-2002E</t>
  </si>
  <si>
    <t>AGENT RELEASE CONTROL PANEL, 240 VOLTS</t>
  </si>
  <si>
    <t>FM900</t>
  </si>
  <si>
    <t>DOOR HOLDER EXTENSION KIT.</t>
  </si>
  <si>
    <t>FM900-100</t>
  </si>
  <si>
    <t>DOOR HOLDER SPACER, 1 INCH.</t>
  </si>
  <si>
    <t>FM900-50</t>
  </si>
  <si>
    <t>DOOR HOLDER SPACER, 1/2 INCH.</t>
  </si>
  <si>
    <t>FM900-75</t>
  </si>
  <si>
    <t>DOOR HOLDER SPACER, 3/4 INCH.</t>
  </si>
  <si>
    <t>FM900-Z</t>
  </si>
  <si>
    <t>DOOR HOLDER SPACER KIT, 90 DEGREE.</t>
  </si>
  <si>
    <t>FM980</t>
  </si>
  <si>
    <t>FM-980, 12 VDC, 24 VAC/VDC, 120/250 VAC, SURFACE FLOOR MOUNT, SINGLE DOOR.</t>
  </si>
  <si>
    <t>FM996-L8</t>
  </si>
  <si>
    <t>FM-996, 12 VDC, 24 VAC/VDC, 120/250 VAC, SURFACE WALL MOUNT.</t>
  </si>
  <si>
    <t>FM998</t>
  </si>
  <si>
    <t>FM-998, 12 VDC, 24 VAC/VDC, 120/250 VAC, FLUSH WALL MOUNT.</t>
  </si>
  <si>
    <t>DH24120FB</t>
  </si>
  <si>
    <t>SEMI-FLUSH, PLATED, BRASS</t>
  </si>
  <si>
    <t>DH24120FD</t>
  </si>
  <si>
    <t>SEMI-FLUSH, POWDER COATED DARK BRONZE</t>
  </si>
  <si>
    <t>DH24120FPC</t>
  </si>
  <si>
    <t>SEMI-FLUSH, POWDER COATED CHROME</t>
  </si>
  <si>
    <t>DH24120GB1</t>
  </si>
  <si>
    <t>GROUND MOUNT, SINGLE DOOR, PLATED, BRASS</t>
  </si>
  <si>
    <t>DH24120GB2</t>
  </si>
  <si>
    <t>GROUND MOUNT, DOUBLE DOOR, PLATED, BRASS</t>
  </si>
  <si>
    <t>DH24120GPC1</t>
  </si>
  <si>
    <t>GROUND MOUNT, SINGLE DOOR, POWDER COATED, CHROME</t>
  </si>
  <si>
    <t>DH24120GPC2</t>
  </si>
  <si>
    <t>GROUND MOUNT, DOUBLE DOOR, POWDER COATED, CHROME</t>
  </si>
  <si>
    <t>DH24120GPD1</t>
  </si>
  <si>
    <t>GROUND MOUNT, SINGLE DOOR, POWDER COATED, DARK BRONZE</t>
  </si>
  <si>
    <t>DH24120GPD2</t>
  </si>
  <si>
    <t>GROUND MOUNT, DOUBLE DOOR, POWDER COATED, DARK BRONZE</t>
  </si>
  <si>
    <t>DH24120SB</t>
  </si>
  <si>
    <t>SURFACE MOUNT, PLATED, BRASS</t>
  </si>
  <si>
    <t>DH24120SPC</t>
  </si>
  <si>
    <t>SURFACE MOUNT, POWDER COATED, CHROME</t>
  </si>
  <si>
    <t>DH24120SPD</t>
  </si>
  <si>
    <t>SURFACE MOUNT, POWDER COATED, DARK BRONZE</t>
  </si>
  <si>
    <t>DH24120WB</t>
  </si>
  <si>
    <t>RECESSED, PLATED, BRASS</t>
  </si>
  <si>
    <t>DH24120WD</t>
  </si>
  <si>
    <t>RECESSED, POWDER COATED, DARK BRONZE</t>
  </si>
  <si>
    <t>DH24120WPC</t>
  </si>
  <si>
    <t>RECESSED, POWDER COATED, CHROME</t>
  </si>
  <si>
    <t>DHBBB</t>
  </si>
  <si>
    <t>SURFACE MOUNT BACK BOX, PLATED, BRASS</t>
  </si>
  <si>
    <t>DHBBD</t>
  </si>
  <si>
    <t>SURFACE MOUNT BACK BOX, POWDER COATED, DARK BRONZE</t>
  </si>
  <si>
    <t>DHBBPC</t>
  </si>
  <si>
    <t>SURFACE MOUNT BACK BOX, POWDER COATED, CHROME</t>
  </si>
  <si>
    <t>DHCPB</t>
  </si>
  <si>
    <t>CATCH PLATE, PLATED, BRASS</t>
  </si>
  <si>
    <t>DHCPC</t>
  </si>
  <si>
    <t>CATCH PLATE, POWDER COATED, CHROME</t>
  </si>
  <si>
    <t>DHCPD</t>
  </si>
  <si>
    <t>CATCH PLATE, POWDER COATED, DARK BRONZE</t>
  </si>
  <si>
    <t>DHDF</t>
  </si>
  <si>
    <t>SWIVEL BASE MOUNTING DRILL FIXTURE</t>
  </si>
  <si>
    <t>DHE.5B</t>
  </si>
  <si>
    <t>.5” EXTENSION ROD, PLATED, BRASS</t>
  </si>
  <si>
    <t>DHE.5D</t>
  </si>
  <si>
    <t>.5” EXTENSION ROD, POWDER COATED, DARK BRONZE</t>
  </si>
  <si>
    <t>DHE.5PC</t>
  </si>
  <si>
    <t>.5” EXTENSION ROD, POWDER COATED, CHROME</t>
  </si>
  <si>
    <t>DHE1.5APC</t>
  </si>
  <si>
    <t>1.5” ADJUSTABLE EXTENSION ROD, POWDER COATED, CHROME</t>
  </si>
  <si>
    <t>DHE1.5B</t>
  </si>
  <si>
    <t>1.5” EXTENSION ROD, PLATED, BRASS</t>
  </si>
  <si>
    <t>DHE1.5D</t>
  </si>
  <si>
    <t>1.5” EXTENSION ROD, POWDER COATED, DARK BRONZE</t>
  </si>
  <si>
    <t>DHE1.5PC</t>
  </si>
  <si>
    <t>1.5” EXTENSION ROD, POWDER COATED, CHROME</t>
  </si>
  <si>
    <t>DHE1B</t>
  </si>
  <si>
    <t>1” EXTENSION ROD, PLATED, BRASS</t>
  </si>
  <si>
    <t>DHE1D</t>
  </si>
  <si>
    <t>1” EXTENSION ROD, POWDER COATED, DARK BRONZE</t>
  </si>
  <si>
    <t>DHE1PC</t>
  </si>
  <si>
    <t>1” EXTENSION ROD, POWDER COATED, CHROME</t>
  </si>
  <si>
    <t>DHE2APC</t>
  </si>
  <si>
    <t>2” ADJUSTABLE EXTENSION ROD, POWDER COATED, CHROME</t>
  </si>
  <si>
    <t>DHE2B</t>
  </si>
  <si>
    <t>2” EXTENSION ROD, PLATED, BRASS</t>
  </si>
  <si>
    <t>DHE2D</t>
  </si>
  <si>
    <t>2” EXTENSION ROD, POWDER COATED, DARK BRONZE</t>
  </si>
  <si>
    <t>DHE2PC</t>
  </si>
  <si>
    <t>2” EXTENSION ROD, POWDER COATED, CHROME</t>
  </si>
  <si>
    <t>DHE3B</t>
  </si>
  <si>
    <t>3” EXTENSION ROD, PLATED, BRASS</t>
  </si>
  <si>
    <t>DHE3D</t>
  </si>
  <si>
    <t>3” EXTENSTION ROD, POWDER COATED, DARK BRONZE</t>
  </si>
  <si>
    <t>DHE3PC</t>
  </si>
  <si>
    <t>3” EXTENSION ROD, POWDER COATED, CHROME</t>
  </si>
  <si>
    <t>DHE4AB</t>
  </si>
  <si>
    <t>4” ADJUSTABLE EXTENSION ROD, PLATED, BRASS</t>
  </si>
  <si>
    <t>DHE4AD</t>
  </si>
  <si>
    <t>4” ADJUSTABLE EXTENSION ROD, POWDER COATED, DARK BRONZE</t>
  </si>
  <si>
    <t>DHE4APC</t>
  </si>
  <si>
    <t>4” ADJUSTABLE EXTENSION ROD, POWDER COATED, CHROME</t>
  </si>
  <si>
    <t>DHE4PC</t>
  </si>
  <si>
    <t>4” EXTENSION ROD, POWDER COATED, CHROME</t>
  </si>
  <si>
    <t>DHE5B</t>
  </si>
  <si>
    <t>5” EXTENSION ROD, PLATED, BRASS</t>
  </si>
  <si>
    <t>DHE5D</t>
  </si>
  <si>
    <t>5” EXTENSION ROD, POWDER COATED, DARK BRONZE</t>
  </si>
  <si>
    <t>DHE5PC</t>
  </si>
  <si>
    <t>5” EXTENSION ROD, POWDER COATED, CHROME</t>
  </si>
  <si>
    <t>DHSBB</t>
  </si>
  <si>
    <t>SWIVEL BASE, PLATED, BRASS</t>
  </si>
  <si>
    <t>DHSBD</t>
  </si>
  <si>
    <t>SWIVEL BASE, POWDER COATED, DARK BRONZE</t>
  </si>
  <si>
    <t>DHSBPC</t>
  </si>
  <si>
    <t>SWIVEL BASE, POWDER COATED, CHROME</t>
  </si>
  <si>
    <t>02084</t>
  </si>
  <si>
    <t>S5000:  REMOVABLE TERMINAL BLOCK. - 2 POSITION.</t>
  </si>
  <si>
    <t>02086</t>
  </si>
  <si>
    <t>200/300/400/5000/NION: REMOVABLE TERMINAL BLOCK, 6-POSITION.</t>
  </si>
  <si>
    <t>10103</t>
  </si>
  <si>
    <t>3 GANG BACK BOX</t>
  </si>
  <si>
    <t>109-7000</t>
  </si>
  <si>
    <t>CAT-30, TYPE CAT-30 LOCK &amp; KEY.</t>
  </si>
  <si>
    <t>17003</t>
  </si>
  <si>
    <t>FIRELITE KEY ONLY.</t>
  </si>
  <si>
    <t>17021</t>
  </si>
  <si>
    <t>NOTIFIER KEY ONLY.</t>
  </si>
  <si>
    <t>17044</t>
  </si>
  <si>
    <t>FIRELITE LOCK AND KEY (5012, CAB-3F SERIES, 9200, 5024).</t>
  </si>
  <si>
    <t>17045</t>
  </si>
  <si>
    <t>NOTIFIER SNAP-IN LOCK, CAB-3/CAB-4, ABS-1/2/4D, NFS-LBB, AFP-100, FCPS, CAB-400/600AA, NION, SFP-1024, VEC.</t>
  </si>
  <si>
    <t>17045KIT</t>
  </si>
  <si>
    <t>LOCK KIT, CONTAINS 5 LOCKS (17045) AND 5 KEYS (17021)</t>
  </si>
  <si>
    <t>71031</t>
  </si>
  <si>
    <t>AM2020/AFP1010: POWER SUPERVISION RIBBON,.  CONNECTS MPS P3 TO CPU.</t>
  </si>
  <si>
    <t>71032</t>
  </si>
  <si>
    <t>AM2020/AFP1010: DATA RIBBON CABLE.  CONNECTS DIA P3 TO CPU-2020 P3.</t>
  </si>
  <si>
    <t>71033</t>
  </si>
  <si>
    <t>TROUBLE/SUPERVISORY RIBBON, 2-WIRE.  CONNECTS CPU TO AVPS, AA-30.</t>
  </si>
  <si>
    <t>71046</t>
  </si>
  <si>
    <t>AM2020/AFP1010: DATA RIBBON CABLE DIA.  CONNECTS P4 TO SIB BOARD P4.</t>
  </si>
  <si>
    <t>71070</t>
  </si>
  <si>
    <t>BATTERY INTERCONNECT CABLE. CONNECTS - WITH + WITH BATTERIES IN SERIES.</t>
  </si>
  <si>
    <t>71071</t>
  </si>
  <si>
    <t>BATTERY CABLE (MPS +) (AM2020, AFP1010, SYSTEM 5000).</t>
  </si>
  <si>
    <t>71072</t>
  </si>
  <si>
    <t>BATTERY CABLE (MPS - ) (AM2020, AFP1010, SYSTEM 5000).</t>
  </si>
  <si>
    <t>71073</t>
  </si>
  <si>
    <t>EARTH GROUND CABLE - SINGLE GREEN CONDUCTOR, 10 INCHES.</t>
  </si>
  <si>
    <t>71085</t>
  </si>
  <si>
    <t>POWER RIBBON CABLE, 10-WIRE .  CONNECTS MPS P3 TO CPU.</t>
  </si>
  <si>
    <t>71086</t>
  </si>
  <si>
    <t>POWER HARNESS.  7-WIRE POWER.  CONNECTS SYSTEM 5000 CPU TO MPS.</t>
  </si>
  <si>
    <t>71088</t>
  </si>
  <si>
    <t>RIBBON EXPANDER. CONNECTS CPU-5000 TO 2ND, 3RD OR 4TH ROW MODULES.</t>
  </si>
  <si>
    <t>71091</t>
  </si>
  <si>
    <t>BELL POWER CABLE, 2-WIRE.  CONNECTS AVPS P3 TO ICM J5 ON XPC.</t>
  </si>
  <si>
    <t>71093</t>
  </si>
  <si>
    <t>MAIN BELL POWER HARNESS.  CONNECTS CPU-5000 J5 TO MPS A/V POWER.</t>
  </si>
  <si>
    <t>75073</t>
  </si>
  <si>
    <t>ANNUNCIATOR EXPANDER RIBBON, 20-WIRE. CONNECTS THE ACM J1 WITH AEM J2.</t>
  </si>
  <si>
    <t>75074</t>
  </si>
  <si>
    <t>POWER HARNESS CABLE, 7-WIRE.  CONNECTS MPS P4 TO EFB-1 P2.</t>
  </si>
  <si>
    <t>75095</t>
  </si>
  <si>
    <t>TRANSPONDER SYSTEM RIBBON, 34-WIRE.  CONNECTS XPP TO OPTION MODULE.</t>
  </si>
  <si>
    <t>75097</t>
  </si>
  <si>
    <t>CONNECTS AMG P6 TO FFT P4 6-WIRE.</t>
  </si>
  <si>
    <t>75098</t>
  </si>
  <si>
    <t>VOICE: TROUBLE/SUPERVISORY RIBBON, 2-WIRE.  CONNECTS AMG TO AA-30.</t>
  </si>
  <si>
    <t>75099</t>
  </si>
  <si>
    <t>POWER HARNESS, 7-WIRE.  CONNECTS POWER THROUGH.  16 INCHES.</t>
  </si>
  <si>
    <t>75106</t>
  </si>
  <si>
    <t>XPC-8 JUMPER PLUG, 2-WIRE.  JUMPS P4 TO P5 ETC.</t>
  </si>
  <si>
    <t>75108</t>
  </si>
  <si>
    <t>BACKUP AUDIO, 4-WIRE.  CONNECTS AA P6 TO BACKUP AA P4.</t>
  </si>
  <si>
    <t>75110</t>
  </si>
  <si>
    <t>LOW LEVEL AUDIO, 4-WIRE.  CONNECTS AMG P2 TO XPC P3.</t>
  </si>
  <si>
    <t>75121</t>
  </si>
  <si>
    <t>A/V POWER CABLE, 2-WIRE.  CONNECTS MPS A/V POWER TO XPC.</t>
  </si>
  <si>
    <t>75136</t>
  </si>
  <si>
    <t>DUAL CHANNEL CASCADE CABLE, 2-WIRE.  CONNECTS AMG P10 TO AMG-E P10.</t>
  </si>
  <si>
    <t>75159</t>
  </si>
  <si>
    <t>BATTERY INTERCONNECT CABLE.  CONNECTS BATTERY + TO -.</t>
  </si>
  <si>
    <t>75160</t>
  </si>
  <si>
    <t>BATTERY POSITIVE 1-WIRE.  CONNECTS BATTERY + TO MPS-24B.  15 INCHES.</t>
  </si>
  <si>
    <t>75161</t>
  </si>
  <si>
    <t>BATTERY NEGATIVE 1-WIRE.  CONNECTS BATTERY TO MPS-24B.  15 INCHES.</t>
  </si>
  <si>
    <t>75170</t>
  </si>
  <si>
    <t>POWER SUPERVISION RIBBON.  CONNECTS MPS P3 TO EFB-1 P1.</t>
  </si>
  <si>
    <t>75225</t>
  </si>
  <si>
    <t>AM2020/AFP1010: DIA TO LCD RIBBON.  CONNECTS DIA TO 1010 DISPLAY.</t>
  </si>
  <si>
    <t>75226</t>
  </si>
  <si>
    <t>CPU TO DIA RIBBON, 16-WIRE.  CONNECTS AFP1010 TO CPU P3 DIA P3.</t>
  </si>
  <si>
    <t>75378</t>
  </si>
  <si>
    <t>AM2020/AFP1010: POWER CABLE, 6-WIRE. CONNECTS ICA TO MPS.</t>
  </si>
  <si>
    <t>75554</t>
  </si>
  <si>
    <t>LAPTOP TO NUP PORT PROGRAMMING CABLE.</t>
  </si>
  <si>
    <t>75557</t>
  </si>
  <si>
    <t>NCS CABLE, DB9 TO RJ45</t>
  </si>
  <si>
    <t>75565</t>
  </si>
  <si>
    <t>RIBBON CABLE TO CONNECT FOR LCM-320</t>
  </si>
  <si>
    <t>75592</t>
  </si>
  <si>
    <t>REPLACEMENT TRANSFORMER FOR FCPS-24S6 AND FCPS-24S8</t>
  </si>
  <si>
    <t>AFP-200TA</t>
  </si>
  <si>
    <t>200:  REPLACEMENT TRANSFORMER ASSEMBLY, 120 VAC.</t>
  </si>
  <si>
    <t>ELR-20K</t>
  </si>
  <si>
    <t>END OF LINE RESISTOR, 20K OHMS</t>
  </si>
  <si>
    <t>FCPS-24S6RB</t>
  </si>
  <si>
    <t>REPLACEMENT BOARD FOR FCPS-24S6</t>
  </si>
  <si>
    <t>FCPS-24S8RB</t>
  </si>
  <si>
    <t>REPLACEMENT BOARD FOR FCPS-24S8</t>
  </si>
  <si>
    <t>MBT-1</t>
  </si>
  <si>
    <t>MUNICIPAL BOX TRANSMITTER MODULE.</t>
  </si>
  <si>
    <t>MIB-W</t>
  </si>
  <si>
    <t>1010/2020/INA TWISTED PAIR WIRE MEDIA INTERFACE BOARD.</t>
  </si>
  <si>
    <t>NAM-232F</t>
  </si>
  <si>
    <t>NETWORK ADAPTER MODULE; CONNECTS ONE 200/300/400 VIA FIBER TO NFN.</t>
  </si>
  <si>
    <t>NCM-1</t>
  </si>
  <si>
    <t>NOISE CONTROL MODULE; FOR USE WITH NON-TWISTED, NON-SHIELDED WIRE ON NOTIFIER SLC LOOPS.</t>
  </si>
  <si>
    <t>NF-FAD</t>
  </si>
  <si>
    <t>FIRE ALARM DOCUMENT CABINET WITH NOTIFIER LOCK</t>
  </si>
  <si>
    <t>NFS-320-RB</t>
  </si>
  <si>
    <t>REPLACEMENT BOARD FOR NFS-320, 120 VAC</t>
  </si>
  <si>
    <t>NFS-320-RBE</t>
  </si>
  <si>
    <t>REPLACEMENT BOARD FOR NFS-320E, 240 VAC</t>
  </si>
  <si>
    <t>NFS-320-RB-POE</t>
  </si>
  <si>
    <t>REPLACEMENT BOARD FOR NFS-320-POE, 240 VAC</t>
  </si>
  <si>
    <t>NFS-320-RB-SP</t>
  </si>
  <si>
    <t>REPLACEMENT BOARD FOR NFS-320-SP, 120 VAC</t>
  </si>
  <si>
    <t>NFS-320-RB-SPE</t>
  </si>
  <si>
    <t>REPLACEMENT BOARD FOR NFS-320-SPE, 240 VAC</t>
  </si>
  <si>
    <t>NF-SRD</t>
  </si>
  <si>
    <t>SYSTEMS RECORD DOCUMENT CABINET WITH NOTIFIER LOCK</t>
  </si>
  <si>
    <t>REL-2.2K</t>
  </si>
  <si>
    <t>END OF LINE RESISTOR; 2.2K WITH LEADS</t>
  </si>
  <si>
    <t>REL-4.7K</t>
  </si>
  <si>
    <t>END OF LINE RESISTOR; 4.7K WITH LEADS</t>
  </si>
  <si>
    <t>REL-4.7K-BP</t>
  </si>
  <si>
    <t>END OF LINE RESISTOR; 4.7K WITH LEADS; PKG. 10</t>
  </si>
  <si>
    <t>REL-47K</t>
  </si>
  <si>
    <t>END OF LINE RESISTOR; 47K WITH LEADS</t>
  </si>
  <si>
    <t>REL-47K-BP</t>
  </si>
  <si>
    <t>END OF LINE RESISTOR; 47K WITH LEADS; PKG. 10</t>
  </si>
  <si>
    <t>SBB-3</t>
  </si>
  <si>
    <t>3 GANG BACK BOX FOR LED-10N.</t>
  </si>
  <si>
    <t>SFP2402RB</t>
  </si>
  <si>
    <t>SFP-2402 REPLACEMENT CPU</t>
  </si>
  <si>
    <t>SFP2404RB</t>
  </si>
  <si>
    <t>SFP-2404 REPLACEMENT CPU</t>
  </si>
  <si>
    <t>SFP-400BRB</t>
  </si>
  <si>
    <t>SFP-400B: REPLACEMENT MOTHERBOARD.</t>
  </si>
  <si>
    <t>XRM-24E</t>
  </si>
  <si>
    <t>POWER EXPANSION TRANSFORMER; EXPANDS NOTIFICATION APPLIANCE CIRCUIT POWER FROM 3.0 AMPS TO 6.0 AMPS MOUNTS WITHIN CABINET. 240VAC</t>
  </si>
  <si>
    <t>RIGHT ANGLE N MALE TO N FEMALE ADAPTER</t>
  </si>
  <si>
    <t>COAXIAL CABLE GROUNDING KIT</t>
  </si>
  <si>
    <t>COAXIAL CABLE JUMPER NM-NM RG58, 18" LONG</t>
  </si>
  <si>
    <t>COAXIAL CABLE JUMPER NM-NM RG58, 37" LONG</t>
  </si>
  <si>
    <t>COAXIAL CABLE JUMPER NM-NM FLEXIBLE RG8, 24" LONG, FOR DONOR ANTENNA</t>
  </si>
  <si>
    <t>DAS ANTENNA, LOW PROFILE 150-175MHZ</t>
  </si>
  <si>
    <t>PS-640F</t>
  </si>
  <si>
    <t>6v 4AH Battery</t>
  </si>
  <si>
    <t>PS-650L</t>
  </si>
  <si>
    <t>6v 5AAH Battery</t>
  </si>
  <si>
    <t>PS-670</t>
  </si>
  <si>
    <t>6v 7ah Battery</t>
  </si>
  <si>
    <t>PS-1250</t>
  </si>
  <si>
    <t>12v 5an Battery</t>
  </si>
  <si>
    <t>PS-1270</t>
  </si>
  <si>
    <t>12v 7ah Battery</t>
  </si>
  <si>
    <t>PS-12100</t>
  </si>
  <si>
    <t>12v 10ah Battery</t>
  </si>
  <si>
    <t>PS-12120</t>
  </si>
  <si>
    <t>12v 12ah Battery</t>
  </si>
  <si>
    <t>PS-12120L</t>
  </si>
  <si>
    <t>12v 12ah Battery Lug</t>
  </si>
  <si>
    <t>PS-12180</t>
  </si>
  <si>
    <t>12v 18ah Battery</t>
  </si>
  <si>
    <t>PS-12260</t>
  </si>
  <si>
    <t>12v 26ah Battery</t>
  </si>
  <si>
    <t>PS-12350</t>
  </si>
  <si>
    <t>12v 35ah Battery</t>
  </si>
  <si>
    <t>PS-12550</t>
  </si>
  <si>
    <t>12v 55ah Battery</t>
  </si>
  <si>
    <t>PS-121000</t>
  </si>
  <si>
    <t>12v 100ah Battery</t>
  </si>
  <si>
    <t>PS-121100</t>
  </si>
  <si>
    <t>12v 110ah Battery</t>
  </si>
  <si>
    <t>HBD2PER1</t>
  </si>
  <si>
    <t>IR Indoor/Outdoor Bullet Camera, 2 MP, 3.6 mm Fixed, H.265+, TDN, Digital WDR</t>
  </si>
  <si>
    <t>HBW2PER1</t>
  </si>
  <si>
    <t>2 MP WDR True Day/Night IR Bullet Camera PoE 802.3af or 12 VDC</t>
  </si>
  <si>
    <t>HBW4PER1</t>
  </si>
  <si>
    <t>IR Indoor/Outdoor Bullet Camera, 4 MP, 3.6 mm Fixed, WDR, H.265+</t>
  </si>
  <si>
    <t>HBW4PGR1</t>
  </si>
  <si>
    <t>4 MP Fixed WDR True Day/Night IR Bullet Camera, PoE 802.3af or 12 VDC</t>
  </si>
  <si>
    <t>HBW2PER2</t>
  </si>
  <si>
    <t>2 MP 2.7–13.5 mm MFZ  WDR True Day/Night IR Bullet Camera, PoE 802.3af or 12 VDC</t>
  </si>
  <si>
    <t>HBW4PER2</t>
  </si>
  <si>
    <t>IR Indoor/Outdoor Bullet Camera, 4 MP, 2.7–13.5 mm MFZ, H.265+, WDR</t>
  </si>
  <si>
    <t>HBW8PR2</t>
  </si>
  <si>
    <t>8 MP (4K) 3.7--11mm MFZ, WDR True Day/Night IR Bullet Camera, PoE 802.3af or 12 VDC</t>
  </si>
  <si>
    <t>H2W2PER3</t>
  </si>
  <si>
    <t>2 MP Fixed WDR True Day/Night IR Micro-Dome Camera with built-in mic, PoE 802.3af or 12VDC</t>
  </si>
  <si>
    <t>H2W4PER3</t>
  </si>
  <si>
    <t>4 MP Fixed WDR True Day/Night IR Micro-Dome Camera with built-in mic, PoE 802.3af or 12VDC</t>
  </si>
  <si>
    <t>H2W2PC1M</t>
  </si>
  <si>
    <t>2 MP Fixed WDR True Day/Night people counting camera with built-in mic, PoE 802.3af or 12VDC</t>
  </si>
  <si>
    <t>H4W2PER3</t>
  </si>
  <si>
    <t>2 MP Fixed WDR IR Rugged Mini Dome Camera, PoE 802.3af or 12 VDC</t>
  </si>
  <si>
    <t>H4W4PER3</t>
  </si>
  <si>
    <t>IR Rugged Indoor/Outdoor Mini Dome Camera, 4 MP, 2.8 mm Fixed, WDR, H.265+</t>
  </si>
  <si>
    <t>H4W2PER2</t>
  </si>
  <si>
    <t>2 MP 2.7-13.5mm MFZ WDR True Day/Night IR Rugged Mini-Dome Camera PoE 802.3af or 12 VDC</t>
  </si>
  <si>
    <t>H4W4PER2</t>
  </si>
  <si>
    <t>Network TDN IR Rugged Indoor/Outdoor Mini Dome Camera, 4 MP, 2.7–13.5 mm MFZ, WDR, H.265+</t>
  </si>
  <si>
    <t>H4W8PR2</t>
  </si>
  <si>
    <t>8 MP (4K) 3.7--11mm MFZ, WDR True Day/Night IR Rugged Mini-Dome Camera, PoE 802.3af or 12 VDC</t>
  </si>
  <si>
    <t>HED2PER3</t>
  </si>
  <si>
    <t>2 MP DWDR TDN IR Ball camera PoE 802.3af or 12 VDC</t>
  </si>
  <si>
    <t>HEW2PER3</t>
  </si>
  <si>
    <t>2 MP WDR True Day/Night IR Ball camera white, PoE 802.3af or 12 VDC</t>
  </si>
  <si>
    <t>HEW4PER3</t>
  </si>
  <si>
    <t>4 MP WDR True Day/Night IR Ball camera, PoE 802.3af or 12 VDC</t>
  </si>
  <si>
    <t>HEW4PER3B</t>
  </si>
  <si>
    <t>4 MP WDR True Day/Night IR Ball camera grey, PoE 802.3af or 12 VDC</t>
  </si>
  <si>
    <t>HEW2PER2</t>
  </si>
  <si>
    <t>HEW4PER2B</t>
  </si>
  <si>
    <t>HDZP252DI</t>
  </si>
  <si>
    <t>2 MP 25x zoom (4.8-120mm) True Day/Night, WDR, 6 High Power IR LEDs, Indoor/Outdoor PTZ Dome, PoE+ 802.3at 12 VDC, IP66</t>
  </si>
  <si>
    <t>HDZP304DI</t>
  </si>
  <si>
    <t>4 MP 30x zoom, True Day/Night, WDR, 4 High Power IR LEDs, Indoor/outdoor PTZ Dome, PoE+, 802.3at 24 VAC</t>
  </si>
  <si>
    <t>HFD5PR1</t>
  </si>
  <si>
    <t>Network DN Superior HD Indoor Rugged Fisheye Camera, 1/3" CMOS, 5 MP, 1.42 mm Fixed Fisheye Lens, PoE, H.264</t>
  </si>
  <si>
    <t>HPW2P1</t>
  </si>
  <si>
    <t>2 MP WDR IP Pin-Hole Camera, 12 VDC</t>
  </si>
  <si>
    <t>HD30HD4</t>
  </si>
  <si>
    <t>TDN Indoor / Outdoor IR Ball Camera, 4 MP, HQA, 1/3″ CMOS, 15fps @ 4 MP / 30 fps @ 1080p, 1ch HQA output / 1ch SD output, 3.6mm fixed, 120db WD,  1 High Power IR LEDs, 12DC</t>
  </si>
  <si>
    <t>HE30XD2</t>
  </si>
  <si>
    <t>1080p 3.6mm Indoor/Outdoor IR Ball, True Day/Night, HD-CVI, HD-TVI, AHD, Standard Definition, Smart IR</t>
  </si>
  <si>
    <t>HE30XD2G</t>
  </si>
  <si>
    <t>1080p 3.6mm Indoor/Outdoor IR Ball, True Day/Night, HD-CVI, HD-TVI, AHD, Standard Definition, Smart IR, Gray</t>
  </si>
  <si>
    <t>HE42XD2</t>
  </si>
  <si>
    <t>1080p 2.7-13.5mm MFZ lens, Indoor/Outdoor IR Ball, True Day/Night, HD-CVI, HD-TVI, AHD, Standard Definition, Smart IR</t>
  </si>
  <si>
    <t>HE42XD2G</t>
  </si>
  <si>
    <t>1080p 2.7-13.5mm MFZ lens, Indoor/Outdoor IR Ball, True Day/Night, HD-CVI, HD-TVI, AHD, Standard Definition, Smart IR, Gray</t>
  </si>
  <si>
    <t>HD72HD4</t>
  </si>
  <si>
    <t>TDN Indoor / Outdoor IR Dome Camera, 4MP, HQA, 1/3″ CMOS, 15fps @ 4 MP / 30 fps @ 1080p, 1ch HQA output / 1ch SD output, 2.8 Fixed Lens, 120db WD,  12 IR LEDs, 12DC</t>
  </si>
  <si>
    <t>HD274HD4</t>
  </si>
  <si>
    <t>TDN Indoor / Outdoor IR Dome Camera, 4MP, HQA, 1/3″ CMOS, 15fps @ 4 MP / 30 fps @ 1080p, 1ch HQA output / 1ch SD output, 2.7-12mm MFZ, 120db WD,  2 High Power IR LEDs, 12DC/24VAC</t>
  </si>
  <si>
    <t>HD42XD2</t>
  </si>
  <si>
    <t>1080p 2.7-13.5mm MFZ lens, Indoor/Outdoor IR Dome, True Day/Night, HD-CVI, HD-TVI, AHD, Standard Definition, Smart IR</t>
  </si>
  <si>
    <t>H4D42HD8</t>
  </si>
  <si>
    <t>4K 3.7-11mm MFZ lens, IR Rugged Dome, TDN, True WDR, 12VDC/24VAC, HD-CVI, Smart IR</t>
  </si>
  <si>
    <t>HD30XD2</t>
  </si>
  <si>
    <t>1080p 3.6mm Indoor/Outdoor IR Rugged Dome, True Day/Night, HD-CVI, HD-TVI, AHD, Standard Definition, Smart IR</t>
  </si>
  <si>
    <t>HD41XD2</t>
  </si>
  <si>
    <t>1080p 2.7-13.5mm Vari-Focal lens, Indoor/Outdoor IR Rugged Dome, True Day/Night, HD-CVI, HD-TVI, AHD, Standard Definition, Smart IR</t>
  </si>
  <si>
    <t>HD273XD2</t>
  </si>
  <si>
    <t>1080p 2.8-12mm Vari-Focal Lens, Indoor/Outdoor Rugged Dome, TDN, DWDR, 12VDC/24VAC, HD-CVI, HD-TVI, AHD, Standard Definition, Smart IR</t>
  </si>
  <si>
    <t>HB74HD4</t>
  </si>
  <si>
    <t>TDN Indoor / Outdoor IR Bullet Camera, 4MP, HQA, 1/3″ CMOS, 15fps @ 4 MP / 30 fps @ 1080p, 1ch HQA output / 1ch SD output, 3.6mm fixed, 120db WD,  2 High Power IR LEDs, 12DC</t>
  </si>
  <si>
    <t>HB276HD4</t>
  </si>
  <si>
    <t>TDN Indoor / Outdoor IR Bullet Camera, 4MP, HQA, 1/3″ CMOS, 15fps @ 4 MP / 30 fps @ 1080p, 1ch HQA output / 1ch SD output, 2.7-12mm MFZ, 120db WD,  4 High Power IR LEDs, 12DC/24VAC</t>
  </si>
  <si>
    <t>HB30XD2</t>
  </si>
  <si>
    <t>1080p 3.6mm Indoor/Outdoor IR Bullet, True Day/Night, HD-CVI, HD-TVI, AHD, Standard Definition, Smart IR</t>
  </si>
  <si>
    <t>HB42XD2</t>
  </si>
  <si>
    <t>1080p 2.7-13.5mm MFZ lens, Indoor/Outdoor IR Bullet, True Day/Night, HD-CVI, HD-TVI, AHD, Standard Definition, Smart IR</t>
  </si>
  <si>
    <t>HB30PHD2</t>
  </si>
  <si>
    <t>1080p 2.8mm Indoor/Outdoor IR Bullet, TDN, True WDR, HD-CVI, Smart IR</t>
  </si>
  <si>
    <t>HBD42HD8</t>
  </si>
  <si>
    <t>4K 3.7-11mm MFZ lens, IR Bullet, TDN, True WDR, 12VDC/24VAC, HD-CVI, Smart IR</t>
  </si>
  <si>
    <t>HB41XD2</t>
  </si>
  <si>
    <t>1080p 2.7-13.5mm Vari-Focal lens, Indoor/Outdoor IR Rugged Bullet, True Day/Night, HD-CVI, HD-TVI, AHD, Standard Definition, Smart IR</t>
  </si>
  <si>
    <t>HDP302DQI</t>
  </si>
  <si>
    <t>TDN WDR IR PTZ Dome Camera, 1/2.8" CMOS, 1080p, 4.5-135 mm, 30X, 4 High Power IR LEDs, 24VAC</t>
  </si>
  <si>
    <t>HDZP30XD4</t>
  </si>
  <si>
    <t>4 MP 4.5-135.0mm lens, 30x Optical Zoom, IR PTZ Dome (Wall Mnt Bracket included) 24 VAC, HD-CVI, HD-TVI, AHD, Standard Definition, Smart IR</t>
  </si>
  <si>
    <t>HFD40HD4</t>
  </si>
  <si>
    <t>4 MP Fisheye, TDN, WDR, 1.18mm, HD-CVI, 12VDC</t>
  </si>
  <si>
    <t>HEN04113</t>
  </si>
  <si>
    <t>4 channel, 1TB Hard Drive, Ultra 4K resolution,  H.265 Compression, 4-port PoE, 1 Channel Input/1 Channel Output, RCA, 1HDMI, 1VGA</t>
  </si>
  <si>
    <t>HEN04123</t>
  </si>
  <si>
    <t>4 channel, 2TB Hard Drive, Ultra 4K resolution,  H.265 Compression, 4-port PoE, 1 Channel Input/1 Channel Output, RCA, 1HDMI, 1VGA</t>
  </si>
  <si>
    <t>HEN08123</t>
  </si>
  <si>
    <t>8 channel, 2TB Hard Drive, Ultra 4K resolution,  H.265 Compression, 8 port POE, 2 USB ports, 1 RS-232 port, 1 RS-485 port, 1 HDMI, 1 VGA</t>
  </si>
  <si>
    <t>HEN08143</t>
  </si>
  <si>
    <t>8 channel,  4TB Hard Drive, Ultra 4K resolution,  H.265 Compression, 8 port POE, 2 USB ports, 1 RS-232 port, 1 RS-485 port, 1 HDMI, 1 VGA</t>
  </si>
  <si>
    <t>HEN16123</t>
  </si>
  <si>
    <t>16 channel, 2TB Hard Drive, Ultra 4K resolution,  H.265 Compression, 16 port POE, 2 USB ports, 1 RS-232 port, 1 RS-485 port, 1 HDMI, 1 VGA</t>
  </si>
  <si>
    <t>HEN16143</t>
  </si>
  <si>
    <t>16 channel, 4TB Hard Drive, Ultra 4K resolution,  H.265 Compression, 16 port POE, 2 USB ports, 1 RS-232 port, 1 RS-485 port, 1 HDMI, 1 VGA</t>
  </si>
  <si>
    <t>HEN16163</t>
  </si>
  <si>
    <t>16 channel, 6TB Hard Drive, Ultra 4K resolution,  H.265 Compression, 16 port POE, 2 USB ports, 1 RS-232 port, 1 RS-485 port, 1 HDMI, 1 VGA</t>
  </si>
  <si>
    <t>HEN4242B</t>
  </si>
  <si>
    <t>Kit consists of (1) HEN04123 4 Channel 2TB eNVR with (4) HBD2PER1 2MP Bullet Cameras</t>
  </si>
  <si>
    <t>HEN4242D</t>
  </si>
  <si>
    <t>Kit consists of (1) HEN04123 4 Channel 2TB eNVR with (4) H4W2PER3 2MP Dome Cameras</t>
  </si>
  <si>
    <t>HEN4242T</t>
  </si>
  <si>
    <t>Kit consists of (1) HEN04123 4 Channel 2TB eNVR with (4) HED2PER3 2MP Turret Cameras</t>
  </si>
  <si>
    <t>HEN4222B22T</t>
  </si>
  <si>
    <t>Kit consists of (1) HEN04123 4 Channel 2TB eNVR with (2) HBD2PER1 2 MP Bullet Cameras and (2) HED2PER3 2MP Turret Cameras</t>
  </si>
  <si>
    <t>HEN4224B24D</t>
  </si>
  <si>
    <t>Kit consists of (1) HEN04123 4 Channel 2TB eNVR with (2) HBW4PER1 4MP Bullet Cameras and (2) H4W4PER3 4MP Dome Cameras</t>
  </si>
  <si>
    <t>HEN8242D</t>
  </si>
  <si>
    <t>Kit consists of (1) HEN08123 8 Channel 2 TB eNVR with (4) H4W2PER3 2MP Dome Cameras</t>
  </si>
  <si>
    <t>HEN8262B</t>
  </si>
  <si>
    <t>Kit consists of (1) HEN08123 8 Channel 2 TB eNVR with (6) HBD2PER1 2MP Bullet Cameras</t>
  </si>
  <si>
    <t>HEN8262T</t>
  </si>
  <si>
    <t>HEN8264D</t>
  </si>
  <si>
    <t>Kit consists of (1) HEN08123 8 Channel 2 TB eNVR with (6) HED2PER3 2MP Turret Cameras</t>
  </si>
  <si>
    <t>HEN8222B42T</t>
  </si>
  <si>
    <t>Kit consists of (1) HEN08123 8 Channel 2 TB eNVR with (2) HBD2PER1 2MP Bullet Cameras and (4) HED2PER3 2MP Turret Cameras</t>
  </si>
  <si>
    <t>HEN8224B44D</t>
  </si>
  <si>
    <t>Kit consists of (1) HEN08123 8 Channel 2TB eNVR with (2) HBW4PER1 4MP Bullet Cameras and (4) H4W4PER3 4MP Dome Cameras</t>
  </si>
  <si>
    <t>HEN08144</t>
  </si>
  <si>
    <t>Performance Series 4K (12MP) IP NVR, H.265 8CH NVR, 4TB, 2xHDD ports, 240 fps (320 Mbps), 16 PoE ports, 1 RJ-45 1Gb, 2 USB ports, 1 RS-232 port, 1 HDMI (up to 3840 × 2160) 1 VGA, Audio 1 In/1 Out, 4 Alarm in, 2 Relay out</t>
  </si>
  <si>
    <t>HEN16144</t>
  </si>
  <si>
    <t>Performance Series 4K (12MP) IP NVR, H.265 16CH NVR, 4TB, 2xHDD ports, 480 fps (320 Mbps), 16 PoE ports, 1 RJ-45 1Gb, 2 USB ports, 1 RS-232 port, 1 HDMI (up to 3840 × 2160) 1 VGA, Audio 1 In/1 Out, 4 Alarm in, 2 Relay out</t>
  </si>
  <si>
    <t>HEN16184</t>
  </si>
  <si>
    <t>Performance Series 4K IP NVR, H.265 16 CH NVR, 8TB, 2xHDD ports, 480 fps (320 Mbps), 16 PoE ports, 1 RJ-45 1Gb, 2 USB ports, 1 RS-232 port, 1 HDMI (up to 3840 × 2160) 1 VGA, Audio 1 In/1 Out, 4 Alarm in, 2 Relay out</t>
  </si>
  <si>
    <t>HEN16284</t>
  </si>
  <si>
    <t>Performance Series 4K (12MP) IP NVR, H.265 16CH NVR, 8TB, 4xHDD ports, 480fps (320 Mbps), 16 PoE ports, 1 RJ-45 1Gb, 3USB ports, 1 RS-232 port, 2HDMI (1 HDMI up to 3840 × 2160) 1 VGA, Audio 1 In/1 Out, 16Alarm in, 6Relay out</t>
  </si>
  <si>
    <t>HEN16384</t>
  </si>
  <si>
    <t>Performance Series 4K (12MP) IP NVR, H.265 16CH NVR, 8TB RAID 5/6, 8xHDD ports, 480fps (320 Mbps), 16 PoE ports, 1 RJ-45 1Gb, 4USB ports, 1 RS-232 port, 2HDMI (1 HDMI up to 3840 × 2160) 1 VGA, Audio 1 In/1 Out, 16Alarm in, 6Relay out 1 x eSATA port</t>
  </si>
  <si>
    <t>HEN321124</t>
  </si>
  <si>
    <t>Performance Series 4K (12MP) IP NVR, H.265 32 CH NVR, 12TB, 2xHDD ports, 960 fps (320 Mbps), 16 PoE ports, 1 RJ-45 1Gb, 2 USB ports, 1 RS-232 port, 1 HDMI (up to 3840 × 2160) 1 VGA, Audio 1 In/1 Out, 4 Alarm in, 2 Relay out</t>
  </si>
  <si>
    <t>HEN32284</t>
  </si>
  <si>
    <t>Performance Series 4K (12MP) IP NVR, H.265 32CH NVR, 8TB, 4xHDD ports, 960fps (320 Mbps), 16 PoE ports, 1 RJ-45 1Gb, 3USB ports, 1 RS-232 port, 2HDMI (1 HDMI up to 3840 × 2160) 1 VGA, Audio 1 In/1 Out, 16Alarm in, 6Relay out 1 x eSATA port</t>
  </si>
  <si>
    <t>HEN322164</t>
  </si>
  <si>
    <t>Performance Series 4K (12MP) IP NVR, H.265 32CH NVR, 16TB, 4xHDD ports, 960fps (320 Mbps), 16 PoE ports, 1 RJ-45 1Gb, 3USB ports, 1 RS-232 port, 2HDMI (1 HDMI up to 3840 × 2160) 1 VGA, Audio 1 In/1 Out, 16Alarm in, 6Relay out 1 x eSATA port</t>
  </si>
  <si>
    <t>HEN32384</t>
  </si>
  <si>
    <t>Performance Series 4K (12MP) IP NVR, H.265 32CH NVR, 8TB RAID 5/6, 8xHDD ports, 960fps (320 Mbps), 16 PoE ports, 1 RJ-45 1Gb, 4USB ports, 1 RS-232 port, 2HDMI (1 HDMI up to 3840 × 2160) 1 VGA, Audio 1 In/1 Out, 16Alarm in, 6Relay out 1 x eSATA port</t>
  </si>
  <si>
    <t>HEN323164</t>
  </si>
  <si>
    <t>Performance Series 4K (12MP) IP NVR, H.265 32CH NVR, 16TB RAID 5/6, 8xHDD ports, 960fps (320 Mbps), 16 PoE ports, 1 RJ-45 1Gb, 4USB ports, 1 RS-232 port, 2HDMI (1 HDMI up to 3840 × 2160) 1 VGA, Audio 1 In/1 Out, 16Alarm in, 6Relay out 1 x eSATA port</t>
  </si>
  <si>
    <t>HEN643164</t>
  </si>
  <si>
    <t>Performance Series 4K (12MP) IP NVR, H.265 64CH NVR, 16TB RAID 5/6, 8xHDD ports, 1920fps (320 Mbps), 16 PoE ports, 1 RJ-45 1Gb, 4USB ports, 1 RS-232 port, 2HDMI (1 HDMI up to 3840 × 2160) 1 VGA, Audio 1 In/1 Out, 16Alarm in, 6Relay out 1 x eSATA port</t>
  </si>
  <si>
    <t>HEN643324</t>
  </si>
  <si>
    <t>Performance Series 4K (12MP) IP NVR, H.265 64CH NVR, 32TB RAID 5/6, 8xHDD ports, 1920fps (320 Mbps), 16 PoE ports, 1 RJ-45 1Gb, 4USB ports, 1 RS-232 port, 2HDMI (1 HDMI up to 3840 × 2160) 1 VGA, Audio 1 In/1 Out, 16Alarm in, 6Relay out 1 x eSATA port</t>
  </si>
  <si>
    <t>HEN643484</t>
  </si>
  <si>
    <t>Performance Series 4K (12MP) IP NVR, H.265 64CH NVR, 48TB RAID 5/6, 8xHDD ports, 1920fps (320 Mbps), 16 PoE ports, 1 RJ-45 1Gb, 4USB ports, 1 RS-232 port, 2HDMI (1 HDMI up to 3840 × 2160) 1 VGA, Audio 1 In/1 Out, 16Alarm in, 6Relay out 1 x eSATA port</t>
  </si>
  <si>
    <t>HRHT4041</t>
  </si>
  <si>
    <t>Digital Video Recorder, 4MP HQA Series, 4 Ch HQA, 2 Ch IP, 120ips @ 1080p, H.264+ / H.264 Compression, 4ch BNC Video Inputs, 1 HDMI and 1VGA output, 1TB Hard Drive Storage</t>
  </si>
  <si>
    <t>HRHT4042</t>
  </si>
  <si>
    <t>Digital Video Recorder, 4MP HQA Series, 4 Ch HQA, 2 Ch IP, 120ips @ 1080p, H.264+ / H.264 Compression, 4ch BNC Video Inputs, 1 HDMI and 1VGA output, 2TB Hard Drive Storage</t>
  </si>
  <si>
    <t>HRHT4082</t>
  </si>
  <si>
    <t>Digital Video Recorder, 4MP HQA Series, 8 Ch HQA, 4 Ch IP, 240ips @ 1080p, H.264+ / H.264 Compression, 8ch BNC Video Inputs, 1 HDMI and 1VGA output, 2TB Hard Drive Storage</t>
  </si>
  <si>
    <t>HRHT4084</t>
  </si>
  <si>
    <t>Digital Video Recorder, 4MP HQA Series, 8 Ch HQA, 4 Ch IP, 240ips @ 1080p, H.264+ / H.264 Compression, 8ch BNC Video Inputs, 1 HDMI and 1VGA output, 4TB Hard Drive Storage</t>
  </si>
  <si>
    <t>HRHT4162</t>
  </si>
  <si>
    <t>Digital Video Recorder, 4MP HQA Series, 16 Ch HQA, 8 Ch IP, 480ips @ 1080p, H.264+ / H.264 Compression, 16ch BNC Video Inputs, 1 HDMI and 1VGA output, 2TB Hard Drive Storage</t>
  </si>
  <si>
    <t>HRHT4164</t>
  </si>
  <si>
    <t>Digital Video Recorder, 4MP HQA Series, 16 Ch HQA, 8 Ch IP, 480ips @ 1080p, H.264+ / H.264 Compression, 16ch BNC Video Inputs, 1 HDMI and 1VGA output, 4TB Hard Drive Storage</t>
  </si>
  <si>
    <t>HRHT4166</t>
  </si>
  <si>
    <t>Digital Video Recorder, 4MP HQA Series, 16 Ch HQA, 8 Ch IP, 480ips @ 1080p, H.264+ / H.264 Compression, 16ch BNC Video Inputs, 1 HDMI and 1VGA output, 6TB Hard Drive Storage</t>
  </si>
  <si>
    <t>HRHT41612</t>
  </si>
  <si>
    <t>Digital Video Recorder, 4MP HQA Series, 16 Ch HQA, 8 Ch IP, 480ips @ 1080p, H.264+ / H.264 Compression, 16ch BNC Video Inputs, 1 HDMI and 1VGA output, 12TB Hard Drive Storage</t>
  </si>
  <si>
    <t>HRHQ1041</t>
  </si>
  <si>
    <t>4ch, 1SATA, 720p 120fps /1080p 60fps, alarm I/O, 1TB</t>
  </si>
  <si>
    <t>HRHQ1081</t>
  </si>
  <si>
    <t>8ch, 2SATA, 720p 240fps /1080p 120fps, alarm I/O, 1TB</t>
  </si>
  <si>
    <t>HRHQ1082</t>
  </si>
  <si>
    <t>8ch, 2SATA, 720p 240fps /1080p 120fps, alarm I/O, 2TB</t>
  </si>
  <si>
    <t>HRHQ1162</t>
  </si>
  <si>
    <t>16ch, 2SATA, 720p 480fps /1080p 240fps, alarm I/O, 2TB</t>
  </si>
  <si>
    <t>HRHQ1164</t>
  </si>
  <si>
    <t>16ch, 2SATA, 720p 480fps /1080p 240fps, alarm I/O, 4TB</t>
  </si>
  <si>
    <t>HQA4142T</t>
  </si>
  <si>
    <t>Kit consists of (1) HRHQ1041 4 Channel 1TB DVR with (4) HE30XD2 2MP Turret Cameras</t>
  </si>
  <si>
    <t>HQA4244T</t>
  </si>
  <si>
    <t>Kit consists of (1) HRHT4042 4 Channel 2TB DVR with (4) HD30HD4 4MP Turret Cameras</t>
  </si>
  <si>
    <t>HQA8262D</t>
  </si>
  <si>
    <t>Kit consists of (1) HRHQ1082 8 Channel 2TB DVR with (6) HD30XD2 2MP Turret Cameras</t>
  </si>
  <si>
    <t>HQA8262T</t>
  </si>
  <si>
    <t>Kit consists of (1) HRHQ1082 8 Channel 2TB DVR with (6) HE30XD2 2MP Turret Cameras</t>
  </si>
  <si>
    <t>HQA8464D</t>
  </si>
  <si>
    <t>Kit consists of (1) HRHT4084 8 Channel 4TB DVR with (6) HD72HD4 4MP Dome Cameras</t>
  </si>
  <si>
    <t>HQA8464T</t>
  </si>
  <si>
    <t>Kit consists of (1) HRHT4084 8 Channel 4TB DVR with (6) HD30HD4 4MP Turret Cameras</t>
  </si>
  <si>
    <t>HQA16462T62D</t>
  </si>
  <si>
    <t>Kit consists of (1) HRHQ1164 16 Channel 4TB DVR with (2) HE30XD2 2MP Turret Cameras and (6) HD30XD2 2MP Turret Cameras</t>
  </si>
  <si>
    <t>HQA16664T64D</t>
  </si>
  <si>
    <t>Kit consists of (1) HRHT4166 16 Channel 6TB DVR with (6) HD30HD4 4MP Turret Cameras and (6) HD72HD4 4MP Dome Cameras</t>
  </si>
  <si>
    <t>HQA-BB1</t>
  </si>
  <si>
    <t>Junction Box, Off White (HEW2PER3(B), HED2PER3, HEW4PER3, HBW2PR1, HBW4PR1, HBD8PR1, HD30HD1, HD30HD2, HB74HD2, HB74HD4)</t>
  </si>
  <si>
    <t>HQA-BB2</t>
  </si>
  <si>
    <t>Junction Box, Off White (H4W2PER3, H4W4PER3, H4W2PER2, H4W4PER2, H4W8PR2, HFD5PR1, H4D3PRV2, H4W2PRV2, H4W4PRV2, H4W4PRV3, HEW2PR2, HEW4PR2, H4D8PR1, HD72HD4, HD274HD4, HD31HD2, HD73HD1, HD74HD2, HD231HD2, HD274HD2)</t>
  </si>
  <si>
    <t>HQA-BB2G</t>
  </si>
  <si>
    <t>Junction Box, Grey (H4W2PER3, H4W4PER3, H4W2PER2, H4W4PER2, H4W8PR2, HFD5PR1, H4D3PRV2, H4W2PRV2, H4W4PRV2, H4W4PRV3, HEW2PR2, HEW4PR2, H4D8PR1, HD72HD4, HD274HD4, HD31HD2, HD73HD1, HD74HD2, HD231HD2, HD274HD2)</t>
  </si>
  <si>
    <t>HQA-BB3</t>
  </si>
  <si>
    <t>Junction Box, Off White (HEW2PER3(B), H2W2PER3, H2W4PER3, H2W2PC1M, H2W2PRV3, H2W4PRV3, HEW2PR1, HEW2PRW1, HEW3PR3, HED8PR1, HD30HD4, HE30XD2, HE30XD2G)</t>
  </si>
  <si>
    <t>HQA-BB3G</t>
  </si>
  <si>
    <t>Junction Box, Grey (HEW2PER3(B), H2W2PER3, H2W4PER3, H2W2PC1M, H2W2PRV3, H2W4PRV3, HEW2PR1, HEW2PRW1, HEW3PR3, HED8PR1, HD30HD4, HE30XD2, HE30XD2G)</t>
  </si>
  <si>
    <t>HQA-BB4</t>
  </si>
  <si>
    <t>H4W2PER2, H4W4PER2, H4W8PR2, H4D42HD8, HD274HD4, HD41XD2, HD42XD2</t>
  </si>
  <si>
    <t>HQA-BB5</t>
  </si>
  <si>
    <t>HBS2-BB</t>
  </si>
  <si>
    <t>Junction Box, Off White (HBD2PER1, HBW4PER1, HBW2PER2, HBW4PER2, HBW8PR2, HEW2PER2, HEW4PER2/B, HED1PR3, HED3PR3, HBD1PR1, HBD3PR1, HBD3PR2, HBW2PR2, HBW4PR2, HD29HD1, HD31HD2, HD231HD2, HB74HD1, HB75HD1, HB76HD2, HB276HD2, HB276HD4, HB30XD2, HB42XD2</t>
  </si>
  <si>
    <t>HEJB</t>
  </si>
  <si>
    <t>Junction Box, Off White (HBD2PER1, HBWPER1, HEW2PER2, HEW4PER2(b), HED1PR3, HED3PR3, HBD1PR1, HBD3PR1, HBD3PR2, HD31HD2, HD231HD2, HB74HD1, HB30XD2, HB42XD2)</t>
  </si>
  <si>
    <t>HQA-WK</t>
  </si>
  <si>
    <t>Wall Mount, Off White (H4W2PER3, H4W4PER3, H4W2PER2, H4W4PER2, H4W8PR2, HEW2PER2, HEW4PER2(B), HFD5PR1, HED1PR3, HED3PR3, H4D3PRV2, H4D3PRV3, H4W2PRV2, H4W4PRV2, H4W4PRV3, HEW2PR2, HEW4PR2, H4D8PR1, HD29HD1, HD31HD2, HD231HD2, HD73HD1, HD74HD2, HD274HD2, HD72HD4, HD274HD4, HD42XD2, HE30XD2/G)</t>
  </si>
  <si>
    <t>HQA-WKB</t>
  </si>
  <si>
    <t>Wall Mount, Grey (H4W2PER3, H4W4PER3, H4W2PER2, H4W4PER2, H4W8PR2, HEW2PER2, HEW4PER2(B), HFD5PR1, HED1PR3, HED3PR3, H4D3PRV2, H4D3PRV3, H4W2PRV2, H4W4PRV2, H4W4PRV3, HEW2PR2, HEW4PR2, H4D8PR1, HD29HD1, HD31HD2, HD231HD2, HD73HD1, HD74HD2, HD274HD2, HD72HD4, HD274HD4, HD42XD2, HE30XD2/G)</t>
  </si>
  <si>
    <t>HQA-WK2</t>
  </si>
  <si>
    <t>Wall Mount, Off White (HED2PER3, HEW4PER3, HEW2PER3(B), H2W2PRV3, H2W4PRV3, HEW2PR1, HEW2PRW1, HEW4PR3, HEW4PRW3, HED8PR1, HD30HD1, HD30HD2, HD30HD4)</t>
  </si>
  <si>
    <t>HQA-WK2G</t>
  </si>
  <si>
    <t>Wall Mount, Grey  (HED2PER3, HEW4PER3, HEW2PER3(B), H2W2PRV3, H2W4PRV3, HEW2PR1, HEW2PRW1, HEW4PR3, HEW4PRW3, HED8PR1, HD30HD1, HD30HD2, HD30HD4)</t>
  </si>
  <si>
    <t>HQA-PM2</t>
  </si>
  <si>
    <t>Pole Mount Adapter, Off White, (Compatible Junction Box: HQA-BB1, HQA-BB2, HQA-BB2G, HQA-BB3, HQA-BB4, HBS2-BB / Compatible with Wall Mount; HQA-WK, HQA-WKB, HQA-WK2, HQA-WK2G) Compatible with all Performance Series HQA cameras with compatible junction box except PTZ cameras</t>
  </si>
  <si>
    <t>HQA-PM2B</t>
  </si>
  <si>
    <t>Pole Mount Adapter, Grey, (Compatible Junction Box: HQA-BB1, HQA-BB2, HQA-BB2G, HQA-BB3, HQA-BB4, HBS2-BB / Compatible with Wall Mount; HQA-WK, HQA-WKB, HQA-WK2, HQA-WK2G) Compatible with all Performance Series HQA cameras with compatible junction box except PTZ cameras</t>
  </si>
  <si>
    <t>HB34S2-CM</t>
  </si>
  <si>
    <t>Corner Mount Adapter, Off White, (H2W2PRV3*, H2W4PRV3*, H4W2PRV2*, H4W4PRV2*, H4W4PRV3*, HBW2PR1*,
HBW4PR1*, HBW2PR2*, HBW4PR2*, HEW2PR1*, HEW2PRW1*, HEW2PR2*, HEW4PR2*,
HEW4PR3*, HEW4PRW3*, HED8PR1*, HBD8PR1*, H4D8PR1*) * A compatible junction box is required</t>
  </si>
  <si>
    <t>HB34S2-CMB</t>
  </si>
  <si>
    <t>Corner Mount Adapter, Grey, (H2W2PRV3*, H2W4PRV3*, H4W2PRV2*, H4W4PRV2*, H4W4PRV3*, HBW2PR1*,
HBW4PR1*, HBW2PR2*, HBW4PR2*, HEW2PR1*, HEW2PRW1*, HEW2PR2*, HEW4PR2*,
HEW4PR3*, HEW4PRW3*, HED8PR1*, HBD8PR1*, H4D8PR1*) * A compatible junction box is required</t>
  </si>
  <si>
    <t>HQA-IC</t>
  </si>
  <si>
    <t xml:space="preserve">In-Ceiling Bracket, Off-White, Compatible with HD73HD1, HD41XD2, HD274HD2, HD74HD2, HD42XD2, HB276HD4, H4D42HD8
</t>
  </si>
  <si>
    <t>HQA-RS</t>
  </si>
  <si>
    <t>Rain Shield Bracket, Off-White, Compatible with HD30XD2, HD72HD4, HD73HD1, HD41XD2, H4D42HD8</t>
  </si>
  <si>
    <t>HQA-PK</t>
  </si>
  <si>
    <t>Pendant Mount Cap, Off-White, HD30XD2*, HD72HD4*, HD73HD1*, HD41XD2*,
HD274HD2*, HD74HD2*, HD42XD2*, HB276HD4*,
HD30HD1*, HD30HD2*, HD29HD1*, HE41XD2*,
HE30XD2*, HE30XD2G*, HD30HD4*, HD231HD2*,
H4D42HD8*, HD31HD2*, HE42XD2*, HE42XD2G*,
H4D42HD8* (with compatible HQA-CB) * Compatible HQA-CB required</t>
  </si>
  <si>
    <t>HQA-CB</t>
  </si>
  <si>
    <t>Ceiling Mount Bracket, Off-White, HD30XD2*, HD72HD4*, HD73HD1*, HD41XD2*, HD274HD2*, HD74HD2*, HD42XD2*, HB276HD4*,
HD30HD1*, HD30HD2*, HD29HD1*, HE41XD2*,
HE30XD2*, HE30XD2G*, HD30HD4*, HD231HD2*,
HD31HD2*, HE42XD2*, HE42XD2G*, H4D42HD8*
(with compatible HQA-PK) * Compatible HQA-PK required</t>
  </si>
  <si>
    <t>HQA-CBE</t>
  </si>
  <si>
    <t>Ceiling Mount Extend Bracket, Off-White, used with HQA-CB together</t>
  </si>
  <si>
    <t>HCL2GV</t>
  </si>
  <si>
    <t>Network TDN Ultra Low-Light Box Camera , 140db Wide Dynamic, 1/2.8" Imager, 2MP, Video Analytics, Open VA framework, PoE, H.265+/H.265/H.264, ONVIF S/G/Q, UL-CAP</t>
  </si>
  <si>
    <t>HCW2GV</t>
  </si>
  <si>
    <t>Network TDN Ultra Low-Light Box Camera, 120db Wide Dynamic, 1/2.8" Imager, 2MP, Video Analytics, PoE, H.265+/H.265/H.264, ONVIF S/G/Q, UL-CAP</t>
  </si>
  <si>
    <t>HCD8G</t>
  </si>
  <si>
    <t>Network TDN Low-Light Box Camera, Digital Wide Dynamic, 1/1/7" Imager, 12MP, PoE, H.265/H.264, ONVIF S/G, UL-CAP</t>
  </si>
  <si>
    <t>HLM27V12MPD</t>
  </si>
  <si>
    <t>4MP, 1/2.7" Format 2.7-12MM DC Auto Iris Lens</t>
  </si>
  <si>
    <t>HLM5V50MPD</t>
  </si>
  <si>
    <t>4MP, 1/2.7" Format 5-50MM DC Auto Iris Lens</t>
  </si>
  <si>
    <t>HLM37V16MPD</t>
  </si>
  <si>
    <t>12MP, 1/1.7 Format 3.7-16MM DC Auto Iris Lens</t>
  </si>
  <si>
    <t>HLM105V42MPD</t>
  </si>
  <si>
    <t>12MP, 1/1.7 Format 10.5-42MM DC Auto Iris Lens</t>
  </si>
  <si>
    <t>H3W2GR1V</t>
  </si>
  <si>
    <t>Network TDN Low-Light, 120db Wide Dynamic,  IR Indoor Dome Camera, 1/2.8" Imager, 2MP, Video Analytics, 2.7-13.5 mm MFZ Lens, 3 IR LEDs, PoE, H.265+/H.265/H.264, ONVIF S/G/Q, UL-CAP</t>
  </si>
  <si>
    <t>H3W4GR1V</t>
  </si>
  <si>
    <t>Network TDN Low-Light, 120db Wide Dynamic,  IR Indoor Dome Camera, 1/3" Imager, 4MP, Video Analytics, 2.7-13.5 mm MFZ Lens, 3 IR LEDs, PoE, H.265+/H.265/H.264, ONVIF S/G/Q, UL-CAP</t>
  </si>
  <si>
    <t>H3W2GR2</t>
  </si>
  <si>
    <t>Network TDN Low-Light, 120db Wide Dynamic,  IR Indoor Dome Camera, 1/2.7" Imager, 2MP, 7-22 mm MFZ Lens, 3 IR LEDs, PoE, H.264</t>
  </si>
  <si>
    <t>H4L2GR1V</t>
  </si>
  <si>
    <t>Network TDN Ultra Low-Light, 140db Wide Dynamic,  IR Rugged Dome Camera, 1/2.8" Imager, 2MP, Video Analytics, Open VA framework, 2.7-12 mm MFZ Lens, 3 IR LEDs, PoE, H.265+/H.265/H.264, ONVIF S/G/Q, UL-CAP</t>
  </si>
  <si>
    <t>H4W2GR1V</t>
  </si>
  <si>
    <t>Network TDN Low-Light, 120db Wide Dynamic,  IR Rugged Dome Camera, 1/2.8" Imager, 2MP, Video Analytics, 2.7-13.5 mm MFZ Lens, 3 IR LEDs, PoE, H.265+/H.265/H.264, ONVIF S/G/Q, UL-CAP</t>
  </si>
  <si>
    <t xml:space="preserve">H4W4GR1V </t>
  </si>
  <si>
    <t>Network TDN Low-Light, 120db Wide Dynamic,  IR Rugged Dome Camera, 1/3" Imager, 4MP, Video Analytics, 2.7-13.5 mm MFZ Lens, 3 IR LEDs, PoE, H.265+/H.265/H.264, ONVIF S/G/Q, UL-CAP</t>
  </si>
  <si>
    <t>H4W2GR2</t>
  </si>
  <si>
    <t>Network TDN Low-Light, 120db Wide Dynamic,  IR Rugged Dome Camera, 1/2.7" Imager, 2MP, 7-22 mm MFZ Lens, 3 IR LEDs, PoE, H.264</t>
  </si>
  <si>
    <t>H4L6GR2</t>
  </si>
  <si>
    <t>Network TDN Low-Light, Digital Wide Dynamic,  IR Rugged Dome Camera, 1/1/8" Imager, 6MP, Video Analytics, 4.1-16.4mm MFZ Lens, 3 IR LEDs, PoE, H.265/H.264, ONVIF S/G</t>
  </si>
  <si>
    <t>H4D8GR1</t>
  </si>
  <si>
    <t>Network TDN Low-Light, Digital Wide Dynamic,  IR Rugged Dome Camera, 1/1.7" Imager, 12MP, 4.1-12.8 mm MFZ Lens, 3 IR LEDs, PoE, H.265/H.264, ONVIF S/G, UL-CAP</t>
  </si>
  <si>
    <t>HBL2GR1V</t>
  </si>
  <si>
    <t>Network TDN Ultra Low-Light, 140db Wide Dynamic,  IR Bullet Camera, 1/2.8" Imager, 2MP, Video Analytics, Open VA framework,  2.7-12 mm MFZ Lens, 4 IR LEDs, PoE, H.265+/H.265/H.264, ONVIF S/G/Q, UL-CAP</t>
  </si>
  <si>
    <t>HBW2GR1V</t>
  </si>
  <si>
    <t>Network TDN Low-Light, 120db Wide Dynamic,  IR Bullet Camera, 1/2.7" Imager, 2MP, Video Analytics 2.7-13.5 mm MFZ Lens, 4 IR LEDs, PoE, H.265+/H.265/H.264, ONVIF S/G/Q, UL-CAP</t>
  </si>
  <si>
    <t>HBW4GR1V *</t>
  </si>
  <si>
    <t>Network TDN Low-Light, 120db Wide Dynamic,  IR Bullet Camera, 1/3" Imager, 4MP, Video Analytics, 2.7-13.5 mm MFZ Lens, 4 IR LEDs, PoE, H.265+/H.265/H.264, ONVIF S/G/Q, UL-CAP in progress</t>
  </si>
  <si>
    <t>HBW2GR3V</t>
  </si>
  <si>
    <t>Network TDN Low-Light, 120db Wide Dynamic,  IR Bullet Camera, 1/2.7" Imager, 2MP, Video Analytics, 5-60 mm MFZ Lens, 4 IR LEDs, PoE, H.265+/H.265/H.264, ONVIF S/G/Q, UL-CAP</t>
  </si>
  <si>
    <t>HBL6GR2</t>
  </si>
  <si>
    <t>Network TDN Low-Light, Digital Wide Dynamic,  IR Rugged Dome Camera, 1/1.8" Imager 6MP, Video Analytics, 4.1-16.4mm MFZ Lens, 4 IR LEDs, PoE, H.265/H.264, ONVIF S/G</t>
  </si>
  <si>
    <t>HBD8GR1</t>
  </si>
  <si>
    <t>Network TDN Low-Light, Digital Wide Dynamic,  IR Bullet Camera, 1/7" Imager, 12MP, 5.1-12.8 mm MFZ Lens, 4 IR LEDs, PoE, H.265/H.264, ONVIF S/G, UL-CAP</t>
  </si>
  <si>
    <t>HFD6GR1</t>
  </si>
  <si>
    <t>Network TDN 6MP IR Fisheye, 1/1.8" Imager, 1.7mm fixed lens, 3 IR LEDs, PoE, H.265/H.264, ONVIF S/G, UL-CAP</t>
  </si>
  <si>
    <t>HFD8GR1</t>
  </si>
  <si>
    <t xml:space="preserve">Network TDN 12MP  IR Fisheye, 1/1.7" Imager, 1.98mm fixed lens, 3 IR LEDs, H.265/H.264, ONVIF S/G, UL-CAP </t>
  </si>
  <si>
    <t>HSW2G1</t>
  </si>
  <si>
    <t>Network ExitView Height Strip Camera, Silver, 1/2.8" CMOS, 2 MP, 2.8 mm Fixed Lens, 12 V DC, H.265</t>
  </si>
  <si>
    <t>HSWB2G1</t>
  </si>
  <si>
    <t>Network ExitView Height Strip Camera, Black, 1/2.8" CMOS, 2 MP, 2.8 mm Fixed Lens, 12 V DC, H.266</t>
  </si>
  <si>
    <t>HM4L8GR1</t>
  </si>
  <si>
    <t>Network Low Light, Digital Wide Dynamic, 1/1.9 " 2MP CMOS (4X), IR Rugged Dome Camera, 4* 5mm/M12 fixed lens, PoE+,  H.265/H.264, ONVIF S/G/Q</t>
  </si>
  <si>
    <t>HMBL8GR1</t>
  </si>
  <si>
    <t>Network Low Light, Digital Wide Dynamic, 1/2.8 " 2MP CMOS (4X), IR Rugged Bullet Camera, 4*3mm/M12 fixed lens, PoE+, H.265/H.264, ONVIF S/G/Q</t>
  </si>
  <si>
    <t>HBC5WT</t>
  </si>
  <si>
    <t>Wall/Ceiling Camera Mount, 5", White</t>
  </si>
  <si>
    <t>HD3-MK2</t>
  </si>
  <si>
    <t>Indoor Mini-Dome Wall Mount Bracket</t>
  </si>
  <si>
    <t>HD4CHIP-WK2</t>
  </si>
  <si>
    <t>Rugged Dome Wall Mount Bracket</t>
  </si>
  <si>
    <t>HD4CHIP-PK2</t>
  </si>
  <si>
    <t>Rugged Dome Pendant Mount Bracket</t>
  </si>
  <si>
    <t>HB4G-PM</t>
  </si>
  <si>
    <t>Pole Mount Adapter</t>
  </si>
  <si>
    <t>HB34G-CM</t>
  </si>
  <si>
    <t>Corner Mount Adapter</t>
  </si>
  <si>
    <t>HBG-BB</t>
  </si>
  <si>
    <t>Bullet Camera Back Box</t>
  </si>
  <si>
    <t xml:space="preserve">HFG-WK </t>
  </si>
  <si>
    <t>Fisheye Wall Mount Bracket</t>
  </si>
  <si>
    <t xml:space="preserve">HFG-PK </t>
  </si>
  <si>
    <t>Fisheye Pendant Mount Bracket</t>
  </si>
  <si>
    <t>49975831</t>
  </si>
  <si>
    <t>IntrusionTrace on Honeywell Cameras License Perp – 1 Channel</t>
  </si>
  <si>
    <t>49975832</t>
  </si>
  <si>
    <t>IntrusionTrace on Honeywell Cameras License Perp – 2 Channels</t>
  </si>
  <si>
    <t>49975833</t>
  </si>
  <si>
    <t>IntrusionTrace on Honeywell Cameras License Perp – 4 Channels</t>
  </si>
  <si>
    <t>49975834</t>
  </si>
  <si>
    <t>IntrusionTrace on Honeywell Cameras License Perp – 8 Channels</t>
  </si>
  <si>
    <t>49975835</t>
  </si>
  <si>
    <t>IntrusionTrace on Honeywell Cameras License Perp – 16 Channels</t>
  </si>
  <si>
    <t>49975836</t>
  </si>
  <si>
    <t>IntrusionTrace on Honeywell Cameras License Perp – 32 Channels</t>
  </si>
  <si>
    <t>49975837</t>
  </si>
  <si>
    <t>IntrusionTrace on Honeywell Cameras License Perp – 64 Channels</t>
  </si>
  <si>
    <t>49975838</t>
  </si>
  <si>
    <t>IntrusionTrace on Honeywell Cameras License Perp – 128 Channels</t>
  </si>
  <si>
    <t>LoiterTrace on Honeywell Cameras Edge License DEMO, 60 Day trial – 1 Channel</t>
  </si>
  <si>
    <t>LoiterTrace on Honeywell Cameras Edge License Perpetual – 1 Channel</t>
  </si>
  <si>
    <t>LoiterTrace on Honeywell Cameras Edge License Perpetual – 2 Channels</t>
  </si>
  <si>
    <t>LoiterTrace on Honeywell Cameras Edge License Perpetual – 4 Channels</t>
  </si>
  <si>
    <t>LoiterTrace on Honeywell Cameras Edge License Perpetual – 8 Channels</t>
  </si>
  <si>
    <t>LoiterTrace on Honeywell Cameras Edge License Perpetual – 16 Channels</t>
  </si>
  <si>
    <t>LoiterTrace on Honeywell Cameras Edge License Perpetual – 32 Channels</t>
  </si>
  <si>
    <t>LoiterTrace on Honeywell Cameras Edge License Perpetual – 64 Channels</t>
  </si>
  <si>
    <t>LoiterTrace on Honeywell Cameras Edge License Perpetual – 128 Channels</t>
  </si>
  <si>
    <t>49975920</t>
  </si>
  <si>
    <t>VehicleTrace Edge License DEMO 60 day trial - 1 Channel, Compatible with HBL6GR2 only, Camera must be purchased separately</t>
  </si>
  <si>
    <t>49975921</t>
  </si>
  <si>
    <t>VehicleTrace Edge License Perpetual - 1 Channel,  Compatible with HBL6GR2 only, Camera must be purchased separately</t>
  </si>
  <si>
    <t>HDZ302LIW</t>
  </si>
  <si>
    <t>Network  TDN IR PTZ Dome w/ Wiper, 120db Wide Dynamic, 1/1.9" Imager, 2MP, 6.0-180mm w/ 30x Optical Zoom Lens, Up to 492' IR Range, High PoE, H.264, ONVIF S, IP67</t>
  </si>
  <si>
    <t>HDZ302LIK</t>
  </si>
  <si>
    <t>Network TDN IR PTZ Dome, 120db Wide Dynamic, 1/1.9" Imager, 2MP, 6mm-180mm w/ 30x Optical Zoom Lens, Up to 656' IR Range, High PoE,  H.264, ONVIF S, IP67, IK10</t>
  </si>
  <si>
    <t>HDZ302D</t>
  </si>
  <si>
    <t>Network 5" TDN Pendant Indoor/Outdoor PTZ Dome, 120db Wide Dynamic, 1/2.8" Imager, 2MP, 4.5-135mm w/ 30X Optical Zoom Lens, PoE+, H.265/H.264, ONVIF S/G, IP66, clear bubble</t>
  </si>
  <si>
    <t>HDZ302DE</t>
  </si>
  <si>
    <t>Network 6" TDN Pendant Indoor/Outdoor PTZ Dome, 120db Wide Dynamic, 1/2.8" Imager, 2MP, 4.5-135mm w/ 30X Optical Zoom Lens, PoE+, H.265/H.264, ONVIF S/G, IP67,  clear bubble</t>
  </si>
  <si>
    <t>HDZCM1</t>
  </si>
  <si>
    <t xml:space="preserve">Ceiling Pendant Mount base with 235.5mm extension with G1.5 thread </t>
  </si>
  <si>
    <t>HDZCM2</t>
  </si>
  <si>
    <t>Pendant Mount xtension 220mm with G1.5 thread</t>
  </si>
  <si>
    <t>HDZCM3</t>
  </si>
  <si>
    <t>Pendant Mount xtension 420mm with G1.5 thread</t>
  </si>
  <si>
    <t>HDZWM1</t>
  </si>
  <si>
    <t>Wall mount with G1.5 thread</t>
  </si>
  <si>
    <t>HDZWM2</t>
  </si>
  <si>
    <t>Wall mount with access plate with G1.5 thread</t>
  </si>
  <si>
    <t>HDZCMA</t>
  </si>
  <si>
    <t>Corner adpater for wall mount</t>
  </si>
  <si>
    <t>HDZPMA</t>
  </si>
  <si>
    <t>Pole mount adpater for wall mount</t>
  </si>
  <si>
    <t>HDZJB</t>
  </si>
  <si>
    <t>HDZ Junction Box to be used with wall mount</t>
  </si>
  <si>
    <t>HDZNPTA</t>
  </si>
  <si>
    <t>1.5NPT Adapter to Pendant IR PTZ mount</t>
  </si>
  <si>
    <t>HDZGM</t>
  </si>
  <si>
    <t>Gooseneck Wall mount with G1.5 thread (HDZ302D Only)</t>
  </si>
  <si>
    <t>HDZ302DIN</t>
  </si>
  <si>
    <t>Network 5" TDN In-Ceiling  PTZ Dome, 120db Wide Dynamic, 1/2.8" Imager, 2MP, 4.5-135mm w/ 30X Optical Zoom Lens, PoE+, H.265/H.264, ONVIF S/G, IP66, clear bubble, conduit KO in back can</t>
  </si>
  <si>
    <t>HDZINSM</t>
  </si>
  <si>
    <t>Snap mount bracket to allow HDZ302DIN camera scan to be used in older style HDZ back can</t>
  </si>
  <si>
    <t>HDZINPL</t>
  </si>
  <si>
    <t>PTZ In-Ceiling Support Plate for Drop Ceiling</t>
  </si>
  <si>
    <t>HDZCB5</t>
  </si>
  <si>
    <t>Clear Bubble for HDZ302D 5"</t>
  </si>
  <si>
    <t>HDZCB5IN</t>
  </si>
  <si>
    <t>Clear Bubble for HDZ302DIN 5"</t>
  </si>
  <si>
    <t>HDZSB5</t>
  </si>
  <si>
    <t>Smoked Bubble for HDZ302D 5"</t>
  </si>
  <si>
    <t>HDZSB5IN</t>
  </si>
  <si>
    <t>Smoked Bubble for HDZ302DIN 5"</t>
  </si>
  <si>
    <t>HDB00D0SW</t>
  </si>
  <si>
    <t>Lower dome for in-ceiling mount, smoked dome, white trim ring</t>
  </si>
  <si>
    <t>HDB00D0CW</t>
  </si>
  <si>
    <t>Lower dome for in-ceiling mount, clear dome, white trim ring</t>
  </si>
  <si>
    <t>HDB00D0CB</t>
  </si>
  <si>
    <t>Lower dome for in-ceiling mount, clear dome, black trim ring</t>
  </si>
  <si>
    <t>HEPZ302W0</t>
  </si>
  <si>
    <t xml:space="preserve">Network TDN Explosion-Proof PTZ Dome w/ Wiper, 120db Wide Dynamic, 1/2.8" Imager, 2MP, 4.5-135mm w/ 30x Optical zoom lens, 24VAC, H.265/H.264, ONVIF S/Q , IP66, ATEX/IECEX/UL certified w/ AISI 316L stainless contruction </t>
  </si>
  <si>
    <t>HEPZA04</t>
  </si>
  <si>
    <t>4 meter armoured cable with barrier cable gland</t>
  </si>
  <si>
    <t>HEPZA10</t>
  </si>
  <si>
    <t>10 meter armoured cable with barrier cable gland</t>
  </si>
  <si>
    <t>HEPZT04</t>
  </si>
  <si>
    <t>4 meter cable tail</t>
  </si>
  <si>
    <t>HEPZT10</t>
  </si>
  <si>
    <t>10 meter cable tail</t>
  </si>
  <si>
    <t>HEPZWM</t>
  </si>
  <si>
    <t>Stainless steel AISI 316L Wall Bracket</t>
  </si>
  <si>
    <t>HEPZPMA</t>
  </si>
  <si>
    <t>Stainless steel AISI 316L Pole Mount Adapter for HEPZWM</t>
  </si>
  <si>
    <t>HEPZCMA</t>
  </si>
  <si>
    <t>Stainless steel AISI 316L Corner Mount Adapter for HEPZWM</t>
  </si>
  <si>
    <t>HEPZPRM</t>
  </si>
  <si>
    <t>Stainless steel AISI 316L Parapet or ceiling mounting bracket</t>
  </si>
  <si>
    <t>MPNVRSW128</t>
  </si>
  <si>
    <t>MAXPRO NVR Software – Base Software and License for 128 Channels</t>
  </si>
  <si>
    <t>MPNVRSW64</t>
  </si>
  <si>
    <t>MAXPRO NVR Software – Base Software and License for 64 Channels</t>
  </si>
  <si>
    <t xml:space="preserve">MPNVRSW48 </t>
  </si>
  <si>
    <t>MAXPRO NVR Software – Base Software and License for 48 Channels</t>
  </si>
  <si>
    <t xml:space="preserve">MPNVRSW32 </t>
  </si>
  <si>
    <t>MAXPRO NVR Software – Base Software and License for 32 Channels</t>
  </si>
  <si>
    <t xml:space="preserve">MPNVRSW16 </t>
  </si>
  <si>
    <t>MAXPRO NVR Software – Base Software and License for 16 Channels</t>
  </si>
  <si>
    <t xml:space="preserve">MPNVRSW8 </t>
  </si>
  <si>
    <t>MAXPRO NVR Software – Base Software and License for 8 Channels</t>
  </si>
  <si>
    <t xml:space="preserve">MPNVRSW4 </t>
  </si>
  <si>
    <t>MAXPRO NVR Software – Base Software and License for 4 Channels</t>
  </si>
  <si>
    <t>MPNVRSW1UP</t>
  </si>
  <si>
    <t>MAXPRO NVR Software – 1 Channel License Upgrade</t>
  </si>
  <si>
    <t>MPNVRSW4UP</t>
  </si>
  <si>
    <t>MAXPRO NVR Software – 4 Channel License Upgrade</t>
  </si>
  <si>
    <t>MPNVRSW8UP</t>
  </si>
  <si>
    <t>MAXPRO NVR Software – 8 Channel License Upgrade</t>
  </si>
  <si>
    <t>MPNVRSW16UP</t>
  </si>
  <si>
    <t>MAXPRO NVR Software – 16 Channel License Upgrade</t>
  </si>
  <si>
    <t>MPNVRSW32UP</t>
  </si>
  <si>
    <t>MAXPRO NVR Software – 32 Channel License Upgrade</t>
  </si>
  <si>
    <t>MPNVRSW64UP</t>
  </si>
  <si>
    <t>MAXPRO NVR Software – 64 Channel License Upgrade</t>
  </si>
  <si>
    <t>HNMXE08B01T</t>
  </si>
  <si>
    <t>MAXPRO NVR XE Unit, Desktop, Supports up to 8 channels, Intel Core i5 Processor,8GB RAM, 1TB SATA Drive,  Windows 7 OS, 2x 1Gb Ethernet Port, DVD-RW, Includes 3 year advanced parts replacement</t>
  </si>
  <si>
    <t>HNMXE08B02T</t>
  </si>
  <si>
    <t>MAXPRO NVR XE Unit, Desktop, Supports up to 8 channels, Intel Core i5 Processor,8GB RAM, 2TB SATA Drive,  Windows 7 OS, 2x 1Gb Ethernet Port, DVD-RW, Includes 3 year advanced parts replacement</t>
  </si>
  <si>
    <t>HNMXE08B03T</t>
  </si>
  <si>
    <t>MAXPRO NVR XE Unit, Desktop, Supports up to 8 channels, Intel Core i5 Processor,8GB RAM, 3TB SATA Drive,  Windows 7 OS, 2x 1Gb Ethernet Port, DVD-RW, Includes 3 year advanced parts replacement</t>
  </si>
  <si>
    <t>HNMXE08B04T</t>
  </si>
  <si>
    <t>MAXPRO NVR XE Unit, Desktop, Supports up to 8 channels, Intel Core i5 Processor,8GB RAM, 4TB SATA Drive,  Windows 7 OS, 2x 1Gb Ethernet Port, DVD-RW, Includes 3 year advanced parts replacement</t>
  </si>
  <si>
    <t>HNMXE08B06T</t>
  </si>
  <si>
    <t>MAXPRO NVR XE Unit, Desktop, Supports up to 8 channels, Intel Core i5 Processor,8GB RAM, 6TB SATA Drive,  Windows 7 OS, 2x 1Gb Ethernet Port, DVD-RW, Includes 3 year advanced parts replacement</t>
  </si>
  <si>
    <t>HNMXE08B08T</t>
  </si>
  <si>
    <t>MAXPRO NVR XE Unit, Desktop, Supports up to 8 channels, Intel Core i5 Processor,8GB RAM, 8TB SATA Drive,  Windows 7 OS, 2x 1Gb Ethernet Port, DVD-RW, Includes 3 year advanced parts replacement</t>
  </si>
  <si>
    <t>HNMXE08B12T</t>
  </si>
  <si>
    <t>MAXPRO NVR XE Unit, Desktop, Supports up to 8 channels, Intel Core i5 Processor,8GB RAM, 12TB SATA Drive,  Windows 7 OS, 2x 1Gb Ethernet Port, DVD-RW, Includes 3 year advanced parts replacement</t>
  </si>
  <si>
    <t>HNMXE16B01T</t>
  </si>
  <si>
    <t>MAXPRO NVR XE Unit, Desktop, Supports up to 16 channels, Intel Core i5 Processor,8GB RAM, 1TB SATA Drive,  Windows 7 OS, 2x 1Gb Ethernet Port, DVD-RW, Includes 3 year advanced parts replacement</t>
  </si>
  <si>
    <t>HNMXE16B02T</t>
  </si>
  <si>
    <t>MAXPRO NVR XE Unit, Desktop, Supports up to 16 channels, Intel Core i5 Processor,8GB RAM, 2TB SATA Drive,  Windows 7 OS, 2x 1Gb Ethernet Port, DVD-RW, Includes 3 year advanced parts replacement</t>
  </si>
  <si>
    <t>HNMXE16B03T</t>
  </si>
  <si>
    <t>MAXPRO NVR XE Unit, Desktop, Supports up to 16 channels, Intel Core i5 Processor,8GB RAM, 3TB SATA Drive,  Windows 7 OS, 2x 1Gb Ethernet Port, DVD-RW, Includes 3 year advanced parts replacement</t>
  </si>
  <si>
    <t>HNMXE16B04T</t>
  </si>
  <si>
    <t>MAXPRO NVR XE Unit, Desktop, Supports up to 16 channels, Intel Core i5 Processor,8GB RAM, 4TB SATA Drive,  Windows 7 OS, 2x 1Gb Ethernet Port, DVD-RW, Includes 3 year advanced parts replacement</t>
  </si>
  <si>
    <t>HNMXE16B06T</t>
  </si>
  <si>
    <t>MAXPRO NVR XE Unit, Desktop, Supports up to 16 channels, Intel Core i5 Processor,8GB RAM, 6TB SATA Drive,  Windows 7 OS, 2x 1Gb Ethernet Port, DVD-RW, Includes 3 year advanced parts replacement</t>
  </si>
  <si>
    <t>HNMXE16B08T</t>
  </si>
  <si>
    <t>MAXPRO NVR XE Unit, Desktop, Supports up to 16 channels, Intel Core i5 Processor,8GB RAM, 8TB SATA Drive,  Windows 7 OS, 2x 1Gb Ethernet Port, DVD-RW, Includes 3 year advanced parts replacement</t>
  </si>
  <si>
    <t>HNMXE16B12T</t>
  </si>
  <si>
    <t>MAXPRO NVR XE Unit, Desktop, Supports up to 16 channels, Intel Core i5 Processor,8GB RAM, 12TB SATA Drive,  Windows 7 OS, 2x 1Gb Ethernet Port, DVD-RW, Includes 3 year advanced parts replacement</t>
  </si>
  <si>
    <t>HNMSE32C04T</t>
  </si>
  <si>
    <t>MAXPRO NVR SE Unit, 2U Rackmount, Supports up to 32 channels, Intel Core i7 Processor, 8GB RAM, Removable HD's, 400W Power Supply, DVD-RW, 2x 1Gb Ethernet, 6 SATA Drive Bays, (1) 4TB SATA Drive ,  Windows 10 IoT Enterprise OS, Includes 3 year advanced parts replacement</t>
  </si>
  <si>
    <t>HNMSE32C08T</t>
  </si>
  <si>
    <t>MAXPRO NVR SE Unit, 2U Rackmount, Supports up to 32 channels, Intel Core i7 Processor, 8GB RAM, Removable HD's, 400W Power Supply, DVD-RW, 2x 1Gb Ethernet, 6  SATA Drive Bays, (1)  8TB SATA Drive,  Windows 10 IoT Enterprise OS, Includes 3 year advanced parts replacement</t>
  </si>
  <si>
    <t>HNMSE32C16T</t>
  </si>
  <si>
    <t>MAXPRO NVR SE Unit, 2U Rackmount, Supports up to 32 channels, Intel Core i7 Processor, 8GB RAM, Removable HD's, 400W Power Supply, DVD-RW, 2x 1Gb Ethernet, 6 SATA Drive Bays, (2) 8TB SATA Drives,  Windows 10 IoT Enterprise OS, Includes 3 year advanced parts replacement</t>
  </si>
  <si>
    <t>HNMSE32C24T</t>
  </si>
  <si>
    <t>MAXPRO NVR SE Unit, 2U Rackmount, Supports up to 32 channels, Intel Core i7 Processor, 8GB RAM, Removable HD's, 400W Power Supply, DVD-RW, 2x 1Gb Ethernet, 6 SATA Drive Bays, (3) 8TB SATA Drives,  Windows 7 OS, Includes 3 year advanced parts replacement</t>
  </si>
  <si>
    <t>HNMSE32C36T</t>
  </si>
  <si>
    <t>MAXPRO NVR SE Unit, 2U Rackmount, Supports up to 32 channels, Intel Core i7 Processor, 8GB RAM, Removable HD's, 400W Power Supply, DVD-RW, 2x 1Gb Ethernet, 6 SATA Drive Bays, (4) 8TB SATA Drives,  Windows 10 IoT Enterprise OS, Includes 3 year advanced parts replacement</t>
  </si>
  <si>
    <t>HNMSE32C48T</t>
  </si>
  <si>
    <t>MAXPRO NVR SE Unit, 2U Rackmount, Supports up to 32 channels, Intel Core i7 Processor, 8GB RAM, Removable HD's, 400W Power Supply, DVD-RW, 2x 1Gb Ethernet, 6 SATA Drive Bays, (6) 8TB SATA Drives,  Windows 10 IoT Enterprise OS, Includes 3 year advanced parts replacement</t>
  </si>
  <si>
    <t>HNMSE32C60T</t>
  </si>
  <si>
    <t>MAXPRO NVR SE Unit, 2U Rackmount, Supports up to 32 channels, Intel Core i7 Processor, 8GB RAM, Removable HD's, 400W Power Supply, DVD-RW, 2x 1Gb Ethernet, 6 SATA Drive Bays, (6) 10TB SATA Drives,  Windows 10 IoS Enterprise OS, Includes 3 year advanced parts replacement</t>
  </si>
  <si>
    <t>HNMSE48C04T</t>
  </si>
  <si>
    <t>MAXPRO NVR SE Unit, 2U Rackmount, Supports up to 48 channels, Intel Core i7 Processor, 8GB RAM, Removable HD's, 400W Power Supply, DVD-RW, 2x 1Gb Ethernet, 6 SATA Drive Bays, (1) 4TB SATA Drive,  Windows 10 IoT Enterprise OS, Includes 3 year advanced parts replacement</t>
  </si>
  <si>
    <t>HNMSE48C08T</t>
  </si>
  <si>
    <t>MAXPRO NVR SE Unit, 2U Rackmount, Supports up to 48 channels, Intel Core i7 Processor, 8GB RAM, Removable HD's, 400W Power Supply, DVD-RW, 2x 1Gb Ethernet, 6 SATA Drive Bays, (1) 8TB SATA Drive,  Windows 10 IoT Enterprise OS, Includes 3 year advanced parts replacement</t>
  </si>
  <si>
    <t>HNMSE48C16T</t>
  </si>
  <si>
    <t>MAXPRO NVR SE Unit, 2U Rackmount, Supports up to 48 channels, Intel Core i7 Processor, 8GB RAM, Removable HD's, 400W Power Supply, DVD-RW, 2x 1Gb Ethernet, 6 each SATA Drive Bays, (2) 8TB SATA Drives,  Windows 10 IoT Enterprise OS, Includes 3 year advanced parts replacement</t>
  </si>
  <si>
    <t>HNMSE48C24T</t>
  </si>
  <si>
    <t>MAXPRO NVR SE Unit, 2U Rackmount, Supports up to 48 channels, Intel Core i7 Processor, 8GB RAM, Removable HD's, 400W Power Supply, DVD-RW, 2x 1Gb Ethernet, 6 SATA Drive Bays, (3) 8TB SATA Drives,  Windows 10 IoT Enterprise OS, Includes 3 year advanced parts replacement</t>
  </si>
  <si>
    <t>HNMSE48C36T</t>
  </si>
  <si>
    <t>MAXPRO NVR SE Unit, 2U Rackmount, Supports up to 48 channels, Intel Core i7 Processor, 8GB RAM, Removable HD's, 400W Power Supply, DVD-RW, 2x 1Gb Ethernet, 6 SATA Drive Bays, (4) 8TB SATA Drives,  Windows 10 IoT OS, Includes 3 year advanced parts replacement</t>
  </si>
  <si>
    <t>HNMSE48C48T</t>
  </si>
  <si>
    <t>MAXPRO NVR SE Unit, 2U Rackmount, Supports up to 48 channels, Intel Core i7 Processor, 8GB RAM, Removable HD's, 400W Power Supply, DVD-RW, 2x 1Gb Ethernet, 6 SATA Drive Bays, (6) 8TB SATA Drives,  Windows 10 IoT Enterprise OS, Includes 3 year advanced parts replacement</t>
  </si>
  <si>
    <t>HNMSE48C60T</t>
  </si>
  <si>
    <t>MAXPRO NVR SE Unit, 2U Rackmount, Supports up to 48 channels, Intel Core i7 Processor, 8GB RAM, Removable HD's, 400W Power Supply, DVD-RW, 2x 1Gb Ethernet, 6 SATA Drive Bays, (6) 10TB SATA Drives,  Windows 10 IoT Enterprise OS, Includes 3 year advanced parts replacement</t>
  </si>
  <si>
    <t>HNMSE64C04T</t>
  </si>
  <si>
    <t>MAXPRO NVR SE Unit, 2U Rackmount, Supports up to 64 channels, Intel Core i7 Processor, 8GB RAM, Removable HD's, 400W Power Supply, DVD-RW, 2x 1Gb Ethernet, 6 SATA Drive Bays, (1) 4TB SATA Drives,  Windows 10 IoT Enterprise OS, Includes 3 year advanced parts replacement</t>
  </si>
  <si>
    <t>HNMSE64C08T</t>
  </si>
  <si>
    <t>MAXPRO NVR SE Unit, 2U Rackmount, Supports up to 64 channels, Intel Core i7 Processor, 8GB RAM, Removable HD's, 400W Power Supply, DVD-RW, 2x 1Gb Ethernet, 6 SATA Drive Bays, (1) 8TB SATA Drive,  Windows 10 IoT Enterprise OS, Includes 3 year advanced parts replacement</t>
  </si>
  <si>
    <t>HNMSE64C16T</t>
  </si>
  <si>
    <t>MAXPRO NVR SE Unit, 2U Rackmount, Supports up to 64 channels, Intel Core i7 Processor, 8GB RAM, Removable HD's, 400W Power Supply, DVD-RW, 2x 1Gb Ethernet, 6 SATA Drive Bays, (2) 8TB SATA Drives,  Windows 10 IoT Enterprise OS, Includes 3 year advanced parts replacement</t>
  </si>
  <si>
    <t>HNMSE64C24T</t>
  </si>
  <si>
    <t>MAXPRO NVR SE Unit, 2U Rackmount, Supports up to 64 channels, Intel Core i7 Processor, 8GB RAM, Removable HD's, 400W Power Supply, DVD-RW, 2x 1Gb Ethernet, 6 SATA Drive Bays, (3) 8TB SATA Drives,  Windows 10 IoT Enterprise OS, Includes 3 year advanced parts replacement</t>
  </si>
  <si>
    <t>HNMSE64C36T</t>
  </si>
  <si>
    <t>MAXPRO NVR SE Unit, 2U Rackmount, Supports up to 64 channels, Intel Core i7 Processor, 8GB RAM, Removable HD's, 400W Power Supply, DVD-RW, 2x 1Gb Ethernet, 6 SATA Drive Bays, (4) 8TB SATA Drives,  Windows 10 IoT Enterprise OS, Includes 3 year advanced parts replacement</t>
  </si>
  <si>
    <t>HNMSE64C48T</t>
  </si>
  <si>
    <t>MAXPRO NVR SE Unit, 2U Rackmount, Supports up to 64 channels, Intel Core i7 Processor, 8GB RAM, Removable HD's, 400W Power Supply, DVD-RW, 2x 1Gb Ethernet, 6 SATA Drive Bays, (6) 8TB SATA Drives,  Windows 10 IoT Enterprise OS, Includes 3 year advanced parts replacement</t>
  </si>
  <si>
    <t>HNMSE64C60T</t>
  </si>
  <si>
    <t>MAXPRO NVR SE Unit, 2U Rackmount, Supports up to 64 channels, Intel Core i7 Processor, 8GB RAM, Removable HD's, 400W Power Supply, DVD-RW, 2x 1Gb Ethernet, 6 each SATA Drive Bays, (6) 10TB SATA Drives,  Windows 10 IoT Enterprise OS, Includes 3 year advanced parts replacement</t>
  </si>
  <si>
    <t>HNMPE32C16T4</t>
  </si>
  <si>
    <t>MAXPRO NVR PE Unit, 2U Rackmount, Supports up to 32 channels, Xeon Silver 4110 Processor, 16GB RAM, 2 x OS SSD, Removable HD's, Redundant Power Supply, DVD-RW, 2x GIG Ethernet, 12 SAS Drive Bays, (4) 4TB SAS Enterprise Class Drives, RAID 5/6/10, Windows 10 IoT Enterprise OS, Includes 5 year warranty</t>
  </si>
  <si>
    <t>HNMPE32C32T8</t>
  </si>
  <si>
    <t>MAXPRO NVR PE Unit, 2U Rackmount, Supports up to 32 channels, Xeon Silver 4110 Processor, 16GB RAM, 2 x OS SSD, Removable HD's, Redundant Power Supply, DVD-RW, 2x GIG Ethernet, 12 SAS Drive Bays with (4) 8TB SAS Enterprise Class Drives, RAID 5/6/10, Windows 10 IoT Enterprise OS, Includes 5 year warranty</t>
  </si>
  <si>
    <t>HNMPE32C48T8</t>
  </si>
  <si>
    <t>MAXPRO NVR PE Unit, 2U Rackmount, Supports up to 32 channels, Xeon Silver 4110 Processor, 16GB RAM, 2 x OS SSD, Removable HD's, Redundant Power Supply, DVD-RW, 2x GIG Ethernet, 12 SAS Drive Bays, (6) 8TB SAS Enterprise Class Drives,  RAID 5/6/10, Windows 10 IoT Enterprise OS, Includes 5 year warranty</t>
  </si>
  <si>
    <t>HNMPE32C64T8</t>
  </si>
  <si>
    <t>MAXPRO NVR PE Unit, 2U Rackmount, Supports up to 32 channels, Xeon Silver 4110 Processor, 16GB RAM, 2 x OS SSD, Removable HD's, Redundant Power Supply, DVD-RW, 2x GIG Ethernet, 12 SAS Drive Bays, (8) 8TB SAS Enterprise Class Drives,  RAID 5/6/10, Windows 10 IoT Enterprise OS, Includes 5 year warranty</t>
  </si>
  <si>
    <t>HNMPE32C96T8</t>
  </si>
  <si>
    <t>MAXPRO NVR PE Unit, 2U Rackmount, Supports up to 32 channels, Xeon Silver 4110 Processor, 16GB RAM, 2 x OS SSD, Removable HD's, Redundant Power Supply, DVD-RW, 2x GIG Ethernet, 12 SAS Drive Bays, (12) 8TB SAS Enterprise Class Drives, RAID 5/6/10, Windows 10 IoT Enterprise OS, Includes 5 year warranty</t>
  </si>
  <si>
    <t>HNMPE32C120T10</t>
  </si>
  <si>
    <t>MAXPRO NVR PE Unit, 2U Rackmount, Supports up to 32 channels, Xeon Silver 4110 Processor, 16GB RAM, 2 x OS SSD, Removable HD's, Redundant Power Supply, DVD-RW, 2x GIG Ethernet, 12 SAS Drive Bays, (12) 10TB SAS Enterprise Class Drives, RAID 5/6/10, Windows 10 IoT Enterprise OS, Includes 5 year warranty</t>
  </si>
  <si>
    <t>HNMPE32C144T12</t>
  </si>
  <si>
    <t>MAXPRO NVR PE Unit, 2U Rackmount, Supports up to 32 channels, Xeon Silver 4110 Processor, 16GB RAM, 2 x OS SSD, Removable HD's, Redundant Power Supply, DVD-RW, 2x GIG Ethernet, 12 SAS Drive Bays, (12) 12TB SAS Enterprise Class Drives, RAID 5/6/10, Windows 10 IoT Enterprise OS, Includes 5 year warranty</t>
  </si>
  <si>
    <t>HNMPE48C16T4</t>
  </si>
  <si>
    <t>MAXPRO NVR PE Unit, 2U Rackmount, Supports up to 48 channels, Xeon Silver 4110 Processor, 16GB RAM, 2 x OS SSD, Removable HD's, Redundant Power Supply, DVD-RW, 2x GIG Ethernet, 12 SAS Drive Bays, (4) 4TB SAS Enterprise Class Drives, RAID 5/6/10, Windows 10 IoT Enterprise OS, Includes 5 year warranty</t>
  </si>
  <si>
    <t>HNMPE48C32T8</t>
  </si>
  <si>
    <t>MAXPRO NVR PE Unit, 2U Rackmount, Supports up to 48 channels, Xeon Silver 4110 Processor, 16GB RAM, 2 x OS SSD, Removable HD's, Redundant Power Supply, DVD-RW, 2x GIG Ethernet, 12 SAS Drive Bays with (4) 8TB SAS Enterprise Class Drives, RAID 5/6/10, Windows 10 IoT Enterprise OS, Includes 5 year warranty</t>
  </si>
  <si>
    <t>HNMPE48C48T8</t>
  </si>
  <si>
    <t>MAXPRO NVR PE Unit, 2U Rackmount, Supports up to 48 channels, Xeon Silver 4110 Processor, 16GB RAM, 2 x OS SSD, Removable HD's, Redundant Power Supply, DVD-RW, 2x GIG Ethernet, 12 SAS Drive Bays, (6) 8TB SAS Enterprise Class Drives,  RAID 5/6/10, Windows 10 IoT Enterprise OS, Includes 5 year warranty</t>
  </si>
  <si>
    <t>HNMPE48C64T8</t>
  </si>
  <si>
    <t>MAXPRO NVR PE Unit, 2U Rackmount, Supports up to 48 channels, Xeon Silver 4110 Processor, 16GB RAM, 2 x OS SSD, Removable HD's, Redundant Power Supply, DVD-RW, 2x GIG Ethernet, 12 SAS Drive Bays, (8) 8TB SAS Enterprise Class Drives,  RAID 5/6/10, Windows 10 IoT Enterprise OS, Includes 5 year warranty</t>
  </si>
  <si>
    <t>HNMPE48C96T8</t>
  </si>
  <si>
    <t>MAXPRO NVR PE Unit, 2U Rackmount, Supports up to 48 channels, Xeon Silver 4110 Processor, 16GB RAM, 2 x OS SSD, Removable HD's, Redundant Power Supply, DVD-RW, 2x GIG Ethernet, 12 SAS Drive Bays, (12) 8TB SAS Enterprise Class Drives, RAID 5/6/10, Windows 10 IoT Enterprise OS, Includes 5 year warranty</t>
  </si>
  <si>
    <t>HNMPE48C120T10</t>
  </si>
  <si>
    <t>MAXPRO NVR PE Unit, 2U Rackmount, Supports up to 48 channels, Xeon Silver 4110 Processor, 16GB RAM, 2 x OS SSD, Removable HD's, Redundant Power Supply, DVD-RW, 2x GIG Ethernet, 12 SAS Drive Bays, (12) 10TB SAS Enterprise Class Drives, RAID 5/6/10, Windows 10 IoT Enterprise OS, Includes 5 year warranty</t>
  </si>
  <si>
    <t>HNMPE48C144T12</t>
  </si>
  <si>
    <t>MAXPRO NVR PE Unit, 2U Rackmount, Supports up to 48 channels, Xeon Silver 4110 Processor, 16GB RAM, 2 x OS SSD, Removable HD's, Redundant Power Supply, DVD-RW, 2x GIG Ethernet, 12 SAS Drive Bays, (12) 12TB SAS Enterprise Class Drives, RAID 5/6/10, Windows 10 IoT Enterprise OS, Includes 5 year warranty</t>
  </si>
  <si>
    <t>HNMPE64C16T4</t>
  </si>
  <si>
    <t>MAXPRO NVR PE Unit, 2U Rackmount, Supports up to 64 channels, Xeon Silver 4110 Processor, 16GB RAM, 2 x OS SSD, Removable HD's, Redundant Power Supply, DVD-RW, 2x GIG Ethernet, 12 SAS Drive Bays, (4) 4TB SAS Enterprise Class Drives, RAID 5/6/10, Windows 10 IoT Enterprise OS, Includes 5 year warranty</t>
  </si>
  <si>
    <t>HNMPE64C32T8</t>
  </si>
  <si>
    <t>MAXPRO NVR PE Unit, 2U Rackmount, Supports up to 64 channels, Xeon Silver 4110 Processor, 16GB RAM, 2 x OS SSD, Removable HD's, Redundant Power Supply, DVD-RW, 2x GIG Ethernet, 12 SAS Drive Bays with (4) 8TB SAS Enterprise Class Drives, RAID 5/6/10, Windows 10 IoT Enterprise OS, Includes 5 year warranty</t>
  </si>
  <si>
    <t>HNMPE64C48T8</t>
  </si>
  <si>
    <t>MAXPRO NVR PE Unit, 2U Rackmount, Supports up to 64 channels, Xeon Silver 4110 Processor, 16GB RAM, 2 x OS SSD, Removable HD's, Redundant Power Supply, DVD-RW, 2x GIG Ethernet, 12 SAS Drive Bays, (6) 8TB SAS Enterprise Class Drives,  RAID 5/6/10, Windows 10 IoT Enterprise OS, Includes 5 year warranty</t>
  </si>
  <si>
    <t>HNMPE64C64T8</t>
  </si>
  <si>
    <t>MAXPRO NVR PE Unit, 2U Rackmount, Supports up to 64 channels, Xeon Silver 4110 Processor, 16GB RAM, 2 x OS SSD, Removable HD's, Redundant Power Supply, DVD-RW, 2x GIG Ethernet, 12 SAS Drive Bays, (8) 8TB SAS Enterprise Class Drives,  RAID 5/6/10, Windows 10 IoT Enterprise OS, Includes 5 year warranty</t>
  </si>
  <si>
    <t>HNMPE64C96T8</t>
  </si>
  <si>
    <t>MAXPRO NVR PE Unit, 2U Rackmount, Supports up to 64 channels, Xeon Silver 4110 Processor, 16GB RAM, 2 x OS SSD, Removable HD's, Redundant Power Supply, DVD-RW, 2x GIG Ethernet, 12 SAS Drive Bays, (12) 8TB SAS Enterprise Class Drives, RAID 5/6/10, Windows 10 IoT Enterprise OS, Includes 5 year warranty</t>
  </si>
  <si>
    <t>HNMPE64C120T10</t>
  </si>
  <si>
    <t>MAXPRO NVR PE Unit, 2U Rackmount, Supports up to 64 channels, Xeon Silver 4110 Processor, 16GB RAM, 2 x OS SSD, Removable HD's, Redundant Power Supply, DVD-RW, 2x GIG Ethernet, 12 SAS Drive Bays, (12) 10TB SAS Enterprise Class Drives, RAID 5/6/10, Windows 10 IoT Enterprise OS, Includes 5 year warranty</t>
  </si>
  <si>
    <t>HNMPE64C144T12</t>
  </si>
  <si>
    <t>MAXPRO NVR PE Unit, 2U Rackmount, Supports up to 64 channels, Xeon Silver 4110 Processor, 16GB RAM, 2 x OS SSD, Removable HD's, Redundant Power Supply, DVD-RW, 2x GIG Ethernet, 12 SAS Drive Bays, (12) 12TB SAS Enterprise Class Drives, RAID 5/6/10, Windows 10 IoT Enterprise OS, Includes 5 year warranty</t>
  </si>
  <si>
    <t>HNMPE128C16T4</t>
  </si>
  <si>
    <t>MAXPRO NVR PE Unit, 2U Rackmount, Supports up to 128 channels, Xeon Silver 4110 Processor, 32GB RAM, 2 x OS SSD, Removable HD's, Redundant Power Supply, DVD-RW, 2x GIG Ethernet, 12 SAS Drive Bays, (4) 4TB SAS Enterprise Class Drives, RAID 5/6/10, Windows 10 IoT Enterprise OS, Includes 5 year warranty</t>
  </si>
  <si>
    <t>HNMPE128C32T8</t>
  </si>
  <si>
    <t>MAXPRO NVR PE Unit, 2U Rackmount, Supports up to 128 channels, Xeon Silver 4110 Processor, 32GB RAM, 2 x OS SSD, Removable HD's, Redundant Power Supply, DVD-RW, 2x GIG Ethernet, 12 SAS Drive Bays with (4) 8TB SAS Enterprise Class Drives, RAID 5/6/10, Windows 10 IoT Enterprise OS, Includes 5 year warranty</t>
  </si>
  <si>
    <t>HNMPE128C48T8</t>
  </si>
  <si>
    <t>MAXPRO NVR PE Unit, 2U Rackmount, Supports up to 128 channels, Xeon Silver 4110 Processor, 32GB RAM, 2 x OS SSD, Removable HD's, Redundant Power Supply, DVD-RW, 2x GIG Ethernet, 12 SAS Drive Bays, (6) 8TB SAS Enterprise Class Drives,  RAID 5/6/10, Windows 10 IoT Enterprise OS, Includes 5 year warranty</t>
  </si>
  <si>
    <t>HNMPE128C64T8</t>
  </si>
  <si>
    <t>MAXPRO NVR PE Unit, 2U Rackmount, Supports up to 128 channels, Xeon Silver 4110 Processor, 32GB RAM, 2 x OS SSD, Removable HD's, Redundant Power Supply, DVD-RW, 2x GIG Ethernet, 12 SAS Drive Bays, (8) 8TB SAS Enterprise Class Drives,  RAID 5/6/10, Windows 10 IoT Enterprise OS, Includes 5 year warranty</t>
  </si>
  <si>
    <t>HNMPE128C96T8</t>
  </si>
  <si>
    <t>MAXPRO NVR PE Unit, 2U Rackmount, Supports up to 128 channels, Xeon Silver 4110 Processor, 32GB RAM, 2 x OS SSD, Removable HD's, Redundant Power Supply, DVD-RW, 2x GIG Ethernet, 12 SAS Drive Bays, (12) 8TB SAS Enterprise Class Drives, RAID 5/6/10, Windows 10 IoT Enterprise OS, Includes 5 year warranty</t>
  </si>
  <si>
    <t>HNMPE128C120T10</t>
  </si>
  <si>
    <t>MAXPRO NVR PE Unit, 2U Rackmount, Supports up to 128 channels, Xeon Silver 4110 Processor, 32GB RAM, 2 x OS SSD, Removable HD's, Redundant Power Supply, DVD-RW, 2x GIG Ethernet, 12 SAS Drive Bays, (12) 10TB SAS Enterprise Class Drives, RAID 5/6/10, Windows 10 IoT Enterprise OS, Includes 5 year warranty</t>
  </si>
  <si>
    <t>HNMPE128C144T12</t>
  </si>
  <si>
    <t>MAXPRO NVR PE Unit, 2U Rackmount, Supports up to 128 channels, Xeon Silver 4110 Processor, 32GB RAM, 2 x OS SSD, Removable HD's, Redundant Power Supply, DVD-RW, 2x GIG Ethernet, 12 SAS Drive Bays, (12) 12TB SAS Enterprise Class Drives, RAID 5/6/10, Windows 10 IoT Enterprise OS, Includes 5 year warranty</t>
  </si>
  <si>
    <t>HHXE16C1601T</t>
  </si>
  <si>
    <t>MAXPRO NVR Hybrid XE  Unit, Desktop 3U Rackmount (rack ears included), Supports up to 16 channels,  Channels may be any mix of IP or analog. Limit of  480 IPS @ CIF Resolution for analog.Intel Core i5 Processor, 8GB RAM, 1TB SATA Drive,  Windows 10 OS, 2x 1Gb Ethernet Port, DVD-RW, Includes 3 year advanced parts replacement</t>
  </si>
  <si>
    <t>HHXE16C1602T</t>
  </si>
  <si>
    <t>MAXPRO NVR Hybrid XE Unit, Desktop 3U Rackmount (rack ears included), Supports up to 16 channels,  Channels may be any mix of IP or analog. Limit of  480 IPS @ CIF Resolution for analog.Intel Core i5 Processor, 8GB RAM, 2TB SATA Drive,  Windows 10 OS, 2x 1Gb Ethernet Port, DVD-RW, Includes 3 year advanced parts replacement</t>
  </si>
  <si>
    <t>HHXE16C1603T</t>
  </si>
  <si>
    <t>MAXPRO NVR  Hybrid XE Unit, Desktop 3U Rackmount (rack ears included), Supports up to 16 channels,  Channels may be any mix of IP or analog. Limit of  480 IPS @ CIF Resolution for analog.Intel Core i5 Processor, 8GB RAM, 3TB SATA Drive,  Windows 10 OS, 2x 1Gb Ethernet Port, DVD-RW, Includes 3 year advanced parts replacement</t>
  </si>
  <si>
    <t>HHXE16C1604T</t>
  </si>
  <si>
    <t>MAXPRO NVR Hybrid XE  Unit, Desktop 3U Rackmount (rack ears included), Supports up to 16 channels,  Channels may be any mix of IP or analog. Limit of  480 IPS @ CIF Resolution for analog.Intel Core i5 Processor, 8GB RAM, 4TB SATA Drive,  Windows 10 OS, 2x 1Gb Ethernet Port, DVD-RW, Includes 3 year advanced parts replacement</t>
  </si>
  <si>
    <t>HHXE16C1606T</t>
  </si>
  <si>
    <t>MAXPRO NVR Hybrid XE Unit, Desktop 3U Rackmount (rack ears included), Supports up to 16 channels,  Channels may be any mix of IP or analog. Limit of  480 IPS @ CIF Resolution for analog.Intel Core i5 Processor, 8GB RAM, 6TB SATA Drive,  Windows 10 OS, 2x 1Gb Ethernet Port, DVD-RW, Includes 3 year advanced parts replacement</t>
  </si>
  <si>
    <t>HHXE16C1608T</t>
  </si>
  <si>
    <t>MAXPRO NVR  Hybrid XE Unit, Desktop 3U Rackmount (rack ears included), Supports up to 16 channels,  Channels may be any mix of IP or analog. Limit of  480 IPS @ CIF Resolution for analog.Intel Core i5 Processor, 8GB RAM, 8TB SATA Drive,  Windows 10 OS, 2x 1Gb Ethernet Port, DVD-RW, Includes 3 year advanced parts replacement</t>
  </si>
  <si>
    <t>HHXE16C1612T</t>
  </si>
  <si>
    <t>MAXPRO NVR  Hybrid XE Unit, Desktop 3U Rackmount (rack ears included), Supports up to 16 channels,  Channels may be any mix of IP or analog. Limit of  480 IPS @ CIF Resolution for analog.Intel Core i5 Processor, 8GB RAM, 12TB SATA Drive,  Windows 10 OS, 2x 1Gb Ethernet Port, DVD-RW, Includes 3 year advanced parts replacement</t>
  </si>
  <si>
    <t>HHXE16C1616T</t>
  </si>
  <si>
    <t>HHSE32C1601T</t>
  </si>
  <si>
    <t>MAXPRO NVR HYBRID SE Unit, 4U Rackmount (rack ears included), Supports up to 32 channels, Channels may be IP or IP with up to 16 analog. Limit of 480 IPS @ CIF Resolution for analog. Intel Core i7 Processor, 8GB RAM, Removable HD's, 400W Power Supply, DVD-RW, 2x 1Gb Ethernet, 4 each SATA Drive Bays with 1 each 1TB SATA Drives,  Windows 10 IoT Enterprise OS, Includes 3 year advanced parts replacement</t>
  </si>
  <si>
    <t>HHSE32C1602T</t>
  </si>
  <si>
    <t>MAXPRO NVR HYBRID SE Unit, 4U Rackmount (rack ears included), Supports up to 32 channels, Channels may be IP or IP with up to 16 analog. Limit of 480 IPS @ CIF Resolution for analog. Intel Core i7 Processor, 8GB RAM, Removable HD's, 400W Power Supply, DVD-RW, 2x 1Gb Ethernet, 4 each SATA Drive Bays with 1 each 2TB SATA Drives,  Windows 10 IoT Enterprise OS, Includes 3 year advanced parts replacement</t>
  </si>
  <si>
    <t>HHSE32C1603T</t>
  </si>
  <si>
    <t>MAXPRO NVR Hybrid SE Unit, 4U Rackmount (rack ears included), Supports up to 32 channels, Channels may be IP or IP with up to 16 analog. Limit of 480 IPS @ CIF Resolution for analog. Intel Core i7 Processor, 8GB RAM, Removable HD's, 400W Power Supply, DVD-RW, 2x 1Gb Ethernet, 4 each SATA Drive Bays with 1 each 3TB SATA Drives,  Windows 10 IoT Enterprise OS, Includes 3 year advanced parts replacement</t>
  </si>
  <si>
    <t>HHSE32C1604T</t>
  </si>
  <si>
    <t>MAXPRO NVR Hybrid SE Unit, 4U Rackmount (rack ears included), Supports up to 32 channels, Channels may be IP or IP with up to 16 analog. Limit of 480 IPS @ CIF Resolution for analog. Intel Core i7 Processor, 8GB RAM, Removable HD's, 400W Power Supply, DVD-RW, 2x 1Gb Ethernet, 4 each SATA Drive Bays with 1 each 4TB SATA Drives,  Windows 10 IoT Enterprise OS, Includes 3 year advanced parts replacement</t>
  </si>
  <si>
    <t>HHSE32C1606T</t>
  </si>
  <si>
    <t>MAXPRO NVR Hybrid SE Unit, 4U Rackmount (rack ears included), Supports up to 32 channels, Channels may be IP or IP with up to 16 analog. Limit of 480 IPS @ CIF Resolution for analog. Intel Core i7 Processor, 8GB RAM, Removable HD's, 400W Power Supply, DVD-RW, 2x 1Gb Ethernet, 4 each SATA Drive Bays with 2 each 3TB SATA Drives,  Windows 10 IoT Enterprise OS, Includes 3 year advanced parts replacement</t>
  </si>
  <si>
    <t>HHSE32C1608T</t>
  </si>
  <si>
    <t>MAXPRO NVR Hybrid SE Unit, 4U Rackmount (rack ears included), Supports up to 32 channels, Channels may be IP or IP with up to 16 analog. Limit of 480 IPS @ CIF Resolution for analog. Intel Core i7 Processor, 8GB RAM, Removable HD's, 400W Power Supply, DVD-RW, 2x 1Gb Ethernet, 4 each SATA Drive Bays with 2 each 4TB SATA Drives,  Windows 10 IoT Enterprise OS, Includes 3 year advanced parts replacement</t>
  </si>
  <si>
    <t>HHSE32C1612T</t>
  </si>
  <si>
    <t>MAXPRO NVR Hybrid SE Unit, 4U Rackmount (rack ears included), Supports up to 32 channels, Channels may be IP or IP with up to 16 analog. Limit of 480 IPS @ CIF Resolution for analog. Intel Core i7 Processor, 8GB RAM, Removable HD's, 400W Power Supply, DVD-RW, 2x 1Gb Ethernet, 4 each SATA Drive Bays with 4 each 3TB SATA Drives,  Windows 10 IoT Enterprise OS, Includes 3 year advanced parts replacement</t>
  </si>
  <si>
    <t>HHSE32C1616T</t>
  </si>
  <si>
    <t>MAXPRO NVR Hybrid SE Unit, 4U Rackmount (rack ears included), Supports up to 32 channels, Channels may be IP or IP with up to 16 analog. Limit of 480 IPS @ CIF Resolution for analog. Intel Core i7 Processor, 8GB RAM, Removable HD's, 400W Power Supply, DVD-RW, 2x 1Gb Ethernet, 4 each SATA Drive Bays with 4 each 4TB SATA Drives,  Windows 10 IoT Enterprise OS, Includes 3 year advanced parts replacement</t>
  </si>
  <si>
    <t>HHSE32C1624T</t>
  </si>
  <si>
    <t>MAXPRO NVR Hybrid SE Unit, 4U Rackmount (rack ears included), Supports up to 32 channels, Channels may be IP or IP with up to 16 analog. Limit of 480 IPS @ CIF Resolution for analog. Intel Core i7 Processor, 8GB RAM, Removable HD's, 400W Power Supply, DVD-RW, 2x 1Gb Ethernet, 4 each SATA Drive Bays with 4 each 6TB SATA Drives,  Windows 10 IoT Enterprise OS, Includes 3 year advanced parts replacement</t>
  </si>
  <si>
    <t>HHSE48C1608T</t>
  </si>
  <si>
    <t>MAXPRO NVR Hybrid SE Unit, 4U Rackmount (rack ears included), Supports up to 48 channels, Channels may be IP or IP with up to 16 analog. Limit of 480 IPS @ CIF Resolution for analog. Intel Core i7 Processor, 8GB RAM, Removable HD's, 400W Power Supply, DVD-RW, 2x 1Gb Ethernet, 4 each SATA Drive Bays with 2 each 4TB SATA Drives,  Windows 10 IoT Enterprise OS, Includes 3 year advanced parts replacement</t>
  </si>
  <si>
    <t>HHSE48C1624T</t>
  </si>
  <si>
    <t>MAXPRO NVR Hybrid SE Unit, 4U Rackmount (rack ears included), Supports up to 48 channels, Channels may be IP or IP with up to 16 analog. Limit of 480 IPS @ CIF Resolution for analog. Intel Core i7 Processor, 8GB RAM, Removable HD's, 400W Power Supply, DVD-RW, 2x 1Gb Ethernet, 4 each SATA Drive Bays with 4 each 6TB SATA Drives,  Windows 10 IoT Enterprise OS, Includes 3 year advanced parts replacement</t>
  </si>
  <si>
    <t>HHSE64C1604T</t>
  </si>
  <si>
    <t>MAXPRO NVR Hybrid SE Unit, 4U Rackmount (rack ears included), Supports up to 64 channels, Channels may be IP or IP with up to 16 analog. Limit of 480 IPS @ CIF Resolution for analog. Intel Core i7 Processor, 8GB RAM, Removable HD's, 400W Power Supply, DVD-RW, 2x 1Gb Ethernet, 4 each SATA Drive Bays with 1 each 4TB SATA Drives,  Windows 10 IoT Enterprise OS, Includes 3 year advanced parts replacement</t>
  </si>
  <si>
    <t>HHSE64C1612T</t>
  </si>
  <si>
    <t>MAXPRO NVR Hybrid SE Unit, 4U Rackmount (rack ears included), Supports up to 64 channels, Channels may be IP or IP with up to 16 analog. Limit of 480 IPS @ CIF Resolution for analog. Intel Core i7 Processor, 8GB RAM, Removable HD's, 400W Power Supply, DVD-RW, 2x 1Gb Ethernet, 4 each SATA Drive Bays with 4 each 3TB SATA Drives,  Windows 10 IoT Enterprise OS, Includes 3 year advanced parts replacement</t>
  </si>
  <si>
    <t>HHSE64C1624T</t>
  </si>
  <si>
    <t>MAXPRO NVR Hybrid SE Unit, 4U Rackmount (rack ears included), Supports up to 64 channels, Channels may be IP or IP with up to 16 analog. Limit of 480 IPS @ CIF Resolution for analog. Intel Core i7 Processor, 8GB RAM, Removable HD's, 400W Power Supply, DVD-RW, 2x 1Gb Ethernet, 4 each SATA Drive Bays with 4 each 6TB SATA Drives,  Windows 10 IoT Enterprise OS, Includes 3 year advanced parts replacement</t>
  </si>
  <si>
    <t>HNM01UP</t>
  </si>
  <si>
    <t>MAXPRO NVR - 1 Channel License Upgrade to add support for up to 64 Channels per NVR</t>
  </si>
  <si>
    <t>HNM04UP</t>
  </si>
  <si>
    <t>MAXPRO NVR - 4 Channel License Upgrade to add support for up to 64 Channels per NVR</t>
  </si>
  <si>
    <t>HNM08UP</t>
  </si>
  <si>
    <t>MAXPRO NVR - 8 Channel License Upgrade to add support for up to 64 Channels per NVR</t>
  </si>
  <si>
    <t>HNM16UP</t>
  </si>
  <si>
    <t>MAXPRO NVR - 16 Channel License Upgrade to add support for up to 64 Channels per NVR</t>
  </si>
  <si>
    <t>HNM32UP</t>
  </si>
  <si>
    <t>MAXPRO NVR - 32 Channel License Upgrade to add support for up to 64 Channels per NVR</t>
  </si>
  <si>
    <t>HNM64UP</t>
  </si>
  <si>
    <t>MAXPRO NVR - 64 Channel License Upgrade to add support for up to 64 Channels per NVR</t>
  </si>
  <si>
    <t>HNMSEBHD1T</t>
  </si>
  <si>
    <t>1 TB Upgrade Kit, MAXPRO NVR SE, Rev C Server</t>
  </si>
  <si>
    <t>HNMSEBHD2T</t>
  </si>
  <si>
    <t>2 TB Upgrade Kit, MAXPRO NVR SE, Rev C Server</t>
  </si>
  <si>
    <t>HNMSEBHD3T</t>
  </si>
  <si>
    <t>3 TB Upgrade Kit, MAXPRO NVR SE, Rev C Server</t>
  </si>
  <si>
    <t>HNMSEBHD4T</t>
  </si>
  <si>
    <t>4 TB Upgrade Kit, MAXPRO NVR SE, Rev C Server</t>
  </si>
  <si>
    <t>HNMSEBHD6T</t>
  </si>
  <si>
    <t>6 TB Upgrade Kit, MAXPRO NVR SE, Rev C Server</t>
  </si>
  <si>
    <t>HNMSEBRAM4GB</t>
  </si>
  <si>
    <t>RAM 4 GB Upgrade, MAXPRO NVR SE, Rev C Server (required only for units with 4 GB RAM)</t>
  </si>
  <si>
    <t>HNMSEBHDTRAY</t>
  </si>
  <si>
    <t>Hard Drive Tray without hard drive for HNMSExxBxxT units</t>
  </si>
  <si>
    <t>HNMSEBRMKT</t>
  </si>
  <si>
    <t>Rack Mount Kit for HNMSEBxxBxxT units</t>
  </si>
  <si>
    <t>HNMPECHD4T</t>
  </si>
  <si>
    <t>4 TB SATA Upgrade Kit, MAXPRO NVR PE Rev C</t>
  </si>
  <si>
    <t>HNMPECHD8T</t>
  </si>
  <si>
    <t>8 TB SATA Upgrade Kit, MAXPRO NVR PE Rev C</t>
  </si>
  <si>
    <t>HNMPECHD10T</t>
  </si>
  <si>
    <t>10 TB SATA Upgrade Kit, MAXPRO NVR PE Rev C</t>
  </si>
  <si>
    <t>HNMPECHD12T</t>
  </si>
  <si>
    <t>12 TB SATA Upgrade Kit, MAXPRO NVR PE Rev C</t>
  </si>
  <si>
    <t>HHSECHD1T</t>
  </si>
  <si>
    <t>1 TB Upgrade Kit, MAXPRO NVR Hybrid SE</t>
  </si>
  <si>
    <t>HHSECHD2T</t>
  </si>
  <si>
    <t>2 TB Upgrade Kit, MAXPRO NVR Hybrid SE</t>
  </si>
  <si>
    <t>HHSECHD3T</t>
  </si>
  <si>
    <t>3 TB Upgrade Kit, MAXPRO NVR Hybrid SE</t>
  </si>
  <si>
    <t>HHSECHD4T</t>
  </si>
  <si>
    <t>4 TB Upgrade Kit, MAXPRO NVR Hybrid SE</t>
  </si>
  <si>
    <t>HHSECHD6T</t>
  </si>
  <si>
    <t>6 TB Upgrade Kit, MAXPRO NVR Hybrid SE</t>
  </si>
  <si>
    <t>HJK7000</t>
  </si>
  <si>
    <t>UltraKey Plus keyboard - Programmable joystick keyboard with color touch screen includes 100-240 VAC power supply, RJ45 to DB9F (RS232), RJ45 to DB9M (RS422), RJ45 network cable, RJ11 4x6 ribbon cable</t>
  </si>
  <si>
    <t>HJC5000</t>
  </si>
  <si>
    <t>UltraKey Lite® keyboard is an industry-leading design for reliable, user-friendly control of video management systems. It works on both the MAXPRO-Net and VideoBloX Matrix controllers to provide a uniform user interface regardless of system controller. For both MAXPRO-Net and VideoBloX CPU matrix options, the UltraKey Lite provides a real-time intuitive method of control for small to large matrix opportunities. The UltraKey Lite is a mid-tier keyboard option for MAXPRO-Net systems with added advantages of TCP/IP connectivity and the option to use RS422 for remote applications. This eliminates the need for external RS422 adapters, especially when used in conjunction with the MegaPIT™.</t>
  </si>
  <si>
    <t>HERN30T5</t>
  </si>
  <si>
    <t>NAS Storage Array 5 x 6TB HDD - 30TB RAW</t>
  </si>
  <si>
    <t>HERN40T5</t>
  </si>
  <si>
    <t>NAS Storage Array 5 x 8TB HDD - 40TB RAW</t>
  </si>
  <si>
    <t>HERN48T8</t>
  </si>
  <si>
    <t>NAS Storage Array 8 x 6TB HDD - 48TB RAW</t>
  </si>
  <si>
    <t>HERN64T8</t>
  </si>
  <si>
    <t>NAS Storage Array 8 x 8TB HDD - 64TB RAW</t>
  </si>
  <si>
    <t>HERN72T12</t>
  </si>
  <si>
    <t>NAS Storage Array 12 x 6TB HDD - 72TB RAW</t>
  </si>
  <si>
    <t>HERN96T12</t>
  </si>
  <si>
    <t>NAS Storage Array 12 x 8TB HDD - 96TB RAW</t>
  </si>
  <si>
    <t>HERN96T16</t>
  </si>
  <si>
    <t>NAS Storage Array 16 x 6TB HDD - 96TB RAW</t>
  </si>
  <si>
    <t>HERN128T16</t>
  </si>
  <si>
    <t>NAS Storage Array 16 x 8TB HDD - 128TB RAW</t>
  </si>
  <si>
    <t>HERN144T24</t>
  </si>
  <si>
    <t>NAS Storage Array 24 x 6TB HDD - 144TB RAW</t>
  </si>
  <si>
    <t>HERN192T24</t>
  </si>
  <si>
    <t>NAS Storage Array 24 x 8TB HDD - 192TB RAW</t>
  </si>
  <si>
    <t>7000-DB3/8</t>
  </si>
  <si>
    <t>Drill Bit, 3/8"  X  50"</t>
  </si>
  <si>
    <t>7000-DGK</t>
  </si>
  <si>
    <t>Laser Guided Drill Fixture Kit</t>
  </si>
  <si>
    <t>S75BLCQ</t>
  </si>
  <si>
    <t>SCH 7590STA LH 24VD 626</t>
  </si>
  <si>
    <t>S75BRCQ</t>
  </si>
  <si>
    <t>SCH 7590STA RH 24VD 626</t>
  </si>
  <si>
    <t>S7800-REX</t>
  </si>
  <si>
    <t>REX Kit, SCHLAGE "L"</t>
  </si>
  <si>
    <t>SK-L90</t>
  </si>
  <si>
    <t>Field Electrification Kit - Schlage L9080</t>
  </si>
  <si>
    <t>SK-L90-SC</t>
  </si>
  <si>
    <t>Solenoid Conversion Kit w/Spring Cage</t>
  </si>
  <si>
    <t>Z7250EQ</t>
  </si>
  <si>
    <t>Electra™ Pro Cylindrical Lock Failsafe 12/24VDC Eclipse Trim 626 REX</t>
  </si>
  <si>
    <t>Z7250EQIC7PKD</t>
  </si>
  <si>
    <t>7250 SDC 12/24VDC REX Eclipse 626 IC7PKD</t>
  </si>
  <si>
    <t>Z7250GQ</t>
  </si>
  <si>
    <t>Electra™ Pro Cylindrical Lock Failsafe 12/24VDC Galaxy Trim 626 REX</t>
  </si>
  <si>
    <t>Z7250GQ6PKA</t>
  </si>
  <si>
    <t>7250 SDC 12/24VDC REX Galaxy 626 6PKA</t>
  </si>
  <si>
    <t>Z7252EQ</t>
  </si>
  <si>
    <t>Electra™ Pro Cylindrical Lock Failsecure 12/24VDC Eclipse Trim 626 REX</t>
  </si>
  <si>
    <t>Z7252EQ6PKA</t>
  </si>
  <si>
    <t>7252 SDC 12/24VDC REX Eclipse626 6PKA</t>
  </si>
  <si>
    <t>Z7252E5QIC7PKA</t>
  </si>
  <si>
    <t>7252 SDC 12/24VDC REX ECLIPSE626 IC7PKA</t>
  </si>
  <si>
    <t>Z7252E5QIC7PKD</t>
  </si>
  <si>
    <t>7252 SDC 12/24VDC REX ECLIPSE626 IC7PKD</t>
  </si>
  <si>
    <t>Z7252GQ</t>
  </si>
  <si>
    <t>Electra™ Pro Cylindrical Lock Failsecure 12/24VDC Galaxy Trim 626 REX</t>
  </si>
  <si>
    <t>Z7252GQ6PKA</t>
  </si>
  <si>
    <t>7252 SDC 12/24VDC REX GALAXY 626 KA</t>
  </si>
  <si>
    <t>Z7850LQE</t>
  </si>
  <si>
    <t>SELECTRIC™ PRO Mortise Lock Failsafe LH 12/24VDC Eclispe Trim 626</t>
  </si>
  <si>
    <t>Z7850LQG</t>
  </si>
  <si>
    <t>SELECTRIC™ PRO Mortise Lock Failsafe LH 12/24VDC Galaxy Trim 626</t>
  </si>
  <si>
    <t>Z7850LRQE</t>
  </si>
  <si>
    <t>SELECTRIC™ PRO Mortise Lock Failsafe LHR 12/24VDC Eclispe Trim 626</t>
  </si>
  <si>
    <t>Z7850LRQG</t>
  </si>
  <si>
    <t>SELECTRIC™ PRO Mortise Lock Failsafe LHR 12/24VDC Galaxy Trim 626</t>
  </si>
  <si>
    <t>Z7850RQE</t>
  </si>
  <si>
    <t>SELECTRIC™ PRO Mortise Lock Failsafe RH 12/24VDC Eclispe Trim 626</t>
  </si>
  <si>
    <t>Z7850RQG</t>
  </si>
  <si>
    <t>SELECTRIC™ PRO Mortise Lock Failsafe RH 12/24VDC Galaxy Trim 626</t>
  </si>
  <si>
    <t>Z7850RRQE</t>
  </si>
  <si>
    <t>SELECTRIC™ PRO Mortise Lock Failsafe RHR 12/24VDC Eclispe Trim 626</t>
  </si>
  <si>
    <t>Z7850RRQG</t>
  </si>
  <si>
    <t>SELECTRIC™ PRO Mortise Lock Failsafe RHR 12/24VDC Galaxy Trim 626</t>
  </si>
  <si>
    <t>Z7852LQE</t>
  </si>
  <si>
    <t>SELECTRIC™ PRO Mortise Lock Failsecure LH 12/24VDC Eclispe Trim 626</t>
  </si>
  <si>
    <t>Z7852LQG</t>
  </si>
  <si>
    <t>SELECTRIC™ PRO Mortise Lock Failsecure LH 12/24VDC Galaxy Trim 626</t>
  </si>
  <si>
    <t>Z7852LRQE</t>
  </si>
  <si>
    <t>SELECTRIC™ PRO Mortise Lock Failsecure LHR 12/24VDC Eclispe Trim 626</t>
  </si>
  <si>
    <t>Z7852LRQG</t>
  </si>
  <si>
    <t>SELECTRIC™ PRO Mortise Lock Failsecure LHR 12/24VDC Galaxy Trim 626</t>
  </si>
  <si>
    <t>Z7852RQE</t>
  </si>
  <si>
    <t>SELECTRIC™ PRO Mortise Lock Failsecure RH 12/24VDC Eclispe Trim 626</t>
  </si>
  <si>
    <t>Z7852RQG</t>
  </si>
  <si>
    <t>SELECTRIC™ PRO Mortise Lock Failsecure RH 12/24VDC Galaxy Trim 626</t>
  </si>
  <si>
    <t>Z7852RRQE</t>
  </si>
  <si>
    <t>SELECTRIC™ PRO Mortise Lock Failsecure RHR 12/24VDC Eclispe Trim 626</t>
  </si>
  <si>
    <t>Z7852RRQG</t>
  </si>
  <si>
    <t>SELECTRIC™ PRO Mortise Lock Failsecure RHR 12/24VDC Galaxy Trim 626</t>
  </si>
  <si>
    <t>15-4F24U</t>
  </si>
  <si>
    <t>15-4 Electric Strike 24VDC 630 Fail Safe</t>
  </si>
  <si>
    <t>15-4S24U</t>
  </si>
  <si>
    <t>15-4 Eelectric Strike 24VDC 630 Fail Secure</t>
  </si>
  <si>
    <t>25-4U</t>
  </si>
  <si>
    <t>Electric Strike for Cylindrical Latch 12/24VDC 630</t>
  </si>
  <si>
    <t>30-4-24U</t>
  </si>
  <si>
    <t>Rim Mount Electric Stike 9" 24VDC 630</t>
  </si>
  <si>
    <t>45-4SU</t>
  </si>
  <si>
    <t>Electric Strike 12/24VDC/AC 630</t>
  </si>
  <si>
    <t xml:space="preserve">45-A                                   </t>
  </si>
  <si>
    <t>Electric Strike body w/3 strike plates                                                                      4-7/8"SQ, 4-7/8"RAD, 7-15/16"</t>
  </si>
  <si>
    <t>55-ABCU</t>
  </si>
  <si>
    <t>55-A Electric Strike, 12/24V 630</t>
  </si>
  <si>
    <t>55-AU</t>
  </si>
  <si>
    <t>55-BU</t>
  </si>
  <si>
    <t>55-B Electric Strike, 12/24V 630</t>
  </si>
  <si>
    <t>55-CU</t>
  </si>
  <si>
    <t>55-C Electric Strike, 12/24V 630</t>
  </si>
  <si>
    <t>55-DU</t>
  </si>
  <si>
    <t>55-EU</t>
  </si>
  <si>
    <t>55-E Electric Strike, 12/24V 630</t>
  </si>
  <si>
    <t>55-FU</t>
  </si>
  <si>
    <t>55-F Electric Strike, 12/24V 630</t>
  </si>
  <si>
    <t>1511-390AMP</t>
  </si>
  <si>
    <t>1511-390AMP Retrofit Armature MTG PLT</t>
  </si>
  <si>
    <t>1511V</t>
  </si>
  <si>
    <t>Single EMLock® 1650lb 12/24VDC 628</t>
  </si>
  <si>
    <t>1511VD</t>
  </si>
  <si>
    <t>Single EMLock® 1650lb 12/24VDC 628 DPS Door Status</t>
  </si>
  <si>
    <t>1511X</t>
  </si>
  <si>
    <t>Single EMLock® 1650lb 12/24VDC 313 Dark Bronze</t>
  </si>
  <si>
    <t>1512V</t>
  </si>
  <si>
    <t>Double EMLock® 1650lb 12/24VDC 628</t>
  </si>
  <si>
    <t>1512X</t>
  </si>
  <si>
    <t>Double EMLock® 1650lb 12/24VDC 313 Dark Bronze</t>
  </si>
  <si>
    <t>1561ITCM</t>
  </si>
  <si>
    <t>Shear EMLock® 2000lb 12/24VDC ITCM</t>
  </si>
  <si>
    <t>1562ITCM</t>
  </si>
  <si>
    <t>1562 X ITCM 12/24 Shear Lock</t>
  </si>
  <si>
    <t>1565ITC</t>
  </si>
  <si>
    <t>Shear EMLock® 2700lb 12/24VDC ITC</t>
  </si>
  <si>
    <t>1571V</t>
  </si>
  <si>
    <t>Single EMLock® 1200lb 12/24VDC 628</t>
  </si>
  <si>
    <t>1571VD</t>
  </si>
  <si>
    <t>Single EMLock® 1200lb 12/24VDC 628 DPS Door Status</t>
  </si>
  <si>
    <t>1571VDB</t>
  </si>
  <si>
    <t>1571 EMLock 12/24VDC 628 DPS BA</t>
  </si>
  <si>
    <t>1571X</t>
  </si>
  <si>
    <t>Single EMLock® 1200lb 12/24VDC 313 Dark Bronze</t>
  </si>
  <si>
    <t>1571Y</t>
  </si>
  <si>
    <t>Single EMLock® 1200lb 12/24VDC 335 Black</t>
  </si>
  <si>
    <t>1572V</t>
  </si>
  <si>
    <t>Double EMLock® 1200lb 12/24VDC 628</t>
  </si>
  <si>
    <t>1575U</t>
  </si>
  <si>
    <t>Gate EMLock® 12/24VDC Stainless Standard Mount</t>
  </si>
  <si>
    <t>1576-MP</t>
  </si>
  <si>
    <t>Mounting Plate, 1576</t>
  </si>
  <si>
    <t>1576U</t>
  </si>
  <si>
    <t>Gate EMLock® 12/24VDC Stainless Face Mount</t>
  </si>
  <si>
    <t>1576-ZBV</t>
  </si>
  <si>
    <t>Top JAMB/Z Bracket Mounting Kit</t>
  </si>
  <si>
    <t>1581V</t>
  </si>
  <si>
    <t>Single EMLock® 650lb 12/24VDC 628</t>
  </si>
  <si>
    <t>1581VD</t>
  </si>
  <si>
    <t>Single EMLock® 650lb 12/24VDC 628 DPS Door Status</t>
  </si>
  <si>
    <t>1581X</t>
  </si>
  <si>
    <t>Single EMLock® 650lb 12/24VDC 313 Dark Bronze</t>
  </si>
  <si>
    <t>1582V</t>
  </si>
  <si>
    <t>Double EMLock® 650lb 12/24VDC 628</t>
  </si>
  <si>
    <t>1591U</t>
  </si>
  <si>
    <t>350V</t>
  </si>
  <si>
    <t>350V EMLock DS LS 628</t>
  </si>
  <si>
    <t>352V</t>
  </si>
  <si>
    <t>352V EMLock DS LS 628</t>
  </si>
  <si>
    <t>E1200</t>
  </si>
  <si>
    <t>E1200 Magnetic Lock DS LS LED</t>
  </si>
  <si>
    <t>E1200-390MP</t>
  </si>
  <si>
    <t>Retrofit Mounting Plate Packing Assembly</t>
  </si>
  <si>
    <t>E12U</t>
  </si>
  <si>
    <t>E12U Glass Door Mounting Kit, (E1200</t>
  </si>
  <si>
    <t>E12Z</t>
  </si>
  <si>
    <t>E12Z Inswing Door Mounting Kit</t>
  </si>
  <si>
    <t>E300</t>
  </si>
  <si>
    <t>E300 Magnetic Lock LS LED</t>
  </si>
  <si>
    <t>E600</t>
  </si>
  <si>
    <t>S600 Magnetic Lock D LS LED</t>
  </si>
  <si>
    <t>E6200</t>
  </si>
  <si>
    <t>E6200 Magnetic Lock DS MBS</t>
  </si>
  <si>
    <t>E6U</t>
  </si>
  <si>
    <t>E6U Glass Door Kit, (E600)</t>
  </si>
  <si>
    <t>E6Z</t>
  </si>
  <si>
    <t>E6Z Inswing Door Mounting Kit</t>
  </si>
  <si>
    <t>EZ-A</t>
  </si>
  <si>
    <t>Anti-tamper switch</t>
  </si>
  <si>
    <t>EZ-B-10</t>
  </si>
  <si>
    <t>1510 &amp; 1570 Bond Sensor</t>
  </si>
  <si>
    <t>EZ-B-80</t>
  </si>
  <si>
    <t>1580 Bond Sensor</t>
  </si>
  <si>
    <t>EZ-D-10</t>
  </si>
  <si>
    <t>1510 &amp; 1570 Door Sensor</t>
  </si>
  <si>
    <t>EZ-D-80</t>
  </si>
  <si>
    <t>1580 Door Sensor</t>
  </si>
  <si>
    <t>EZ-T-10</t>
  </si>
  <si>
    <t>Adjustable Timer</t>
  </si>
  <si>
    <t>HDB1V</t>
  </si>
  <si>
    <t>Universal Glass Door Kit 628 for 1511, 1571, 1581</t>
  </si>
  <si>
    <t>HDB2V</t>
  </si>
  <si>
    <t>TJ1V</t>
  </si>
  <si>
    <t>Top Jamb Mounting Kit 628 for Single 1511 and 1571</t>
  </si>
  <si>
    <t>TJ2V</t>
  </si>
  <si>
    <t>Top Jamb Mounting Kit 628 for Double 1512 and 1572</t>
  </si>
  <si>
    <t>TJ350</t>
  </si>
  <si>
    <t>TJ352</t>
  </si>
  <si>
    <t>TJ62</t>
  </si>
  <si>
    <t>Top JAMB Mounting Kit (E6200)</t>
  </si>
  <si>
    <t>TJ81V</t>
  </si>
  <si>
    <t>Top Jamb Mounting Kit 628 for Single 1581</t>
  </si>
  <si>
    <t>TJ82V</t>
  </si>
  <si>
    <t>Top Jamb Mounting Kit 628 for Single 1582</t>
  </si>
  <si>
    <t>UB11V</t>
  </si>
  <si>
    <t>Universal Brkt Assembly f/11" Emlock 628</t>
  </si>
  <si>
    <t>UF11V</t>
  </si>
  <si>
    <t>1511/1571 Filler Plate 628</t>
  </si>
  <si>
    <t>BATTERY POWERED DIGITAL CABINET LOCK</t>
  </si>
  <si>
    <t>Indoor/outdoor weatherized keypad</t>
  </si>
  <si>
    <t>926</t>
  </si>
  <si>
    <t>918U</t>
  </si>
  <si>
    <t>918WU</t>
  </si>
  <si>
    <t>920P</t>
  </si>
  <si>
    <t>920PW</t>
  </si>
  <si>
    <t>921P</t>
  </si>
  <si>
    <t>923P</t>
  </si>
  <si>
    <t>923PW</t>
  </si>
  <si>
    <t>924P</t>
  </si>
  <si>
    <t>E75KQE1Q</t>
  </si>
  <si>
    <t>E75 DIGITAL KEYPAD 626 ECLIPSE 626</t>
  </si>
  <si>
    <t>E75KQG1Q</t>
  </si>
  <si>
    <t>E75 DIGITAL KEYPAD 626 GALAXY 626</t>
  </si>
  <si>
    <t>E75PQE1Q</t>
  </si>
  <si>
    <t>E75 DIGITAL KEYPAD/PROX 626 ECLIPSE 626</t>
  </si>
  <si>
    <t>E75PQG1Q</t>
  </si>
  <si>
    <t>E75 DIGITAL KEYPAD/PROX 626 GALAXY 626</t>
  </si>
  <si>
    <t>HID1346-10</t>
  </si>
  <si>
    <t>(10) PROX KEY II HID</t>
  </si>
  <si>
    <t>Micro Cabinet Lock 12/24VDC</t>
  </si>
  <si>
    <t>1091AIV</t>
  </si>
  <si>
    <t>Narrow Bolt Lock x ARS 12/24VDC 628</t>
  </si>
  <si>
    <t>110IV</t>
  </si>
  <si>
    <t>Direct Throw Bolt Lock 12/24VDC 628</t>
  </si>
  <si>
    <t>1190AU</t>
  </si>
  <si>
    <t>Extra Heavy Duty Narrow Bolt Lock x ARS 24VDC 630</t>
  </si>
  <si>
    <t>1291AHV</t>
  </si>
  <si>
    <t>1291A LOCK 12/24VDC 628</t>
  </si>
  <si>
    <t>1490AIV.</t>
  </si>
  <si>
    <t>1490A Lock 12/24VDC 628</t>
  </si>
  <si>
    <t>160IV</t>
  </si>
  <si>
    <t>Direct Throw Bolt Lock x ARS 12/24VDC 628</t>
  </si>
  <si>
    <t>180AIV</t>
  </si>
  <si>
    <t>180A SM LH 12/24VDC 628</t>
  </si>
  <si>
    <t>210HV</t>
  </si>
  <si>
    <t>210 Lock 12/24 VDC 628</t>
  </si>
  <si>
    <t>290LS</t>
  </si>
  <si>
    <t>290LS CABINET LOCK X LOCK STATUS</t>
  </si>
  <si>
    <t>FS23MIV</t>
  </si>
  <si>
    <t>Narrow Bolt Lock x ARS 12/24VDC 628 CSFM</t>
  </si>
  <si>
    <t>PD2090ARCU</t>
  </si>
  <si>
    <t>PanicLok RH 24VDC for Dor-O-Matic &amp; Kawneer Exit Device 630</t>
  </si>
  <si>
    <t>101-DENA</t>
  </si>
  <si>
    <t>D.E. CONTROLLER</t>
  </si>
  <si>
    <t>101-KDENA</t>
  </si>
  <si>
    <t>Delayed Egress Controller with keyswitch</t>
  </si>
  <si>
    <t>1511DEV</t>
  </si>
  <si>
    <t>1511DE Slave 628</t>
  </si>
  <si>
    <t>1511SBDKV</t>
  </si>
  <si>
    <t>1511S SGL BOCA K 628</t>
  </si>
  <si>
    <t>1511SNAKV</t>
  </si>
  <si>
    <t>Single Exit Check w/Voice/Tone/Digital Countdown 12/24VDC 628</t>
  </si>
  <si>
    <t>1511SNAKVD</t>
  </si>
  <si>
    <t>Single Exit Check w/Voice/Tone/Digital Countdown 12/24VDC 628 w/DPS</t>
  </si>
  <si>
    <t>1511SNCKV</t>
  </si>
  <si>
    <t>1511S SGL NFPA/OSHPD K 628</t>
  </si>
  <si>
    <t>1511TNAKV</t>
  </si>
  <si>
    <t>1511T TDM NFPA K 628</t>
  </si>
  <si>
    <t>1511TNDKV</t>
  </si>
  <si>
    <t>1511T TDM NFPA K 628 (15 SEC FIXED)</t>
  </si>
  <si>
    <t>1571DEV</t>
  </si>
  <si>
    <t>1571DE SLAVE 628</t>
  </si>
  <si>
    <t>1576DEU</t>
  </si>
  <si>
    <t>1576DE EM Lock 630</t>
  </si>
  <si>
    <t>1581DEV</t>
  </si>
  <si>
    <t>1581DE SLAVE 628</t>
  </si>
  <si>
    <t>1581SBDV</t>
  </si>
  <si>
    <t>1581SGL 15'D BOCA 628</t>
  </si>
  <si>
    <t>1581SNDV</t>
  </si>
  <si>
    <t>Mini Single Exit Check w/Tone/LED Annunciator 12/24VDC 628 650lbs. holding force</t>
  </si>
  <si>
    <t>1581SNDVD</t>
  </si>
  <si>
    <t>1581SGL 15'D NFPA 628 DPS</t>
  </si>
  <si>
    <t>1581S-TC3</t>
  </si>
  <si>
    <t>Cable kit for 1581S (connect two locks thru frame)</t>
  </si>
  <si>
    <t>S6101PU48101ND</t>
  </si>
  <si>
    <t>1511S SGL NFPA K 628 (15 SEC FIXED)</t>
  </si>
  <si>
    <t>12VR</t>
  </si>
  <si>
    <t>Voltage Regulator, 24VDC Input, 500mA 12VDC Output</t>
  </si>
  <si>
    <t>602RF</t>
  </si>
  <si>
    <t>1 Amp 12/24VDC Power Supply x Fire Relay x Battery Charger 11" x 11" Cabinet</t>
  </si>
  <si>
    <t>602RFL</t>
  </si>
  <si>
    <t>1amp Power Supply Less Box</t>
  </si>
  <si>
    <t>602RFX12VR</t>
  </si>
  <si>
    <t>621B</t>
  </si>
  <si>
    <t>Power Supply module, 1Amp, 12/24VDC, Class 2</t>
  </si>
  <si>
    <t>621J</t>
  </si>
  <si>
    <t>1 AMP POWER SUPPLY MODULE X BOX</t>
  </si>
  <si>
    <t>621P</t>
  </si>
  <si>
    <t>Power Supply module, 1Amp, 12/24VDC, Class 2 with plug-in Transformer</t>
  </si>
  <si>
    <t>621PJ</t>
  </si>
  <si>
    <t>Power Supply module, 1Amp, 12/24VDC, Class 2 with plug-in Transformer and enclosure</t>
  </si>
  <si>
    <t>631RF</t>
  </si>
  <si>
    <t>1.5 Amp 12/24VDC Power Supply x Fire Relay x Battery Charger 11" x 11" Cabinet</t>
  </si>
  <si>
    <t>631RFA</t>
  </si>
  <si>
    <t>1.5 Amp 12/24VDC Power Supply x Fire Relay x Battery Charger 14" x 16" Cabinet</t>
  </si>
  <si>
    <t>631RFL</t>
  </si>
  <si>
    <t xml:space="preserve">1.5 Amp Power Supply, Less Box </t>
  </si>
  <si>
    <t>632RF</t>
  </si>
  <si>
    <t>2 Amp 12/24VDC Power Supply x Fire Relay x Battery Charger 11" x 11" Cabinet</t>
  </si>
  <si>
    <t>634RF</t>
  </si>
  <si>
    <t>4 Amp 12/24VDC Power Supply x Fire Relay x Battery Charger 14" x 16" Cabinet</t>
  </si>
  <si>
    <t>636RF</t>
  </si>
  <si>
    <t>6 Amp 12/24VDC Power Supply x Fire Relay x Battery Charger 14" x 16" Cabinet</t>
  </si>
  <si>
    <t>BR64XL</t>
  </si>
  <si>
    <t>Rectifier with 6" Wire Leads</t>
  </si>
  <si>
    <t>CR4</t>
  </si>
  <si>
    <t>Relay Module, 4 SPDT Relays 12/24VDC</t>
  </si>
  <si>
    <t>RB12V4</t>
  </si>
  <si>
    <t>12V 4 Amp Hour Battery</t>
  </si>
  <si>
    <t>RB12V4-2</t>
  </si>
  <si>
    <t>Two Batteries 12V 4 Amp Hour</t>
  </si>
  <si>
    <t>TJ2440</t>
  </si>
  <si>
    <t>24VAC 1.6Amp Transformer, Basemount</t>
  </si>
  <si>
    <t>24VAC 1.6Amp Transformer, Plug-in</t>
  </si>
  <si>
    <t>TR12</t>
  </si>
  <si>
    <t>Plug-in 12VDC Supply, 2 Regulated Outputs, 780mA Fused x 150mA Non-Fused</t>
  </si>
  <si>
    <t>TR24</t>
  </si>
  <si>
    <t xml:space="preserve">Plug-in 24VDC, 1 Amp Filtered &amp; Surge Protected </t>
  </si>
  <si>
    <t>UR-1</t>
  </si>
  <si>
    <t>UNIVERSAL RELAY BOARD</t>
  </si>
  <si>
    <t>UR2-4</t>
  </si>
  <si>
    <t>4 STATION UNIVERSALY RELAY BOARD</t>
  </si>
  <si>
    <t>UR4-8</t>
  </si>
  <si>
    <t>NEW Universal Programmable 4-8 Station Controller</t>
  </si>
  <si>
    <t>10TD</t>
  </si>
  <si>
    <t>MiniTimer Adj 1-60 12/24V AC/DC SPDT Dry</t>
  </si>
  <si>
    <t>412NU</t>
  </si>
  <si>
    <t>412N GRN EX MO SPDT 630</t>
  </si>
  <si>
    <t>413MNU</t>
  </si>
  <si>
    <t>413MN GRN. RELEASE / TIMER 630</t>
  </si>
  <si>
    <t>413NU</t>
  </si>
  <si>
    <t>413N GRN EX MO SPDT TD 630</t>
  </si>
  <si>
    <t>413PNU</t>
  </si>
  <si>
    <t>PNEUMATIC PUSH SW ASSY., NARROW 630</t>
  </si>
  <si>
    <t>423MU</t>
  </si>
  <si>
    <t>2" PUSH to EXIT Green Illuminated Fixed 30 sec timer 630</t>
  </si>
  <si>
    <t>423PU</t>
  </si>
  <si>
    <t>PNEUMATIC PUSH SW ASSY. STD 630</t>
  </si>
  <si>
    <t>423U</t>
  </si>
  <si>
    <t>423 GRN EX MO SPDT TD 630</t>
  </si>
  <si>
    <t>432KUR</t>
  </si>
  <si>
    <t>432K RED MUSH SW KEY RESET 630</t>
  </si>
  <si>
    <t>434UR</t>
  </si>
  <si>
    <t>1 1/2" Red EXIT Mushroom Mom DPST 6 Amp 630</t>
  </si>
  <si>
    <t>452NV</t>
  </si>
  <si>
    <t>VANDAL RES.PUSH SW.NARROW 628</t>
  </si>
  <si>
    <t>452V</t>
  </si>
  <si>
    <t>Vandal Resistant Steel Push switch, 0.25 Alum Plate MO SPDT</t>
  </si>
  <si>
    <t>463NU</t>
  </si>
  <si>
    <t>EXIT TOUCH SWITCH, NARROW 630</t>
  </si>
  <si>
    <t>463U</t>
  </si>
  <si>
    <t>Piezoelectric Exit Switch</t>
  </si>
  <si>
    <t>474U</t>
  </si>
  <si>
    <t>Infer-red touchless exit switch</t>
  </si>
  <si>
    <t>701U</t>
  </si>
  <si>
    <t>Key Switch 1 gang AA SPDT 6 Amp 630</t>
  </si>
  <si>
    <t>702U</t>
  </si>
  <si>
    <t>Key Switch 1 gang Mom SPDT 6 Amp 630</t>
  </si>
  <si>
    <t>MSB550-2V</t>
  </si>
  <si>
    <t>REX Mechanical Switch Bar 2 SPDT 5 Amp 628 36"</t>
  </si>
  <si>
    <t>MSB550-2Y</t>
  </si>
  <si>
    <t>MECHANICAL SWITCH BAR X 2 SPDT 335 36"</t>
  </si>
  <si>
    <t>MSB550V</t>
  </si>
  <si>
    <t>REX Mechanical Switch Bar 1 SPDT 5 Amp 628 36"</t>
  </si>
  <si>
    <t>MSB550V42</t>
  </si>
  <si>
    <t>REX Mechanical Switch Bar 1 SPDT 5 Amp 628 42"</t>
  </si>
  <si>
    <t>MSB550Y</t>
  </si>
  <si>
    <t>REX Mechanical Switch Bar 1 SPDT 5 Amp 335 36"</t>
  </si>
  <si>
    <t>PSB560V</t>
  </si>
  <si>
    <t>SURE EXIT Pressure Sense Bar 2 SPDT 628 36"</t>
  </si>
  <si>
    <t>PSB560V42</t>
  </si>
  <si>
    <t>SURE EXIT Pressure Sense Bar 2 SPDT 628 42"</t>
  </si>
  <si>
    <t>PSB560V48</t>
  </si>
  <si>
    <t>SURE EXIT Pressure Sense Bar 2 SPDT 628 48"</t>
  </si>
  <si>
    <t>PSB560Y</t>
  </si>
  <si>
    <t>SURE EXIT Pressure Sense Bar 2 SPDT 335 36"</t>
  </si>
  <si>
    <t>Break Glass Door Release DPDT 10A w/Siren Blue</t>
  </si>
  <si>
    <t>Pull Station Emergency Door Release</t>
  </si>
  <si>
    <t>00511</t>
  </si>
  <si>
    <t>511 VON DUPRIN SWITCH KIT</t>
  </si>
  <si>
    <t>00512</t>
  </si>
  <si>
    <t>512 VON DUPRIN 88 SWITCH KIT</t>
  </si>
  <si>
    <t>00514</t>
  </si>
  <si>
    <t>Exit Device Switch Kit, Dor-O-Matic 990, 1090, 1990, 2090</t>
  </si>
  <si>
    <t>00527</t>
  </si>
  <si>
    <t>SARGENT &amp; ARROW 80 SWITCH KIT</t>
  </si>
  <si>
    <t>00531</t>
  </si>
  <si>
    <t>531 YALE SW. KIT 7100</t>
  </si>
  <si>
    <t>15-2</t>
  </si>
  <si>
    <t>Under Desk Mount Puch Sw Mom SPDT 10A</t>
  </si>
  <si>
    <t>491-BB</t>
  </si>
  <si>
    <t>Blue Surface Mount Back Box for 491</t>
  </si>
  <si>
    <t>491-GL4</t>
  </si>
  <si>
    <t>4 each replacement glass for 491</t>
  </si>
  <si>
    <t>492-BB</t>
  </si>
  <si>
    <t>Back-box for 492</t>
  </si>
  <si>
    <t>EH2024120A</t>
  </si>
  <si>
    <t>EH20 SEMI FLUSH 24/VAC/DC/120VAC CHROME</t>
  </si>
  <si>
    <t>EH3024120A</t>
  </si>
  <si>
    <t>EH30 SURFACE 24/VAC/DC/120VAC CHROME</t>
  </si>
  <si>
    <t>MC-4</t>
  </si>
  <si>
    <t>SPDT .5A CONCEALED MAG SW</t>
  </si>
  <si>
    <t>MD-31DB</t>
  </si>
  <si>
    <t>PIR Motion Det Black 12/24VDC AC/DC TD 2SPDT</t>
  </si>
  <si>
    <t>MD-31DOW</t>
  </si>
  <si>
    <t>PIR Motion Det White 12/24VDC AC/DC TD 2SPDT</t>
  </si>
  <si>
    <t>MS-12</t>
  </si>
  <si>
    <t>CYL LATCH MONITOR</t>
  </si>
  <si>
    <t>MS-14</t>
  </si>
  <si>
    <t>CYL.LATCH MONITOR ANSI</t>
  </si>
  <si>
    <t>MS-16</t>
  </si>
  <si>
    <t>MORT. LOCK LATCH MONITOR</t>
  </si>
  <si>
    <t>MS-18</t>
  </si>
  <si>
    <t>MORT.LK DEADBOLT MONITOR</t>
  </si>
  <si>
    <t>MS-20</t>
  </si>
  <si>
    <t>MORT BOLT&amp;LATCH MONITOR</t>
  </si>
  <si>
    <t>PT-2U</t>
  </si>
  <si>
    <t>Armored Flex Power Loop SS</t>
  </si>
  <si>
    <t>PT-3V</t>
  </si>
  <si>
    <t>Armored Flex Power Loop SS w/Wire Junction Alum</t>
  </si>
  <si>
    <t>PTH-10Q</t>
  </si>
  <si>
    <t>10 Wire Power Transfer Hinge 4.5" x 4.5" 626</t>
  </si>
  <si>
    <t>PTH-2+4Q</t>
  </si>
  <si>
    <t>6 Wire High In-Rush 4.5" x 4.5" 626</t>
  </si>
  <si>
    <t>WPT</t>
  </si>
  <si>
    <t>2+4 COND. 4.5 x 4.5 HINGE 626 DPS</t>
  </si>
  <si>
    <t>PTH-4Q</t>
  </si>
  <si>
    <t>4 Wire Power Transfer Hinge 4.5" x 4.5" 626</t>
  </si>
  <si>
    <t>PTH-4QDPS</t>
  </si>
  <si>
    <t>4 COND. 4.5 x 4.5 HINGE 626 DPS</t>
  </si>
  <si>
    <t>PTM-10AL</t>
  </si>
  <si>
    <t>Concealed mortise power transfer-10 wire</t>
  </si>
  <si>
    <t>PTM-2AL</t>
  </si>
  <si>
    <t>Concealed mortise power transfer-2 wire</t>
  </si>
  <si>
    <t>400RC433</t>
  </si>
  <si>
    <t>RECEIVER 1 CHANNEL</t>
  </si>
  <si>
    <t>400W1-433</t>
  </si>
  <si>
    <t>TRANSMITTER, 433 FREQUENCY</t>
  </si>
  <si>
    <t>480-2SB</t>
  </si>
  <si>
    <t>SURFACE MOUNT BOX</t>
  </si>
  <si>
    <t>480-4FB</t>
  </si>
  <si>
    <t>SQUARE FLUSH RECESSED BOX</t>
  </si>
  <si>
    <t>480-4SB</t>
  </si>
  <si>
    <t>480-4SBB</t>
  </si>
  <si>
    <t>SURFACE MOUNT BOX, 4-1/2"X4-1/2"</t>
  </si>
  <si>
    <t>482A2U</t>
  </si>
  <si>
    <t>SINGLE GANG PUSH PLATE SWITCH SPDT</t>
  </si>
  <si>
    <t>482A4U</t>
  </si>
  <si>
    <t>SQUARE PUSH PLATE SWITCH  SPDT</t>
  </si>
  <si>
    <t>482AA36</t>
  </si>
  <si>
    <t>INGESS-R TOUCH PANEL 36"X6" SPDT</t>
  </si>
  <si>
    <t>482O2U</t>
  </si>
  <si>
    <t>482O4U</t>
  </si>
  <si>
    <t>SQUARE PUSH PLATE SWITCH SPDT</t>
  </si>
  <si>
    <t>BPS6DV</t>
  </si>
  <si>
    <t>SQ POST 42" SURFACE MT 2-GANG PREP 628</t>
  </si>
  <si>
    <t>BPS6PV</t>
  </si>
  <si>
    <t>SQ POST 42" SURFACE MT TOUCH PREP 628</t>
  </si>
  <si>
    <t>BPS6SV</t>
  </si>
  <si>
    <t>SQ POST 42" SURFACE MT 1-GANG PREP 628</t>
  </si>
  <si>
    <t>LR100AWK</t>
  </si>
  <si>
    <t>Electric Latch Retraction Kit - Arrow</t>
  </si>
  <si>
    <t>LR100CRK</t>
  </si>
  <si>
    <t>Electric Latch Retraction Kit - Corbin Russwin</t>
  </si>
  <si>
    <t>LR100DMK</t>
  </si>
  <si>
    <t>Electric Latch Retraction Kit - Dor-O-Matic</t>
  </si>
  <si>
    <t>LR100DXK</t>
  </si>
  <si>
    <t>Electric Latch Retraction Kit - DETEX</t>
  </si>
  <si>
    <t>LR100FAK</t>
  </si>
  <si>
    <t xml:space="preserve">Electric Latch Retraction Kit - Falcon </t>
  </si>
  <si>
    <t>LR100HK</t>
  </si>
  <si>
    <t>Electric Latch Retraction Kit - Hager</t>
  </si>
  <si>
    <t>LR100K2K</t>
  </si>
  <si>
    <t>Electric Latch Retraction Kit - K2</t>
  </si>
  <si>
    <t>LR100PDK</t>
  </si>
  <si>
    <t>Electric Latch Retraction kit - Precision</t>
  </si>
  <si>
    <t>LR100SDCK</t>
  </si>
  <si>
    <t>Electric Latch Retraction Kit - SDC</t>
  </si>
  <si>
    <t>LR100SGK</t>
  </si>
  <si>
    <t>Electric Latch Retraction Kit - Sargent</t>
  </si>
  <si>
    <t>LR100VDK</t>
  </si>
  <si>
    <t>Electric Latch Retraction Kit - Von Duprin 33/35 &amp; 98/99</t>
  </si>
  <si>
    <t>LR100VDK-22</t>
  </si>
  <si>
    <t>Electric Latch Retraction Kit - Von Duprin 22 Series</t>
  </si>
  <si>
    <t>LR100VDK-EM</t>
  </si>
  <si>
    <t>Electric Latch Retraction Kit x External Module Von Duprin 33/35 &amp; 98/99</t>
  </si>
  <si>
    <t>LR100YDK</t>
  </si>
  <si>
    <t>Electric Latch Retraction Kit - Yale</t>
  </si>
  <si>
    <t>MON-IP</t>
  </si>
  <si>
    <t>MON-CELL</t>
  </si>
  <si>
    <t>Telephone Monitoring</t>
  </si>
  <si>
    <t>Internet Monitoring</t>
  </si>
  <si>
    <t>Cellular Monitoring</t>
  </si>
  <si>
    <t>Annual</t>
  </si>
  <si>
    <t>1 year</t>
  </si>
  <si>
    <t>MON-J29</t>
  </si>
  <si>
    <t>MON-EME</t>
  </si>
  <si>
    <t>Emergency Phone Monitoring</t>
  </si>
  <si>
    <t>Area of Refuge/Emergency Phone Monitoring</t>
  </si>
  <si>
    <t>Elevator Phone Monitoring</t>
  </si>
  <si>
    <t>MOM-ELEV</t>
  </si>
  <si>
    <t>Fire/Burg Alarm Monitoring through POTS Lines</t>
  </si>
  <si>
    <t>Fire/Burg Alarm Monitoring Internet only</t>
  </si>
  <si>
    <t xml:space="preserve">Fire/Burg Alarm Monitoring with Cellular </t>
  </si>
  <si>
    <t>GRDN-SW-GGW-T1-E1</t>
  </si>
  <si>
    <t>GRDN-SW-GGW-T2-E1</t>
  </si>
  <si>
    <t xml:space="preserve">SOFTWARE  </t>
  </si>
  <si>
    <t>GRDN-SW-GGW-T3-E1</t>
  </si>
  <si>
    <t>GRDN-SW-GGW-T4-E1</t>
  </si>
  <si>
    <t>GRDN-SW-GGW-T5-E1</t>
  </si>
  <si>
    <t>GRDN-SW-GGW-T6-E1</t>
  </si>
  <si>
    <t>GRDN-SW-GGW-T7-E1</t>
  </si>
  <si>
    <t>GRDN-SW-GGW-T8-E1</t>
  </si>
  <si>
    <t>GRDN-SW-GGW-T9-E1</t>
  </si>
  <si>
    <t>GRDN-SW-GGW-T1-CP</t>
  </si>
  <si>
    <t>GRDN-SW-GGW-T2-CP</t>
  </si>
  <si>
    <t>GRDN-SW-GGW-T3-CP</t>
  </si>
  <si>
    <t>GRDN-SW-GGW-T4-CP</t>
  </si>
  <si>
    <t>GRDN-SW-GGW-T5-CP</t>
  </si>
  <si>
    <t>GRDN-SW-GGW-T6-CP</t>
  </si>
  <si>
    <t>GRDN-SW-GGW-T7-CP</t>
  </si>
  <si>
    <t>GRDN-SW-GGW-T8-CP</t>
  </si>
  <si>
    <t>GRDN-HW-GW-0001</t>
  </si>
  <si>
    <t>PC GATEWAY HARDWARE</t>
  </si>
  <si>
    <t>GRDN-DRYCONTACT-32CHAN-HWSW</t>
  </si>
  <si>
    <t>32 CH RELAY OUTPUT INTERFACE</t>
  </si>
  <si>
    <t>GRDN-DRYCONTACT-32CHAN-expander</t>
  </si>
  <si>
    <t>32 ch RELAY OUTPUT INTERFACE EXPANDER</t>
  </si>
  <si>
    <t>GDRN-2001-E1</t>
  </si>
  <si>
    <t>GUARDIAN SENSOR</t>
  </si>
  <si>
    <t>GDRN-2001-CP</t>
  </si>
  <si>
    <t>GDRN-AOL-T1-E1</t>
  </si>
  <si>
    <t>ANNUAL LICENSE</t>
  </si>
  <si>
    <t>GDRN-AOL-T2-E1</t>
  </si>
  <si>
    <t>GDRN-AOL-T3-E1</t>
  </si>
  <si>
    <t>GDRN-AOL-T4-E1</t>
  </si>
  <si>
    <t>GDRN-AOL-T5-E1</t>
  </si>
  <si>
    <t>GDRN-AOL-T6-E1</t>
  </si>
  <si>
    <t>GDRN-AOL-T7-E1</t>
  </si>
  <si>
    <t>GDRN-AOL-T8-E1</t>
  </si>
  <si>
    <t>GDRN-AOL-T9-E1</t>
  </si>
  <si>
    <t>GDRN-AOL-T1-CP</t>
  </si>
  <si>
    <t>GDRN-AOL-T2-CP</t>
  </si>
  <si>
    <t>GDRN-AOL-T3-CP</t>
  </si>
  <si>
    <t>GDRN-AOL-T4-CP</t>
  </si>
  <si>
    <t>GDRN-AOL-T5-CP</t>
  </si>
  <si>
    <t>GDRN-AOL-T6-CP</t>
  </si>
  <si>
    <t>GDRN-AOL-T7-CP</t>
  </si>
  <si>
    <t>GDRN-AOL-T8-CP</t>
  </si>
  <si>
    <t>GDRN-AOL-T9-CP</t>
  </si>
  <si>
    <t>Cap for Cylinder Transporation</t>
  </si>
  <si>
    <t>Safety Cap for Transportation</t>
  </si>
  <si>
    <t>Burst Disk</t>
  </si>
  <si>
    <t>Double EMLock® 650lb 12/24VDC 630</t>
  </si>
  <si>
    <t>Universal Glass Door Kit 630 for 1511, 1571, 1581</t>
  </si>
  <si>
    <t>Top Jamb Mounting Kit 630 for Double 1512 and 1572</t>
  </si>
  <si>
    <t>Top Jamb Mounting Kit 629 for Double 1512 and 1572</t>
  </si>
  <si>
    <t xml:space="preserve">1amp Power Supply </t>
  </si>
  <si>
    <t>Equipment Pricing</t>
  </si>
  <si>
    <t>Contractor's Name</t>
  </si>
  <si>
    <t>GROUP 77201 AWARD 23150 - Intelligent Facility and Security Systems and Solutions</t>
  </si>
  <si>
    <t>Contractor Name:</t>
  </si>
  <si>
    <t>Lot Awarded:</t>
  </si>
  <si>
    <t>Region(s) Awarded:</t>
  </si>
  <si>
    <r>
      <t xml:space="preserve">
Public Address Systems
Technician Onsite Region 7
</t>
    </r>
    <r>
      <rPr>
        <u/>
        <sz val="11"/>
        <rFont val="Calibri"/>
        <family val="2"/>
        <scheme val="minor"/>
      </rPr>
      <t xml:space="preserve">Entire Counties </t>
    </r>
    <r>
      <rPr>
        <sz val="11"/>
        <rFont val="Calibri"/>
        <family val="2"/>
        <scheme val="minor"/>
      </rPr>
      <t xml:space="preserve">- </t>
    </r>
    <r>
      <rPr>
        <b/>
        <sz val="11"/>
        <rFont val="Calibri"/>
        <family val="2"/>
        <scheme val="minor"/>
      </rPr>
      <t xml:space="preserve">Jefferson, Lewis, and St. Lawrence </t>
    </r>
  </si>
  <si>
    <r>
      <t xml:space="preserve">
Public Address Systems
Technician Onsite Region 7
</t>
    </r>
    <r>
      <rPr>
        <u/>
        <sz val="11"/>
        <rFont val="Calibri"/>
        <family val="2"/>
        <scheme val="minor"/>
      </rPr>
      <t>Partial County</t>
    </r>
    <r>
      <rPr>
        <sz val="11"/>
        <rFont val="Calibri"/>
        <family val="2"/>
        <scheme val="minor"/>
      </rPr>
      <t xml:space="preserve"> - </t>
    </r>
    <r>
      <rPr>
        <b/>
        <sz val="11"/>
        <rFont val="Calibri"/>
        <family val="2"/>
        <scheme val="minor"/>
      </rPr>
      <t>Cayuga</t>
    </r>
    <r>
      <rPr>
        <sz val="11"/>
        <rFont val="Calibri"/>
        <family val="2"/>
        <scheme val="minor"/>
      </rPr>
      <t xml:space="preserve">:  Only the Township of 
Genoa. </t>
    </r>
  </si>
  <si>
    <r>
      <t xml:space="preserve">
Public Address Systems
Technician Onsite Region 7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All Townships except Genoa, Ira, Sterling, Victory, Locke, Sempronius and Summerhill 
</t>
    </r>
    <r>
      <rPr>
        <b/>
        <sz val="11"/>
        <rFont val="Calibri"/>
        <family val="2"/>
        <scheme val="minor"/>
      </rPr>
      <t>Onondaga</t>
    </r>
    <r>
      <rPr>
        <sz val="11"/>
        <rFont val="Calibri"/>
        <family val="2"/>
        <scheme val="minor"/>
      </rPr>
      <t xml:space="preserve">: Only the Townships of Elbridge and Skaneateles </t>
    </r>
  </si>
  <si>
    <r>
      <t xml:space="preserve">
Public Address Systems
Technician Onsite Region 7
</t>
    </r>
    <r>
      <rPr>
        <u/>
        <sz val="11"/>
        <rFont val="Calibri"/>
        <family val="2"/>
        <scheme val="minor"/>
      </rPr>
      <t xml:space="preserve">Entire Counties </t>
    </r>
    <r>
      <rPr>
        <sz val="11"/>
        <rFont val="Calibri"/>
        <family val="2"/>
        <scheme val="minor"/>
      </rPr>
      <t xml:space="preserve">- </t>
    </r>
    <r>
      <rPr>
        <b/>
        <sz val="11"/>
        <rFont val="Calibri"/>
        <family val="2"/>
        <scheme val="minor"/>
      </rPr>
      <t xml:space="preserve">Cortland, Herkimer, Madison, Oneida, Oswego </t>
    </r>
    <r>
      <rPr>
        <sz val="11"/>
        <rFont val="Calibri"/>
        <family val="2"/>
        <scheme val="minor"/>
      </rPr>
      <t xml:space="preserve">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Townships of Ira, Locke, Sempronius, Sterling, Summerhill and Victory. 
</t>
    </r>
    <r>
      <rPr>
        <b/>
        <sz val="11"/>
        <rFont val="Calibri"/>
        <family val="2"/>
        <scheme val="minor"/>
      </rPr>
      <t>Onondaga</t>
    </r>
    <r>
      <rPr>
        <sz val="11"/>
        <rFont val="Calibri"/>
        <family val="2"/>
        <scheme val="minor"/>
      </rPr>
      <t xml:space="preserve">: Entire County except Townships of Elbridge and Skaneateles. </t>
    </r>
  </si>
  <si>
    <t>EA</t>
  </si>
  <si>
    <t>C5A-M</t>
  </si>
  <si>
    <t>DVC CHASSIS, SINGLE ROW FOR MOUNTING DVC, MICROPHONE AND FIREFIGHTER’S TELEPHONE. INCLUDES: WELL, MIC-1 AND HARDWARE. ORDER TELH-1 SEPARATELY. FOR CAB-5</t>
  </si>
  <si>
    <t>C5A-NW</t>
  </si>
  <si>
    <t>DVC CHASSIS WITHOUT MIC AND PHONE WELL. CAB-5</t>
  </si>
  <si>
    <t>DAA2-5025-CLA</t>
  </si>
  <si>
    <t>DIGITAL AMPLIFIER, 50W, 25V, 120 VAC W/ FOUR CLASS A CIRCUITS</t>
  </si>
  <si>
    <t>DAA2-5025E-CLA</t>
  </si>
  <si>
    <t>DIGITAL AMPLIFIER, 50W, 25V, 220-240 VAC W/ FOUR CLASS A CIRCUITS</t>
  </si>
  <si>
    <t>DAA2-5070-CLA</t>
  </si>
  <si>
    <t>DIGITAL AMPLIFIER 50W, 70V, 120 VAC W/ FOUR CLASS A CIRCUITS</t>
  </si>
  <si>
    <t>DAA2-5070E-CLA</t>
  </si>
  <si>
    <t>DIGITAL AMPLIFIER 50W, 70V, 220-240 VAC W/ FOUR CLASS A CIRCUITS</t>
  </si>
  <si>
    <t>DAA2-7525-CLA</t>
  </si>
  <si>
    <t>DIGITAL AMPLIFIER 75W, 25V, 120 VAC W/ FOUR CLASS A CIRCUITS</t>
  </si>
  <si>
    <t>DAA2-7525E-CLA</t>
  </si>
  <si>
    <t>DIGITAL AMPLIFIER 75W, 25V, 220-240 VAC W/ FOUR CLASS A CIRCUITS</t>
  </si>
  <si>
    <t>BAT-12330</t>
  </si>
  <si>
    <t>BATTERY, 12VDC, 33 AH, NUT &amp; BOLT</t>
  </si>
  <si>
    <t>BDA-09500-04</t>
  </si>
  <si>
    <t>PCTEL PUBLIC SAFETY NETWORK TESTING SOLUTION  – P25 AND CELLULAR</t>
  </si>
  <si>
    <t>BDA-09500-05</t>
  </si>
  <si>
    <t>PCTEL PUBLIC SAFETY NETWORK TESTING SOLUTION  – P25</t>
  </si>
  <si>
    <t>BDA-09500-06</t>
  </si>
  <si>
    <t>PCTEL PUBLIC SAFETY NETWORK TESTING SOLUTION  –  P25 AND ATT/VERIZON CELLULAR</t>
  </si>
  <si>
    <t>BDA-09500-13</t>
  </si>
  <si>
    <t>DMR NETWORK TESTING SOLUTION (IBFLEX)</t>
  </si>
  <si>
    <t>BDA-09500-14</t>
  </si>
  <si>
    <t>TETRA NETWORK TESTING SOLUTION (IBFLEX)</t>
  </si>
  <si>
    <t>BDA-2HB12-JPLR-1</t>
  </si>
  <si>
    <t>1' Cable Dragonskin, UL 2196 listed 2-hour rated 1/2" plenum cable,  RFS 2HB12-50JPLR</t>
  </si>
  <si>
    <t>BDA-2HB12-JPLR-1K</t>
  </si>
  <si>
    <t>1000' CABLE DRAGONSKIN, UL 2196 LISTED 2-HOUR RATED 1/2" PLENUM CABLE,  RFS 2HB12-50JPLR</t>
  </si>
  <si>
    <t>BDA-A-BRKT-1</t>
  </si>
  <si>
    <t>L BRACKET FOR DAS ANTENNA WITH 4" GROUND PLANE</t>
  </si>
  <si>
    <t>BDA-ANN-INCO-1</t>
  </si>
  <si>
    <t>ANN-INCO-01,Internal Collection Module - iBwave Mobile Survey - Single Subscription, Single Device, First sale</t>
  </si>
  <si>
    <t>BDA-ANN-INCO-1R</t>
  </si>
  <si>
    <t>ANN-INCO-01-RW,Internal Collection Module - iBwave Mobile Survey - Single Subscription, Single Device, Renewal</t>
  </si>
  <si>
    <t>BDA-ANN-INTE-1</t>
  </si>
  <si>
    <t>ANN-INTE-01,Interpolation Module - iBwave Mobile Survey - Single Subscription, Single Device, First sale</t>
  </si>
  <si>
    <t>BDA-ANN-INTE-1R</t>
  </si>
  <si>
    <t>ANN-INTE-01-RW,Interpolation Module - iBwave Mobile Survey - Single Subscription, Single Device, Renewal</t>
  </si>
  <si>
    <t>BDA-ANN-MOBL-1</t>
  </si>
  <si>
    <t>ANN-MOBL-01,iBwave Mobile Survey (formerly Note) Single Subscription (Includes 10GB of storage on iBwave Cloud), Single Device, First sale</t>
  </si>
  <si>
    <t>BDA-ANN-MOBL-1R</t>
  </si>
  <si>
    <t>ANN-MOBL-01-RW,iBwave Mobile Survey (formerly Note) Single Subscription (Includes 10GB of storage on iBwave Cloud), Single Device, Renewal</t>
  </si>
  <si>
    <t>BDA-ANN-PS-1</t>
  </si>
  <si>
    <t>ANN-PS-01,iBwave Public Safety Single Subscription (1 year ), Single Device, First sale</t>
  </si>
  <si>
    <t>BDA-ANN-PS-1R</t>
  </si>
  <si>
    <t>ANN-PS-01-RW,iBwave Public Safety Single Subscription (1 year ), Single Device, Renewal</t>
  </si>
  <si>
    <t>BDA-ANN-PS-F1</t>
  </si>
  <si>
    <t>ANN-PS-F1, iBwave Public Safety Floating subscription (1 year / 1 concurrent user), Unlimited Users, First sale</t>
  </si>
  <si>
    <t>BDA-ANN-PS-F1R</t>
  </si>
  <si>
    <t>ANN-PS-F1-RW,iBwave Public Safety Floating subscription (1 year / 1 concurrent user), Unlimited Users, Renewal</t>
  </si>
  <si>
    <t>BDA-ANN-SUR-1-BDL</t>
  </si>
  <si>
    <t>ANN-SURV-01-BDL,iBwave Mobile Survey + all modules bundle - Single Subscription (Includes 10GB of storage on iBwave Cloud), Single Device, First sale</t>
  </si>
  <si>
    <t>BDA-ANN-SUR-1-BDLR</t>
  </si>
  <si>
    <t>ANN-SURV-01-BDL-RW,iBwave Mobile Survey + all modules bundle - Single Subscription (Includes 10GB of storage on iBwave Cloud), Single Device, Renewal</t>
  </si>
  <si>
    <t>BDA-ANT-MONKIT-001</t>
  </si>
  <si>
    <t>Antenna Monitoring Kit for 4-port VHF/UHF Systems only</t>
  </si>
  <si>
    <t>BDA-BTTY-12-1</t>
  </si>
  <si>
    <t>REPLACEMENT BATTERY FOR 55AH BBU, SINGLE UNIT (2 BATTERIES REQUIRED)</t>
  </si>
  <si>
    <t>BDA-BTTY-24-1</t>
  </si>
  <si>
    <t>REPLACEMENT BATTERY FOR 100AH BBU, SINGLE UNIT (2 BATTERIES REQUIRED)</t>
  </si>
  <si>
    <t>BDA-CLAMP-12-10</t>
  </si>
  <si>
    <t>CABLE HANGER DRAGONSKIN (PACK OF 10), RFS CLAMP-12</t>
  </si>
  <si>
    <t>BDA-DBC-12</t>
  </si>
  <si>
    <t>DUAL BAND COMBINER, 136-174 + 380-520, 50W PER BAND, N(F) CONNECTORS</t>
  </si>
  <si>
    <t>BDA-DBC-22</t>
  </si>
  <si>
    <t>DUAL BAND COMBINER, 136-520 + 690-2700, 50W PER BAND, N(F) CONNECTORS</t>
  </si>
  <si>
    <t>BDA-DC10-L2</t>
  </si>
  <si>
    <t>RF DIRECTIONAL COUPLER, 136-870 MHZ, 10DB, 200W</t>
  </si>
  <si>
    <t>BDA-DC10-W2</t>
  </si>
  <si>
    <t>RF DIRECTIONAL COUPLER, 698-2690 MHZ, 10DB, 300W</t>
  </si>
  <si>
    <t>BDA-DC15-L2</t>
  </si>
  <si>
    <t>RF DIRECTIONAL COUPLER, 136-870 MHZ, 15DB, 200W</t>
  </si>
  <si>
    <t>BDA-DC15-W2</t>
  </si>
  <si>
    <t>RF DIRECTIONAL COUPLER, 698-2690 MHZ, 15DB, 300W</t>
  </si>
  <si>
    <t>BDA-DC20-L2</t>
  </si>
  <si>
    <t>RF DIRECTIONAL COUPLER, 136-870 MHZ, 20DB, 200W</t>
  </si>
  <si>
    <t>BDA-DC20-W2</t>
  </si>
  <si>
    <t>RF DIRECTIONAL COUPLER, 698-2690 MHZ, 20DB, 300W</t>
  </si>
  <si>
    <t>BDA-DC30-L2</t>
  </si>
  <si>
    <t>RF DIRECTIONAL COUPLER, 136-870 MHZ, 30DB, 200W</t>
  </si>
  <si>
    <t>BDA-DC30-W2</t>
  </si>
  <si>
    <t>RF DIRECTIONAL COUPLER, 698-2690 MHZ, 30DB, 300W</t>
  </si>
  <si>
    <t>BDA-DC6-L2</t>
  </si>
  <si>
    <t>RF DIRECTIONAL COUPLER, 136-870 MHZ, 6DB, 200W</t>
  </si>
  <si>
    <t>BDA-DC6-W2</t>
  </si>
  <si>
    <t>RF DIRECTIONAL COUPLER, 698-2690 MHZ, 6DB, 300W</t>
  </si>
  <si>
    <t>BDA-DC8-L2</t>
  </si>
  <si>
    <t>RF DIRECTIONAL COUPLER, 136-870 MHZ, 8DB, 200W</t>
  </si>
  <si>
    <t>BDA-DDA450512-2-1</t>
  </si>
  <si>
    <t>DONOR ANTENNA, INOX DIPOLE, 450-512MHZ 2 DBI</t>
  </si>
  <si>
    <t>BDA-DPX-CUSTOM-B</t>
  </si>
  <si>
    <t>EXTERNAL DUPLEXER UNIT SKU FOR DIGITAL BDA AND FIBER DAS FAMILY, ONE END, CUSTOM DESIGN, NEMA4 CABINET (UNIT EA.)</t>
  </si>
  <si>
    <t>BDA-FA-150175-2-1</t>
  </si>
  <si>
    <t>BDA-FA-450470-2-1</t>
  </si>
  <si>
    <t>DAS ANTENNA, FIBERGLASS 450-470MHZ, 2.1 DBI</t>
  </si>
  <si>
    <t>BDA-FA-470490-2-1</t>
  </si>
  <si>
    <t>DAS ANTENNA, FIBERGLASS 470-490MHZ , 2.1 DBI</t>
  </si>
  <si>
    <t>BDA-FA-763805-2-1</t>
  </si>
  <si>
    <t>DAS ANTENNA, FIBERGLASS 763-805MHZ , 2.1 DBI</t>
  </si>
  <si>
    <t>BDA-FA-763869-2-1</t>
  </si>
  <si>
    <t>DAS ANTENNA, FIBERGLASS 763-869MHZ, 4 DBI</t>
  </si>
  <si>
    <t>BDA-FA-763869-2-2</t>
  </si>
  <si>
    <t>DAS ANTENNA, FIBERGLASS 763-869MHZ,2.1DBI</t>
  </si>
  <si>
    <t>BDA-FA-806869-2-1</t>
  </si>
  <si>
    <t>DAS ANTENNA, FIBERGLASS 806-869MHZ , 2.1 DBI</t>
  </si>
  <si>
    <t>BDA-GNDKIT1</t>
  </si>
  <si>
    <t>BDA-HANDSONTRN-BDA</t>
  </si>
  <si>
    <t>HANDS-ON TRAINING, BDA (PHASE 2)</t>
  </si>
  <si>
    <t>BDA-HANDSONTRN-FIB</t>
  </si>
  <si>
    <t>HANDS-ON TRAINING, FIBER DAS (PHASE 2)</t>
  </si>
  <si>
    <t>BDA-HC3-L2</t>
  </si>
  <si>
    <t>3DB HYBRID COUPLER. 136 - 870 MHZ. N(F), 200W</t>
  </si>
  <si>
    <t>BDA-HC3-W2</t>
  </si>
  <si>
    <t>3DB HYBRID COUPLER. 700 - 2700 MHZ. N(F), 300W</t>
  </si>
  <si>
    <t>BDA-HEAT-2HB-20</t>
  </si>
  <si>
    <t>HEAT SHRINK TUBES DRAGONSKIN (PACK OF 20), RFS HEAT-2HB-20</t>
  </si>
  <si>
    <t>BDA-ICA12-JPLLB-1K</t>
  </si>
  <si>
    <t>1000' Plenum Black Cable 1/2" Aluminum,RFS  ICA12-50JPLLB</t>
  </si>
  <si>
    <t>BDA-ICA12-JPLLR-1K</t>
  </si>
  <si>
    <t>1000' PLENUM RED CABLE 1/2" ALUMINUM,RFS  ICA12-50JPLLR</t>
  </si>
  <si>
    <t>BDA-ICA12JPLLR-500</t>
  </si>
  <si>
    <t>500' Plenum Red Cable 1/2" Aluminum, RFS  ICA12-50JPLLR</t>
  </si>
  <si>
    <t>BDA-ICA12-JPLLW-1K</t>
  </si>
  <si>
    <t>1000' Plenum White Cable 1/2" Aluminum,RFS  ICA12-50JPLLW</t>
  </si>
  <si>
    <t>BDA-ICA12-JPLR-1K</t>
  </si>
  <si>
    <t>1000' PLENUM RED CABLE 1/2" COPPER, RFS ICA12-50JPLR</t>
  </si>
  <si>
    <t>BDA-INT-FIL-001</t>
  </si>
  <si>
    <t>VHF, UHF INTERNAL FILTER UNIT SKU (UNIT EA.) FOR BDA, FIBER DAS</t>
  </si>
  <si>
    <t>BDA-JPLLR-ARMR-1K</t>
  </si>
  <si>
    <t>1000' Armored Cable 1/2' Aluminium ,RFS  ICA12-50JPLLR-ARMR</t>
  </si>
  <si>
    <t>BDA-LD-05</t>
  </si>
  <si>
    <t>TERMIATION LOADS - 5W, 50 OHMS, N(M)</t>
  </si>
  <si>
    <t>BDA-LD-50</t>
  </si>
  <si>
    <t>TERMINATION LOADS - 50W, 50 OHMS, N(M)</t>
  </si>
  <si>
    <t>BDA-LIC-D27A-D33A</t>
  </si>
  <si>
    <t>DIGITAL 700/800 BDA UPGRADE LICENSE - DUAL BAND 0.5W CLASS A TO DUAL BAND 2W CLASS A</t>
  </si>
  <si>
    <t>BDA-LIC-D27B-D27A</t>
  </si>
  <si>
    <t>DIGITAL 700/800 BDA UPGRADE LICENSE - DUAL BAND 0.5W CLASS B TO DUAL BAND 0.5W CLASS A</t>
  </si>
  <si>
    <t>BDA-LIC-D27B-D33A</t>
  </si>
  <si>
    <t>DIGITAL 700/800 BDA UPGRADE LICENSE - DUAL BAND 0.5W CLASS B TO DUAL BAND 2W CLASS A</t>
  </si>
  <si>
    <t>BDA-LIC-D27B-D33B</t>
  </si>
  <si>
    <t>DIGITAL 700/800 BDA UPGRADE LICENSE - DUAL BAND 0.5W CLASS B TO DUAL BAND 2W CLASS B</t>
  </si>
  <si>
    <t>BDA-LIC-D33B-D33A</t>
  </si>
  <si>
    <t>DIGITAL 700/800 BDA UPGRADE LICENSE - DUAL BAND 2W CLASS B TO DUAL BAND 2W CLASS A</t>
  </si>
  <si>
    <t>BDA-LIC-S27A-D27A</t>
  </si>
  <si>
    <t>DIGITAL 700/800 BDA UPGRADE LICENSE - SINGLE BAND 0.5W CLASS A TO DUAL BAND 0.5W CLASS A</t>
  </si>
  <si>
    <t>BDA-LIC-S27A-D33A</t>
  </si>
  <si>
    <t>DIGITAL 700/800 BDA UPGRADE LICENSE - SINGLE BAND 0.5W CLASS A TO DUAL BAND 2W CLASS A</t>
  </si>
  <si>
    <t>BDA-LIC-S27A-S33A</t>
  </si>
  <si>
    <t>DIGITAL 700/800 BDA UPGRADE LICENSE - SINGLE BAND 0.5W CLASS A TO SINGLE BAND 2W CLASS A</t>
  </si>
  <si>
    <t>BDA-LIC-S33A-D33A</t>
  </si>
  <si>
    <t>DIGITAL 700/800 BDA UPGRADE LICENSE - SINGLE BAND 2W CLASS A TO DUAL BAND 2W CLASS A</t>
  </si>
  <si>
    <t>BDA-LIC-S33B-D33A</t>
  </si>
  <si>
    <t>DIGITAL 700/800 BDA UPGRADE LICENSE - SINGLE BAND 2W CLASS B TO DUAL BAND 2W CLASS A</t>
  </si>
  <si>
    <t>BDA-LIC-S33B-D33B</t>
  </si>
  <si>
    <t>DIGITAL 700/800 BDA UPGRADE LICENSE - SINGLE BAND 2W CLASS B TO DUAL BAND 2W CLASS B</t>
  </si>
  <si>
    <t>BDA-LIC-S33B-S33A</t>
  </si>
  <si>
    <t>DIGITAL 700/800 BDA UPGRADE LICENSE - SINGLE BAND 2W CLASS B TO SINGLE BAND 2W CLASS A</t>
  </si>
  <si>
    <t>BDA-MBC-312</t>
  </si>
  <si>
    <t>MULTIBAND COMBINER. VHF + UHF + PS700/800MHZ, 50W PER BAND, N(F) CONNECTORS.</t>
  </si>
  <si>
    <t>BDA-NATTEN-0505</t>
  </si>
  <si>
    <t>ATTENUATOR, 5W, 5DB, N TYPE CONNECTORS</t>
  </si>
  <si>
    <t>BDA-NATTEN-0510</t>
  </si>
  <si>
    <t>ATTENUATOR, 5W, 10DB, N TYPE CONNECTORS</t>
  </si>
  <si>
    <t>BDA-NATTEN-0515</t>
  </si>
  <si>
    <t>ATTENUATOR, 5W, 15DB, N TYPE CONNECTORS</t>
  </si>
  <si>
    <t>BDA-NATTEN-0520</t>
  </si>
  <si>
    <t>ATTENUATOR, 5W, 20DB, N TYPE CONNECTORS</t>
  </si>
  <si>
    <t>BDA-NATTEN-0530</t>
  </si>
  <si>
    <t>ATTENUATOR, 5W, 30DB, N TYPE CONNECTORS</t>
  </si>
  <si>
    <t>BDA-NF-ICA12-JPLLR</t>
  </si>
  <si>
    <t>N(F) CONNECTOR FOR RFS ICA12-50JPLLR (1/2" PLENUM ALUMINIUM CABLE)</t>
  </si>
  <si>
    <t>BDA-NF-LCF12-C03</t>
  </si>
  <si>
    <t>N FEMALE STANDARD CONNECTOR FOR 1/2" PLENUM CABLE &amp; DRAGONSKIN, RFS  NF-LCF12-C03</t>
  </si>
  <si>
    <t>BDA-NF-LCF12-D01</t>
  </si>
  <si>
    <t>N FEMALE PREMIUM CONNECTOR FOR 1/2" PLENUM CABLE &amp; DRAGONSKIN, RFS NF-LCF12-D01</t>
  </si>
  <si>
    <t>BDA-NFST-NFST</t>
  </si>
  <si>
    <t>STRAIGHT N FEMALE TO N FEMALE ADAPTER</t>
  </si>
  <si>
    <t>BDA-NM-ICA12-JPLLR</t>
  </si>
  <si>
    <t>N(M) CONNECTOR FOR RFS ICA12-50JPLLR (1/2" PLENUM ALUMINIUM CABLE)</t>
  </si>
  <si>
    <t>BDA-NM-LCF12-C03</t>
  </si>
  <si>
    <t>N MALE STANDARD CONNECTOR FOR 1/2" PLENUM CABLE &amp; DRAGONSKIN, RFS NM-LCF12-C03</t>
  </si>
  <si>
    <t>BDA-NM-LCF12-D01</t>
  </si>
  <si>
    <t>N MALE PREMIUM CONNECTOR FOR 1/2" PLENUM CABLE &amp; DRAGONSKIN, RFS NM-LCF12-D01</t>
  </si>
  <si>
    <t>BDA-NMRA-NFRA</t>
  </si>
  <si>
    <t>BDA-NM-RG58-05-NM</t>
  </si>
  <si>
    <t>BDA-NM-RG58-10-NM</t>
  </si>
  <si>
    <t>BDA-NM-RG58-12-NF</t>
  </si>
  <si>
    <t>COAXIAL CABLE JUMPER NM-NF RG58,  48" LONG</t>
  </si>
  <si>
    <t>BDA-NM-RG8-08-NM</t>
  </si>
  <si>
    <t>BDA-NM-RG8-13-NM</t>
  </si>
  <si>
    <t>COAXIAL CABLE JUMPER NM-NM 1/4" SUPERFLEX, OUTDOOR UV, 48" LONG</t>
  </si>
  <si>
    <t>BDA-NM-RN4P-03-NM</t>
  </si>
  <si>
    <t>COAXIAL CABLE JUMPER NM-NM PLENUM, UL LISTED RED CABLE, 10" LONG</t>
  </si>
  <si>
    <t>BDA-NM-RN4P-05-NM</t>
  </si>
  <si>
    <t>COAXIAL CABLE JUMPER NM-NM PLENUM, UL LISTED RED CABLE, 18" LONG</t>
  </si>
  <si>
    <t>BDA-NM-RN4P-10-NM</t>
  </si>
  <si>
    <t>COAXIAL CABLE JUMPER NM-NM PLENUM, UL LISTED RED CABLE, 37" LONG</t>
  </si>
  <si>
    <t>BDA-OIA-1301000-2</t>
  </si>
  <si>
    <t>OMNI INDOOR 130-1000MHZ 2.3DBI</t>
  </si>
  <si>
    <t>BDA-OIA-136174-2-1</t>
  </si>
  <si>
    <t>OMNI INDOOR136-174MHZ 2DBI</t>
  </si>
  <si>
    <t>BDA-OIA-350600-2-1</t>
  </si>
  <si>
    <t>OMNI INDOOR 350-600MHZ 2DBI</t>
  </si>
  <si>
    <t>BDA-OIA-3851-6996</t>
  </si>
  <si>
    <t>OMNI INDOOR 380-512 / 698-960MHZ 2DBI/3DBI</t>
  </si>
  <si>
    <t>BDA-OIA-698869-3-1</t>
  </si>
  <si>
    <t>OMNI INDOOR 698-869MHZ 3DBI</t>
  </si>
  <si>
    <t>BDA-OP416</t>
  </si>
  <si>
    <t>DUAL BATTERY POWER PACK AND CHARGER KIT - IBFLEX (INCLUDES 2 BATTERIES)</t>
  </si>
  <si>
    <t>BDA-OP429</t>
  </si>
  <si>
    <t>SPARE BATTERY - IBFLEX</t>
  </si>
  <si>
    <t>BDA-OPS126-X</t>
  </si>
  <si>
    <t>SEEHAWK TOUCH ANNUAL MAINTENANCE SOFTWARE SUPPORT FOR PERMANENT LICENSE (EACH)</t>
  </si>
  <si>
    <t>BDA-OPT005-1</t>
  </si>
  <si>
    <t>CERTIFICATION TRAINING FOR SEEHAWK TOUCH PUBLIC SAFETY PACKAGE - CUSTOMER ADDITIONAL SEAT/PERSON</t>
  </si>
  <si>
    <t>BDA-OPT005-C</t>
  </si>
  <si>
    <t>VIRTUAL CERTIFICATION TRAINING FOR SEEHAWK TOUCH PUBLIC SAFETY PACKAGE - 1 DAY FOR UP TO 5 PEOPLE (NORTH AMERICA)</t>
  </si>
  <si>
    <t>BDA-P8AX09-6G-N/FF</t>
  </si>
  <si>
    <t>COAXIAL SURGE PROTECTOR, UL LISTED</t>
  </si>
  <si>
    <t>BDA-PIA-380869-4-1</t>
  </si>
  <si>
    <t>DIRECTIONAL PANEL INDOOR 380-869MHZ, 3 DBI</t>
  </si>
  <si>
    <t>BDA-PIA-450512-4-1</t>
  </si>
  <si>
    <t>DIRECTIONAL PANEL INDOOR 450-512MHZ, 4 DBI</t>
  </si>
  <si>
    <t>BDA-PIA-763869-6-1</t>
  </si>
  <si>
    <t>DIRECTIONAL PANEL INDOOR 763-869MHZ, 6 DBI</t>
  </si>
  <si>
    <t>BDA-PS2-L2</t>
  </si>
  <si>
    <t>POWER SPLITTERS, HIGH POWER, BROADBAND. 136-870 MHZ. BROADBAND POWER SPLITTER, 2 WAY, 100W AS SPLITTER, N(F)</t>
  </si>
  <si>
    <t>BDA-PS2-W2</t>
  </si>
  <si>
    <t>POWER SPLITTERS, HIGH POWER, BROADBAND. 698-2700 MHZ. BROADBAND POWER SPLITTER, 2 WAY, 50W AS SPLITTER, N(F)</t>
  </si>
  <si>
    <t>BDA-PS3-L2</t>
  </si>
  <si>
    <t>POWER SPLITTERS, HIGH POWER, BROADBAND. 136-870 MHZ. BROADBAND POWER SPLITTER, 3 WAY, 100W AS SPLITTER, N(F)</t>
  </si>
  <si>
    <t>BDA-PS3-W2</t>
  </si>
  <si>
    <t>POWER SPLITTERS, HIGH POWER, BROADBAND. 698-2700 MHZ. BROADBAND POWER SPLITTER, 3 WAY, 50W AS SPLITTER, N(F)</t>
  </si>
  <si>
    <t>BDA-PS4-L2</t>
  </si>
  <si>
    <t>POWER SPLITTERS, HIGH POWER, BROADBAND. 136-870 MHZ. BROADBAND POWER SPLITTER, 4 WAY, 100W AS SPLITTER, N(F)</t>
  </si>
  <si>
    <t>BDA-PS4-W2</t>
  </si>
  <si>
    <t>POWER SPLITTERS, HIGH POWER, BROADBAND. 698-2700 MHZ. BROADBAND POWER SPLITTER, 4 WAY, 50W AS SPLITTER, N(F)</t>
  </si>
  <si>
    <t>BDA-PSC-AR-1UNIT</t>
  </si>
  <si>
    <t>PSC DAS ADDITIONAL FO PORT SUPPORT (UNIT EA.)</t>
  </si>
  <si>
    <t>BDA-SW056-X</t>
  </si>
  <si>
    <t>SeeHawk Touch SW Outdoor Option with Permanent License (Supports 2G-5G and Critical Communications Technologies)</t>
  </si>
  <si>
    <t>BDA-SW064-X</t>
  </si>
  <si>
    <t>SeeHawk Reports with SeeHawk Collect Playback and Maps Option with Permanent License. Supports generating Reports and Playback for data collected using SeeHawk Collect or SeeHawk Touch. Does not support Data collection.</t>
  </si>
  <si>
    <t>BDA-TOOL-RADIO-78</t>
  </si>
  <si>
    <t>700/800 MHZ RADIO (ATLEAST 1 RADIO - VHF OR UHF OR 700/800 REQUIRED, CHOOSE BASED ON YOUR JURISDICTION REQUIREMENTS)</t>
  </si>
  <si>
    <t>BDA-TOOL-RADIO-SWC</t>
  </si>
  <si>
    <t>RADIO CONFIGURATION SOFTWARE &amp; PROGRAMMING CABLE (REQUIRED)</t>
  </si>
  <si>
    <t>BDA-TOOL-RADIO-UHF</t>
  </si>
  <si>
    <t>UHF RADIO (ATLEAST 1 RADIO - VHF OR UHF OR 700/800 REQUIRED, CHOOSE BASED ON YOUR JURISDICTION REQUIREMENTS)</t>
  </si>
  <si>
    <t>BDA-TOOL-RADIO-VHF</t>
  </si>
  <si>
    <t>VHF RADJO (ATLEAST 1 RADIO -  VHF OR UHF OR 700/800 REQUIRED, CHOOSE BASED ON YOUR JURISDICTION REQUIREMENTS)</t>
  </si>
  <si>
    <t>BDA-TOOL-RFTESTKIT</t>
  </si>
  <si>
    <t>BDA RF TEST INSTALL KIT (REQUIRED)</t>
  </si>
  <si>
    <t>BDA-TOOL-SA</t>
  </si>
  <si>
    <t>SPECTRUM ANALYZER (REQUIRED)</t>
  </si>
  <si>
    <t>BDA-TOOL-SA-BAG</t>
  </si>
  <si>
    <t>CARRY BAG FOR SPECTRUM ANALYZER (RECOMMENDED)</t>
  </si>
  <si>
    <t>BDA-TOOL-SA-VSWRBG</t>
  </si>
  <si>
    <t>VSWR BRIDGE FOR SPECTRUM ANALYZER (OPTIONAL)</t>
  </si>
  <si>
    <t>BDA-TRIM-2HB12-C03</t>
  </si>
  <si>
    <t>TRIM TOOL DRAGONSKIN STANDARD CONNECTOR, RFS TRIM-SET-2HB12-C03</t>
  </si>
  <si>
    <t>BDA-TRIM-2HB12-E01</t>
  </si>
  <si>
    <t>TRIM TOOL DRAGONSKIN PREMIUM CONNECTOR, RFS TRIM-SET-2HB12-E01</t>
  </si>
  <si>
    <t>BDA-TRIM-ICA12-C02</t>
  </si>
  <si>
    <t>TRIM TOOL FOR 1/2" PLENUM CABLE &amp; STANDARD CONNECTOR, RFS TRIM-ICA12-C02</t>
  </si>
  <si>
    <t>BDA-TRIM-L12-D01</t>
  </si>
  <si>
    <t>TRIM TOOL FOR 1/2" PLENUNUM CABLE &amp; PREMIUM CONNECTOR, RFS TRIM-SET-L12-D01</t>
  </si>
  <si>
    <t>BDA-TRN-CRT-PS-VCC</t>
  </si>
  <si>
    <t>TRN-CRTF-PS-VCC,iBwave Public Safety Virtual Classroom Online Certification,3-day training</t>
  </si>
  <si>
    <t>BDA-TRN-PDASKIT</t>
  </si>
  <si>
    <t>FOR 700/800 FREQUENCIES - INCLUDES 3 DAS/SERVICE ANTENNAS, 3 JUMPERS, 1 POWER SPLITTER, 2 DIRECTIONAL COUPLERS, 2 TERMINATION LOADS, 1 DONOR ANTENNA, 4 MALE CONNECTORS, 2 FT OF ½ INCH PLENUM ALUMINIUM CABLE</t>
  </si>
  <si>
    <t>BDA-WPK-ATBC40_01</t>
  </si>
  <si>
    <t>WEATHERPROOFING SILICONE COLDSHRINK FOR EOL ASSEMBLY, 9.8"L</t>
  </si>
  <si>
    <t>BDA-YDA150160-7-1</t>
  </si>
  <si>
    <t>Donor Antenna, Yagi Directional 150-160MHz, 7 dBi</t>
  </si>
  <si>
    <t>BDA-YDA155165-7-1</t>
  </si>
  <si>
    <t>Donor Antenna, Yagi Directional 155-165MHz, 7 dBi</t>
  </si>
  <si>
    <t>BDA-YDA165175-7-1</t>
  </si>
  <si>
    <t>Donor Antenna, Yagi Directional 165-175MHz, 7 dBi</t>
  </si>
  <si>
    <t>BDA-YDA450470-9-1</t>
  </si>
  <si>
    <t>DONOR ANTENNA, YAGI DIRECTIONAL 450-470MHZ 10 DBI</t>
  </si>
  <si>
    <t>BDA-YDA470490-9-1</t>
  </si>
  <si>
    <t>DONOR ANTENNA, YAGI DIRECTIONAL 470-490MHZ 10 DBI</t>
  </si>
  <si>
    <t>BDA-YDA490512-9-1</t>
  </si>
  <si>
    <t>DONOR ANTENNA, YAGI DIRECTIONAL 490-512MHZ 10 DBI</t>
  </si>
  <si>
    <t>BDA-YDA763869-14-1</t>
  </si>
  <si>
    <t>DONOR ANTENNA, YAGI DIRECTIONAL 763-869MHZ, 14 DBI</t>
  </si>
  <si>
    <t>BDA-YDA763869-9-1</t>
  </si>
  <si>
    <t>DONOR ANTENNA, YAGI DIRECTIONAL 763-869MHZ, 10 DBI</t>
  </si>
  <si>
    <t>HONBDA-7S-D-RMA</t>
  </si>
  <si>
    <t>RACK MOUNT, VHF + UHF OR 700 + 800 + BAND 14, DIRECT CONNECTION, 64CH FILTERS (CLASS A) + 4 ADB BW (CLASS B) PER BAND, 8 OPTICAL PORTS, NON-OVER THE AIR, HONEYWELL</t>
  </si>
  <si>
    <t>HONBDA-A14-A</t>
  </si>
  <si>
    <t>VHF 136-174MHZ + UHF 450-512MHZ ENTERPRISE DAS REMOTE, 0.25W/+24DBM IN VHF, 1W/+30DBM IN UHF, CLASS B FULLBAND, NON DUPLEXED, AC &amp; DC.NFPA  COMPLIANT, UL2524 2ND EDITION LISTED HONEYWELL ENTERPRISE FIBER DAS</t>
  </si>
  <si>
    <t>HONBDA-A14-A-3037</t>
  </si>
  <si>
    <t>1W / +30DBM VHF 136-174 MHZ + 5W/+37DBM UHF 450-512 MHZ  ENTERPRISE DAS REMOTE, CLASS B, NON DUPLEXED, AC &amp; DC.NFPA  COMPLIANT, UL2524 2ND EDITION (LISTING PENDING) HONEYWELL ENTERPRISE FIBER DAS</t>
  </si>
  <si>
    <t>HONBDA-A-727A</t>
  </si>
  <si>
    <t>PS 700 MHZ INCL BAND 14, CLASS A,0.5W / +27DBM, AC. NFPA  COMPLIANT, UL2524 2ND EDITION LISTED HONEYWELL DIGITAL BDA</t>
  </si>
  <si>
    <t>HONBDA-A-727AH</t>
  </si>
  <si>
    <t>PS 700 MHZ INCL BAND 14 HIGH CAPACITY, CLASS A,0.5W / +27DBM, AC. NFPA  COMPLIANT, UL2524 2ND EDITION LISTED HONEYWELL DIGITAL BDA</t>
  </si>
  <si>
    <t>HONBDA-A-733A</t>
  </si>
  <si>
    <t>PS 700 MHZ INCL BAND 14, CLASS A,2W / +33DBM, AC. NFPA  COMPLIANT, UL2524 2ND EDITION LISTED HONEYWELL DIGITAL BDA</t>
  </si>
  <si>
    <t>HONBDA-A-733AH</t>
  </si>
  <si>
    <t>PS 700 MHZ INCL BAND 14 HIGH CAPACITY, CLASS A,2W / +33DBM, AC. NFPA  COMPLIANT, UL2524 2ND EDITION LISTED HONEYWELL DIGITAL BDA</t>
  </si>
  <si>
    <t>HONBDA-A-733B</t>
  </si>
  <si>
    <t>PS 700 MHZ INCL BAND 14, CLASS B,2W / +33DBM, AC. NFPA  COMPLIANT, UL2524 2ND EDITION LISTED HONEYWELL DIGITAL BDA</t>
  </si>
  <si>
    <t>HONBDA-A-737A</t>
  </si>
  <si>
    <t>PS 700 MHZ INCL BAND 14, CLASS A,5W / +37DBM, AC. NFPA  COMPLIANT, UL2524 2ND EDITION (LISTING PENDING) HONEYWELL DIGITAL BDA</t>
  </si>
  <si>
    <t>HONBDA-A-737AH</t>
  </si>
  <si>
    <t>PS 700 MHZ INCL BAND 14 HIGH CAPACITY, CLASS A,5W / +37DBM, AC. NFPA  COMPLIANT, UL2524 2ND EDITION (LISTING PENDING) HONEYWELL DIGITAL BDA</t>
  </si>
  <si>
    <t>HONBDA-A-7S27A</t>
  </si>
  <si>
    <t>PS 700 + 800MHZ DUAL BAND INCL BAND 14, CLASS A,0.5W / +27DBM PER BAND, AC. NFPA  COMPLIANT, UL2524 2ND EDITION LISTED HONEYWELL DIGITAL BDA</t>
  </si>
  <si>
    <t>HONBDA-A7S27B</t>
  </si>
  <si>
    <t>PS 700 + 800MHZ DUAL BAND INCLUDING BAND 14, CLASS B FULL BAND, 0.5W / +27DBM PER BAND, AC &amp; DC. NFPA  COMPLIANT, UL2524 2ND EDITION (LISTING PENDING) HONEYWELL ANALOG BDA</t>
  </si>
  <si>
    <t>HONBDA-A-7S27B</t>
  </si>
  <si>
    <t>PS 700 + 800MHZ DUAL BAND INCL BAND 14, CLASS B,0.5W / +27DBM PER BAND, AC. NFPA  COMPLIANT, UL2524 2ND EDITION LISTED HONEYWELL DIGITAL BDA</t>
  </si>
  <si>
    <t>HONBDA-A-7S33A</t>
  </si>
  <si>
    <t>PS 700 + 800MHZ DUAL BAND INCL BAND 14, CLASS A,2W / +33DBM PER BAND, AC. NFPA  COMPLIANT, UL2524 2ND EDITION LISTED HONEYWELL DIGITAL BDA</t>
  </si>
  <si>
    <t>HONBDA-A-7S33AR1</t>
  </si>
  <si>
    <t>PS 700 + 800MHZ PUBLIC SAFETY CENTRIC DAS REMOTE, INCLUDING BAND 14, CLASS A, 2W/+33DBM PER BAND, AC.NFPA  COMPLIANT, UL2524 2ND EDITION (LISTING PENDING) HONEYWELL PSC FIBER DAS</t>
  </si>
  <si>
    <t>HONBDA-A-7S33B</t>
  </si>
  <si>
    <t>PS 700 + 800MHZ DUAL BAND INCL BAND 14, CLASS B,2W / +33DBM PER BAND, AC. NFPA  COMPLIANT, UL2524 2ND EDITION LISTED HONEYWELL DIGITAL BDA</t>
  </si>
  <si>
    <t>HONBDA-A-7S37A</t>
  </si>
  <si>
    <t>PS 700 + 800MHZ DUAL BAND INCL BAND 14, CLASS A,5W / +37DBM PER BAND, AC. NFPA  COMPLIANT, UL2524 2ND EDITION (LISTING PENDING) HONEYWELL DIGITAL BDA</t>
  </si>
  <si>
    <t>HONBDA-A-7S37AR1</t>
  </si>
  <si>
    <t>PS 700 + 800MHZ PUBLIC SAFETY CENTRIC DAS REMOTE, INCLUDING BAND 14, CLASS A, 5W/+37DBM PER BAND, AC.NFPA  COMPLIANT, UL2524 2ND EDITION (LISTING PENDING) HONEYWELL PSC FIBER DAS</t>
  </si>
  <si>
    <t>HONBDA-A-7S37B</t>
  </si>
  <si>
    <t>PS 700 + 800MHZ DUAL BAND INCL BAND 14, CLASS B,5W / +37DBM PER BAND, AC. NFPA  COMPLIANT, UL2524 2ND EDITION (LISTING PENDING) HONEYWELL DIGITAL BDA</t>
  </si>
  <si>
    <t>HONBDA-A7S-A</t>
  </si>
  <si>
    <t>PS 700 + 800MHZ ENTERPRISE DAS REMOTE, INCL BAND 14, CLASS B FULLBAND, 2W / +33DBM PER BAND, AC.NFPA  COMPLIANT, UL2524 2ND EDITION LISTED HONEYWELL ENTERPRISE FIBER DAS</t>
  </si>
  <si>
    <t>HONBDA-A7S-A-37</t>
  </si>
  <si>
    <t>PS 700 + 800MHZ ENTERPRISE DAS REMOTE, INCL BAND 14, CLASS B FULLBAND, 5W / +37DBM PER BAND, AC.NFPA  COMPLIANT, UL2524 2ND EDITION (LISTING PENDING) HONEYWELL ENTERPRISE FIBER DAS</t>
  </si>
  <si>
    <t>HONBDA-A7S-D</t>
  </si>
  <si>
    <t>PS 700 + 800MHZ ENTERPRISE DAS REMOTE, INCL BAND 14, CLASS B FULLBAND, 2W / +33DBM PER BAND, DC.NFPA  COMPLIANT, UL2524 2ND EDITION LISTED HONEYWELL ENTERPRISE FIBER DAS</t>
  </si>
  <si>
    <t>HONBDA-A7S-D-37</t>
  </si>
  <si>
    <t>PS 700 + 800MHZ ENTERPRISE DAS REMOTE, INCL BAND 14, CLASS B FULLBAND, 5W / +37DBM PER BAND, DC.NFPA  COMPLIANT, UL2524 2ND EDITION (LISTING PENDING) HONEYWELL ENTERPRISE FIBER DAS</t>
  </si>
  <si>
    <t>HONBDA-A-EM4</t>
  </si>
  <si>
    <t>PS 700 + 800MHZ ENTERPRISE DAS MASTER, INCL BAND 14, CLASS A, 2W / +33DBM PER BAND, AC. NFPA  COMPLIANT, UL2524 2ND EDITION LISTED HONEYWELL ENTERPRISE FIBER DAS</t>
  </si>
  <si>
    <t>HONBDA-A-EM4-37</t>
  </si>
  <si>
    <t>PS 700 + 800MHZ ENTERPRISE DAS MASTER, INCL BAND 14, CLASS A, 5W / +37DBM PER BAND, AC. NFPA  COMPLIANT, UL2524 2ND EDITION (LISTING PENDING) HONEYWELL ENTERPRISE FIBER DAS</t>
  </si>
  <si>
    <t>HONBDA-A-S27A</t>
  </si>
  <si>
    <t>PS 800 MHZ, CLASS A,0.5W / +27DBM, AC. NFPA  COMPLIANT, UL2524 2ND EDITION LISTED HONEYWELL DIGITAL BDA</t>
  </si>
  <si>
    <t>HONBDA-A-S27AH</t>
  </si>
  <si>
    <t>PS 800 MHZ HIGH CAPACITY, CLASS A,0.5W / +27DBM, AC. NFPA  COMPLIANT, UL2524 2ND EDITION LISTED HONEYWELL DIGITAL BDA</t>
  </si>
  <si>
    <t>HONBDA-A-S33A</t>
  </si>
  <si>
    <t>PS 800 MHZ, CLASS A,2W / +33DBM, AC. NFPA  COMPLIANT, UL2524 2ND EDITION LISTED HONEYWELL DIGITAL BDA</t>
  </si>
  <si>
    <t>HONBDA-A-S33AH</t>
  </si>
  <si>
    <t>PS 800 MHZ HIGH CAPACITY, CLASS A,2W / +33DBM, AC. NFPA  COMPLIANT, UL2524 2ND EDITION LISTED HONEYWELL DIGITAL BDA</t>
  </si>
  <si>
    <t>HONBDA-A-S33B</t>
  </si>
  <si>
    <t>PS 800 MHZ, CLASS B,2W / +33DBM, AC. NFPA  COMPLIANT, UL2524 2ND EDITION LISTED HONEYWELL DIGITAL BDA</t>
  </si>
  <si>
    <t>HONBDA-A-S37A</t>
  </si>
  <si>
    <t>PS 800 MHZ, CLASS A,5W / +37DBM, AC. NFPA  COMPLIANT, UL2524 2ND EDITION (LISTING PENDING) HONEYWELL DIGITAL BDA</t>
  </si>
  <si>
    <t>HONBDA-A-S37AH</t>
  </si>
  <si>
    <t>PS 800 MHZ HIGH CAPACITY, CLASS A,5W / +37DBM, AC. NFPA  COMPLIANT, UL2524 2ND EDITION (LISTING PENDING) HONEYWELL DIGITAL BDA</t>
  </si>
  <si>
    <t>HONBDA-BTTY-004</t>
  </si>
  <si>
    <t>BATTERY BACKUP, NFPA, 24 HOURS, 200 AH, BATTERIES INCLUDED, ANNUNCIATOR INCLUDED, 1 OUTPUT (NON UL2524).HONEYWELL BBU FOR ACTIVE CRYSTAL FILTER (ACF) DIGITAL BDA</t>
  </si>
  <si>
    <t>HONBDA-BTTY-100055</t>
  </si>
  <si>
    <t>BBU WITH BUILT-IN ANNUNCIATOR, 55AH, 24VDC, BATTERIES INCLUDED. NFPA  COMPLIANT, UL2524 2ND EDITION LISTED HONEYWELL BBU</t>
  </si>
  <si>
    <t>HONBDA-BTTY100055N</t>
  </si>
  <si>
    <t>BBU WITH BUILT-IN ANNUNCIATOR, 55AH, 24VDC, BATTERIES NOT INCLUDED. NFPA  COMPLIANT, UL2524 2ND EDITION LISTED HONEYWELL BBU</t>
  </si>
  <si>
    <t>HONBDA-BTTY-100100</t>
  </si>
  <si>
    <t>BBU WITH BUILT-IN ANNUNCIATOR, 100AH, 24VDC, BATTERIES INCLUDED. NFPA  COMPLIANT, UL2524 2ND EDITION LISTED HONEYWELL BBU</t>
  </si>
  <si>
    <t>HONBDA-BTTY100100N</t>
  </si>
  <si>
    <t>BBU WITH BUILT-IN ANNUNCIATOR, 100AH, 24VDC, BATTERIES NOT INCLUDED.  NFPA  COMPLIANT, UL2524 2ND EDITION LISTED HONEYWELL BBU</t>
  </si>
  <si>
    <t>HONBDA-BTTY-ANN-3</t>
  </si>
  <si>
    <t>BBU EXTERNAL ANNUNCIATOR WITH DRY CONTACTS. NFPA COMPLIANT, UL2524 2ND EDITION (LISTING PENDING) HONEYWELL ANNUNCIATOR</t>
  </si>
  <si>
    <t>HONBDA-BTTY-ANN-4</t>
  </si>
  <si>
    <t>BBU EXTERNAL ANNUNCIATOR WITHOUT DRY CONTACTS. NFPA COMPLIANT, UL2524 2ND EDITION HONEYWELL ANNUNCIATOR</t>
  </si>
  <si>
    <t>HONBDA-CA-AUT</t>
  </si>
  <si>
    <t>BASE ORDERING SKU FOR 1W/+30DBM UHF, CLASS A&amp;B, AC &amp; DC.NFPA  COMPLIANT, UL2524 2ND EDITION LISTED HONEYWELL DIGITAL BDA</t>
  </si>
  <si>
    <t>HONBDA-CA-AUT-37</t>
  </si>
  <si>
    <t>BASE ORDERING SKU FOR 5W/+37DBM UHF, CLASS A&amp;B, AC &amp; DC.NFPA  COMPLIANT, UL2524 2ND EDITION (LISTING PENDING) HONEYWELL DIGITAL BDA</t>
  </si>
  <si>
    <t>HONBDA-CA-AUTM</t>
  </si>
  <si>
    <t>BASE ORDERING SKU FOR 1W/+30DBM UHF, CLASS A&amp;B, AC &amp; DC, MIAMI DADE.NFPA  COMPLIANT, UL2524 2ND EDITION LISTED HONEYWELL DIGITAL BDA</t>
  </si>
  <si>
    <t>HONBDA-CA-AUTM-37</t>
  </si>
  <si>
    <t>BASE ORDERING SKU FOR 5W/+37DBM UHF, CLASS A&amp;B, AC &amp; DC, MIAMI DADE.NFPA  COMPLIANT, UL2524 2ND EDITION (LISTING PENDING) HONEYWELL DIGITAL BDA</t>
  </si>
  <si>
    <t>HONBDA-CA-AV</t>
  </si>
  <si>
    <t>BASE ORDERING SKU FOR 0.25W / +24DBM VHF 136-174 MHZ, CLASS A&amp;B, AC &amp; DC.NFPA  COMPLIANT, UL2524 2ND EDITION LISTED HONEYWELL DIGITAL BDA</t>
  </si>
  <si>
    <t>HONBDA-CA-AV-30</t>
  </si>
  <si>
    <t>BASE ORDERING SKU FOR 1W/+30DBM VHF 136-174 MHZ,  CLASS A&amp;B, AC &amp; DC.NFPA  COMPLIANT, UL2524 2ND EDITION LISTED HONEYWELL DIGITAL BDA</t>
  </si>
  <si>
    <t>HONBDA-CA-AV-35</t>
  </si>
  <si>
    <t>VHF 136-174MHZ, 0.25W/+24DBM IN VHF, CLASS A &amp; B, 3.5MHZ BW, AC &amp; DC.NFPA  COMPLIANT, UL2524 2ND EDITION LISTED HONEYWELL DIGITAL BDA</t>
  </si>
  <si>
    <t>HONBDA-CA-M-AUT</t>
  </si>
  <si>
    <t>BASE ORDERING  SKU FOR UHF PSC MASTER, CLASS A&amp;B,AC &amp; DC.NFPA  COMPLIANT, UL2524 2ND EDITION (LISTING PENDING) HONEYWELL PSC FIBER DAS</t>
  </si>
  <si>
    <t>HONBDA-CA-M-AV</t>
  </si>
  <si>
    <t>BASE ORDERING SKU FOR VHF 136-174 MHZ PSC MASTER, CLASS A&amp;B, AC &amp; DC.NFPA  COMPLIANT, UL2524 2ND EDITION (LISTING PENDING) HONEYWELL PSC FIBER DAS</t>
  </si>
  <si>
    <t>HONBDA-CA-R1-AUT</t>
  </si>
  <si>
    <t>BASE ORDERING SKU FOR PSC REMOTE, 1W/+30 DBM UHF,CLASS A&amp;B, AC &amp; DC.NFPA  COMPLIANT, UL2524 2ND EDITION (LISTING PENDING) HONEYWELL PSC FIBER DAS</t>
  </si>
  <si>
    <t>HONBDA-CAR1AUT3037</t>
  </si>
  <si>
    <t>BASE ORDERING SKU FOR PSC REMOTE, 5W/+37DBM UHF,CLASS A&amp;B, AC &amp; DC.NFPA  COMPLIANT, UL2524 2ND EDITION (LISTING PENDING) HONEYWELL PSC FIBER DAS</t>
  </si>
  <si>
    <t>HONBDA-CA-R1-AV</t>
  </si>
  <si>
    <t>BASE ORDERING SKU FOR PSC REMOTE, 0.25W/+24DBM VHF 136-174 MHZ,CLASS A&amp;B, AC &amp; DC.NFPA  COMPLIANT, UL2524 2ND EDITION (LISTING PENDING) HONEYWELL PSC FIBER DAS</t>
  </si>
  <si>
    <t>HONBDA-CAR1AV3037</t>
  </si>
  <si>
    <t>BASE SKU FOR PSC REMOTE, 1W/+30DBM VHF 136-174 MHZ,CLASS A&amp;B, AC &amp; DC.NFPA  COMPLIANT, UL2524 2ND EDITION (LISTING PENDING) HONEYWELL PSC FIBER DAS</t>
  </si>
  <si>
    <t>HONBDA-D-727A</t>
  </si>
  <si>
    <t>PS 700 MHZ INCL BAND 14, CLASS A,0.5W / +27DBM, DC. NFPA  COMPLIANT, UL2524 2ND EDITION LISTED HONEYWELL DIGITAL BDA</t>
  </si>
  <si>
    <t>HONBDA-D-727AH</t>
  </si>
  <si>
    <t>PS 700 MHZ INCL BAND 14 HIGH CAPACITY, CLASS A,0.5W / +27DBM, DC. NFPA  COMPLIANT, UL2524 2ND EDITION LISTED HONEYWELL DIGITAL BDA</t>
  </si>
  <si>
    <t>HONBDA-D-733A</t>
  </si>
  <si>
    <t>PS 700 MHZ INCL BAND 14, CLASS A,2W / +33DBM, DC. NFPA  COMPLIANT, UL2524 2ND EDITION LISTED HONEYWELL DIGITAL BDA</t>
  </si>
  <si>
    <t>HONBDA-D-733AH</t>
  </si>
  <si>
    <t>PS 700 MHZ INCL BAND 14 HIGH CAPACITY, CLASS A,2W / +33DBM, DC. NFPA  COMPLIANT, UL2524 2ND EDITION LISTED HONEYWELL DIGITAL BDA</t>
  </si>
  <si>
    <t>HONBDA-D-733B</t>
  </si>
  <si>
    <t>PS 700 MHZ INCL BAND 14, CLASS B,2W / +33DBM, DC. NFPA  COMPLIANT, UL2524 2ND EDITION LISTED HONEYWELL DIGITAL BDA</t>
  </si>
  <si>
    <t>HONBDA-D-737A</t>
  </si>
  <si>
    <t>PS 700 MHZ INCL BAND 14, CLASS A,5W / +37DBM, DC. NFPA  COMPLIANT, UL2524 2ND EDITION (LISTING PENDING) HONEYWELL DIGITAL BDA</t>
  </si>
  <si>
    <t>HONBDA-D-737AH</t>
  </si>
  <si>
    <t>PS 700 MHZ INCL BAND 14 HIGH CAPACITY, CLASS A,5W / +37DBM, DC. NFPA  COMPLIANT, UL2524 2ND EDITION (LISTING PENDING) HONEYWELL DIGITAL BDA</t>
  </si>
  <si>
    <t>HONBDA-D-7S27A</t>
  </si>
  <si>
    <t>PS 700 + 800MHZ DUAL BAND INCL BAND 14, CLASS A,0.5W / +27DBM PER BAND, DC. NFPA  COMPLIANT, UL2524 2ND EDITION LISTED HONEYWELL DIGITAL BDA</t>
  </si>
  <si>
    <t>HONBDA-D-7S27B</t>
  </si>
  <si>
    <t>PS 700 + 800MHZ DUAL BAND INCL BAND 14, CLASS B,0.5W / +27DBM PER BAND, DC. NFPA  COMPLIANT, UL2524 2ND EDITION LISTED HONEYWELL DIGITAL BDA</t>
  </si>
  <si>
    <t>HONBDA-D-7S33A</t>
  </si>
  <si>
    <t>PS 700 + 800MHZ DUAL BAND INCL BAND 14, CLASS A,2W / +33DBM PER BAND, DC. NFPA  COMPLIANT, UL2524 2ND EDITION LISTED HONEYWELL DIGITAL BDA</t>
  </si>
  <si>
    <t>HONBDA-D-7S33AR1</t>
  </si>
  <si>
    <t>PS 700 + 800MHZ PUBLIC SAFETY CENTRIC DAS REMOTE, INCLUDING BAND 14, CLASS A, 2W/+33DBM PER BAND, DC.NFPA  COMPLIANT, UL2524 2ND EDITION (LISTING PENDING) HONEYWELL PSC FIBER DAS</t>
  </si>
  <si>
    <t>HONBDA-D-7S33B</t>
  </si>
  <si>
    <t>PS 700 + 800MHZ DUAL BAND INCL BAND 14, CLASS B,2W / +33DBM PER BAND, DC. NFPA  COMPLIANT, UL2524 2ND EDITION LISTED HONEYWELL DIGITAL BDA</t>
  </si>
  <si>
    <t>HONBDA-D-7S37A</t>
  </si>
  <si>
    <t>PS 700 + 800MHZ DUAL BAND INCL BAND 14, CLASS A,5W / +37DBM PER BAND, DC. NFPA  COMPLIANT, UL2524 2ND EDITION (LISTING PENDING) HONEYWELL DIGITAL BDA</t>
  </si>
  <si>
    <t>HONBDA-D-7S37AR1</t>
  </si>
  <si>
    <t>PS 700 + 800MHZ PUBLIC SAFETY CENTRIC DAS REMOTE, INCLUDING BAND 14, CLASS A, 5W/+37DBM PER BAND, DC.NFPA  COMPLIANT, UL2524 2ND EDITION (LISTING PENDING) HONEYWELL PSC FIBER DAS</t>
  </si>
  <si>
    <t>HONBDA-D-7S37B</t>
  </si>
  <si>
    <t>PS 700 + 800MHZ DUAL BAND INCL BAND 14, CLASS B,5W / +37DBM PER BAND, DC. NFPA  COMPLIANT, UL2524 2ND EDITION (LISTING PENDING) HONEYWELL DIGITAL BDA</t>
  </si>
  <si>
    <t>HONBDA-D-EM4</t>
  </si>
  <si>
    <t>PS 700 + 800MHZ ENTERPRISE DAS MASTER, INCL BAND 14, CLASS A, 2W / +33DBM PER BAND, DC. NFPA  COMPLIANT, UL2524 2ND EDITION LISTED HONEYWELL ENTERPRISE FIBER DAS</t>
  </si>
  <si>
    <t>HONBDA-D-EM4-37</t>
  </si>
  <si>
    <t>PS 700 + 800MHZ ENTERPRISE DAS MASTER, INCL BAND 14, CLASS A, 5W / +37DBM PER BAND, DC. NFPA  COMPLIANT, UL2524 2ND EDITION (LISTING PENDING) HONEYWELL ENTERPRISE FIBER DAS</t>
  </si>
  <si>
    <t>HONBDA-DH7S-A-M</t>
  </si>
  <si>
    <t>PS 700 + 800MHZ PUBLIC SAFETY CENTRIC DAS MASTER, INCL BAND 14, CLASS A &amp; B, 0.25W /+24DBM UL, AC &amp; DC.NFPA  COMPLIANT, UL2524 2ND EDITION (LISTING PENDING) HONEYWELL PSC FIBER DAS</t>
  </si>
  <si>
    <t>HONBDA-D-S27A</t>
  </si>
  <si>
    <t>PS 800 MHZ, CLASS A,0.5W / +27DBM, DC. NFPA  COMPLIANT, UL2524 2ND EDITION LISTED HONEYWELL DIGITAL BDA</t>
  </si>
  <si>
    <t>HONBDA-D-S27AH</t>
  </si>
  <si>
    <t>PS 800 MHZ HIGH CAPACITY, CLASS A,0.5W / +27DBM, DC. NFPA  COMPLIANT, UL2524 2ND EDITION LISTED HONEYWELL DIGITAL BDA</t>
  </si>
  <si>
    <t>HONBDA-D-S33A</t>
  </si>
  <si>
    <t>PS 800 MHZ, CLASS A,2W / +33DBM, DC. NFPA  COMPLIANT, UL2524 2ND EDITION LISTED HONEYWELL DIGITAL BDA</t>
  </si>
  <si>
    <t>HONBDA-D-S33AH</t>
  </si>
  <si>
    <t>PS 800 MHZ HIGH CAPACITY, CLASS A,2W / +33DBM, DC. NFPA  COMPLIANT, UL2524 2ND EDITION LISTED HONEYWELL DIGITAL BDA</t>
  </si>
  <si>
    <t>HONBDA-D-S33B</t>
  </si>
  <si>
    <t>PS 800 MHZ, CLASS B,2W / +33DBM, DC. NFPA  COMPLIANT, UL2524 2ND EDITION LISTED HONEYWELL DIGITAL BDA</t>
  </si>
  <si>
    <t>HONBDA-D-S37A</t>
  </si>
  <si>
    <t>PS 800 MHZ, CLASS A,5W / +37DBM, DC. NFPA  COMPLIANT, UL2524 2ND EDITION (LISTING PENDING) HONEYWELL DIGITAL BDA</t>
  </si>
  <si>
    <t>HONBDA-D-S37AH</t>
  </si>
  <si>
    <t>PS 800 MHZ HIGH CAPACITY, CLASS A,5W / +37DBM, DC. NFPA  COMPLIANT, UL2524 2ND EDITION (LISTING PENDING) HONEYWELL DIGITAL BDA</t>
  </si>
  <si>
    <t>HONBDA-EA-AU-40</t>
  </si>
  <si>
    <t>UHF 450-470MHZ, 1W/+30DBM IN UHF, CLASS A &amp; B, 4MHZ BW, AC &amp; DC.NFPA  COMPLIANT, UL2524 2ND EDITION LISTED HONEYWELL DIGITAL BDA</t>
  </si>
  <si>
    <t>HONBDA-EA-AV-1A</t>
  </si>
  <si>
    <t>VHF 136-174MHZ, +13DBM, NFPA, CLASS A, AC &amp; DC, ACF 1 CHANNEL INTERNAL DUPLEXER (NON UL2524). HONEYWELL ACTIVE CRYSTAL FILTER (ACF) DIGITAL BDA</t>
  </si>
  <si>
    <t>HONBDA-EA-AV-2A</t>
  </si>
  <si>
    <t>VHF 136-174MHZ, +10DBM, NFPA, CLASS A, AC &amp; DC, ACF 2 CHANNEL INTERNAL DUPLEXER (NON UL2524).HONEYWELL ACTIVE CRYSTAL FILTER (ACF) DIGITAL BDA</t>
  </si>
  <si>
    <t>HONBDA-EAAVT3520</t>
  </si>
  <si>
    <t>VHF + UHF 136-174MHZ + 470-512MHZ, 0.25W/+24DBM IN VHF, 1W/+30DBMNFPA  COMPLIANT, UL2524 2ND EDITION LISTED HONEYWELL DIGITAL BDA IN UHF,CLASS A &amp; B, 3.5MHZ BW, AC &amp; DC.</t>
  </si>
  <si>
    <t>HONBDA-EAAVU3540</t>
  </si>
  <si>
    <t>VHF + UHF 136-174MHZ  + 450-470MHZ, 0.25W/+24DBM IN VHF, 1W/+30DBM IN UHF, CLASS A &amp; B, 3.5MHZ BW, 4MHZ BW, AC &amp; DC.NFPA  COMPLIANT, UL2524 2ND EDITION LISTED HONEYWELL DIGITAL BDA</t>
  </si>
  <si>
    <t>HONBDA-EA-AVUT</t>
  </si>
  <si>
    <t>BASE ORDERING SKU FOR 0.5W/+27DBM VHF 136-174 MHZ + 1W/+30DBM UHF, CLASS A&amp;B, AC &amp; DC.NFPA  COMPLIANT, UL2524 2ND EDITION LISTED HONEYWELL DIGITAL BDA</t>
  </si>
  <si>
    <t>HONBDA-EAAVUT-3037</t>
  </si>
  <si>
    <t>BASE ORDERING SKU FOR 1W/+30DBM VHF 136-174 MHZ + 5W/+37DBM UHF, CLASS A&amp;B, AC &amp; DC.NFPA  COMPLIANT, UL2524 2ND EDITION (LISTING PENDING) HONEYWELL DIGITAL BDA</t>
  </si>
  <si>
    <t>HONBDA-EA-AVUTM</t>
  </si>
  <si>
    <t>BASE ORDERING SKU FOR 0.5W/+27DBM VHF 136-174 MHZ + 1W/+30DBM UHF, CLASS A&amp;B, AC &amp; DC, MIAMI DADE.NFPA  COMPLIANT, UL2524 2ND EDITION LISTED HONEYWELL DIGITAL BDA</t>
  </si>
  <si>
    <t>HONBDAEAAVUTM-3037</t>
  </si>
  <si>
    <t>BASE ORDERING SKU FOR 1W/+30DBM VHF 136-174 MHZ + 5W/+37DBM UHF, CLASS A&amp;B, AC &amp; DC, MIAMI DADE.NFPA  COMPLIANT, UL2524 2ND EDITION (LISTING PENDING) HONEYWELL DIGITAL BDA</t>
  </si>
  <si>
    <t>HONBDA-EAE4AVU3037</t>
  </si>
  <si>
    <t>BASE ORDERING SKU FOR 1W/+30DBM VHF 136-174 MHZ + 5W/+37DBM UHF MASTER ENTERPRISE DAS 4 FO PORTS, CLASS A&amp;B.AC &amp; DC.NFPA  COMPLIANT, UL2524 2ND EDITION (LISTING PENDING) HONEYWELL ENTERPRISE FIBER DAS</t>
  </si>
  <si>
    <t>HONBDA-EA-E4-AVUT</t>
  </si>
  <si>
    <t>BASE ORDERING SKU FOR 0.25W/+24DBM VHF 136-174 MHZ + 1W/+30DBM UHF MASTER ENTERPRISE DAS 4 FO PORTS, CLASS A&amp;B.AC &amp; DC.NFPA  COMPLIANT, UL2524 2ND EDITION LISTED HONEYWELL ENTERPRISE FIBER DAS</t>
  </si>
  <si>
    <t>HONBDA-EA-M-AVUT</t>
  </si>
  <si>
    <t>BASE ORDERING SKU FOR VHF 136-174 MHZ + UHF PSC MASTER, CLASS A&amp;B, AC &amp; DC.NFPA  COMPLIANT, UL2524 2ND EDITION (LISTING PENDING) HONEYWELL PSC FIBER DAS</t>
  </si>
  <si>
    <t>HONBDA-EAR1AVU3037</t>
  </si>
  <si>
    <t>BASE ORDERING SKU FOR PSC REMOTE, 1W/+30DBM VHF 136-174MHZ+ 5W/+37DBM UHF,CLASS A&amp;B,AC &amp; DC.NFPA  COMPLIANT, UL2524 2ND EDITION (LISTING PENDING) HONEYWELL PSC FIBER DAS</t>
  </si>
  <si>
    <t>HONBDA-EA-R1-AVUT</t>
  </si>
  <si>
    <t>BASE ORDERING SKU FOR PSC REMOTE, 0.25W/24DBM VHF 136-174 MHZ + 1W/+30DBM UHF,CLASS A&amp;B,AC &amp; DC.NFPA  COMPLIANT, UL2524 2ND EDITION (LISTING PENDING) HONEYWELL PSC FIBER DAS</t>
  </si>
  <si>
    <t>HONBDA-TRN-BDAKIT</t>
  </si>
  <si>
    <t>DIGITAL CLASS A DUAL BAND 700/800, 0.5W, DC (HONBDA-D-7S27A) + BBU, 55AH, 24VDC, BATTERIES NOT INCLUDED (HONBDA-BTTY100055N)</t>
  </si>
  <si>
    <t>HONBDA-TRN-FDASKIT</t>
  </si>
  <si>
    <t>HONEYWELL - ENTERPRISE DAS 700/800 DUAL BAND, 2W CLASS A MASTER, DC (HONBDA-D-EM4) + ENTERPRISE DAS 700/800 DUAL BAND, CLASS B REMOTE 2W, DC (HONBDA-A7S-D)</t>
  </si>
  <si>
    <t>NFBDA-7S-D-RMA</t>
  </si>
  <si>
    <t>RACK MOUNT, VHF + UHF OR 700 + 800 + BAND 14, DIRECT CONNECTION, 64CH FILTERS (CLASS A) + 4 ADB BW (CLASS B) PER BAND, 8 OPTICAL PORTS, NON-OVER THE AIR, NOTIFIER</t>
  </si>
  <si>
    <t>NFBDA-A14-A</t>
  </si>
  <si>
    <t>VHF 136-174MHZ + UHF 450-512MHZ ENTERPRISE DAS REMOTE, 0.25W/+24DBM IN VHF, 1W/+30DBM IN UHF, CLASS B FULLBAND, NON DUPLEXED, AC &amp; DC.NFPA  COMPLIANT, UL2524 2ND EDITION LISTED NOTIFIER ENTERPRISE FIBER DAS</t>
  </si>
  <si>
    <t>NFBDA-A14-A-3037</t>
  </si>
  <si>
    <t>1W / +30DBM VHF 136-174 MHZ + 5W/+37DBM UHF 450-512 MHZ  ENTERPRISE DAS REMOTE, CLASS B, NON DUPLEXED, AC &amp; DC.NFPA  COMPLIANT, UL2524 2ND EDITION (LISTING PENDING) NOTIFIER ENTERPRISE FIBER DAS</t>
  </si>
  <si>
    <t>NFBDA-A-727A</t>
  </si>
  <si>
    <t>PS 700 MHZ INCL BAND 14, CLASS A,0.5W / +27DBM, AC. NFPA  COMPLIANT, UL2524 2ND EDITION LISTED NOTIFIER DIGITAL BDA</t>
  </si>
  <si>
    <t>NFBDA-A-727AH</t>
  </si>
  <si>
    <t>PS 700 MHZ INCL BAND 14 HIGH CAPACITY, CLASS A,0.5W / +27DBM, AC. NFPA  COMPLIANT, UL2524 2ND EDITION LISTED NOTIFIER DIGITAL BDA</t>
  </si>
  <si>
    <t>NFBDA-A-733A</t>
  </si>
  <si>
    <t>PS 700 MHZ INCL BAND 14, CLASS A,2W / +33DBM, AC. NFPA  COMPLIANT, UL2524 2ND EDITION LISTED NOTIFIER DIGITAL BDA</t>
  </si>
  <si>
    <t>NFBDA-A-733AH</t>
  </si>
  <si>
    <t>PS 700 MHZ INCL BAND 14 HIGH CAPACITY, CLASS A,2W / +33DBM, AC. NFPA  COMPLIANT, UL2524 2ND EDITION LISTED NOTIFIER DIGITAL BDA</t>
  </si>
  <si>
    <t>NFBDA-A-733B</t>
  </si>
  <si>
    <t>PS 700 MHZ INCL BAND 14, CLASS B,2W / +33DBM, AC. NFPA  COMPLIANT, UL2524 2ND EDITION LISTED NOTIFIER DIGITAL BDA</t>
  </si>
  <si>
    <t>NFBDA-A-737A</t>
  </si>
  <si>
    <t>PS 700 MHZ INCL BAND 14, CLASS A,5W / +37DBM, AC. NFPA  COMPLIANT, UL2524 2ND EDITION (LISTING PENDING) NOTIFIER DIGITAL BDA</t>
  </si>
  <si>
    <t>NFBDA-A-737AH</t>
  </si>
  <si>
    <t>PS 700 MHZ INCL BAND 14 HIGH CAPACITY, CLASS A,5W / +37DBM, AC. NFPA  COMPLIANT, UL2524 2ND EDITION (LISTING PENDING) NOTIFIER DIGITAL BDA</t>
  </si>
  <si>
    <t>NFBDA-A-7S27A</t>
  </si>
  <si>
    <t>PS 700 + 800MHZ DUAL BAND INCL BAND 14, CLASS A,0.5W / +27DBM PER BAND, AC. NFPA  COMPLIANT, UL2524 2ND EDITION LISTED NOTIFIER DIGITAL BDA</t>
  </si>
  <si>
    <t>NFBDA-A7S27B</t>
  </si>
  <si>
    <t>PS 700 + 800MHZ DUAL BAND INCLUDING BAND 14, CLASS B FULL BAND, 0.5W / +27DBM PER BAND, AC &amp; DC. NFPA  COMPLIANT, UL2524 2ND EDITION (LISTING PENDING) NOTIFIER ANALOG BDA</t>
  </si>
  <si>
    <t>NFBDA-A-7S27B</t>
  </si>
  <si>
    <t>PS 700 + 800MHZ DUAL BAND INCL BAND 14, CLASS B,0.5W / +27DBM PER BAND, AC. NFPA  COMPLIANT, UL2524 2ND EDITION LISTED NOTIFIER DIGITAL BDA</t>
  </si>
  <si>
    <t>NFBDA-A-7S33A</t>
  </si>
  <si>
    <t>PS 700 + 800MHZ DUAL BAND INCL BAND 14, CLASS A,2W / +33DBM PER BAND, AC. NFPA  COMPLIANT, UL2524 2ND EDITION LISTED NOTIFIER DIGITAL BDA</t>
  </si>
  <si>
    <t>NFBDA-A-7S33AR1</t>
  </si>
  <si>
    <t>PS 700 + 800MHZ PUBLIC SAFETY CENTRIC DAS REMOTE, INCLUDING BAND 14, CLASS A, 2W/+33DBM PER BAND, AC.NFPA  COMPLIANT, UL2524 2ND EDITION (LISTING PENDING) NOTIFIER PSC FIBER DAS</t>
  </si>
  <si>
    <t>NFBDA-A-7S33B</t>
  </si>
  <si>
    <t>PS 700 + 800MHZ DUAL BAND INCL BAND 14, CLASS B,2W / +33DBM PER BAND, AC. NFPA  COMPLIANT, UL2524 2ND EDITION LISTED NOTIFIER DIGITAL BDA</t>
  </si>
  <si>
    <t>NFBDA-A-7S37A</t>
  </si>
  <si>
    <t>PS 700 + 800MHZ DUAL BAND INCL BAND 14, CLASS A,5W / +37DBM PER BAND, AC. NFPA  COMPLIANT, UL2524 2ND EDITION (LISTING PENDING) NOTIFIER DIGITAL BDA</t>
  </si>
  <si>
    <t>NFBDA-A-7S37AR1</t>
  </si>
  <si>
    <t>PS 700 + 800MHZ PUBLIC SAFETY CENTRIC DAS REMOTE, INCLUDING BAND 14, CLASS A, 5W/+37DBM PER BAND, AC.NFPA  COMPLIANT, UL2524 2ND EDITION (LISTING PENDING) NOTIFIER PSC FIBER DAS</t>
  </si>
  <si>
    <t>NFBDA-A-7S37B</t>
  </si>
  <si>
    <t>PS 700 + 800MHZ DUAL BAND INCL BAND 14, CLASS B,5W / +37DBM PER BAND, AC. NFPA  COMPLIANT, UL2524 2ND EDITION (LISTING PENDING) NOTIFIER DIGITAL BDA</t>
  </si>
  <si>
    <t>NFBDA-A7S-A</t>
  </si>
  <si>
    <t>PS 700 + 800MHZ ENTERPRISE DAS REMOTE, INCL BAND 14, CLASS B FULLBAND, 2W / +33DBM PER BAND, AC.NFPA  COMPLIANT, UL2524 2ND EDITION LISTED NOTIFIER ENTERPRISE FIBER DAS</t>
  </si>
  <si>
    <t>NFBDA-A7S-A-37</t>
  </si>
  <si>
    <t>PS 700 + 800MHZ ENTERPRISE DAS REMOTE, INCL BAND 14, CLASS B FULLBAND, 5W / +37DBM PER BAND, AC.NFPA  COMPLIANT, UL2524 2ND EDITION (LISTING PENDING) NOTIFIER ENTERPRISE FIBER DAS</t>
  </si>
  <si>
    <t>NFBDA-A7S-D</t>
  </si>
  <si>
    <t>PS 700 + 800MHZ ENTERPRISE DAS REMOTE, INCL BAND 14, CLASS B FULLBAND, 2W / +33DBM PER BAND, DC.NFPA  COMPLIANT, UL2524 2ND EDITION LISTED NOTIFIER ENTERPRISE FIBER DAS</t>
  </si>
  <si>
    <t>NFBDA-A7S-D-37</t>
  </si>
  <si>
    <t>PS 700 + 800MHZ ENTERPRISE DAS REMOTE, INCL BAND 14, CLASS B FULLBAND, 5W / +37DBM PER BAND, DC.NFPA  COMPLIANT, UL2524 2ND EDITION (LISTING PENDING) NOTIFIER ENTERPRISE FIBER DAS</t>
  </si>
  <si>
    <t>NFBDA-A-EM4</t>
  </si>
  <si>
    <t>PS 700 + 800MHZ ENTERPRISE DAS MASTER, INCL BAND 14, CLASS A, 2W / +33DBM PER BAND, AC. NFPA  COMPLIANT, UL2524 2ND EDITION LISTED NOTIFIER ENTERPRISE FIBER DAS</t>
  </si>
  <si>
    <t>NFBDA-A-EM4-37</t>
  </si>
  <si>
    <t>PS 700 + 800MHZ ENTERPRISE DAS MASTER, INCL BAND 14, CLASS A, 5W / +37DBM PER BAND, AC. NFPA  COMPLIANT, UL2524 2ND EDITION (LISTING PENDING) NOTIFIER ENTERPRISE FIBER DAS</t>
  </si>
  <si>
    <t>NFBDA-A-S27A</t>
  </si>
  <si>
    <t>PS 800 MHZ, CLASS A,0.5W / +27DBM, AC. NFPA  COMPLIANT, UL2524 2ND EDITION LISTED NOTIFIER DIGITAL BDA</t>
  </si>
  <si>
    <t>NFBDA-A-S27AH</t>
  </si>
  <si>
    <t>PS 800 MHZ HIGH CAPACITY, CLASS A,0.5W / +27DBM, AC. NFPA  COMPLIANT, UL2524 2ND EDITION LISTED NOTIFIER DIGITAL BDA</t>
  </si>
  <si>
    <t>NFBDA-A-S33A</t>
  </si>
  <si>
    <t>PS 800 MHZ, CLASS A,2W / +33DBM, AC. NFPA  COMPLIANT, UL2524 2ND EDITION LISTED NOTIFIER DIGITAL BDA</t>
  </si>
  <si>
    <t>NFBDA-A-S33AH</t>
  </si>
  <si>
    <t>PS 800 MHZ HIGH CAPACITY, CLASS A,2W / +33DBM, AC. NFPA  COMPLIANT, UL2524 2ND EDITION LISTED NOTIFIER DIGITAL BDA</t>
  </si>
  <si>
    <t>NFBDA-A-S33B</t>
  </si>
  <si>
    <t>PS 800 MHZ, CLASS B,2W / +33DBM, AC. NFPA  COMPLIANT, UL2524 2ND EDITION LISTED NOTIFIER DIGITAL BDA</t>
  </si>
  <si>
    <t>NFBDA-A-S37A</t>
  </si>
  <si>
    <t>PS 800 MHZ, CLASS A,5W / +37DBM, AC. NFPA  COMPLIANT, UL2524 2ND EDITION (LISTING PENDING) NOTIFIER DIGITAL BDA</t>
  </si>
  <si>
    <t>NFBDA-A-S37AH</t>
  </si>
  <si>
    <t>PS 800 MHZ HIGH CAPACITY, CLASS A,5W / +37DBM, AC. NFPA  COMPLIANT, UL2524 2ND EDITION (LISTING PENDING) NOTIFIER DIGITAL BDA</t>
  </si>
  <si>
    <t>NFBDA-BTTY-004</t>
  </si>
  <si>
    <t>BATTERY BACKUP, NFPA, 24 HOURS, 200 AH, BATTERIES INCLUDED, ANNUNCIATOR INCLUDED, 1 OUTPUT (NON UL2524).NOTIFIER BBU FOR ACTIVE CRYSTAL FILTER (ACF) DIGITAL BDA</t>
  </si>
  <si>
    <t>NFBDA-BTTY-100055</t>
  </si>
  <si>
    <t>BBU WITH BUILT-IN ANNUNCIATOR, 55AH, 24VDC, BATTERIES INCLUDED. INCLUDES NOTIFIER MONITOR MODULE FOR NOTIFIER FACP CONNECTION FOR MONITORING. NFPA  COMPLIANT, UL2524 2ND EDITION LISTED NOTIFIER BBU</t>
  </si>
  <si>
    <t>NFBDA-BTTY100055N</t>
  </si>
  <si>
    <t>BBU WITH BUILT-IN ANNUNCIATOR, 55AH, 24VDC, BATTERIES NOT INCLUDED. INCLUDES NOTIFIER MONITOR MODULE FOR NOTIFIER FACP CONNECTION FOR MONITORING. NFPA  COMPLIANT, UL2524 2ND EDITION LISTED NOTIFIER BBU</t>
  </si>
  <si>
    <t>NFBDA-BTTY-100100</t>
  </si>
  <si>
    <t>BBU WITH BUILT-IN ANNUNCIATOR, 100AH, 24VDC, BATTERIES INCLUDED. INCLUDES NOTIFIER MONITOR MODULE FOR NOTIFIER FACP CONNECTION FOR MONITORING. NFPA  COMPLIANT, UL2524 2ND EDITION LISTED NOTIFIER BBU</t>
  </si>
  <si>
    <t>NFBDA-BTTY100100N</t>
  </si>
  <si>
    <t>BBU WITH BUILT-IN ANNUNCIATOR, 100AH, 24VDC, BATTERIES NOT INCLUDED. INCLUDES NOTIFIER MONITOR MODULE FOR NOTIFIER FACP CONNECTION FOR MONITORING. NFPA  COMPLIANT, UL2524 2ND EDITION LISTED NOTIFIER BBU</t>
  </si>
  <si>
    <t>NFBDA-BTTY-ANN-3</t>
  </si>
  <si>
    <t>BBU EXTERNAL ANNUNCIATOR WITH DRY CONTACTS. NFPA COMPLIANT, UL2524 2ND EDITION (LISTING PENDING) NOTIFIER ANNUNCIATOR</t>
  </si>
  <si>
    <t>NFBDA-BTTY-ANN-4</t>
  </si>
  <si>
    <t>BBU EXTERNAL ANNUNCIATOR WITHOUT DRY CONTACTS. NFPA COMPLIANT, UL2524 2ND EDITION NOTIFIER ANNUNCIATOR</t>
  </si>
  <si>
    <t>NFBDA-CA-AUT</t>
  </si>
  <si>
    <t>BASE ORDERING SKU FOR 1W/+30DBM UHF, CLASS A&amp;B, AC &amp; DC.NFPA  COMPLIANT, UL2524 2ND EDITION LISTED NOTIFIER DIGITAL BDA</t>
  </si>
  <si>
    <t>NFBDA-CA-AUT-37</t>
  </si>
  <si>
    <t>BASE ORDERING SKU FOR 5W/+37DBM UHF, CLASS A&amp;B, AC &amp; DC.NFPA  COMPLIANT, UL2524 2ND EDITION (LISTING PENDING) NOTIFIER DIGITAL BDA</t>
  </si>
  <si>
    <t>NFBDA-CA-AUTM</t>
  </si>
  <si>
    <t>BASE ORDERING SKU FOR 1W/+30DBM UHF, CLASS A&amp;B, AC &amp; DC, MIAMI DADE.NFPA  COMPLIANT, UL2524 2ND EDITION LISTED NOTIFIER DIGITAL BDA</t>
  </si>
  <si>
    <t>NFBDA-CA-AUTM-37</t>
  </si>
  <si>
    <t>BASE ORDERING SKU FOR 5W/+37DBM UHF, CLASS A&amp;B, AC &amp; DC, MIAMI DADE.NFPA  COMPLIANT, UL2524 2ND EDITION (LISTING PENDING) NOTIFIER DIGITAL BDA</t>
  </si>
  <si>
    <t>NFBDA-CA-AV</t>
  </si>
  <si>
    <t>BASE ORDERING SKU FOR 0.25W / +24DBM VHF 136-174 MHZ, CLASS A&amp;B, AC &amp; DC.NFPA  COMPLIANT, UL2524 2ND EDITION LISTED NOTIFIER DIGITAL BDA</t>
  </si>
  <si>
    <t>NFBDA-CA-AV-30</t>
  </si>
  <si>
    <t>BASE ORDERING SKU FOR 1W/+30DBM VHF 136-174 MHZ,  CLASS A&amp;B, AC &amp; DC.NFPA  COMPLIANT, UL2524 2ND EDITION LISTED NOTIFIER DIGITAL BDA</t>
  </si>
  <si>
    <t>NFBDA-CA-AV-35</t>
  </si>
  <si>
    <t>VHF 136-174MHZ, 0.25W/+24DBM IN VHF, CLASS A &amp; B, 3.5MHZ BW, AC &amp; DC.NFPA  COMPLIANT, UL2524 2ND EDITION LISTED NOTIFIER DIGITAL BDA</t>
  </si>
  <si>
    <t>NFBDA-CA-M-AUT</t>
  </si>
  <si>
    <t>BASE ORDERING  SKU FOR UHF PSC MASTER, CLASS A&amp;B,AC &amp; DC.NFPA  COMPLIANT, UL2524 2ND EDITION (LISTING PENDING) NOTIFIER PSC FIBER DAS</t>
  </si>
  <si>
    <t>NFBDA-CA-M-AV</t>
  </si>
  <si>
    <t>BASE ORDERING SKU FOR VHF 136-174 MHZ PSC MASTER, CLASS A&amp;B, AC &amp; DC.NFPA  COMPLIANT, UL2524 2ND EDITION (LISTING PENDING) NOTIFIER PSC FIBER DAS</t>
  </si>
  <si>
    <t>NFBDA-CA-R1-AUT</t>
  </si>
  <si>
    <t>BASE ORDERING SKU FOR PSC REMOTE, 1W/+30 DBM UHF,CLASS A&amp;B, AC &amp; DC.NFPA  COMPLIANT, UL2524 2ND EDITION (LISTING PENDING) NOTIFIER PSC FIBER DAS</t>
  </si>
  <si>
    <t>NFBDA-CAR1AUT3037</t>
  </si>
  <si>
    <t>BASE ORDERING SKU FOR PSC REMOTE, 5W/+37DBM UHF,CLASS A&amp;B, AC &amp; DC.NFPA  COMPLIANT, UL2524 2ND EDITION (LISTING PENDING) NOTIFIER PSC FIBER DAS</t>
  </si>
  <si>
    <t>NFBDA-CA-R1-AV</t>
  </si>
  <si>
    <t>BASE ORDERING SKU FOR PSC REMOTE, 0.25W/+24DBM VHF 136-174 MHZ,CLASS A&amp;B, AC &amp; DC.NFPA  COMPLIANT, UL2524 2ND EDITION (LISTING PENDING) NOTIFIER PSC FIBER DAS</t>
  </si>
  <si>
    <t>NFBDA-CAR1AV3037</t>
  </si>
  <si>
    <t>BASE SKU FOR PSC REMOTE, 1W/+30DBM VHF 136-174 MHZ,CLASS A&amp;B, AC &amp; DC.NFPA  COMPLIANT, UL2524 2ND EDITION (LISTING PENDING) NOTIFIER PSC FIBER DAS</t>
  </si>
  <si>
    <t>NFBDA-D-727A</t>
  </si>
  <si>
    <t>PS 700 MHZ INCL BAND 14, CLASS A,0.5W / +27DBM, DC. NFPA  COMPLIANT, UL2524 2ND EDITION LISTED NOTIFIER DIGITAL BDA</t>
  </si>
  <si>
    <t>NFBDA-D-727AH</t>
  </si>
  <si>
    <t>PS 700 MHZ INCL BAND 14 HIGH CAPACITY, CLASS A,0.5W / +27DBM, DC. NFPA  COMPLIANT, UL2524 2ND EDITION LISTED NOTIFIER DIGITAL BDA</t>
  </si>
  <si>
    <t>NFBDA-D-733A</t>
  </si>
  <si>
    <t>PS 700 MHZ INCL BAND 14, CLASS A,2W / +33DBM, DC. NFPA  COMPLIANT, UL2524 2ND EDITION LISTED NOTIFIER DIGITAL BDA</t>
  </si>
  <si>
    <t>NFBDA-D-733AH</t>
  </si>
  <si>
    <t>PS 700 MHZ INCL BAND 14 HIGH CAPACITY, CLASS A,2W / +33DBM, DC. NFPA  COMPLIANT, UL2524 2ND EDITION LISTED NOTIFIER DIGITAL BDA</t>
  </si>
  <si>
    <t>NFBDA-D-733B</t>
  </si>
  <si>
    <t>PS 700 MHZ INCL BAND 14, CLASS B,2W / +33DBM, DC. NFPA  COMPLIANT, UL2524 2ND EDITION LISTED NOTIFIER DIGITAL BDA</t>
  </si>
  <si>
    <t>NFBDA-D-737A</t>
  </si>
  <si>
    <t>PS 700 MHZ INCL BAND 14, CLASS A,5W / +37DBM, DC. NFPA  COMPLIANT, UL2524 2ND EDITION (LISTING PENDING) NOTIFIER DIGITAL BDA</t>
  </si>
  <si>
    <t>NFBDA-D-737AH</t>
  </si>
  <si>
    <t>PS 700 MHZ INCL BAND 14 HIGH CAPACITY, CLASS A,5W / +37DBM, DC. NFPA  COMPLIANT, UL2524 2ND EDITION (LISTING PENDING) NOTIFIER DIGITAL BDA</t>
  </si>
  <si>
    <t>NFBDA-D-7S27A</t>
  </si>
  <si>
    <t>PS 700 + 800MHZ DUAL BAND INCL BAND 14, CLASS A,0.5W / +27DBM PER BAND, DC. NFPA  COMPLIANT, UL2524 2ND EDITION LISTED NOTIFIER DIGITAL BDA</t>
  </si>
  <si>
    <t>NFBDA-D-7S27B</t>
  </si>
  <si>
    <t>PS 700 + 800MHZ DUAL BAND INCL BAND 14, CLASS B,0.5W / +27DBM PER BAND, DC. NFPA  COMPLIANT, UL2524 2ND EDITION LISTED NOTIFIER DIGITAL BDA</t>
  </si>
  <si>
    <t>NFBDA-D-7S33A</t>
  </si>
  <si>
    <t>PS 700 + 800MHZ DUAL BAND INCL BAND 14, CLASS A,2W / +33DBM PER BAND, DC. NFPA  COMPLIANT, UL2524 2ND EDITION LISTED NOTIFIER DIGITAL BDA</t>
  </si>
  <si>
    <t>NFBDA-D-7S33AR1</t>
  </si>
  <si>
    <t>PS 700 + 800MHZ PUBLIC SAFETY CENTRIC DAS REMOTE, INCLUDING BAND 14, CLASS A, 2W/+33DBM PER BAND, DC.NFPA  COMPLIANT, UL2524 2ND EDITION (LISTING PENDING) NOTIFIER PSC FIBER DAS</t>
  </si>
  <si>
    <t>NFBDA-D-7S33B</t>
  </si>
  <si>
    <t>PS 700 + 800MHZ DUAL BAND INCL BAND 14, CLASS B,2W / +33DBM PER BAND, DC. NFPA  COMPLIANT, UL2524 2ND EDITION LISTED NOTIFIER DIGITAL BDA</t>
  </si>
  <si>
    <t>NFBDA-D-7S37A</t>
  </si>
  <si>
    <t>PS 700 + 800MHZ DUAL BAND INCL BAND 14, CLASS A,5W / +37DBM PER BAND, DC. NFPA  COMPLIANT, UL2524 2ND EDITION (LISTING PENDING) NOTIFIER DIGITAL BDA</t>
  </si>
  <si>
    <t>NFBDA-D-7S37AR1</t>
  </si>
  <si>
    <t>PS 700 + 800MHZ PUBLIC SAFETY CENTRIC DAS REMOTE, INCLUDING BAND 14, CLASS A, 5W/+37DBM PER BAND, DC.NFPA  COMPLIANT, UL2524 2ND EDITION (LISTING PENDING) NOTIFIER PSC FIBER DAS</t>
  </si>
  <si>
    <t>NFBDA-D-7S37B</t>
  </si>
  <si>
    <t>PS 700 + 800MHZ DUAL BAND INCL BAND 14, CLASS B,5W / +37DBM PER BAND, DC. NFPA  COMPLIANT, UL2524 2ND EDITION (LISTING PENDING) NOTIFIER DIGITAL BDA</t>
  </si>
  <si>
    <t>NFBDA-D-EM4</t>
  </si>
  <si>
    <t>PS 700 + 800MHZ ENTERPRISE DAS MASTER, INCL BAND 14, CLASS A, 2W / +33DBM PER BAND, DC. NFPA  COMPLIANT, UL2524 2ND EDITION LISTED NOTIFIER ENTERPRISE FIBER DAS</t>
  </si>
  <si>
    <t>NFBDA-D-EM4-37</t>
  </si>
  <si>
    <t>PS 700 + 800MHZ ENTERPRISE DAS MASTER, INCL BAND 14, CLASS A, 5W / +37DBM PER BAND, DC. NFPA  COMPLIANT, UL2524 2ND EDITION (LISTING PENDING) NOTIFIER ENTERPRISE FIBER DAS</t>
  </si>
  <si>
    <t>NFBDA-DH7S-A-M</t>
  </si>
  <si>
    <t>PS 700 + 800MHZ PUBLIC SAFETY CENTRIC DAS MASTER, INCL BAND 14, CLASS A &amp; B, 0.25W / +24DBM UL, AC &amp; DC.NFPA  COMPLIANT, UL2524 2ND EDITION (LISTING PENDING) NOTIFIER PSC FIBER DAS</t>
  </si>
  <si>
    <t>NFBDA-D-S27A</t>
  </si>
  <si>
    <t>PS 800 MHZ, CLASS A,0.5W / +27DBM, DC. NFPA  COMPLIANT, UL2524 2ND EDITION LISTED NOTIFIER DIGITAL BDA</t>
  </si>
  <si>
    <t>NFBDA-D-S27AH</t>
  </si>
  <si>
    <t>PS 800 MHZ HIGH CAPACITY, CLASS A,0.5W / +27DBM, DC. NFPA  COMPLIANT, UL2524 2ND EDITION LISTED NOTIFIER DIGITAL BDA</t>
  </si>
  <si>
    <t>NFBDA-D-S33A</t>
  </si>
  <si>
    <t>PS 800 MHZ, CLASS A,2W / +33DBM, DC. NFPA  COMPLIANT, UL2524 2ND EDITION LISTED NOTIFIER DIGITAL BDA</t>
  </si>
  <si>
    <t>NFBDA-D-S33AH</t>
  </si>
  <si>
    <t>PS 800 MHZ HIGH CAPACITY, CLASS A,2W / +33DBM, DC. NFPA  COMPLIANT, UL2524 2ND EDITION LISTED NOTIFIER DIGITAL BDA</t>
  </si>
  <si>
    <t>NFBDA-D-S33B</t>
  </si>
  <si>
    <t>PS 800 MHZ, CLASS B,2W / +33DBM, DC. NFPA  COMPLIANT, UL2524 2ND EDITION LISTED NOTIFIER DIGITAL BDA</t>
  </si>
  <si>
    <t>NFBDA-D-S37A</t>
  </si>
  <si>
    <t>PS 800 MHZ, CLASS A,5W / +37DBM, DC. NFPA  COMPLIANT, UL2524 2ND EDITION (LISTING PENDING) NOTIFIER DIGITAL BDA</t>
  </si>
  <si>
    <t>NFBDA-D-S37AH</t>
  </si>
  <si>
    <t>PS 800 MHZ HIGH CAPACITY, CLASS A,5W / +37DBM, DC. NFPA  COMPLIANT, UL2524 2ND EDITION (LISTING PENDING) NOTIFIER DIGITAL BDA</t>
  </si>
  <si>
    <t>NFBDA-EA-AU-40</t>
  </si>
  <si>
    <t>UHF 450-470MHZ, 1W/+30DBM IN UHF, CLASS A &amp; B, 4MHZ BW, AC &amp; DC.NFPA  COMPLIANT, UL2524 2ND EDITION LISTED NOTIFIER DIGITAL BDA</t>
  </si>
  <si>
    <t>NFBDA-EA-AV-1A</t>
  </si>
  <si>
    <t>VHF 136-174MHZ, +13DBM, NFPA, CLASS A, AC &amp; DC, ACF 1 CHANNEL INTERNAL DUPLEXER (NON UL2524). NOTIFIER ACTIVE CRYSTAL FILTER (ACF) DIGITAL BDA</t>
  </si>
  <si>
    <t>NFBDA-EA-AV-2A</t>
  </si>
  <si>
    <t>VHF 136-174MHZ, +10DBM, NFPA, CLASS A, AC &amp; DC, ACF 2 CHANNEL INTERNAL DUPLEXER (NON UL2524).NOTIFIER ACTIVE CRYSTAL FILTER (ACF) DIGITAL BDA</t>
  </si>
  <si>
    <t>NFBDA-EAAVT3520</t>
  </si>
  <si>
    <t>VHF + UHF 136-174MHZ + 470-512MHZ, 0.25W/+24DBM IN VHF, 1W/+30DBMNFPA  COMPLIANT, UL2524 2ND EDITION LISTED NOTIFIER DIGITAL BDA IN UHF,CLASS A &amp; B, 3.5MHZ BW, AC &amp; DC.</t>
  </si>
  <si>
    <t>NFBDA-EAAVU3540</t>
  </si>
  <si>
    <t>VHF + UHF 136-174MHZ  + 450-470MHZ, 0.25W/+24DBM IN VHF, 1W/+30DBM IN UHF, CLASS A &amp; B, 3.5MHZ BW, 4MHZ BW, AC &amp; DC.NFPA  COMPLIANT, UL2524 2ND EDITION LISTED NOTIFIER DIGITAL BDA</t>
  </si>
  <si>
    <t>NFBDA-EA-AVUT</t>
  </si>
  <si>
    <t>BASE ORDERING SKU FOR 0.5W/+27DBM VHF 136-174 MHZ + 1W/+30DBM UHF, CLASS A&amp;B, AC &amp; DC.NFPA  COMPLIANT, UL2524 2ND EDITION LISTED NOTIFIER DIGITAL BDA</t>
  </si>
  <si>
    <t>NFBDA-EAAVUT-3037</t>
  </si>
  <si>
    <t>BASE ORDERING SKU FOR 1W/+30DBM VHF 136-174 MHZ + 5W/+37DBM UHF, CLASS A&amp;B, AC &amp; DC.NFPA  COMPLIANT, UL2524 2ND EDITION (LISTING PENDING) NOTIFIER DIGITAL BDA</t>
  </si>
  <si>
    <t>NFBDA-EA-AVUTM</t>
  </si>
  <si>
    <t>BASE ORDERING SKU FOR 0.5W/+27DBM VHF 136-174 MHZ + 1W/+30DBM UHF, CLASS A&amp;B, AC &amp; DC, MIAMI DADE.NFPA  COMPLIANT, UL2524 2ND EDITION LISTED NOTIFIER DIGITAL BDA</t>
  </si>
  <si>
    <t>NFBDAEAAVUTM-3037</t>
  </si>
  <si>
    <t>BASE ORDERING SKU FOR 1W/+30DBM VHF 136-174 MHZ + 5W/+37DBM UHF, CLASS A&amp;B, AC &amp; DC, MIAMI DADE.NFPA  COMPLIANT, UL2524 2ND EDITION (LISTING PENDING) NOTIFIER DIGITAL BDA</t>
  </si>
  <si>
    <t>NFBDA-EAE4AVU3037</t>
  </si>
  <si>
    <t>BASE ORDERING SKU FOR 1W/+30DBM VHF 136-174 MHZ + 5W/+37DBM UHF MASTER ENTERPRISE DAS 4 FO PORTS, CLASS A&amp;B.AC &amp; DC.NFPA  COMPLIANT, UL2524 2ND EDITION (LISTING PENDING) NOTIFIER ENTERPRISE FIBER DAS</t>
  </si>
  <si>
    <t>NFBDA-EA-E4-AVUT</t>
  </si>
  <si>
    <t>BASE ORDERING SKU FOR 0.25W/+24DBM VHF 136-174 MHZ + 1W/+30DBM UHF MASTER ENTERPRISE DAS 4 FO PORTS, CLASS A&amp;B.AC &amp; DC.NFPA  COMPLIANT, UL2524 2ND EDITION LISTED NOTIFIER ENTERPRISE FIBER DAS</t>
  </si>
  <si>
    <t>NFBDA-EA-M-AVUT</t>
  </si>
  <si>
    <t>BASE ORDERING SKU FOR VHF 136-174 MHZ + UHF PSC MASTER, CLASS A&amp;B, AC &amp; DC.NFPA  COMPLIANT, UL2524 2ND EDITION (LISTING PENDING) NOTIFIER PSC FIBER DAS</t>
  </si>
  <si>
    <t>NFBDA-EAR1AVU3037</t>
  </si>
  <si>
    <t>BASE ORDERING SKU FOR PSC REMOTE, 1W/+30DBM VHF 136-174MHZ+ 5W/+37DBM UHF,CLASS A&amp;B,AC &amp; DC.NFPA  COMPLIANT, UL2524 2ND EDITION (LISTING PENDING) NOTIFIER PSC FIBER DAS</t>
  </si>
  <si>
    <t>NFBDA-EA-R1-AVUT</t>
  </si>
  <si>
    <t>BASE ORDERING SKU FOR PSC REMOTE, 0.25W/24DBM VHF 136-174 MHZ + 1W/+30DBM UHF,CLASS A&amp;B,AC &amp; DC.NFPA  COMPLIANT, UL2524 2ND EDITION (LISTING PENDING) NOTIFIER PSC FIBER DAS</t>
  </si>
  <si>
    <t>NFBDA-TRN-BDAKIT</t>
  </si>
  <si>
    <t>DIGITAL CLASS A DUAL BAND 700/800, 0.5W, DC (NFBDA-D-7S27A) + BBU, 55AH, 24VDC, BATTERIES NOT INCLUDED, INCLUDES NOTIFIER MONITOR MODULE FOR FACP CONNECTION (NFBDA-BTTY100055N)</t>
  </si>
  <si>
    <t>NFBDA-TRN-FDASKIT</t>
  </si>
  <si>
    <t>NOTIFIER - ENTERPRISE DAS 700/800 DUAL BAND, 2W CLASS A MASTER, DC (NFBDA-D-EM4) + ENTERPRISE DAS 700/800 DUAL BAND, CLASS B REMOTE 2W, DC (NFBDA-A7S-D)</t>
  </si>
  <si>
    <t>HMC-K4</t>
  </si>
  <si>
    <t>CALL STATION EXTENSION KEYPAD WITH 4 PROGRAMMABLE BUTTONS. EACH BUTTON HAS PROTECTION COVER.</t>
  </si>
  <si>
    <t>HMC-K8</t>
  </si>
  <si>
    <t>CALL STATION EXTENSION KEYPAD WITH 8 PROGRAMMABLE BUTTONS</t>
  </si>
  <si>
    <t>RK-AMP500-A</t>
  </si>
  <si>
    <r>
      <t xml:space="preserve">HIGH EFFICIENCY DIGITAL POWER AMPLIFIER, 500W RATED OUTPUT POWER, 100V/70V OUTPUT. </t>
    </r>
    <r>
      <rPr>
        <b/>
        <sz val="11"/>
        <color rgb="FFC00000"/>
        <rFont val="Calibri"/>
        <family val="2"/>
        <scheme val="minor"/>
      </rPr>
      <t>Replacing Part No. RK-AMP500 to align with UL.</t>
    </r>
  </si>
  <si>
    <t>RK-MCU-A</t>
  </si>
  <si>
    <r>
      <t xml:space="preserve">MASTER CONTROL UNIT, BUILT-IN 8 SPEAKER LINE SELECTOR &amp; 500W HIGH EFFICIENCY CLASS-D POWER AMPLIFIER. </t>
    </r>
    <r>
      <rPr>
        <b/>
        <sz val="11"/>
        <color rgb="FFC00000"/>
        <rFont val="Calibri"/>
        <family val="2"/>
        <scheme val="minor"/>
      </rPr>
      <t>Replacing Part No. RK-MCU to align with UL.</t>
    </r>
  </si>
  <si>
    <t>RK-MIC-A</t>
  </si>
  <si>
    <r>
      <t xml:space="preserve">ROMOTE CALL STATION, 8 PRESET BUTTONS AND 8 CONFIGURABLE BUTTONS, OPTIONAL GOOSENECK OR PTT. </t>
    </r>
    <r>
      <rPr>
        <b/>
        <sz val="11"/>
        <color rgb="FFC00000"/>
        <rFont val="Calibri"/>
        <family val="2"/>
        <scheme val="minor"/>
      </rPr>
      <t>Replacing Part No. RK-MIC to align with UL.</t>
    </r>
  </si>
  <si>
    <t>RK-ZONE24-A</t>
  </si>
  <si>
    <r>
      <t xml:space="preserve">ZONE EXPANDER WITH SINGLE AUDIO CHANNEL MODE, BUILT-IN 24 SPEAKER LINE SELECTOR, 24 DRY CONTACT INPUTS. </t>
    </r>
    <r>
      <rPr>
        <b/>
        <sz val="11"/>
        <color rgb="FFC00000"/>
        <rFont val="Calibri"/>
        <family val="2"/>
        <scheme val="minor"/>
      </rPr>
      <t>Replacing Part No. RK-ZONE24 to align with UL.</t>
    </r>
  </si>
  <si>
    <t>RK-ZONE8-A</t>
  </si>
  <si>
    <r>
      <t xml:space="preserve">ZONE EXPANDER WITH SINGLE OR DUAL AUDIO CHANNEL MODE, BUILT-IN 8 SPEAKER LINE SELECTOR, 8 DRY CONTACT INPUTS/OUTPUTS. </t>
    </r>
    <r>
      <rPr>
        <b/>
        <sz val="11"/>
        <color rgb="FFC00000"/>
        <rFont val="Calibri"/>
        <family val="2"/>
        <scheme val="minor"/>
      </rPr>
      <t>Replacing Part No. RK-ZONE8 to align with UL.</t>
    </r>
  </si>
  <si>
    <t>30406002</t>
  </si>
  <si>
    <r>
      <t xml:space="preserve">BRACKET, WORK WITH LM2-PCP06X SERIES, METAL, WHITE, FOR SUSPENDED INSTALLATION. </t>
    </r>
    <r>
      <rPr>
        <b/>
        <sz val="11"/>
        <color rgb="FFC00000"/>
        <rFont val="Calibri"/>
        <family val="2"/>
        <scheme val="minor"/>
      </rPr>
      <t>Replacing Part No. LM2-MHA to align with UL.</t>
    </r>
  </si>
  <si>
    <t>LM2-PCP06A(UL)</t>
  </si>
  <si>
    <r>
      <t xml:space="preserve">5" CEILING SPEAKER 6/3/1.5W,WHITE, ABS.  </t>
    </r>
    <r>
      <rPr>
        <b/>
        <sz val="11"/>
        <color rgb="FFC00000"/>
        <rFont val="Calibri"/>
        <family val="2"/>
        <scheme val="minor"/>
      </rPr>
      <t>Replacing Part No. LM2-PCP06A to align with UL.</t>
    </r>
  </si>
  <si>
    <t>LM2-PCP06B(UL)</t>
  </si>
  <si>
    <r>
      <t>5" CEILING SPEAKER, 6/3/1.5W,WHITE, ABS, ABS DOME.</t>
    </r>
    <r>
      <rPr>
        <b/>
        <sz val="11"/>
        <color rgb="FFC00000"/>
        <rFont val="Calibri"/>
        <family val="2"/>
        <scheme val="minor"/>
      </rPr>
      <t xml:space="preserve"> Replacing Part No. LM2-PCP06B to align with UL.</t>
    </r>
  </si>
  <si>
    <t>LM2-PCP06C(UL)</t>
  </si>
  <si>
    <r>
      <t xml:space="preserve">5''  CEILING SPEAKER, 6/3/1.5W, WHITE,ABS, MOISTURE-PROOF IP54. </t>
    </r>
    <r>
      <rPr>
        <b/>
        <sz val="11"/>
        <color rgb="FFC00000"/>
        <rFont val="Calibri"/>
        <family val="2"/>
        <scheme val="minor"/>
      </rPr>
      <t>Replacing Part No. LM2-PCP06C to align with UL.</t>
    </r>
  </si>
  <si>
    <t>LM2-PM</t>
  </si>
  <si>
    <t>FLAME-PROOF ABS BACK DOME, WORK WITH LM2-PCP06A/LM2-PCP06C</t>
  </si>
  <si>
    <t>L-PBM20A(UL)</t>
  </si>
  <si>
    <r>
      <t xml:space="preserve">BIDIRECTIONAL PROJECTION SPEAKER, 20/10/5/2.5W, WHITE, ALUMINUM. </t>
    </r>
    <r>
      <rPr>
        <b/>
        <sz val="11"/>
        <color rgb="FFC00000"/>
        <rFont val="Calibri"/>
        <family val="2"/>
        <scheme val="minor"/>
      </rPr>
      <t>Replacing Part No.L-PBM20A to align with UL.</t>
    </r>
  </si>
  <si>
    <t>L-PCM06B</t>
  </si>
  <si>
    <t>6.5'' CEILING SPEAKER, 6/3W, WHITE, METAL, METAL DOME</t>
  </si>
  <si>
    <t>L-PCP20A</t>
  </si>
  <si>
    <t>6" CEILING SPEAKER, 20W, WHITE, ABS</t>
  </si>
  <si>
    <t>L-PJM10A(UL)</t>
  </si>
  <si>
    <r>
      <t xml:space="preserve">UNIDIRECTIONAL PROJECTION SPEAKER, 10/5/2.5/1.25W, WHITE, ALUMINUM. </t>
    </r>
    <r>
      <rPr>
        <b/>
        <sz val="11"/>
        <color rgb="FFC00000"/>
        <rFont val="Calibri"/>
        <family val="2"/>
        <scheme val="minor"/>
      </rPr>
      <t>Replacing Part No. L-PJM10A to align with UL.</t>
    </r>
  </si>
  <si>
    <t>L-PJM20A(UL)</t>
  </si>
  <si>
    <r>
      <t xml:space="preserve">UNIDIRECTIONAL PROJECTION SPEAKER, 20/10/5/2.5W, WHITE, ALUMINUM.  </t>
    </r>
    <r>
      <rPr>
        <b/>
        <sz val="11"/>
        <color rgb="FFC00000"/>
        <rFont val="Calibri"/>
        <family val="2"/>
        <scheme val="minor"/>
      </rPr>
      <t>Replacing Part No. L-PJM20A to align with UL.</t>
    </r>
  </si>
  <si>
    <t>L-POM20A(UL)</t>
  </si>
  <si>
    <r>
      <t xml:space="preserve">OUTDOOR COLUMN SPEAKER, 20/10/5/2.5W, WHITE, ALUMINUM. </t>
    </r>
    <r>
      <rPr>
        <b/>
        <sz val="11"/>
        <color rgb="FFC00000"/>
        <rFont val="Calibri"/>
        <family val="2"/>
        <scheme val="minor"/>
      </rPr>
      <t xml:space="preserve"> Replacing Part No. L-POM20A to align with UL.</t>
    </r>
  </si>
  <si>
    <t>L-POM40A(UL)</t>
  </si>
  <si>
    <r>
      <t xml:space="preserve">OUTDOOR COLUMN SPEAKER, 40/20/10/5W, WHITE, ALUMINUM. </t>
    </r>
    <r>
      <rPr>
        <b/>
        <sz val="11"/>
        <color rgb="FFC00000"/>
        <rFont val="Calibri"/>
        <family val="2"/>
        <scheme val="minor"/>
      </rPr>
      <t>Replacing Part No. L-POM40A to align with UL.</t>
    </r>
  </si>
  <si>
    <t>L-POM80A(UL)</t>
  </si>
  <si>
    <r>
      <t xml:space="preserve">OUTDOOR COLUMN SPEAKER, 80/40/20/10W, WHITE, ALUMINUM. </t>
    </r>
    <r>
      <rPr>
        <b/>
        <sz val="11"/>
        <color rgb="FFC00000"/>
        <rFont val="Calibri"/>
        <family val="2"/>
        <scheme val="minor"/>
      </rPr>
      <t>Replacing Part No. L-POM80A to align with UL.</t>
    </r>
  </si>
  <si>
    <t>L-PWP40A(UL)</t>
  </si>
  <si>
    <r>
      <t xml:space="preserve">WALL MOUNT CABINET SPEAKER, 40/20/10W, WHITE, ABS. </t>
    </r>
    <r>
      <rPr>
        <b/>
        <sz val="11"/>
        <color rgb="FFC00000"/>
        <rFont val="Calibri"/>
        <family val="2"/>
        <scheme val="minor"/>
      </rPr>
      <t>Replacing Part No. L-PWP40A to align with UL.</t>
    </r>
  </si>
  <si>
    <t>L-PWP40B(UL)</t>
  </si>
  <si>
    <r>
      <t xml:space="preserve">WALL MOUNT CABINET SPEAKER, 40/20/10W, BLACK, ABS. </t>
    </r>
    <r>
      <rPr>
        <b/>
        <sz val="11"/>
        <color rgb="FFC00000"/>
        <rFont val="Calibri"/>
        <family val="2"/>
        <scheme val="minor"/>
      </rPr>
      <t>Replacing Part No. L-PWP40B to align with UL.</t>
    </r>
  </si>
  <si>
    <t>L-PWP60A(UL)</t>
  </si>
  <si>
    <r>
      <t xml:space="preserve">WALL MOUNT CABINET SPEAKER, 60/30/15W, WHITE, ABS. </t>
    </r>
    <r>
      <rPr>
        <b/>
        <sz val="11"/>
        <color rgb="FFC00000"/>
        <rFont val="Calibri"/>
        <family val="2"/>
        <scheme val="minor"/>
      </rPr>
      <t>Replacing Part No. L-PWP60A to align with UL.</t>
    </r>
  </si>
  <si>
    <t>L-VCM6B/EN(UL)</t>
  </si>
  <si>
    <r>
      <t>5" FIRE PROOF METAL CEILING SPEAKER, 6/3/1.5/0.75W, RED FIRE DOME, EN54-24.</t>
    </r>
    <r>
      <rPr>
        <b/>
        <sz val="11"/>
        <color rgb="FFC00000"/>
        <rFont val="Calibri"/>
        <family val="2"/>
        <scheme val="minor"/>
      </rPr>
      <t xml:space="preserve"> Replacing Part No. L-VCM6B/EN to align with UL.</t>
    </r>
  </si>
  <si>
    <t>011145F</t>
  </si>
  <si>
    <t>UNP BI-DIRECTIONAL PAGING RELAY FOR ANALOG SYSTEM CONNECTIVITY</t>
  </si>
  <si>
    <t>RDVM1G</t>
  </si>
  <si>
    <t>DIGITAL VOICE OPTION,UP TO 16 MSGS</t>
  </si>
  <si>
    <t>UNP-BNDLADD-25</t>
  </si>
  <si>
    <r>
      <t xml:space="preserve">UNP LICENSE ADDITIONAL BUNDLE 25 IP, DESKTOP, MOBILE ENDPOINTS </t>
    </r>
    <r>
      <rPr>
        <b/>
        <sz val="11"/>
        <color theme="1"/>
        <rFont val="Calibri"/>
        <family val="2"/>
        <scheme val="minor"/>
      </rPr>
      <t>(SKU ORDER QTY 98+)</t>
    </r>
  </si>
  <si>
    <r>
      <t>UNP LICENSE ADDITIONAL BUNDLE 25 IP, DESKTOP, MOBILE ENDPOINTS</t>
    </r>
    <r>
      <rPr>
        <b/>
        <sz val="11"/>
        <color theme="1"/>
        <rFont val="Calibri"/>
        <family val="2"/>
        <scheme val="minor"/>
      </rPr>
      <t xml:space="preserve"> (SKU ORDER QTY 38-97)</t>
    </r>
  </si>
  <si>
    <r>
      <t xml:space="preserve">UNP LICENSE ADDITIONAL BUNDLE 25 IP, DESKTOP, MOBILE ENDPOINTS </t>
    </r>
    <r>
      <rPr>
        <b/>
        <sz val="11"/>
        <color theme="1"/>
        <rFont val="Calibri"/>
        <family val="2"/>
        <scheme val="minor"/>
      </rPr>
      <t>(SKU ORDER QTY 18-37)</t>
    </r>
  </si>
  <si>
    <r>
      <t xml:space="preserve">UNP LICENSE ADDITIONAL BUNDLE 25 IP, DESKTOP, MOBILE ENDPOINTS </t>
    </r>
    <r>
      <rPr>
        <b/>
        <sz val="11"/>
        <color theme="1"/>
        <rFont val="Calibri"/>
        <family val="2"/>
        <scheme val="minor"/>
      </rPr>
      <t>(SKU ORDER QTY 8-17)</t>
    </r>
  </si>
  <si>
    <r>
      <t xml:space="preserve">UNP LICENSE ADDITIONAL BUNDLE 25 IP, DESKTOP, MOBILE ENDPOINTS </t>
    </r>
    <r>
      <rPr>
        <b/>
        <sz val="11"/>
        <color theme="1"/>
        <rFont val="Calibri"/>
        <family val="2"/>
        <scheme val="minor"/>
      </rPr>
      <t>(SKU ORDER QTY 1-7)</t>
    </r>
  </si>
  <si>
    <t>UNP-BNDLBASE-50</t>
  </si>
  <si>
    <t>UNP BASE BUNDLE LICENSE 50 IP, DESKTOP, MOBILE ENDPOINTS</t>
  </si>
  <si>
    <t>UNP-HABNDLADD-25</t>
  </si>
  <si>
    <r>
      <t xml:space="preserve">UNP HIGH AVAILABILITY LICENSE ADDITIONAL BUNDLE 25 IP, DESKTOP, MOBILE ENDPOINTS </t>
    </r>
    <r>
      <rPr>
        <b/>
        <sz val="11"/>
        <color theme="1"/>
        <rFont val="Calibri"/>
        <family val="2"/>
        <scheme val="minor"/>
      </rPr>
      <t>(SKU ORDER QTY 98+)</t>
    </r>
  </si>
  <si>
    <r>
      <t>UNP HIGH AVAILABILITY LICENSE ADDITIONAL BUNDLE 25 IP, DESKTOP, MOBILE ENDPOINTS</t>
    </r>
    <r>
      <rPr>
        <b/>
        <sz val="11"/>
        <color theme="1"/>
        <rFont val="Calibri"/>
        <family val="2"/>
        <scheme val="minor"/>
      </rPr>
      <t xml:space="preserve"> (SKU ORDER QTY 38-97)</t>
    </r>
  </si>
  <si>
    <r>
      <t xml:space="preserve">UNP HIGH AVAILABILITY LICENSE ADDITIONAL BUNDLE 25 IP, DESKTOP, MOBILE ENDPOINTS </t>
    </r>
    <r>
      <rPr>
        <b/>
        <sz val="11"/>
        <color theme="1"/>
        <rFont val="Calibri"/>
        <family val="2"/>
        <scheme val="minor"/>
      </rPr>
      <t>(SKU ORDER QTY 18-37)</t>
    </r>
  </si>
  <si>
    <r>
      <t>UNP HIGH AVAILABILITY LICENSE ADDITIONAL BUNDLE 25 IP, DESKTOP, MOBILE ENDPOINTS</t>
    </r>
    <r>
      <rPr>
        <b/>
        <sz val="11"/>
        <color theme="1"/>
        <rFont val="Calibri"/>
        <family val="2"/>
        <scheme val="minor"/>
      </rPr>
      <t xml:space="preserve"> (SKU ORDER QTY 8-17)</t>
    </r>
  </si>
  <si>
    <r>
      <t xml:space="preserve">UNP HIGH AVAILABILITY LICENSE ADDITIONAL BUNDLE 25 IP, DESKTOP, MOBILE ENDPOINTS </t>
    </r>
    <r>
      <rPr>
        <b/>
        <sz val="11"/>
        <color theme="1"/>
        <rFont val="Calibri"/>
        <family val="2"/>
        <scheme val="minor"/>
      </rPr>
      <t>(SKU ORDER QTY 1-7)</t>
    </r>
  </si>
  <si>
    <t>UNP-HABNDLBASE-50</t>
  </si>
  <si>
    <t>UNP HIGH AVAILABILITY BASE BUNDLE LICENSE 50 IP, DESKTOP, MOBILE ENDPOINTS (SKU QTY 1)</t>
  </si>
  <si>
    <t>UNP-HAIPADD-25</t>
  </si>
  <si>
    <r>
      <t xml:space="preserve">UNP HIGH AVAILABILITY  LICENSE ADDITIONAL 25 IP ENDPOINTS </t>
    </r>
    <r>
      <rPr>
        <b/>
        <sz val="11"/>
        <color theme="1"/>
        <rFont val="Calibri"/>
        <family val="2"/>
        <scheme val="minor"/>
      </rPr>
      <t>(SKU ORDER QTY 98+)</t>
    </r>
  </si>
  <si>
    <r>
      <t xml:space="preserve">UNP HIGH AVAILABILITY LICENSE ADDITIONAL 25 IP ENDPOINTS </t>
    </r>
    <r>
      <rPr>
        <b/>
        <sz val="11"/>
        <color theme="1"/>
        <rFont val="Calibri"/>
        <family val="2"/>
        <scheme val="minor"/>
      </rPr>
      <t>(SKU ORDER QTY 38-97)</t>
    </r>
  </si>
  <si>
    <r>
      <t xml:space="preserve">UNP HIGH AVAILABILITY LICENSE ADDITIONAL 25 IP ENDPOINTS </t>
    </r>
    <r>
      <rPr>
        <b/>
        <sz val="11"/>
        <color theme="1"/>
        <rFont val="Calibri"/>
        <family val="2"/>
        <scheme val="minor"/>
      </rPr>
      <t>(SKU ORDER QTY 18-37)</t>
    </r>
  </si>
  <si>
    <r>
      <t>UNP HIGH AVAILABILITY LICENSE ADDITIONAL 25 IP ENDPOINTS</t>
    </r>
    <r>
      <rPr>
        <b/>
        <sz val="11"/>
        <color theme="1"/>
        <rFont val="Calibri"/>
        <family val="2"/>
        <scheme val="minor"/>
      </rPr>
      <t xml:space="preserve"> (SKU ORDER QTY 8-17)</t>
    </r>
  </si>
  <si>
    <r>
      <t xml:space="preserve">UNP HIGH AVAILABILITY LICENSE ADDITIONAL 25 IP ENDPOINTS  </t>
    </r>
    <r>
      <rPr>
        <b/>
        <sz val="11"/>
        <color theme="1"/>
        <rFont val="Calibri"/>
        <family val="2"/>
        <scheme val="minor"/>
      </rPr>
      <t>(SKU ORDER QTY 1-7)</t>
    </r>
  </si>
  <si>
    <t>UNP-HAIPBASE-50</t>
  </si>
  <si>
    <t>UNP HIGH AVAABILITY BASE LICENSE 50 IP ENDPOINTS (SKU QTY 1)</t>
  </si>
  <si>
    <t>UNP-HAMOBADD-25</t>
  </si>
  <si>
    <r>
      <t>UNP HIGH AVAILABILITY LICENSE ADDITIONAL 25 MOBILE ENDPOINTS</t>
    </r>
    <r>
      <rPr>
        <b/>
        <sz val="11"/>
        <color theme="1"/>
        <rFont val="Calibri"/>
        <family val="2"/>
        <scheme val="minor"/>
      </rPr>
      <t xml:space="preserve"> (SKU ORDER QTY 98+)</t>
    </r>
  </si>
  <si>
    <r>
      <t>UNP HIGH AVAILABILITY LICENSE ADDITIONAL 25 MOBILE ENDPOINTS</t>
    </r>
    <r>
      <rPr>
        <b/>
        <sz val="11"/>
        <color theme="1"/>
        <rFont val="Calibri"/>
        <family val="2"/>
        <scheme val="minor"/>
      </rPr>
      <t xml:space="preserve"> (SKU ORDER QTY 8-17)</t>
    </r>
  </si>
  <si>
    <r>
      <t>UNP HIGH AVAILABILITY LICENSE ADDITIONAL 25 MOBILE ENDPOINTS</t>
    </r>
    <r>
      <rPr>
        <b/>
        <sz val="11"/>
        <color theme="1"/>
        <rFont val="Calibri"/>
        <family val="2"/>
        <scheme val="minor"/>
      </rPr>
      <t xml:space="preserve"> (SKU ORDER QTY 38-97)</t>
    </r>
  </si>
  <si>
    <r>
      <t xml:space="preserve">UNP HIGH AVAILABILITY LICENSE ADDITIONAL 25 MOBILE ENDPOINTS </t>
    </r>
    <r>
      <rPr>
        <b/>
        <sz val="11"/>
        <color theme="1"/>
        <rFont val="Calibri"/>
        <family val="2"/>
        <scheme val="minor"/>
      </rPr>
      <t>(SKU ORDER QTY 18-37)</t>
    </r>
  </si>
  <si>
    <r>
      <t xml:space="preserve">UNP HIGH AVAILABILITY LICENSE ADDITIONAL 25 MOBILE ENDPOINTS </t>
    </r>
    <r>
      <rPr>
        <b/>
        <sz val="11"/>
        <color theme="1"/>
        <rFont val="Calibri"/>
        <family val="2"/>
        <scheme val="minor"/>
      </rPr>
      <t>(SKU ORDER QTY 1-7)</t>
    </r>
  </si>
  <si>
    <t>UNP-HAMOBBASE-50</t>
  </si>
  <si>
    <t>UNP  HIGH AVAILABILITYY BASE LICENSE 50 MOBILE ENDPOINTS (SKU QTY 1)</t>
  </si>
  <si>
    <t>UNP-HASLEDADD-25</t>
  </si>
  <si>
    <r>
      <t xml:space="preserve">UNP HIGH AVAILABILITY SLED LICENSE ADDITIONAL BUNDLE 25 IP, DESKTOP, MOBILE ENDPOINTS </t>
    </r>
    <r>
      <rPr>
        <b/>
        <sz val="11"/>
        <color theme="1"/>
        <rFont val="Calibri"/>
        <family val="2"/>
        <scheme val="minor"/>
      </rPr>
      <t>(SKU ORDER QTY 98+)</t>
    </r>
  </si>
  <si>
    <r>
      <t xml:space="preserve">UNP HIGH AVAILABILITY SLED LICENSE ADDITIONAL BUNDLE 25 IP, DESKTOP, MOBILE ENDPOINTS </t>
    </r>
    <r>
      <rPr>
        <b/>
        <sz val="11"/>
        <color theme="1"/>
        <rFont val="Calibri"/>
        <family val="2"/>
        <scheme val="minor"/>
      </rPr>
      <t>(SKU ORDER QTY 8-17)</t>
    </r>
  </si>
  <si>
    <r>
      <t xml:space="preserve">UNP HIGH AVAILABILITY SLED LICENSE ADDITIONAL BUNDLE 25 IP, DESKTOP, MOBILE ENDPOINTS </t>
    </r>
    <r>
      <rPr>
        <b/>
        <sz val="11"/>
        <color theme="1"/>
        <rFont val="Calibri"/>
        <family val="2"/>
        <scheme val="minor"/>
      </rPr>
      <t>(SKU ORDER QTY 38-97)</t>
    </r>
  </si>
  <si>
    <r>
      <t xml:space="preserve">UNP HIGH AVAILABILITY SLED LICENSE ADDITIONAL BUNDLE 25 IP, DESKTOP, MOBILE ENDPOINTS </t>
    </r>
    <r>
      <rPr>
        <b/>
        <sz val="11"/>
        <color theme="1"/>
        <rFont val="Calibri"/>
        <family val="2"/>
        <scheme val="minor"/>
      </rPr>
      <t>(SKU ORDER QTY 18-37)</t>
    </r>
  </si>
  <si>
    <r>
      <t xml:space="preserve">UNP HIGH AVAILABILITY SLED LICENSE ADDITIONAL BUNDLE 25 IP, DESKTOP, MOBILE ENDPOINTS </t>
    </r>
    <r>
      <rPr>
        <b/>
        <sz val="11"/>
        <color theme="1"/>
        <rFont val="Calibri"/>
        <family val="2"/>
        <scheme val="minor"/>
      </rPr>
      <t>(SKU ORDER QTY 1-7)</t>
    </r>
  </si>
  <si>
    <t>UNP-HASLEDBASE-50</t>
  </si>
  <si>
    <t>UNP HIGH AVAILABILITY SLED BASE BUNDLE LICENSE 50 IP, DESKTOP, MOBILE ENDPOINTS (SKU QTY 1)</t>
  </si>
  <si>
    <t>UNP-IPADD-25</t>
  </si>
  <si>
    <r>
      <t>UNP LICENSE ADDITIONAL 25 MOBILE ENDPOINTS</t>
    </r>
    <r>
      <rPr>
        <b/>
        <sz val="11"/>
        <color theme="1"/>
        <rFont val="Calibri"/>
        <family val="2"/>
        <scheme val="minor"/>
      </rPr>
      <t xml:space="preserve"> (SKU ORDER QTY 98+)</t>
    </r>
  </si>
  <si>
    <r>
      <t>UNP LICENSE ADDITIONAL 25 MOBILE ENDPOINTS</t>
    </r>
    <r>
      <rPr>
        <b/>
        <sz val="11"/>
        <color theme="1"/>
        <rFont val="Calibri"/>
        <family val="2"/>
        <scheme val="minor"/>
      </rPr>
      <t xml:space="preserve"> (SKU ORDER QTY 38-97)</t>
    </r>
  </si>
  <si>
    <r>
      <t xml:space="preserve">UNP LICENSE ADDITIONAL 25 MOBILE ENDPOINTS </t>
    </r>
    <r>
      <rPr>
        <b/>
        <sz val="11"/>
        <color theme="1"/>
        <rFont val="Calibri"/>
        <family val="2"/>
        <scheme val="minor"/>
      </rPr>
      <t>(SKU ORDER QTY 18-37)</t>
    </r>
  </si>
  <si>
    <r>
      <t xml:space="preserve">UNP LICENSE ADDITIONAL 25 MOBILE ENDPOINTS </t>
    </r>
    <r>
      <rPr>
        <b/>
        <sz val="11"/>
        <color theme="1"/>
        <rFont val="Calibri"/>
        <family val="2"/>
        <scheme val="minor"/>
      </rPr>
      <t>(SKU ORDER QTY 8-17)</t>
    </r>
  </si>
  <si>
    <r>
      <t xml:space="preserve">UNP LICENSE ADDITIONAL 25 MOBILE ENDPOINTS </t>
    </r>
    <r>
      <rPr>
        <b/>
        <sz val="11"/>
        <color theme="1"/>
        <rFont val="Calibri"/>
        <family val="2"/>
        <scheme val="minor"/>
      </rPr>
      <t>(SKU ORDER QTY 1-7)</t>
    </r>
  </si>
  <si>
    <t>UNP-IPBASE-50</t>
  </si>
  <si>
    <t>UNP BASE LICENSE 50 IP ENDPOINTS</t>
  </si>
  <si>
    <t>UNP-LIC-TRIAL</t>
  </si>
  <si>
    <t>UNP NFR LICENSE AND ONSITE TRAINING COURSE (PER PERSON)</t>
  </si>
  <si>
    <t>UNP-MOBADD-25</t>
  </si>
  <si>
    <t>UNP-MOBBASE-50</t>
  </si>
  <si>
    <t>UNP BASE LICENSE 50 MOBILE ENDPOINTS</t>
  </si>
  <si>
    <t>UNP-SLEDADD-25</t>
  </si>
  <si>
    <r>
      <t xml:space="preserve">UNP SLED LICENSE ADDITIONAL BUNDLE 25 IP, DESKTOP, MOBILE ENDPOINTS </t>
    </r>
    <r>
      <rPr>
        <b/>
        <sz val="11"/>
        <color theme="1"/>
        <rFont val="Calibri"/>
        <family val="2"/>
        <scheme val="minor"/>
      </rPr>
      <t xml:space="preserve"> (SKU ORDER QTY 98+)</t>
    </r>
  </si>
  <si>
    <r>
      <t xml:space="preserve">UNP SLED LICENSE ADDITIONAL BUNDLE 25 IP, DESKTOP, MOBILE ENDPOINTS </t>
    </r>
    <r>
      <rPr>
        <b/>
        <sz val="11"/>
        <color theme="1"/>
        <rFont val="Calibri"/>
        <family val="2"/>
        <scheme val="minor"/>
      </rPr>
      <t xml:space="preserve"> (SKU ORDER QTY 38-97)</t>
    </r>
  </si>
  <si>
    <r>
      <t xml:space="preserve">UNP SLED LICENSE ADDITIONAL BUNDLE 25 IP, DESKTOP, MOBILE ENDPOINTS </t>
    </r>
    <r>
      <rPr>
        <b/>
        <sz val="11"/>
        <color theme="1"/>
        <rFont val="Calibri"/>
        <family val="2"/>
        <scheme val="minor"/>
      </rPr>
      <t xml:space="preserve"> (SKU ORDER QTY 18-37)</t>
    </r>
  </si>
  <si>
    <r>
      <t xml:space="preserve">UNP SLED LICENSE ADDITIONAL BUNDLE 25 IP, DESKTOP, MOBILE ENDPOINTS </t>
    </r>
    <r>
      <rPr>
        <b/>
        <sz val="11"/>
        <color theme="1"/>
        <rFont val="Calibri"/>
        <family val="2"/>
        <scheme val="minor"/>
      </rPr>
      <t xml:space="preserve"> (SKU ORDER QTY 8-17)</t>
    </r>
  </si>
  <si>
    <r>
      <t>UNP SLED LICENSE ADDITIONAL BUNDLE 25 IP, DESKTOP, MOBILE ENDPOINTS</t>
    </r>
    <r>
      <rPr>
        <b/>
        <sz val="11"/>
        <color theme="1"/>
        <rFont val="Calibri"/>
        <family val="2"/>
        <scheme val="minor"/>
      </rPr>
      <t xml:space="preserve"> (SKU ORDER QTY 1-7)</t>
    </r>
  </si>
  <si>
    <t>UNP-SLEDBASE-50</t>
  </si>
  <si>
    <t>UNP SLED BASE BUNDLE LICENSE 50 IP, DESKTOP, MOBILE ENDPOINTS</t>
  </si>
  <si>
    <t>HN-PTT</t>
  </si>
  <si>
    <t>PUSH-TO-TALK MICROPHONE</t>
  </si>
  <si>
    <t>HN-SDB40</t>
  </si>
  <si>
    <t xml:space="preserve">PROFESSIONAL TTS SPEECH ENGINE (STANDARD: MALE &amp; FEMALE VOICE IN ENGLISH; OTHER LANGUAGES REQUIRE SEPARATE QUOTATION) </t>
  </si>
  <si>
    <t>X-DA1500EN-A</t>
  </si>
  <si>
    <r>
      <t>HIGH EFFICIENCY CLASS D POWER AMPLIFIER, 1X500W, 100V/70 OUTPUT, WITH 100 - 240 VAC INPUT AND 24 VDC BACKUP POWER SUPPLY.</t>
    </r>
    <r>
      <rPr>
        <b/>
        <sz val="11"/>
        <color rgb="FFC00000"/>
        <rFont val="Calibri"/>
        <family val="2"/>
        <scheme val="minor"/>
      </rPr>
      <t xml:space="preserve"> Replacing Part No. X-DA1500EN to align with UL.</t>
    </r>
  </si>
  <si>
    <t>X-DA2250EN-A</t>
  </si>
  <si>
    <r>
      <t xml:space="preserve">HIGH EFFICIENCY CLASS D POWER AMPLIFIER, 2X250W, 100V/70 OUTPUT, WITH 100 - 240 VAC INPUT AND 24 VDC BACKUP POWER SUPPLY. </t>
    </r>
    <r>
      <rPr>
        <b/>
        <sz val="11"/>
        <color rgb="FFC00000"/>
        <rFont val="Calibri"/>
        <family val="2"/>
        <scheme val="minor"/>
      </rPr>
      <t>Replacing Part No. X-DA2250EN to align with UL.</t>
    </r>
  </si>
  <si>
    <t>X-DA4125EN-A</t>
  </si>
  <si>
    <r>
      <t xml:space="preserve">HIGH EFFICIENCY CLASS D POWER AMPLIFIER, 4X125W, 100V/70 OUTPUT, WITH 100 - 240 VAC INPUT AND 24 VDC BACKUP POWER SUPPLY.  </t>
    </r>
    <r>
      <rPr>
        <b/>
        <sz val="11"/>
        <color rgb="FFC00000"/>
        <rFont val="Calibri"/>
        <family val="2"/>
        <scheme val="minor"/>
      </rPr>
      <t>Replacing Part No. X-DA4125EN to align with UL.</t>
    </r>
  </si>
  <si>
    <t>X-DCS3000-A</t>
  </si>
  <si>
    <r>
      <t xml:space="preserve">DIGITAL INTEGRATED SYSTEM MANAGER, 8 ZONES, MULTI-FUNCTIONAL INTEGRATION, WITHOUT PTT MICROPHONE.  </t>
    </r>
    <r>
      <rPr>
        <b/>
        <sz val="11"/>
        <color rgb="FFC00000"/>
        <rFont val="Calibri"/>
        <family val="2"/>
        <scheme val="minor"/>
      </rPr>
      <t>Replacing Part No. X-DCS3000 to align with UL.</t>
    </r>
  </si>
  <si>
    <t>X-K4</t>
  </si>
  <si>
    <t>4-BUTTON KEYPAD EXTENSION UNIT FOR X-NPMS</t>
  </si>
  <si>
    <t>X-K8(EX)</t>
  </si>
  <si>
    <r>
      <t xml:space="preserve">8-BUTTON KEYPAD EXTENSION UNIT FOR X-NPMS. </t>
    </r>
    <r>
      <rPr>
        <b/>
        <sz val="11"/>
        <color rgb="FFC00000"/>
        <rFont val="Calibri"/>
        <family val="2"/>
        <scheme val="minor"/>
      </rPr>
      <t>Replacing Part No. X-K8 to align with UL.</t>
    </r>
  </si>
  <si>
    <t>X-ND100(UL)</t>
  </si>
  <si>
    <r>
      <t xml:space="preserve">DIGITAL NOISE DETECTOR. </t>
    </r>
    <r>
      <rPr>
        <b/>
        <sz val="11"/>
        <color rgb="FFC00000"/>
        <rFont val="Calibri"/>
        <family val="2"/>
        <scheme val="minor"/>
      </rPr>
      <t>Replacing Part No.X-ND100 to align with UL.</t>
    </r>
  </si>
  <si>
    <t>X-NPMS</t>
  </si>
  <si>
    <t>CONFIGURABLE NETWORK PAGING CONSOLE, 7" TFT TOUCH SCREEN, SUITABLE FOR DESKTOP FLUSH MOUNT</t>
  </si>
  <si>
    <t>X-NRI/EN-A</t>
  </si>
  <si>
    <r>
      <t xml:space="preserve">NETWORK RESOURCE INTERFACE, 4 CHANNELS NETWORK AUDIO SOURCE, 32 DRY CONTACTS IN AND 8 DRY CONTACTS OUT. </t>
    </r>
    <r>
      <rPr>
        <b/>
        <sz val="11"/>
        <color rgb="FFC00000"/>
        <rFont val="Calibri"/>
        <family val="2"/>
        <scheme val="minor"/>
      </rPr>
      <t>Replacing Part NoX-NRI/EN to align with UL.</t>
    </r>
  </si>
  <si>
    <t>X-SP2000</t>
  </si>
  <si>
    <t>X-SMART SYSTEM RESOURCE PLATFORM (SERVER)</t>
  </si>
  <si>
    <t>X-SPT900</t>
  </si>
  <si>
    <t>X-SMART MED TO SMALL PROJECT SYSTEM MANAGEMENT SOFTWARE PACKAGE (INCLUDE 1 SEVER AND 1 CLIENT INTERFACE)</t>
  </si>
  <si>
    <t>X-ST2000</t>
  </si>
  <si>
    <t>X-SMART CLIENT INTERFACE</t>
  </si>
  <si>
    <t>ABB-1</t>
  </si>
  <si>
    <t xml:space="preserve">ANNUNCIATOR BACK BOX, MOUNTS ONE ANNUNCIATOR MODULE </t>
  </si>
  <si>
    <t>ABB-2</t>
  </si>
  <si>
    <t xml:space="preserve">ANNUNCIATOR BACK BOX, MOUNTS TWO ANNUNCIATOR MODULES </t>
  </si>
  <si>
    <t>ABP-1</t>
  </si>
  <si>
    <t>ANNUNCIATOR BLANK PLATE, FOR CAB-5</t>
  </si>
  <si>
    <t>ABS-TD</t>
  </si>
  <si>
    <t>SURFACE (OR SEMI-FLUSH) MOUNT BACKBOX.  USED WITH NCD BLACK.</t>
  </si>
  <si>
    <t>BP-5</t>
  </si>
  <si>
    <t>BATTERY DRESS PANEL FOR CAB-5 SERIES, CAB-5</t>
  </si>
  <si>
    <t>CHS-ADP</t>
  </si>
  <si>
    <t>ADAPTER PLATE TO MOUNT CAB-4 CHASSIS IN CAB-5</t>
  </si>
  <si>
    <t>DP-4A</t>
  </si>
  <si>
    <t>DRESS PANEL; MOUNTS 4 ACM-30 ANNUNCIATORS, FOR CAB-5</t>
  </si>
  <si>
    <t>DP-4A-CB4</t>
  </si>
  <si>
    <t xml:space="preserve">DRESS PANEL; MOUNTS 4 ACM-30 ANNUNCIATORS IN CAB-4 </t>
  </si>
  <si>
    <t>DPA-2A5</t>
  </si>
  <si>
    <t>DRESS PLATE FOR C5A-NW, SUPPORTS DVC-KD WITH 2 ACM-30 ANNUNCIATOR POSITIONS. FOR CAB-5</t>
  </si>
  <si>
    <t>DPA-C5</t>
  </si>
  <si>
    <t>DRESS PLATE FOR C5A-M; MICROPHONE AND TELEPHONE OPENING, FOR CAB-5</t>
  </si>
  <si>
    <t>DP-BLN</t>
  </si>
  <si>
    <t>DRESS PANEL BLANK; COVERS UNUSED CABINET ROW FOR CAB-5</t>
  </si>
  <si>
    <t>DP-T2A</t>
  </si>
  <si>
    <t>DRESS PANEL; 10" TOUCHSCREEN DISPLAY AND 2 ANNUNICATORS FOR CAB-5</t>
  </si>
  <si>
    <t>DP-T2A-CB4</t>
  </si>
  <si>
    <t>DRESS PANEL; MOUNTS 10" TOUCHSCREEN DISPLAY AND 2 ACM-30 IN CAB-4</t>
  </si>
  <si>
    <t>DR-A5</t>
  </si>
  <si>
    <t>A SIZE DOOR, LOCK &amp; KEYS FOR CAB-5</t>
  </si>
  <si>
    <t>DR-A5B</t>
  </si>
  <si>
    <t>A SIZE BLANK DOOR, LOCK &amp; KEYS FOR CAB-5</t>
  </si>
  <si>
    <t>DR-B5</t>
  </si>
  <si>
    <t>B SIZE DOOR, LOCK &amp; KEYS FOR CAB-5</t>
  </si>
  <si>
    <t>DR-B5B</t>
  </si>
  <si>
    <t>B SIZE BLANK DOOR, LOCK &amp; KEYS FOR CAB-5</t>
  </si>
  <si>
    <t>DR-C5</t>
  </si>
  <si>
    <t>C SIZE DOOR, LOCK &amp; KEYS FOR CAB-5</t>
  </si>
  <si>
    <t>DR-C5B</t>
  </si>
  <si>
    <t>C SIZE BLANK DOOR, LOCK &amp; KEYS FOR CAB-5</t>
  </si>
  <si>
    <t>DR-D5</t>
  </si>
  <si>
    <t>D SIZE DOOR, LOCK &amp; KEYS FOR CAB-5</t>
  </si>
  <si>
    <t>DR-D5B</t>
  </si>
  <si>
    <t>D SIZE BLANK DOOR, LOCK &amp; KEYS FOR CAB-5</t>
  </si>
  <si>
    <t>DR-E5</t>
  </si>
  <si>
    <t>E SIZE DOOR, LOCK &amp; KEYS FOR CAB-5</t>
  </si>
  <si>
    <t>DR-E5B</t>
  </si>
  <si>
    <t>E SIZE BLANK DOOR, LOCK &amp; KEYS FOR CAB-5</t>
  </si>
  <si>
    <t>DTR-A5</t>
  </si>
  <si>
    <t>A SIZE DOOR RED DOOR TRIM, CAB-5</t>
  </si>
  <si>
    <t>DTR-B5</t>
  </si>
  <si>
    <t>B SIZE DOOR RED DOOR TRIM, CAB-5</t>
  </si>
  <si>
    <t>DTR-C5</t>
  </si>
  <si>
    <t>C SIZE DOOR RED DOOR TRIM, CAB-5</t>
  </si>
  <si>
    <t>DTR-D5</t>
  </si>
  <si>
    <t>D SIZE DOOR RED DOOR TRIM, CAB-5</t>
  </si>
  <si>
    <t>DTR-E5</t>
  </si>
  <si>
    <t>E SIZE DOOR RED DOOR TRIM, CAB-5</t>
  </si>
  <si>
    <t>NBB-2</t>
  </si>
  <si>
    <t xml:space="preserve">ANNUNCIATOR BACK BOX; MOUNTS ONE 10" DISPLAY MODULE </t>
  </si>
  <si>
    <t>SBB-A5</t>
  </si>
  <si>
    <t>CAB-5 STANDARD BACK BOX SIZE A, ONE ROW</t>
  </si>
  <si>
    <t>SBB-B5</t>
  </si>
  <si>
    <t>CAB-5 STANDARD BACK BOX SIZE B, TWO ROW</t>
  </si>
  <si>
    <t>SBB-C5</t>
  </si>
  <si>
    <t>CAB-5 STANDARD BACK BOX SIZE C, THREE ROW</t>
  </si>
  <si>
    <t>SBB-D5</t>
  </si>
  <si>
    <t>CAB-5 STANDARD BACK BOX SIZE D, FOUR ROW</t>
  </si>
  <si>
    <t>SBB-E5</t>
  </si>
  <si>
    <t>CAB-5 STANDARD BACK BOX SIZE E, FIVE ROW</t>
  </si>
  <si>
    <t>50160636-001</t>
  </si>
  <si>
    <t>CLSS GATEWAY KIT. INCLUDES 30” NUP CABLE AND NOTIFIER LOCK AND KEY SET</t>
  </si>
  <si>
    <t>CCM-ATT-HON</t>
  </si>
  <si>
    <t>CLSS CELLULAR COMMUNICATION MODULE FOR ATT</t>
  </si>
  <si>
    <t>CCM-VZ-HON</t>
  </si>
  <si>
    <t>CLSS CELLULAR COMMUNICATION MODULE FOR VERIZON</t>
  </si>
  <si>
    <t>CLSS-BC</t>
  </si>
  <si>
    <t>CLSS CHECKPOINT BARCODE LABELS (ROLL OF 1,000)</t>
  </si>
  <si>
    <t>HON-CGW-MBB</t>
  </si>
  <si>
    <t>CLSS GATEWAY, WITH ENCLOSURE (NOTIFIER LOCK AND CABLE KIT, 50160636-001 SOLD SEPARATELY)</t>
  </si>
  <si>
    <t>HWF2A-COM</t>
  </si>
  <si>
    <t>LTE / IP SINGLE OR DUAL PATH COMMERCIAL FIRE COMMUNICATOR FOR AT&amp;T</t>
  </si>
  <si>
    <t>HWF2V-COM</t>
  </si>
  <si>
    <t>LTE / IP SINGLE OR DUAL PATH COMMERCIAL FIRE COMMUNICATOR FOR VERIZON</t>
  </si>
  <si>
    <t>HW-TG7LAF02</t>
  </si>
  <si>
    <t>CLSS-ENABLED TELGUARD LTE COMMERCIAL FIRE ALARM COMMUNICATOR (AT&amp;T)</t>
  </si>
  <si>
    <t>HW-TG7LVF02</t>
  </si>
  <si>
    <t>CLSS-ENABLED TELGUARD LTE COMMERCIAL FIRE ALARM COMMUNICATOR (VERIZON WIRELESS)</t>
  </si>
  <si>
    <t>CONVENTIONAL 4-WIRE SMOKE IMAGING BEAM DETECTOR W/ REFLECTOR</t>
  </si>
  <si>
    <t>FCO-951</t>
  </si>
  <si>
    <t>INTELLIQUAD PLUS INTELLIGENT ADDRESSABLE COMBINATION MULTI-CRITERIA FIRE AND CARBON MONOXIDE (CO) DETECTOR WITH FLASHSCAN.  COMBINES PHOTOELECTRIC, THERMAL, INFRARED AND CO SENSORS TO DETECT FIRE / SMOKE.  CO LEVEL IS ALSO MONITORED AND REPORTED SEPARATELY FOR LIFE SAFETY PURPOSES - WHITE</t>
  </si>
  <si>
    <t>FCO-951-IV</t>
  </si>
  <si>
    <t>INTELLIQUAD PLUS INTELLIGENT ADDRESSABLE COMBINATION MULTI-CRITERIA FIRE AND CARBON MONOXIDE (CO) DETECTOR WITH FLASHSCAN.  COMBINES PHOTOELECTRIC, THERMAL, INFRARED AND CO SENSORS TO DETECT FIRE / SMOKE.  CO LEVEL IS ALSO MONITORED AND REPORTED SEPARATELY FOR LIFE SAFETY PURPOSES - IVORY</t>
  </si>
  <si>
    <t>FS-OSI-RI</t>
  </si>
  <si>
    <t>OSI-R</t>
  </si>
  <si>
    <t>BEAM DETECTOR WITH REFLECTOR, UL LISTED.  SAME AS PART NO OSI-R-SS</t>
  </si>
  <si>
    <t>B300-6</t>
  </si>
  <si>
    <t>INTELLIGENT FLANGED MOUNTING BASE; 6" INCH; WHITE</t>
  </si>
  <si>
    <t>B300-6-BP</t>
  </si>
  <si>
    <t>INTELLIGENT FLANGED MOUNTING BASE; 6" INCH; PACK OF 10; WHITE</t>
  </si>
  <si>
    <t>B300-6-IV</t>
  </si>
  <si>
    <t>INTELLIGENT FLANGED MOUNTING BASE; 6" INCH; IVORY</t>
  </si>
  <si>
    <t>B501-BL</t>
  </si>
  <si>
    <t>INTELLIGENT DETECTOR BASE, WITHOUT FLANGE; BLACK</t>
  </si>
  <si>
    <t>B501-IV</t>
  </si>
  <si>
    <t>INTELLIGENT DETECTOR BASE, WITHOUT FLANGE; IVORY</t>
  </si>
  <si>
    <t>B501-WHITE-BP</t>
  </si>
  <si>
    <t>INTELLIGENT DETECTOR BASE, WITHOUT FLANGE; WHITE - BULK PACK</t>
  </si>
  <si>
    <t>CK300-CO-BL</t>
  </si>
  <si>
    <t>COLOR KIT; CO BLACK</t>
  </si>
  <si>
    <t>CK300-CO-IV</t>
  </si>
  <si>
    <t>COLOR KIT; CO IVORY</t>
  </si>
  <si>
    <t>CK300-IR</t>
  </si>
  <si>
    <t>PTIR COLOR KIT (INCLUDES COVER AND TRIM RING) TR300 TR300-IV — TRIM RING — SMB600 SURFACE MOUNTING KIT (FLANGED), WHITE</t>
  </si>
  <si>
    <t>CK300-IR-BL</t>
  </si>
  <si>
    <t>PTIR COLOR KIT (INCLUDES COVER AND TRIM RING) TR300 TR300-IV — TRIM RING — SMB600 SURFACE MOUNTING KIT (FLANGED), BLACK</t>
  </si>
  <si>
    <t>CK300-IR-IV</t>
  </si>
  <si>
    <t>PTIR COLOR KIT (INCLUDES COVER AND TRIM RING) TR300 TR300-IV — TRIM RING — SMB600 SURFACE MOUNTING KIT (FLANGED), IVORY</t>
  </si>
  <si>
    <t>DUCTCOV</t>
  </si>
  <si>
    <t>REPLACEMENT COVER FOR SK-DUCT AND DNR DUCT SMOKE DETECTORS</t>
  </si>
  <si>
    <t>DUCTCOVW</t>
  </si>
  <si>
    <t>REPLACEMENT COVER FOR DNRW DUCT SMOKE DETECTORS</t>
  </si>
  <si>
    <t>FPC-951</t>
  </si>
  <si>
    <t>INTELLIGENT ADDRESSABLE COMBINATION MULTI-CRITERIA PHOTOELECTRIC AND CARBON MONOXIDE (CO) DETECTOR WITH FLASHSCAN PROTOCOL.  COMBINES PHOTOELECTRIC AND CO SENSORS TO DETECT FIRE / SMOKE.  CO LEVEL IS ALSO MONITORED AND REPORTED SEPARATELY FOR LIFE SAFETY PURPOSES - WHITE</t>
  </si>
  <si>
    <t>FP-IVORY-BP</t>
  </si>
  <si>
    <t>IVORY FACEPLATE 10-PACK</t>
  </si>
  <si>
    <t>FPTI-951</t>
  </si>
  <si>
    <t>MULTI-CRITERIA PHOTO/TEMP/INFRARED DETECTOR - WHITE</t>
  </si>
  <si>
    <t>FPTI-951-IV</t>
  </si>
  <si>
    <t>MULTI-CRITERIA PHOTO/TEMP/INFRARED DETECTOR - IVORY</t>
  </si>
  <si>
    <t>FSCO-951</t>
  </si>
  <si>
    <t>INTELLIGENT ADDRESSABLE CARBON MONOXIDE (CO) DETECTOR WITH FLASHSCAN PROTOCOL. CO LEVEL IS MONITORED AND REPORTED FOR LIFE SAFETY PURPOSES - WHITE</t>
  </si>
  <si>
    <t>FSP-951-SELFT</t>
  </si>
  <si>
    <t xml:space="preserve">SELF TEST INTELLIGENT ADDRESSABLE PHOTO DETECTOR; FLASHSCAN ONLY; WHITE; COMPATIBLE ONLY WITH THE NEW N16 PANEL </t>
  </si>
  <si>
    <t>FSP-951T-SELFT</t>
  </si>
  <si>
    <t>SELF TEST INTELLIGENT ADDRESSABLE PHOTO/THERMAL DETECTOR; FLASHSCAN ONLY; WHITE; COMPATIBLE ONLY WITH THE NEW N16 PANEL</t>
  </si>
  <si>
    <t>INTELLIGENT ADDRESSABLE 135 DEGREE THERMAL DETECTOR WITH FLASHSCAN; WHITE</t>
  </si>
  <si>
    <t>INTELLIGENT ADDRESSABLE HIGH TEMPERATURE 190 DEGREE  HEAT DETECTOR; WITH FLASHSCAN</t>
  </si>
  <si>
    <t>FST-951-IV</t>
  </si>
  <si>
    <t>INTELLIGENT ADDRESSABLE 135 DEGREE THERMAL DETECTOR WITH FLASHSCAN AND CLIP; IVORY</t>
  </si>
  <si>
    <t>FST-951-SELFT</t>
  </si>
  <si>
    <t>SELF TEST INTELLIGENT PROGRAMMABLE THERMAL DETECTOR FLASHSCAN ONLY; WHITE; COMPATIBLE ONLY WITH THE NEW N16 PANEL</t>
  </si>
  <si>
    <t>NCO-200</t>
  </si>
  <si>
    <t>CO DETECTORS, FIRE WARDEN, WHITE</t>
  </si>
  <si>
    <t>NP-200C</t>
  </si>
  <si>
    <t>PHOTO/CO DETECTOR, FIRE WARDEN, WHITE</t>
  </si>
  <si>
    <t>NH-200</t>
  </si>
  <si>
    <t>INTELLIGENT ADDRESSABLE THERMAL DETECTOR. FIXED TEMPERATURE, WITH BASE; WHITE</t>
  </si>
  <si>
    <t>NH-200H</t>
  </si>
  <si>
    <t>INTELLIGENT ADDRESSABLE HIGH HEAT THERMAL DETECTOR; WITH BASE; WHITE</t>
  </si>
  <si>
    <t>NH-200H-IV</t>
  </si>
  <si>
    <t xml:space="preserve"> INTELLIGENT ADDRESSABLE HIGH HEAT THERMAL DETECTOR; WITH BASE; IVORY; FLASCHAN &amp; CLIP</t>
  </si>
  <si>
    <t>NH-200-IV</t>
  </si>
  <si>
    <t>INTELLIGENT ADDRESSABLE THERMAL DETECTOR. FIXED TEMPERATURE, WITH BASE; IVORY; FLASHSCAN &amp; CLIP</t>
  </si>
  <si>
    <t>NH-200R</t>
  </si>
  <si>
    <t>INTELLIGENT ADDRESSABLE RATE-OF-RISE THERMAL DETECTOR; WITH BASE; WHITE</t>
  </si>
  <si>
    <t>NH-200R-IV</t>
  </si>
  <si>
    <t>INTELLIGENT ADDRESSABLE RATE-OF-RISE THERMAL DETECTOR; WITH BASE; WHITE; FLASCHAN &amp; CLIP</t>
  </si>
  <si>
    <t>NP-200</t>
  </si>
  <si>
    <t>INTELLIGENT ADDRESSABLE PHOTO DETECTOR, WITH BASE; WHITE</t>
  </si>
  <si>
    <t>NP-200-IV</t>
  </si>
  <si>
    <t>INTELLIGENT ADDRESSABLE PHOTO DETECTOR, WITH BASE; IVORY; FLASHSCAN &amp; CLIP</t>
  </si>
  <si>
    <t>NP-200R</t>
  </si>
  <si>
    <t>REMOTE TEST CAPABLE INTELLIGENT ADDRESSABLE PHOTO DETECTOR; FOR USE WITH DNR(W) DUCT DETECTOR HOUSING; WHITE</t>
  </si>
  <si>
    <t>NP-200R-IV</t>
  </si>
  <si>
    <t>REMOTE TEST CAPABLE INTELLIGENT ADDRESSABLE PHOTO DETECTOR; FOR USE WITH DNR(W) DUCT DETECTOR HOUSING; IVORY; FLASHCAN &amp; CLIP</t>
  </si>
  <si>
    <t>NP-200T</t>
  </si>
  <si>
    <t>INTELLIGENT ADDRESSABLE PHOTO/THERMAL DETECTOR; WITH BASE; WHITE</t>
  </si>
  <si>
    <t>NP-200T-IV</t>
  </si>
  <si>
    <t>INTELLIGENT ADDRESSABLE PHOTO/THERMAL DETECTOR; WITH BASE; IVORY; FLASHSCAN &amp; CLIP</t>
  </si>
  <si>
    <t>FT-S7</t>
  </si>
  <si>
    <t>HONEYWELL IR TEST LAMP, BATTERY OPERATED FOR TESTOMG FS7/FS10 FIRE DETECTORS UP TO 2FT DISTANCE</t>
  </si>
  <si>
    <t>H-D03-0012-000</t>
  </si>
  <si>
    <t>ACM-30</t>
  </si>
  <si>
    <t>INSPIRE SERIES ANNUNCIATOR CONTROL MODULE CONFIGURABLE FOR ACTIVATION AND INDICATION</t>
  </si>
  <si>
    <t>CPU-16-RTO</t>
  </si>
  <si>
    <t>N16X INTELLIGENT FIRE ALARM CONTROL PANEL; 10" TOUCHSCEEN DISPLAY, CPU, UNIVERSAL AC INPUT POWER SUPPLY AND SIGNALING  LOOP MODULE (318 DEVICES), EXPANDABLE TO 10, CHASSIS MOUNT.  MOUNTS IN CAB-4</t>
  </si>
  <si>
    <t>CPU-N16LD</t>
  </si>
  <si>
    <t>N16X INTELLIGENT FIRE ALARM CONTROL PANEL; 10" TOUCHSCEEN DISPLAY, CPU, UNIVERSAL AC INPUT POWER SUPPLY AND SIGNALING  LOOP MODULE (318 DEVICES), EXPANDABLE TO 10, CHASSIS MOUNT. FOR CAB-5 SERIES</t>
  </si>
  <si>
    <t>CPU-N16LND</t>
  </si>
  <si>
    <t>N16X INTELLIGENT FIRE ALARM CONTROL PANEL WITHOUT DISPLAY; CPU, UNIVERSAL AC INPUT POWER SUPPLY AND SIGNALING  LOOP MODULE (318 DEVICES), EXPANDABLE TO 10, CHASSIS MOUNT. NO DISPLAY - FOR CAB-5 SERIES</t>
  </si>
  <si>
    <t>CPU-N16-RB</t>
  </si>
  <si>
    <t>N16 INTELLIGENT FIRE ALARM CONTROL PANEL REPLACEMENT BOARD; CPU ONLY</t>
  </si>
  <si>
    <t>DIS-10-RD</t>
  </si>
  <si>
    <t xml:space="preserve">10" TOUCHSCREEN REPLACEMENT DISPLAY ASSEMBLY </t>
  </si>
  <si>
    <t>N16e</t>
  </si>
  <si>
    <t>INTELLIGENT FIRE ALARM CONTROL PANEL; INCLUDES ONE SIGNALING LOOP MODULE (318 DEVICES), 10" TOUCHSCEEN DISPLAY, 4 NAC'S, UNIVERSAL AC INPUT POWER SUPPLY AND ENCLOSURE.</t>
  </si>
  <si>
    <t>N16e-r</t>
  </si>
  <si>
    <t>INTELLIGENT FIRE ALARM CONTROL PANEL; INCLUDES ONE SIGNALING LOOP MODULE (318 DEVICES), 10" TOUCHSCEEN DISPLAY, 4 NAC'S, UNIVERSAL AC INPUT POWER SUPPLY AND ENCLOSURE. RED</t>
  </si>
  <si>
    <t>INTUITIVE COLOR 10" TOUCH SCREEN PROVIDING COLOR CODED INFORMATION OF DETAILED SYSTEM STATUS; COMPATIBLE WITH INSPIRE AND ONYX SERIES NODES SUCH AS N16e/x, NFS2-3030, NFS-320, AND NFS2-640 FIRE ALARM CONTROL PANELS</t>
  </si>
  <si>
    <t>PMB-AUX</t>
  </si>
  <si>
    <t>AUXILIARY POWER SUPPLY, 6 AMPS, UNIVERSAL AC INPUT, ON CHASSIS FOR CAB-5</t>
  </si>
  <si>
    <t>PMB-AUX-RTO</t>
  </si>
  <si>
    <t>AUXILIARY POWER SUPPLY, 6 AMPS, UNIVERSAL AC INPUT, ON CHASSIS MOUNTS IN CAB-4</t>
  </si>
  <si>
    <t>RLD</t>
  </si>
  <si>
    <t>REMOTE ANNUNCIATOR DISPLAY; 5" COLOR TOUCHSCREEN DISPLAY</t>
  </si>
  <si>
    <t>SLM-318</t>
  </si>
  <si>
    <t>SIGNALING LOOP MODULE SUPPORTS 318 DEVICES PER LOOP MODULE.</t>
  </si>
  <si>
    <t>N16-CAC</t>
  </si>
  <si>
    <t>PANEL LICENSE - CUSTOM ACTION BUTTONS FOR N16 PANEL  [8 SOFT BUTTONS INCLUDED WITH CPU. INCREMENTS OF 8 MAY BE PURCHASED, UP TO 32 BUTTONS] [PRICING IS TOKEN EQUIVALENT AT $0.12 PER TOKEN; 625 TOKENS PER LICENSE]</t>
  </si>
  <si>
    <t>N16-CLIP</t>
  </si>
  <si>
    <t>PANEL LICENSE - CLIP MODE FOR N16 PANEL  [NOT INCLUDED IN CPU. MAXIMUM OF 1 MAY BE PURCHASED PER PANEL] [PRICING IS TOKEN EQUIVALENT AT $0.12 PER TOKEN; 2080 TOKENS PER LICENSE]</t>
  </si>
  <si>
    <t>N16-GZN</t>
  </si>
  <si>
    <t>PANEL LICENSE - GENERAL ZONES FOR N16 PANEL [250 ZONES INCLUDED IN CPU. INCREMENTS OF 250 MAY BE PURCHASED, UP TO 2000 ZONES] [PRICING IS TOKEN EQUIVALENT AT $0.12 PER TOKEN; 1500 TOKENS PER LICENSE]</t>
  </si>
  <si>
    <t>N16-LGZ</t>
  </si>
  <si>
    <t>PANEL LICENSE - LOGIC ZONES FOR N16 PANEL [250 ZONES INCLUDED IN CPU. INCREMENTS OF 250 MAY BE PURCHASED, UP TO 2000 ZONES] [PRICING IS TOKEN EQUIVALENT AT $0.12 PER TOKEN; 1500 TOKENS PER LICENSE]</t>
  </si>
  <si>
    <t>N16-NWD</t>
  </si>
  <si>
    <t>PANEL LICENSE - NETWORK DISPLAY MODE FOR N16 PANEL [NOT INCLUDED IN CPU. MAXIMUM OF 1 MAY BE PURCHASED PER PANEL] [PRICING IS TOKEN EQUIVALENT AT $0.12 PER TOKEN; 4160 TOKENS PER LICENSE]</t>
  </si>
  <si>
    <t>N16-UZC</t>
  </si>
  <si>
    <t>PANEL LICENSE - UNIVERSAL ZONE CODING FOR N16 PANEL [NOT INCLUDED IN CPU MAXIMUM OF 1 MAY BE PURCHASED PER PANEL] [PRICING IS TOKEN EQUIVALENT AT $0.12 PER TOKEN; 2920 TOKENS PER LICENSE]</t>
  </si>
  <si>
    <t>NCD-CAC</t>
  </si>
  <si>
    <t>PANEL LICENSE - CUSTOM ACTION BUTTONS FOR NCD  [8 SOFT BUTTONS INCLUDED WITH NCD. INCREMENTS OF 8 MAY BE PURCHASED, UP TO 32 BUTTONS] [PRICING IS TOKEN EQUIVALENT AT $0.12 PER TOKEN; 625 TOKENS PER LICENSE]</t>
  </si>
  <si>
    <t>NCD-LGZ</t>
  </si>
  <si>
    <t>PANEL LICENSE - LOGIC ZONES FOR NCD [250 ZONES INCLUDED IN NCD. INCREMENTS OF 250 MAY BE PURCHASED, UP TO 2000 ZONES] [PRICING IS TOKEN EQUIVALENT AT $0.12 PER TOKEN; 1660 TOKENS PER LICENSE]</t>
  </si>
  <si>
    <t>OAX2-24V2</t>
  </si>
  <si>
    <t>LT-ACC-BKT-PK5</t>
  </si>
  <si>
    <t>SENSOR MOUNT KIT SPARE - 5BKT 10NUT</t>
  </si>
  <si>
    <t>LT-ACC-CCL-1</t>
  </si>
  <si>
    <t>1' CONTROLLER DAISY CHAIN CABLE (RJ45 GREY)</t>
  </si>
  <si>
    <t>LT-ACC-CCL-100</t>
  </si>
  <si>
    <t>100’ CONTROLLER DAISY CHAIN CABLE (RJ45 GREY)</t>
  </si>
  <si>
    <t>LT-ACC-CCL-25</t>
  </si>
  <si>
    <t>25' CONTROLLER DAISY CHAIN CABLE (RJ45 GREY)</t>
  </si>
  <si>
    <t>LT-ACC-CCL-3</t>
  </si>
  <si>
    <t>3' CONTROLLER DAISY CHAIN CABLE (RJ45 GREY)</t>
  </si>
  <si>
    <t>LT-ACC-CCL-50</t>
  </si>
  <si>
    <t>50’ CONTROLLER DAISY CHAIN CABLE (RJ45 GREY)</t>
  </si>
  <si>
    <t>LT-ACC-DCL</t>
  </si>
  <si>
    <t>10' DIGITAL OUTPUT CABLE</t>
  </si>
  <si>
    <t>LT-ACC-IPA</t>
  </si>
  <si>
    <t>MODBUS TCP/IP ADAPTER</t>
  </si>
  <si>
    <t>LT-ACC-MCL-100</t>
  </si>
  <si>
    <t>100' MONITORING SENSOR CABLE (RJ45 BLACK)</t>
  </si>
  <si>
    <t>LT-ACC-MCL-25</t>
  </si>
  <si>
    <t>25' MONITORING SENSOR CABLE (RJ45 BLACK)</t>
  </si>
  <si>
    <t>LT-ACC-MCL-50</t>
  </si>
  <si>
    <t>50' MONITORING SENSOR CABLE (RJ45 BLACK)</t>
  </si>
  <si>
    <t>LT-ACC-OEM</t>
  </si>
  <si>
    <t>OEM BOARD</t>
  </si>
  <si>
    <t>LT-ACC-PCL</t>
  </si>
  <si>
    <t>10' POWER CABLE</t>
  </si>
  <si>
    <t>LT-ACC-RCL-100</t>
  </si>
  <si>
    <t>100' REFERENCE SENSOR CABLE (RJ45 BLUE)</t>
  </si>
  <si>
    <t>LT-ACC-RCL-25</t>
  </si>
  <si>
    <t>25' REFERENCE SENSOR CABLE (RJ45 BLUE)</t>
  </si>
  <si>
    <t>LT-ACC-RCL-50</t>
  </si>
  <si>
    <t>50' REFERENCE SENSOR CABLE (RJ45 BLUE)</t>
  </si>
  <si>
    <t>LT-ACC-RLY</t>
  </si>
  <si>
    <t>FORM C RELAY</t>
  </si>
  <si>
    <t>LT-ACC-SCL-MF</t>
  </si>
  <si>
    <t>6' MODBUS SERIAL CABLE M-F</t>
  </si>
  <si>
    <t>LT-ACC-TST</t>
  </si>
  <si>
    <t>DEC BUMP TEST BOTTLE</t>
  </si>
  <si>
    <t>LT-CTR-C-HON</t>
  </si>
  <si>
    <t>COMBINED CONTROLLER - HONEYWELL</t>
  </si>
  <si>
    <t>LT-SEN-M</t>
  </si>
  <si>
    <t>MONITORING SENSOR</t>
  </si>
  <si>
    <t>LT-SEN-R</t>
  </si>
  <si>
    <t>REFERENCE SENSOR</t>
  </si>
  <si>
    <t>HS-NCM-W-2</t>
  </si>
  <si>
    <t xml:space="preserve">HIGH-SPEED NETWORK COMMUNICATIONS MODULE, TWISTED-PAIR WIRE INTERFACE. </t>
  </si>
  <si>
    <t>HS-NCM-WMF-2</t>
  </si>
  <si>
    <t xml:space="preserve">HIGH-SPEED NETWORK COMMUNICATIONS MODULE, WIRE AND FIBER-OPTIC CABLE INTERFACE (MULTI-MODE). </t>
  </si>
  <si>
    <t>HS-NCM-WSF-2</t>
  </si>
  <si>
    <t xml:space="preserve">HIGH-SPEED NETWORK COMMUNICATIONS MODULE, WIRE AND FIBER-OPTIC CABLE INTERFACE (SINGLE-MODE). </t>
  </si>
  <si>
    <t>HIGH SPEED NFN GATEWAY PC CARD FOR MULTIMODE FIBER</t>
  </si>
  <si>
    <t>HIGH SPEED NFN GATEWAY PC CARD FOR SINGLE MODE FIBER</t>
  </si>
  <si>
    <t>NFN-GW-PC-HNW-2</t>
  </si>
  <si>
    <t>HIGH SPEED NFN GATEWAY PC CARD FOR WIRE</t>
  </si>
  <si>
    <t>CPU-320SYSE</t>
  </si>
  <si>
    <t>ROM2.84-SCS</t>
  </si>
  <si>
    <t>MON-42LCDW-TS</t>
  </si>
  <si>
    <t xml:space="preserve">42” UL-LISTED TOUCHSCREEN WIDE-SCREEN LCD MONITOR </t>
  </si>
  <si>
    <t>ONYXWKS-HNMF</t>
  </si>
  <si>
    <t>UL-Listed PC, ONYXWorks View+Ctrl+Paging Software, HS Multi Mode Fiber PC Card.  UL-Listed Monitor and Mic not included.</t>
  </si>
  <si>
    <t>ONYXWKS-HNSF</t>
  </si>
  <si>
    <t>UL-Listed PC, ONYXWorks View+Ctrl+Paging Software, HS Single Mode Fiber PC Card.  UL-Listed Monitor and Mic not included.</t>
  </si>
  <si>
    <t>ONYXWORKS-F</t>
  </si>
  <si>
    <t xml:space="preserve">UL-Listed PC, ONYXWorks View+Ctrl+Paging Software, Std Fiber PC Card.  UL-Listed Monitor and Mic not included. </t>
  </si>
  <si>
    <t>ONYXWORKS-HNW-2</t>
  </si>
  <si>
    <t>UL-Listed PC, ONYXWorks View+Ctrl+Paging Software, HS Wire PC Card.  UL-Listed Monitor and Mic not included.</t>
  </si>
  <si>
    <t>ONYXWORKS-W</t>
  </si>
  <si>
    <t xml:space="preserve">UL-Listed PC, ONYXWorks View+Ctrl+Paging Software, Std Wire PC Card.  UL-Listed Monitor and Mic not included.   </t>
  </si>
  <si>
    <t>SCS-ONYXWKS-HNW-2</t>
  </si>
  <si>
    <t>UL-Listed PC, ONYXWorks View+Smoke Ctrl Software, HS Wire PC Card.  UL-Listed Monitor not included.</t>
  </si>
  <si>
    <t>SCS-ONYXWORKS-HNMF</t>
  </si>
  <si>
    <t>UL-Listed PC, ONYXWorks View+Smoke Ctrl Software, HS Multi Mode Fiber PC Card. UL-Listed Monitor not included.</t>
  </si>
  <si>
    <t>SCS-ONYXWORKS-HNSF</t>
  </si>
  <si>
    <t>UL-Listed PC, ONYXWorks View+Smoke Ctrl Software, HS Single Mode Fiber PC Card.  UL-Listed Monitor not included.</t>
  </si>
  <si>
    <t>UL-LISTED MICROPHONE, AUDIO SUPERVISOR BOARD &amp; AUDIO CABLES</t>
  </si>
  <si>
    <t>HPF-PS10</t>
  </si>
  <si>
    <t>10.0 AMPS, 120VAC, REMOTE POWER SUPPLY, RED.</t>
  </si>
  <si>
    <t>HPF-PS10B</t>
  </si>
  <si>
    <t>10.0 AMPS, 120VAC, REMOTE POWER SUPPLY, BLACK.</t>
  </si>
  <si>
    <t>HPF-PS10E</t>
  </si>
  <si>
    <t>10.0 AMPS, 240VAC, REMOTE POWER SUPPLY, RED. EXPORT.</t>
  </si>
  <si>
    <t>HPF-PS6</t>
  </si>
  <si>
    <t>6.0 AMPS, 120VAC, REMOTE POWER SUPPLY, RED.</t>
  </si>
  <si>
    <t>HPF-PS6B</t>
  </si>
  <si>
    <t>6.0 AMPS, 120VAC, REMOTE POWER SUPPLY, BLACK.</t>
  </si>
  <si>
    <t>HPF-PS6E</t>
  </si>
  <si>
    <t>6.0 AMPS, 240VAC, REMOTE POWER SUPPLY, RED. EXPORT.</t>
  </si>
  <si>
    <t>PSE-10</t>
  </si>
  <si>
    <t>10.0 AMPS, 12OVAC REMOTE CHARGER POWER SUPPLY IN LOCKABLE, METAL ENCLOSURE. BLACK.</t>
  </si>
  <si>
    <t>PSE-10C</t>
  </si>
  <si>
    <t>10.0 AMPS, 12OVAC REMOTE CHARGER POWER SUPPLY IN LOCKABLE, METAL ENCLOSURE. BLACK. CANADA</t>
  </si>
  <si>
    <t>PSE-10E</t>
  </si>
  <si>
    <t>10.0 AMPS, 240VAC REMOTE CHARGER POWER SUPPLY IN LOCKABLE, METAL ENCLOSURE. BLACK. EXPORT.</t>
  </si>
  <si>
    <t>PSE-10R</t>
  </si>
  <si>
    <t>10.0 AMPS, 12OVAC REMOTE CHARGER POWER SUPPLY IN LOCKABLE, METAL ENCLOSURE. RED.</t>
  </si>
  <si>
    <t>PSE-6</t>
  </si>
  <si>
    <t>6.0 AMPS, 12OVAC REMOTE CHARGER POWER SUPPLY IN LOCKABLE, METAL ENCLOSURE. BLACK.</t>
  </si>
  <si>
    <t>PSE-6C</t>
  </si>
  <si>
    <t>6.0 AMPS, 12OVAC REMOTE CHARGER POWER SUPPLY IN LOCKABLE, METAL ENCLOSURE. BLACK. CANADA</t>
  </si>
  <si>
    <t>PSE-6E</t>
  </si>
  <si>
    <t>6.0 AMPS, 240VAC REMOTE CHARGER POWER SUPPLY IN LOCKABLE, METAL ENCLOSURE. BLACK.</t>
  </si>
  <si>
    <t>PSE-6R</t>
  </si>
  <si>
    <t>6.0 AMPS, 12OVAC REMOTE CHARGER POWER SUPPLY IN LOCKABLE, METAL ENCLOSURE. RED.</t>
  </si>
  <si>
    <t>SEISKIT-MULTI-1</t>
  </si>
  <si>
    <t>SEISMIC MOUNTING KIT FOR USE WITH PS SERIES POWER SUPPLIES</t>
  </si>
  <si>
    <t>CLASS A (STYLE Z) NAC OPTION MODULE; FOR USE WITH FCPS-24S6 AND FCPS-24S8</t>
  </si>
  <si>
    <t>ZNAC-PS</t>
  </si>
  <si>
    <t>OPTIONAL CLASS A OUTPUT CONVERTER MODULE.</t>
  </si>
  <si>
    <t>NBG-12WL</t>
  </si>
  <si>
    <t>NBG-12WLSP</t>
  </si>
  <si>
    <t>WIRELESS PULL STATION - SPANISH</t>
  </si>
  <si>
    <t>WAV-RL</t>
  </si>
  <si>
    <t>SWIFT AV BASE WALL, RED</t>
  </si>
  <si>
    <t>WAV-WL</t>
  </si>
  <si>
    <t>SWIFT AV BASE WALL, WHITE</t>
  </si>
  <si>
    <r>
      <t xml:space="preserve">
Steamfitter Maintenance Onsite Region 7
</t>
    </r>
    <r>
      <rPr>
        <u/>
        <sz val="11"/>
        <color theme="1"/>
        <rFont val="Times New Roman"/>
        <family val="1"/>
      </rPr>
      <t>Entire Counties</t>
    </r>
    <r>
      <rPr>
        <sz val="11"/>
        <color theme="1"/>
        <rFont val="Times New Roman"/>
        <family val="1"/>
      </rPr>
      <t xml:space="preserve">: </t>
    </r>
    <r>
      <rPr>
        <b/>
        <sz val="11"/>
        <color theme="1"/>
        <rFont val="Times New Roman"/>
        <family val="1"/>
      </rPr>
      <t xml:space="preserve">Jefferson and St. Lawrence </t>
    </r>
    <r>
      <rPr>
        <sz val="11"/>
        <color theme="1"/>
        <rFont val="Times New Roman"/>
        <family val="1"/>
      </rPr>
      <t xml:space="preserve">
</t>
    </r>
    <r>
      <rPr>
        <u/>
        <sz val="11"/>
        <color theme="1"/>
        <rFont val="Times New Roman"/>
        <family val="1"/>
      </rPr>
      <t>Partial County:</t>
    </r>
    <r>
      <rPr>
        <sz val="11"/>
        <color theme="1"/>
        <rFont val="Times New Roman"/>
        <family val="1"/>
      </rPr>
      <t xml:space="preserve"> </t>
    </r>
    <r>
      <rPr>
        <b/>
        <sz val="11"/>
        <color theme="1"/>
        <rFont val="Times New Roman"/>
        <family val="1"/>
      </rPr>
      <t>Lewis</t>
    </r>
    <r>
      <rPr>
        <sz val="11"/>
        <color theme="1"/>
        <rFont val="Times New Roman"/>
        <family val="1"/>
      </rPr>
      <t xml:space="preserve">:  Entire County with the 
                                   exception of the Townships of 
                                   Lyonsdale, West Turin, Leyden, 
                                   and Lewis.  </t>
    </r>
  </si>
  <si>
    <r>
      <t xml:space="preserve">Sprinkler Fitter Onsite Region 7
</t>
    </r>
    <r>
      <rPr>
        <u/>
        <sz val="11"/>
        <color theme="1"/>
        <rFont val="Times New Roman"/>
        <family val="1"/>
      </rPr>
      <t>Entire Counties:</t>
    </r>
    <r>
      <rPr>
        <b/>
        <sz val="11"/>
        <color theme="1"/>
        <rFont val="Times New Roman"/>
        <family val="1"/>
      </rPr>
      <t xml:space="preserve"> Cayuga, Cortland, Herkimer, Jefferson, Lewis, Madison, Oneida, Onondaga, Oswego, and St. Lawrence</t>
    </r>
  </si>
  <si>
    <r>
      <t xml:space="preserve">Individual employed by the Contractor or Subcontractor who performs the assembly, Installation, and Maintenance (both Preventative and Remedial Maintenance) of Fire Sprinkler Systems, Fire Suppression systems, </t>
    </r>
    <r>
      <rPr>
        <sz val="11"/>
        <color rgb="FFFF0000"/>
        <rFont val="Times New Roman"/>
        <family val="1"/>
      </rPr>
      <t>and Fire Pump Systems</t>
    </r>
    <r>
      <rPr>
        <sz val="11"/>
        <color theme="1"/>
        <rFont val="Times New Roman"/>
        <family val="1"/>
      </rPr>
      <t xml:space="preserve"> excluding any:
A. Electrical/Electrician Installation
B. Technician  Start-Up, Commissioning, Programming, Integration, and Maintenance (both Preventative and Remedial Maintenance)
C. Masonry
D. Carpentry, and
E. Insulation/Asbestos abement.
***This Job Title can only be used for work/Services on Systems/Product Lines/Equipment which are included on the Contractor's Contract***.</t>
    </r>
  </si>
  <si>
    <r>
      <t xml:space="preserve">Electrician/Electrical Installer 
Onsite Region 8
</t>
    </r>
    <r>
      <rPr>
        <u/>
        <sz val="11"/>
        <color theme="1"/>
        <rFont val="Times New Roman"/>
        <family val="1"/>
      </rPr>
      <t>Partial Counties</t>
    </r>
    <r>
      <rPr>
        <sz val="11"/>
        <color theme="1"/>
        <rFont val="Times New Roman"/>
        <family val="1"/>
      </rPr>
      <t xml:space="preserve"> -  </t>
    </r>
    <r>
      <rPr>
        <b/>
        <sz val="11"/>
        <color theme="1"/>
        <rFont val="Times New Roman"/>
        <family val="1"/>
      </rPr>
      <t>Chenango</t>
    </r>
    <r>
      <rPr>
        <sz val="11"/>
        <color theme="1"/>
        <rFont val="Times New Roman"/>
        <family val="1"/>
      </rPr>
      <t xml:space="preserve">:  Only the Townships of Columbus, New Berlin and Sherburne.
</t>
    </r>
    <r>
      <rPr>
        <b/>
        <sz val="11"/>
        <color theme="1"/>
        <rFont val="Times New Roman"/>
        <family val="1"/>
      </rPr>
      <t>Tompkins</t>
    </r>
    <r>
      <rPr>
        <sz val="11"/>
        <color theme="1"/>
        <rFont val="Times New Roman"/>
        <family val="1"/>
      </rPr>
      <t xml:space="preserve">:  Only the Township of Groton. 
</t>
    </r>
    <r>
      <rPr>
        <b/>
        <sz val="11"/>
        <color theme="1"/>
        <rFont val="Times New Roman"/>
        <family val="1"/>
      </rPr>
      <t>Wayne</t>
    </r>
    <r>
      <rPr>
        <sz val="11"/>
        <color theme="1"/>
        <rFont val="Times New Roman"/>
        <family val="1"/>
      </rPr>
      <t xml:space="preserve">:  Only the Townships of Huron, Wolcott, Rose and Butler. </t>
    </r>
  </si>
  <si>
    <r>
      <t xml:space="preserve">Electrician/Electrical Installer 
Onsite Region 8
</t>
    </r>
    <r>
      <rPr>
        <u/>
        <sz val="11"/>
        <color theme="1"/>
        <rFont val="Times New Roman"/>
        <family val="1"/>
      </rPr>
      <t xml:space="preserve">Entire County </t>
    </r>
    <r>
      <rPr>
        <sz val="11"/>
        <color theme="1"/>
        <rFont val="Times New Roman"/>
        <family val="1"/>
      </rPr>
      <t xml:space="preserve">- </t>
    </r>
    <r>
      <rPr>
        <b/>
        <sz val="11"/>
        <color theme="1"/>
        <rFont val="Times New Roman"/>
        <family val="1"/>
      </rPr>
      <t>Yates</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Ontario</t>
    </r>
    <r>
      <rPr>
        <sz val="11"/>
        <color theme="1"/>
        <rFont val="Times New Roman"/>
        <family val="1"/>
      </rPr>
      <t xml:space="preserve">:  Only the Townships of Canadaigua, Farmington, Geneva, Gorham, Hopewell, Manchester, Phelps and Seneca 
</t>
    </r>
    <r>
      <rPr>
        <b/>
        <sz val="11"/>
        <color theme="1"/>
        <rFont val="Times New Roman"/>
        <family val="1"/>
      </rPr>
      <t>Seneca</t>
    </r>
    <r>
      <rPr>
        <sz val="11"/>
        <color theme="1"/>
        <rFont val="Times New Roman"/>
        <family val="1"/>
      </rPr>
      <t xml:space="preserve">:  All townships except Covert and Lodi. 
</t>
    </r>
    <r>
      <rPr>
        <b/>
        <sz val="11"/>
        <color theme="1"/>
        <rFont val="Times New Roman"/>
        <family val="1"/>
      </rPr>
      <t>Wayne</t>
    </r>
    <r>
      <rPr>
        <sz val="11"/>
        <color theme="1"/>
        <rFont val="Times New Roman"/>
        <family val="1"/>
      </rPr>
      <t xml:space="preserve">:  Only the Townships of Arcadia, Galen, Lyons, Savannah, and Village of Newark. </t>
    </r>
  </si>
  <si>
    <r>
      <t xml:space="preserve">Electrician/Electrical Installer 
Onsite Region 8
</t>
    </r>
    <r>
      <rPr>
        <u/>
        <sz val="11"/>
        <color theme="1"/>
        <rFont val="Times New Roman"/>
        <family val="1"/>
      </rPr>
      <t>Partial Counties</t>
    </r>
    <r>
      <rPr>
        <sz val="11"/>
        <color theme="1"/>
        <rFont val="Times New Roman"/>
        <family val="1"/>
      </rPr>
      <t xml:space="preserve"> - </t>
    </r>
    <r>
      <rPr>
        <b/>
        <sz val="11"/>
        <color theme="1"/>
        <rFont val="Times New Roman"/>
        <family val="1"/>
      </rPr>
      <t>Schuyler</t>
    </r>
    <r>
      <rPr>
        <sz val="11"/>
        <color theme="1"/>
        <rFont val="Times New Roman"/>
        <family val="1"/>
      </rPr>
      <t xml:space="preserve">:  Only the Townships of Cayuta, Catharine, and Hector. 
</t>
    </r>
    <r>
      <rPr>
        <b/>
        <sz val="11"/>
        <color theme="1"/>
        <rFont val="Times New Roman"/>
        <family val="1"/>
      </rPr>
      <t>Seneca</t>
    </r>
    <r>
      <rPr>
        <sz val="11"/>
        <color theme="1"/>
        <rFont val="Times New Roman"/>
        <family val="1"/>
      </rPr>
      <t xml:space="preserve">:  Only the Townships of Lodi and Covert. 
</t>
    </r>
    <r>
      <rPr>
        <b/>
        <sz val="11"/>
        <color theme="1"/>
        <rFont val="Times New Roman"/>
        <family val="1"/>
      </rPr>
      <t>Tioga</t>
    </r>
    <r>
      <rPr>
        <sz val="11"/>
        <color theme="1"/>
        <rFont val="Times New Roman"/>
        <family val="1"/>
      </rPr>
      <t xml:space="preserve">:  Only the Townships of Spencer and Candor.
</t>
    </r>
    <r>
      <rPr>
        <b/>
        <sz val="11"/>
        <color theme="1"/>
        <rFont val="Times New Roman"/>
        <family val="1"/>
      </rPr>
      <t>Tompkins</t>
    </r>
    <r>
      <rPr>
        <sz val="11"/>
        <color theme="1"/>
        <rFont val="Times New Roman"/>
        <family val="1"/>
      </rPr>
      <t xml:space="preserve">:  Entire county except the Township of Groton. </t>
    </r>
  </si>
  <si>
    <r>
      <t xml:space="preserve">Electrician/Electrical Installer
</t>
    </r>
    <r>
      <rPr>
        <u/>
        <sz val="11"/>
        <color theme="1"/>
        <rFont val="Times New Roman"/>
        <family val="1"/>
      </rPr>
      <t>Entire Counties</t>
    </r>
    <r>
      <rPr>
        <sz val="11"/>
        <color theme="1"/>
        <rFont val="Times New Roman"/>
        <family val="1"/>
      </rPr>
      <t xml:space="preserve">: </t>
    </r>
    <r>
      <rPr>
        <b/>
        <sz val="11"/>
        <color theme="1"/>
        <rFont val="Times New Roman"/>
        <family val="1"/>
      </rPr>
      <t xml:space="preserve">Livingston and Monroe </t>
    </r>
    <r>
      <rPr>
        <sz val="11"/>
        <color theme="1"/>
        <rFont val="Times New Roman"/>
        <family val="1"/>
      </rPr>
      <t xml:space="preserve"> 
</t>
    </r>
    <r>
      <rPr>
        <u/>
        <sz val="11"/>
        <color theme="1"/>
        <rFont val="Times New Roman"/>
        <family val="1"/>
      </rPr>
      <t>Partial Counties</t>
    </r>
    <r>
      <rPr>
        <b/>
        <sz val="11"/>
        <color theme="1"/>
        <rFont val="Times New Roman"/>
        <family val="1"/>
      </rPr>
      <t xml:space="preserve"> - Ontario</t>
    </r>
    <r>
      <rPr>
        <sz val="11"/>
        <color theme="1"/>
        <rFont val="Times New Roman"/>
        <family val="1"/>
      </rPr>
      <t xml:space="preserve">: Only the Townships of Bristol, Canadice, Naples, West Bloomfield, Richmond, South Bristol, East Bloomfield and Victor. 
</t>
    </r>
    <r>
      <rPr>
        <b/>
        <sz val="11"/>
        <color theme="1"/>
        <rFont val="Times New Roman"/>
        <family val="1"/>
      </rPr>
      <t>Orleans</t>
    </r>
    <r>
      <rPr>
        <sz val="11"/>
        <color theme="1"/>
        <rFont val="Times New Roman"/>
        <family val="1"/>
      </rPr>
      <t xml:space="preserve">:  Only the townships of Clarendon, Kendall, and Murray 
</t>
    </r>
    <r>
      <rPr>
        <b/>
        <sz val="11"/>
        <color theme="1"/>
        <rFont val="Times New Roman"/>
        <family val="1"/>
      </rPr>
      <t>Wayne</t>
    </r>
    <r>
      <rPr>
        <sz val="11"/>
        <color theme="1"/>
        <rFont val="Times New Roman"/>
        <family val="1"/>
      </rPr>
      <t xml:space="preserve">:  Only the Townships of Macedon, Marion,  Ontario, Palmyra, Sodus, Walworth, Williamson </t>
    </r>
  </si>
  <si>
    <r>
      <t xml:space="preserve">Electrician/Electrical Installer 
Onsite Region 8
</t>
    </r>
    <r>
      <rPr>
        <u/>
        <sz val="11"/>
        <color theme="1"/>
        <rFont val="Times New Roman"/>
        <family val="1"/>
      </rPr>
      <t>Entire County</t>
    </r>
    <r>
      <rPr>
        <sz val="11"/>
        <color theme="1"/>
        <rFont val="Times New Roman"/>
        <family val="1"/>
      </rPr>
      <t xml:space="preserve"> - </t>
    </r>
    <r>
      <rPr>
        <b/>
        <sz val="11"/>
        <color theme="1"/>
        <rFont val="Times New Roman"/>
        <family val="1"/>
      </rPr>
      <t>Broome</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Chenango</t>
    </r>
    <r>
      <rPr>
        <sz val="11"/>
        <color theme="1"/>
        <rFont val="Times New Roman"/>
        <family val="1"/>
      </rPr>
      <t xml:space="preserve">:  Entire County except the Townships of Columbus, New Berlin, and Sherburne.  
</t>
    </r>
    <r>
      <rPr>
        <b/>
        <sz val="11"/>
        <color theme="1"/>
        <rFont val="Times New Roman"/>
        <family val="1"/>
      </rPr>
      <t>Tioga</t>
    </r>
    <r>
      <rPr>
        <sz val="11"/>
        <color theme="1"/>
        <rFont val="Times New Roman"/>
        <family val="1"/>
      </rPr>
      <t xml:space="preserve">:  Only the Townships of Berkshire, Newark Valley, Owego, Richford, and Tioga.  </t>
    </r>
  </si>
  <si>
    <r>
      <t xml:space="preserve">Electrician/Electrical Installer 
Onsite Region 8
</t>
    </r>
    <r>
      <rPr>
        <u/>
        <sz val="11"/>
        <color theme="1"/>
        <rFont val="Times New Roman"/>
        <family val="1"/>
      </rPr>
      <t>Entire Counties</t>
    </r>
    <r>
      <rPr>
        <sz val="11"/>
        <color theme="1"/>
        <rFont val="Times New Roman"/>
        <family val="1"/>
      </rPr>
      <t xml:space="preserve"> - </t>
    </r>
    <r>
      <rPr>
        <b/>
        <sz val="11"/>
        <color theme="1"/>
        <rFont val="Times New Roman"/>
        <family val="1"/>
      </rPr>
      <t xml:space="preserve">Chemung, Steuben </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Schuyler</t>
    </r>
    <r>
      <rPr>
        <sz val="11"/>
        <color theme="1"/>
        <rFont val="Times New Roman"/>
        <family val="1"/>
      </rPr>
      <t xml:space="preserve">:  Only the Townships of Dix,  Montour, Orange, Reading, and Tyrone.  
</t>
    </r>
    <r>
      <rPr>
        <b/>
        <sz val="11"/>
        <color theme="1"/>
        <rFont val="Times New Roman"/>
        <family val="1"/>
      </rPr>
      <t>Tioga</t>
    </r>
    <r>
      <rPr>
        <sz val="11"/>
        <color theme="1"/>
        <rFont val="Times New Roman"/>
        <family val="1"/>
      </rPr>
      <t xml:space="preserve">:  Only the Townships of  Barton and Nichols. </t>
    </r>
  </si>
  <si>
    <r>
      <t xml:space="preserve">Electrician Lineman Onsite Region 8
</t>
    </r>
    <r>
      <rPr>
        <u/>
        <sz val="11"/>
        <color theme="1"/>
        <rFont val="Times New Roman"/>
        <family val="1"/>
      </rPr>
      <t>Entire Counties</t>
    </r>
    <r>
      <rPr>
        <sz val="11"/>
        <color theme="1"/>
        <rFont val="Times New Roman"/>
        <family val="1"/>
      </rPr>
      <t xml:space="preserve">: </t>
    </r>
    <r>
      <rPr>
        <b/>
        <sz val="11"/>
        <color theme="1"/>
        <rFont val="Times New Roman"/>
        <family val="1"/>
      </rPr>
      <t>Broome, Chemung, Chenango, Livingston, Monroe, Ontario, Orleans, Schuyler, Seneca, Steuben, Tioga, Tompkins, Wayne, and Yates</t>
    </r>
  </si>
  <si>
    <r>
      <t xml:space="preserve">CCTV/Surveillance Camera System
Physical Access Control System
Alarm and Signal System
Technician Onsite Region 8
</t>
    </r>
    <r>
      <rPr>
        <u/>
        <sz val="11"/>
        <color theme="1"/>
        <rFont val="Times New Roman"/>
        <family val="1"/>
      </rPr>
      <t>Partial Counties</t>
    </r>
    <r>
      <rPr>
        <sz val="11"/>
        <color theme="1"/>
        <rFont val="Times New Roman"/>
        <family val="1"/>
      </rPr>
      <t xml:space="preserve"> -  </t>
    </r>
    <r>
      <rPr>
        <b/>
        <sz val="11"/>
        <color theme="1"/>
        <rFont val="Times New Roman"/>
        <family val="1"/>
      </rPr>
      <t>Chenango</t>
    </r>
    <r>
      <rPr>
        <sz val="11"/>
        <color theme="1"/>
        <rFont val="Times New Roman"/>
        <family val="1"/>
      </rPr>
      <t xml:space="preserve">:  Only the Townships of Columbus, New Berlin and Sherburne. 
</t>
    </r>
    <r>
      <rPr>
        <b/>
        <sz val="11"/>
        <color theme="1"/>
        <rFont val="Times New Roman"/>
        <family val="1"/>
      </rPr>
      <t>Tompkins</t>
    </r>
    <r>
      <rPr>
        <sz val="11"/>
        <color theme="1"/>
        <rFont val="Times New Roman"/>
        <family val="1"/>
      </rPr>
      <t xml:space="preserve">:  Only the Township of Groton. 
</t>
    </r>
    <r>
      <rPr>
        <b/>
        <sz val="11"/>
        <color theme="1"/>
        <rFont val="Times New Roman"/>
        <family val="1"/>
      </rPr>
      <t>Wayne</t>
    </r>
    <r>
      <rPr>
        <sz val="11"/>
        <color theme="1"/>
        <rFont val="Times New Roman"/>
        <family val="1"/>
      </rPr>
      <t>:  Only the Townships of Huron, Wolcott, Rose and Butler</t>
    </r>
  </si>
  <si>
    <r>
      <t xml:space="preserve">CCTV/Surveillance Camera System
Physical Access Control System
Alarm and Signal System
Technician Onsite Region 8
</t>
    </r>
    <r>
      <rPr>
        <u/>
        <sz val="11"/>
        <color theme="1"/>
        <rFont val="Times New Roman"/>
        <family val="1"/>
      </rPr>
      <t xml:space="preserve">Entire County </t>
    </r>
    <r>
      <rPr>
        <sz val="11"/>
        <color theme="1"/>
        <rFont val="Times New Roman"/>
        <family val="1"/>
      </rPr>
      <t xml:space="preserve">- </t>
    </r>
    <r>
      <rPr>
        <b/>
        <sz val="11"/>
        <color theme="1"/>
        <rFont val="Times New Roman"/>
        <family val="1"/>
      </rPr>
      <t>Yates</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Ontario</t>
    </r>
    <r>
      <rPr>
        <sz val="11"/>
        <color theme="1"/>
        <rFont val="Times New Roman"/>
        <family val="1"/>
      </rPr>
      <t xml:space="preserve">:  Only the Townships of Canadaigua, Farmington, Geneva, Gorham, Hopewell, Manchester, Phelps and Seneca 
</t>
    </r>
    <r>
      <rPr>
        <b/>
        <sz val="11"/>
        <color theme="1"/>
        <rFont val="Times New Roman"/>
        <family val="1"/>
      </rPr>
      <t>Seneca</t>
    </r>
    <r>
      <rPr>
        <sz val="11"/>
        <color theme="1"/>
        <rFont val="Times New Roman"/>
        <family val="1"/>
      </rPr>
      <t xml:space="preserve">: All townships except Covert and Lodi. 
</t>
    </r>
    <r>
      <rPr>
        <b/>
        <sz val="11"/>
        <color theme="1"/>
        <rFont val="Times New Roman"/>
        <family val="1"/>
      </rPr>
      <t>Wayne</t>
    </r>
    <r>
      <rPr>
        <sz val="11"/>
        <color theme="1"/>
        <rFont val="Times New Roman"/>
        <family val="1"/>
      </rPr>
      <t xml:space="preserve">:  Only the Townships of Arcadia, Galen, Lyons, Savannah, and Village of Newark. </t>
    </r>
  </si>
  <si>
    <r>
      <t xml:space="preserve">CCTV/Surveillance Camera System
Physical Access Control System
Alarm and Signal System
Technician Onsite Region 8
</t>
    </r>
    <r>
      <rPr>
        <u/>
        <sz val="11"/>
        <color theme="1"/>
        <rFont val="Times New Roman"/>
        <family val="1"/>
      </rPr>
      <t>Partial Counties</t>
    </r>
    <r>
      <rPr>
        <sz val="11"/>
        <color theme="1"/>
        <rFont val="Times New Roman"/>
        <family val="1"/>
      </rPr>
      <t xml:space="preserve"> - </t>
    </r>
    <r>
      <rPr>
        <b/>
        <sz val="11"/>
        <color theme="1"/>
        <rFont val="Times New Roman"/>
        <family val="1"/>
      </rPr>
      <t>Schuyler</t>
    </r>
    <r>
      <rPr>
        <sz val="11"/>
        <color theme="1"/>
        <rFont val="Times New Roman"/>
        <family val="1"/>
      </rPr>
      <t xml:space="preserve">:  Only the Townships of Cayuta, Catharine, and Hector.                            
</t>
    </r>
    <r>
      <rPr>
        <b/>
        <sz val="11"/>
        <color theme="1"/>
        <rFont val="Times New Roman"/>
        <family val="1"/>
      </rPr>
      <t>Seneca</t>
    </r>
    <r>
      <rPr>
        <sz val="11"/>
        <color theme="1"/>
        <rFont val="Times New Roman"/>
        <family val="1"/>
      </rPr>
      <t xml:space="preserve">:  Only the Townships of Lodi and Covert. 
</t>
    </r>
    <r>
      <rPr>
        <b/>
        <sz val="11"/>
        <color theme="1"/>
        <rFont val="Times New Roman"/>
        <family val="1"/>
      </rPr>
      <t>Tioga</t>
    </r>
    <r>
      <rPr>
        <sz val="11"/>
        <color theme="1"/>
        <rFont val="Times New Roman"/>
        <family val="1"/>
      </rPr>
      <t xml:space="preserve">:  Only the Townships of Spencer and Candor.
</t>
    </r>
    <r>
      <rPr>
        <b/>
        <sz val="11"/>
        <color theme="1"/>
        <rFont val="Times New Roman"/>
        <family val="1"/>
      </rPr>
      <t>Tompkins</t>
    </r>
    <r>
      <rPr>
        <sz val="11"/>
        <color theme="1"/>
        <rFont val="Times New Roman"/>
        <family val="1"/>
      </rPr>
      <t xml:space="preserve">:  Entire county except the Township of Groton.  </t>
    </r>
  </si>
  <si>
    <r>
      <t xml:space="preserve">CCTV/Surveillance Camera System
Physical Access Control System
Alarm and Signal System
Technician Onsite Region 8
</t>
    </r>
    <r>
      <rPr>
        <u/>
        <sz val="11"/>
        <color theme="1"/>
        <rFont val="Times New Roman"/>
        <family val="1"/>
      </rPr>
      <t>Entire Counties</t>
    </r>
    <r>
      <rPr>
        <sz val="11"/>
        <color theme="1"/>
        <rFont val="Times New Roman"/>
        <family val="1"/>
      </rPr>
      <t xml:space="preserve"> - </t>
    </r>
    <r>
      <rPr>
        <b/>
        <sz val="11"/>
        <color theme="1"/>
        <rFont val="Times New Roman"/>
        <family val="1"/>
      </rPr>
      <t xml:space="preserve">Livingston and Monroe   </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Ontario</t>
    </r>
    <r>
      <rPr>
        <sz val="11"/>
        <color theme="1"/>
        <rFont val="Times New Roman"/>
        <family val="1"/>
      </rPr>
      <t xml:space="preserve">:  Only the Townships of Bristol, Canadice, Naples, West Bloomfield, Richmond, South Bristol, East Bloomfield and Victor. 
</t>
    </r>
    <r>
      <rPr>
        <b/>
        <sz val="11"/>
        <color theme="1"/>
        <rFont val="Times New Roman"/>
        <family val="1"/>
      </rPr>
      <t>Orleans</t>
    </r>
    <r>
      <rPr>
        <sz val="11"/>
        <color theme="1"/>
        <rFont val="Times New Roman"/>
        <family val="1"/>
      </rPr>
      <t xml:space="preserve">:  Only the townships of Clarendon, Kendall, and Murray 
</t>
    </r>
    <r>
      <rPr>
        <b/>
        <sz val="11"/>
        <color theme="1"/>
        <rFont val="Times New Roman"/>
        <family val="1"/>
      </rPr>
      <t>Wayne</t>
    </r>
    <r>
      <rPr>
        <sz val="11"/>
        <color theme="1"/>
        <rFont val="Times New Roman"/>
        <family val="1"/>
      </rPr>
      <t xml:space="preserve">:  Only the Townships of Macedon, Marion,  Ontario, Palmyra, Sodus, Walworth, Williamson </t>
    </r>
  </si>
  <si>
    <r>
      <t xml:space="preserve">CCTV/Surveillance Camera System
Physical Access Control System
Alarm and Signal System
Technician Onsite Region 8
</t>
    </r>
    <r>
      <rPr>
        <u/>
        <sz val="11"/>
        <color theme="1"/>
        <rFont val="Times New Roman"/>
        <family val="1"/>
      </rPr>
      <t>Entire County</t>
    </r>
    <r>
      <rPr>
        <sz val="11"/>
        <color theme="1"/>
        <rFont val="Times New Roman"/>
        <family val="1"/>
      </rPr>
      <t xml:space="preserve"> - </t>
    </r>
    <r>
      <rPr>
        <b/>
        <sz val="11"/>
        <color theme="1"/>
        <rFont val="Times New Roman"/>
        <family val="1"/>
      </rPr>
      <t>Broome</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Chenango</t>
    </r>
    <r>
      <rPr>
        <sz val="11"/>
        <color theme="1"/>
        <rFont val="Times New Roman"/>
        <family val="1"/>
      </rPr>
      <t xml:space="preserve">:  Entire County except the Townships of Columbus, New Berlin, and Sherburne.  
</t>
    </r>
    <r>
      <rPr>
        <b/>
        <sz val="11"/>
        <color theme="1"/>
        <rFont val="Times New Roman"/>
        <family val="1"/>
      </rPr>
      <t>Tioga</t>
    </r>
    <r>
      <rPr>
        <sz val="11"/>
        <color theme="1"/>
        <rFont val="Times New Roman"/>
        <family val="1"/>
      </rPr>
      <t xml:space="preserve">:  Only the Townships of Berkshire, Newark Valley, Owego, Richford, and Tioga.  </t>
    </r>
  </si>
  <si>
    <r>
      <t xml:space="preserve">CCTV/Surveillance Camera System
Physical Access Control System
Alarm and Signal System
Technician Onsite Region 8
</t>
    </r>
    <r>
      <rPr>
        <u/>
        <sz val="11"/>
        <color theme="1"/>
        <rFont val="Times New Roman"/>
        <family val="1"/>
      </rPr>
      <t>Entire Counties</t>
    </r>
    <r>
      <rPr>
        <sz val="11"/>
        <color theme="1"/>
        <rFont val="Times New Roman"/>
        <family val="1"/>
      </rPr>
      <t xml:space="preserve"> - </t>
    </r>
    <r>
      <rPr>
        <b/>
        <sz val="11"/>
        <color theme="1"/>
        <rFont val="Times New Roman"/>
        <family val="1"/>
      </rPr>
      <t xml:space="preserve">Chemung, Steuben </t>
    </r>
    <r>
      <rPr>
        <sz val="11"/>
        <color theme="1"/>
        <rFont val="Times New Roman"/>
        <family val="1"/>
      </rPr>
      <t xml:space="preserve">
</t>
    </r>
    <r>
      <rPr>
        <u/>
        <sz val="11"/>
        <color theme="1"/>
        <rFont val="Times New Roman"/>
        <family val="1"/>
      </rPr>
      <t xml:space="preserve">Partial Counties </t>
    </r>
    <r>
      <rPr>
        <sz val="11"/>
        <color theme="1"/>
        <rFont val="Times New Roman"/>
        <family val="1"/>
      </rPr>
      <t xml:space="preserve">- </t>
    </r>
    <r>
      <rPr>
        <b/>
        <sz val="11"/>
        <color theme="1"/>
        <rFont val="Times New Roman"/>
        <family val="1"/>
      </rPr>
      <t>Schuyler</t>
    </r>
    <r>
      <rPr>
        <sz val="11"/>
        <color theme="1"/>
        <rFont val="Times New Roman"/>
        <family val="1"/>
      </rPr>
      <t xml:space="preserve">:  Only the Townships of Dix, Montour, Orange, Reading, and Tyrone.  
</t>
    </r>
    <r>
      <rPr>
        <b/>
        <sz val="11"/>
        <color theme="1"/>
        <rFont val="Times New Roman"/>
        <family val="1"/>
      </rPr>
      <t>Tioga</t>
    </r>
    <r>
      <rPr>
        <sz val="11"/>
        <color theme="1"/>
        <rFont val="Times New Roman"/>
        <family val="1"/>
      </rPr>
      <t xml:space="preserve">:  Only the Townships of Barton and Nichols. </t>
    </r>
  </si>
  <si>
    <r>
      <t xml:space="preserve">Fire Alarm System 
Technician Onsite Region 8
</t>
    </r>
    <r>
      <rPr>
        <u/>
        <sz val="11"/>
        <color theme="1"/>
        <rFont val="Times New Roman"/>
        <family val="1"/>
      </rPr>
      <t>Partial Counties</t>
    </r>
    <r>
      <rPr>
        <sz val="11"/>
        <color theme="1"/>
        <rFont val="Times New Roman"/>
        <family val="1"/>
      </rPr>
      <t xml:space="preserve"> -  </t>
    </r>
    <r>
      <rPr>
        <b/>
        <sz val="11"/>
        <color theme="1"/>
        <rFont val="Times New Roman"/>
        <family val="1"/>
      </rPr>
      <t>Chenango</t>
    </r>
    <r>
      <rPr>
        <sz val="11"/>
        <color theme="1"/>
        <rFont val="Times New Roman"/>
        <family val="1"/>
      </rPr>
      <t xml:space="preserve">:  Only the Townships of Columbus, New Berlin and Sherburne. 
</t>
    </r>
    <r>
      <rPr>
        <b/>
        <sz val="11"/>
        <color theme="1"/>
        <rFont val="Times New Roman"/>
        <family val="1"/>
      </rPr>
      <t>Tompkins</t>
    </r>
    <r>
      <rPr>
        <sz val="11"/>
        <color theme="1"/>
        <rFont val="Times New Roman"/>
        <family val="1"/>
      </rPr>
      <t xml:space="preserve">:  Only the Township of Groton. 
</t>
    </r>
    <r>
      <rPr>
        <b/>
        <sz val="11"/>
        <color theme="1"/>
        <rFont val="Times New Roman"/>
        <family val="1"/>
      </rPr>
      <t>Wayne</t>
    </r>
    <r>
      <rPr>
        <sz val="11"/>
        <color theme="1"/>
        <rFont val="Times New Roman"/>
        <family val="1"/>
      </rPr>
      <t>:  Only the Townships of Huron, Wolcott, Rose and Butler</t>
    </r>
  </si>
  <si>
    <r>
      <t xml:space="preserve">Fire Alarm System 
Technician Onsite Region 8
</t>
    </r>
    <r>
      <rPr>
        <u/>
        <sz val="11"/>
        <color theme="1"/>
        <rFont val="Times New Roman"/>
        <family val="1"/>
      </rPr>
      <t>Entire County</t>
    </r>
    <r>
      <rPr>
        <sz val="11"/>
        <color theme="1"/>
        <rFont val="Times New Roman"/>
        <family val="1"/>
      </rPr>
      <t xml:space="preserve"> - </t>
    </r>
    <r>
      <rPr>
        <b/>
        <sz val="11"/>
        <color theme="1"/>
        <rFont val="Times New Roman"/>
        <family val="1"/>
      </rPr>
      <t>Yates</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Ontario</t>
    </r>
    <r>
      <rPr>
        <sz val="11"/>
        <color theme="1"/>
        <rFont val="Times New Roman"/>
        <family val="1"/>
      </rPr>
      <t xml:space="preserve">:  Only the Townships of Canadaigua, Farmington, Geneva, Gorham, Hopewell, Manchester, Phelps and Seneca 
</t>
    </r>
    <r>
      <rPr>
        <b/>
        <sz val="11"/>
        <color theme="1"/>
        <rFont val="Times New Roman"/>
        <family val="1"/>
      </rPr>
      <t>Seneca</t>
    </r>
    <r>
      <rPr>
        <sz val="11"/>
        <color theme="1"/>
        <rFont val="Times New Roman"/>
        <family val="1"/>
      </rPr>
      <t xml:space="preserve">: All townships except Covert and Lodi. 
</t>
    </r>
    <r>
      <rPr>
        <b/>
        <sz val="11"/>
        <color theme="1"/>
        <rFont val="Times New Roman"/>
        <family val="1"/>
      </rPr>
      <t>Wayne</t>
    </r>
    <r>
      <rPr>
        <sz val="11"/>
        <color theme="1"/>
        <rFont val="Times New Roman"/>
        <family val="1"/>
      </rPr>
      <t xml:space="preserve">:  Only the Townships of Arcadia, Galen, Lyons, Savannah, and Village of Newark. </t>
    </r>
  </si>
  <si>
    <r>
      <t xml:space="preserve">Fire Alarm System 
Technician Onsite Region 8
</t>
    </r>
    <r>
      <rPr>
        <u/>
        <sz val="11"/>
        <color theme="1"/>
        <rFont val="Times New Roman"/>
        <family val="1"/>
      </rPr>
      <t>Partial Counties</t>
    </r>
    <r>
      <rPr>
        <sz val="11"/>
        <color theme="1"/>
        <rFont val="Times New Roman"/>
        <family val="1"/>
      </rPr>
      <t xml:space="preserve"> - </t>
    </r>
    <r>
      <rPr>
        <b/>
        <sz val="11"/>
        <color theme="1"/>
        <rFont val="Times New Roman"/>
        <family val="1"/>
      </rPr>
      <t>Schuyler</t>
    </r>
    <r>
      <rPr>
        <sz val="11"/>
        <color theme="1"/>
        <rFont val="Times New Roman"/>
        <family val="1"/>
      </rPr>
      <t xml:space="preserve">:  Only the Townships of Cayuta, Catharine, and Hector.                            
</t>
    </r>
    <r>
      <rPr>
        <b/>
        <sz val="11"/>
        <color theme="1"/>
        <rFont val="Times New Roman"/>
        <family val="1"/>
      </rPr>
      <t>Seneca</t>
    </r>
    <r>
      <rPr>
        <sz val="11"/>
        <color theme="1"/>
        <rFont val="Times New Roman"/>
        <family val="1"/>
      </rPr>
      <t xml:space="preserve">:  Only the Townships of Lodi and Covert. 
</t>
    </r>
    <r>
      <rPr>
        <b/>
        <sz val="11"/>
        <color theme="1"/>
        <rFont val="Times New Roman"/>
        <family val="1"/>
      </rPr>
      <t>Tioga</t>
    </r>
    <r>
      <rPr>
        <sz val="11"/>
        <color theme="1"/>
        <rFont val="Times New Roman"/>
        <family val="1"/>
      </rPr>
      <t xml:space="preserve">:  Only the Townships of Spencer and Candor.
</t>
    </r>
    <r>
      <rPr>
        <b/>
        <sz val="11"/>
        <color theme="1"/>
        <rFont val="Times New Roman"/>
        <family val="1"/>
      </rPr>
      <t>Tompkins</t>
    </r>
    <r>
      <rPr>
        <sz val="11"/>
        <color theme="1"/>
        <rFont val="Times New Roman"/>
        <family val="1"/>
      </rPr>
      <t xml:space="preserve">:  Entire county except the Township of Groton. </t>
    </r>
  </si>
  <si>
    <r>
      <t xml:space="preserve">Fire Alarm System 
Technician Onsite Region 8
</t>
    </r>
    <r>
      <rPr>
        <u/>
        <sz val="11"/>
        <color theme="1"/>
        <rFont val="Times New Roman"/>
        <family val="1"/>
      </rPr>
      <t xml:space="preserve">Entire Counties </t>
    </r>
    <r>
      <rPr>
        <sz val="11"/>
        <color theme="1"/>
        <rFont val="Times New Roman"/>
        <family val="1"/>
      </rPr>
      <t xml:space="preserve">- </t>
    </r>
    <r>
      <rPr>
        <b/>
        <sz val="11"/>
        <color theme="1"/>
        <rFont val="Times New Roman"/>
        <family val="1"/>
      </rPr>
      <t xml:space="preserve">Livingston and Monroe     </t>
    </r>
    <r>
      <rPr>
        <sz val="11"/>
        <color theme="1"/>
        <rFont val="Times New Roman"/>
        <family val="1"/>
      </rPr>
      <t xml:space="preserve">   
</t>
    </r>
    <r>
      <rPr>
        <u/>
        <sz val="11"/>
        <color theme="1"/>
        <rFont val="Times New Roman"/>
        <family val="1"/>
      </rPr>
      <t xml:space="preserve">Partial Counties </t>
    </r>
    <r>
      <rPr>
        <sz val="11"/>
        <color theme="1"/>
        <rFont val="Times New Roman"/>
        <family val="1"/>
      </rPr>
      <t xml:space="preserve">- </t>
    </r>
    <r>
      <rPr>
        <b/>
        <sz val="11"/>
        <color theme="1"/>
        <rFont val="Times New Roman"/>
        <family val="1"/>
      </rPr>
      <t>Ontario</t>
    </r>
    <r>
      <rPr>
        <sz val="11"/>
        <color theme="1"/>
        <rFont val="Times New Roman"/>
        <family val="1"/>
      </rPr>
      <t xml:space="preserve">:  Only the Townships of Bristol, Canadice, Naples, West Bloomfield, Richmond, South Bristol, East Bloomfield and Victor. 
</t>
    </r>
    <r>
      <rPr>
        <b/>
        <sz val="11"/>
        <color theme="1"/>
        <rFont val="Times New Roman"/>
        <family val="1"/>
      </rPr>
      <t>Orleans</t>
    </r>
    <r>
      <rPr>
        <sz val="11"/>
        <color theme="1"/>
        <rFont val="Times New Roman"/>
        <family val="1"/>
      </rPr>
      <t xml:space="preserve">:  Only the townships of Clarendon, Kendall, and Murray 
</t>
    </r>
    <r>
      <rPr>
        <b/>
        <sz val="11"/>
        <color theme="1"/>
        <rFont val="Times New Roman"/>
        <family val="1"/>
      </rPr>
      <t>Wayne</t>
    </r>
    <r>
      <rPr>
        <sz val="11"/>
        <color theme="1"/>
        <rFont val="Times New Roman"/>
        <family val="1"/>
      </rPr>
      <t xml:space="preserve">:  Only the Townships of Macedon, Marion,  Ontario, Palmyra, Sodus, Walworth, Williamson </t>
    </r>
  </si>
  <si>
    <r>
      <t xml:space="preserve">Fire Alarm System 
Technician Onsite Region 8
</t>
    </r>
    <r>
      <rPr>
        <u/>
        <sz val="11"/>
        <color theme="1"/>
        <rFont val="Times New Roman"/>
        <family val="1"/>
      </rPr>
      <t xml:space="preserve">Entire County </t>
    </r>
    <r>
      <rPr>
        <sz val="11"/>
        <color theme="1"/>
        <rFont val="Times New Roman"/>
        <family val="1"/>
      </rPr>
      <t xml:space="preserve">- </t>
    </r>
    <r>
      <rPr>
        <b/>
        <sz val="11"/>
        <color theme="1"/>
        <rFont val="Times New Roman"/>
        <family val="1"/>
      </rPr>
      <t>Broome</t>
    </r>
    <r>
      <rPr>
        <sz val="11"/>
        <color theme="1"/>
        <rFont val="Times New Roman"/>
        <family val="1"/>
      </rPr>
      <t xml:space="preserve">
</t>
    </r>
    <r>
      <rPr>
        <u/>
        <sz val="11"/>
        <color theme="1"/>
        <rFont val="Times New Roman"/>
        <family val="1"/>
      </rPr>
      <t xml:space="preserve">Partial Counties </t>
    </r>
    <r>
      <rPr>
        <sz val="11"/>
        <color theme="1"/>
        <rFont val="Times New Roman"/>
        <family val="1"/>
      </rPr>
      <t xml:space="preserve">- </t>
    </r>
    <r>
      <rPr>
        <b/>
        <sz val="11"/>
        <color theme="1"/>
        <rFont val="Times New Roman"/>
        <family val="1"/>
      </rPr>
      <t>Chenango</t>
    </r>
    <r>
      <rPr>
        <sz val="11"/>
        <color theme="1"/>
        <rFont val="Times New Roman"/>
        <family val="1"/>
      </rPr>
      <t xml:space="preserve">:  Entire County except the Townships of Columbus, New Berlin, and Sherburne.  
</t>
    </r>
    <r>
      <rPr>
        <b/>
        <sz val="11"/>
        <color theme="1"/>
        <rFont val="Times New Roman"/>
        <family val="1"/>
      </rPr>
      <t>Tioga</t>
    </r>
    <r>
      <rPr>
        <sz val="11"/>
        <color theme="1"/>
        <rFont val="Times New Roman"/>
        <family val="1"/>
      </rPr>
      <t xml:space="preserve">:  Only the Townships of Berkshire, Newark Valley, Owego, Richford, and Tioga. </t>
    </r>
  </si>
  <si>
    <r>
      <t xml:space="preserve">Fire Alarm System 
Technician Onsite Region 8
</t>
    </r>
    <r>
      <rPr>
        <u/>
        <sz val="11"/>
        <color theme="1"/>
        <rFont val="Times New Roman"/>
        <family val="1"/>
      </rPr>
      <t>Entire Counties -</t>
    </r>
    <r>
      <rPr>
        <sz val="11"/>
        <color theme="1"/>
        <rFont val="Times New Roman"/>
        <family val="1"/>
      </rPr>
      <t xml:space="preserve"> </t>
    </r>
    <r>
      <rPr>
        <b/>
        <sz val="11"/>
        <color theme="1"/>
        <rFont val="Times New Roman"/>
        <family val="1"/>
      </rPr>
      <t xml:space="preserve">Chemung, Steuben </t>
    </r>
    <r>
      <rPr>
        <sz val="11"/>
        <color theme="1"/>
        <rFont val="Times New Roman"/>
        <family val="1"/>
      </rPr>
      <t xml:space="preserve">
</t>
    </r>
    <r>
      <rPr>
        <u/>
        <sz val="11"/>
        <color theme="1"/>
        <rFont val="Times New Roman"/>
        <family val="1"/>
      </rPr>
      <t xml:space="preserve">Partial Counties </t>
    </r>
    <r>
      <rPr>
        <sz val="11"/>
        <color theme="1"/>
        <rFont val="Times New Roman"/>
        <family val="1"/>
      </rPr>
      <t xml:space="preserve">- </t>
    </r>
    <r>
      <rPr>
        <b/>
        <sz val="11"/>
        <color theme="1"/>
        <rFont val="Times New Roman"/>
        <family val="1"/>
      </rPr>
      <t>Schuyler</t>
    </r>
    <r>
      <rPr>
        <sz val="11"/>
        <color theme="1"/>
        <rFont val="Times New Roman"/>
        <family val="1"/>
      </rPr>
      <t xml:space="preserve">:  Only the Townships of Dix, Montour, Orange, Reading, and Tyrone.  
</t>
    </r>
    <r>
      <rPr>
        <b/>
        <sz val="11"/>
        <color theme="1"/>
        <rFont val="Times New Roman"/>
        <family val="1"/>
      </rPr>
      <t>Tioga</t>
    </r>
    <r>
      <rPr>
        <sz val="11"/>
        <color theme="1"/>
        <rFont val="Times New Roman"/>
        <family val="1"/>
      </rPr>
      <t xml:space="preserve">:  Only the Townships of Barton and Nichols. </t>
    </r>
  </si>
  <si>
    <r>
      <t xml:space="preserve">Fire Sprinkler System
Fire Suppression System
Technician Onsite Region 8
</t>
    </r>
    <r>
      <rPr>
        <u/>
        <sz val="11"/>
        <color theme="1"/>
        <rFont val="Times New Roman"/>
        <family val="1"/>
      </rPr>
      <t>Partial Counties</t>
    </r>
    <r>
      <rPr>
        <sz val="11"/>
        <color theme="1"/>
        <rFont val="Times New Roman"/>
        <family val="1"/>
      </rPr>
      <t xml:space="preserve"> -  </t>
    </r>
    <r>
      <rPr>
        <b/>
        <sz val="11"/>
        <color theme="1"/>
        <rFont val="Times New Roman"/>
        <family val="1"/>
      </rPr>
      <t>Chenango</t>
    </r>
    <r>
      <rPr>
        <sz val="11"/>
        <color theme="1"/>
        <rFont val="Times New Roman"/>
        <family val="1"/>
      </rPr>
      <t xml:space="preserve">:  Only the Townships of Columbus, New Berlin and Sherburne. 
</t>
    </r>
    <r>
      <rPr>
        <b/>
        <sz val="11"/>
        <color theme="1"/>
        <rFont val="Times New Roman"/>
        <family val="1"/>
      </rPr>
      <t>Tompkins</t>
    </r>
    <r>
      <rPr>
        <sz val="11"/>
        <color theme="1"/>
        <rFont val="Times New Roman"/>
        <family val="1"/>
      </rPr>
      <t xml:space="preserve">:  Only the Township of Groton. 
</t>
    </r>
    <r>
      <rPr>
        <b/>
        <sz val="11"/>
        <color theme="1"/>
        <rFont val="Times New Roman"/>
        <family val="1"/>
      </rPr>
      <t>Wayne</t>
    </r>
    <r>
      <rPr>
        <sz val="11"/>
        <color theme="1"/>
        <rFont val="Times New Roman"/>
        <family val="1"/>
      </rPr>
      <t>:  Only the Townships of Huron, Wolcott, Rose and Butler</t>
    </r>
  </si>
  <si>
    <r>
      <t xml:space="preserve">Fire Sprinkler System
Fire Suppression System
Technician Onsite Region 8
</t>
    </r>
    <r>
      <rPr>
        <u/>
        <sz val="11"/>
        <color theme="1"/>
        <rFont val="Times New Roman"/>
        <family val="1"/>
      </rPr>
      <t xml:space="preserve">Entire County </t>
    </r>
    <r>
      <rPr>
        <sz val="11"/>
        <color theme="1"/>
        <rFont val="Times New Roman"/>
        <family val="1"/>
      </rPr>
      <t xml:space="preserve">- </t>
    </r>
    <r>
      <rPr>
        <b/>
        <sz val="11"/>
        <color theme="1"/>
        <rFont val="Times New Roman"/>
        <family val="1"/>
      </rPr>
      <t>Yates</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Ontario</t>
    </r>
    <r>
      <rPr>
        <sz val="11"/>
        <color theme="1"/>
        <rFont val="Times New Roman"/>
        <family val="1"/>
      </rPr>
      <t xml:space="preserve">:  Only the Townships of Canadaigua, Farmington, Geneva, Gorham, Hopewell, Manchester, Phelps and Seneca 
</t>
    </r>
    <r>
      <rPr>
        <b/>
        <sz val="11"/>
        <color theme="1"/>
        <rFont val="Times New Roman"/>
        <family val="1"/>
      </rPr>
      <t>Seneca:</t>
    </r>
    <r>
      <rPr>
        <sz val="11"/>
        <color theme="1"/>
        <rFont val="Times New Roman"/>
        <family val="1"/>
      </rPr>
      <t xml:space="preserve"> All townships except Covert and Lodi. 
</t>
    </r>
    <r>
      <rPr>
        <b/>
        <sz val="11"/>
        <color theme="1"/>
        <rFont val="Times New Roman"/>
        <family val="1"/>
      </rPr>
      <t>Wayne</t>
    </r>
    <r>
      <rPr>
        <sz val="11"/>
        <color theme="1"/>
        <rFont val="Times New Roman"/>
        <family val="1"/>
      </rPr>
      <t xml:space="preserve">:  Only the Townships of Arcadia, Galen, Lyons, Savannah, and Village of Newark. </t>
    </r>
  </si>
  <si>
    <r>
      <t xml:space="preserve">Fire Sprinkler System
Fire Suppression System
Technician Onsite Region 8
</t>
    </r>
    <r>
      <rPr>
        <u/>
        <sz val="11"/>
        <color theme="1"/>
        <rFont val="Times New Roman"/>
        <family val="1"/>
      </rPr>
      <t xml:space="preserve">Partial Counties </t>
    </r>
    <r>
      <rPr>
        <sz val="11"/>
        <color theme="1"/>
        <rFont val="Times New Roman"/>
        <family val="1"/>
      </rPr>
      <t xml:space="preserve">- </t>
    </r>
    <r>
      <rPr>
        <b/>
        <sz val="11"/>
        <color theme="1"/>
        <rFont val="Times New Roman"/>
        <family val="1"/>
      </rPr>
      <t>Schuyler</t>
    </r>
    <r>
      <rPr>
        <sz val="11"/>
        <color theme="1"/>
        <rFont val="Times New Roman"/>
        <family val="1"/>
      </rPr>
      <t xml:space="preserve">:  Only the Townships of Cayuta, Catharine, and Hector.                            
</t>
    </r>
    <r>
      <rPr>
        <b/>
        <sz val="11"/>
        <color theme="1"/>
        <rFont val="Times New Roman"/>
        <family val="1"/>
      </rPr>
      <t>Seneca</t>
    </r>
    <r>
      <rPr>
        <sz val="11"/>
        <color theme="1"/>
        <rFont val="Times New Roman"/>
        <family val="1"/>
      </rPr>
      <t xml:space="preserve">:  Only the Townships of Lodi and Covert. 
</t>
    </r>
    <r>
      <rPr>
        <b/>
        <sz val="11"/>
        <color theme="1"/>
        <rFont val="Times New Roman"/>
        <family val="1"/>
      </rPr>
      <t>Tioga</t>
    </r>
    <r>
      <rPr>
        <sz val="11"/>
        <color theme="1"/>
        <rFont val="Times New Roman"/>
        <family val="1"/>
      </rPr>
      <t xml:space="preserve">:  Only the Townships of Spencer and Candor.
</t>
    </r>
    <r>
      <rPr>
        <b/>
        <sz val="11"/>
        <color theme="1"/>
        <rFont val="Times New Roman"/>
        <family val="1"/>
      </rPr>
      <t>Tompkins</t>
    </r>
    <r>
      <rPr>
        <sz val="11"/>
        <color theme="1"/>
        <rFont val="Times New Roman"/>
        <family val="1"/>
      </rPr>
      <t>:  Entire county except the Township of Groton</t>
    </r>
  </si>
  <si>
    <r>
      <t xml:space="preserve">Fire Sprinkler System
Fire Suppression System
Technician Onsite Region 8
</t>
    </r>
    <r>
      <rPr>
        <u/>
        <sz val="11"/>
        <color theme="1"/>
        <rFont val="Times New Roman"/>
        <family val="1"/>
      </rPr>
      <t>Entire Counties</t>
    </r>
    <r>
      <rPr>
        <sz val="11"/>
        <color theme="1"/>
        <rFont val="Times New Roman"/>
        <family val="1"/>
      </rPr>
      <t xml:space="preserve"> - </t>
    </r>
    <r>
      <rPr>
        <b/>
        <sz val="11"/>
        <color theme="1"/>
        <rFont val="Times New Roman"/>
        <family val="1"/>
      </rPr>
      <t xml:space="preserve">Livingston and Monroe    </t>
    </r>
    <r>
      <rPr>
        <sz val="11"/>
        <color theme="1"/>
        <rFont val="Times New Roman"/>
        <family val="1"/>
      </rPr>
      <t xml:space="preserve">    
</t>
    </r>
    <r>
      <rPr>
        <u/>
        <sz val="11"/>
        <color theme="1"/>
        <rFont val="Times New Roman"/>
        <family val="1"/>
      </rPr>
      <t xml:space="preserve">Partial Counties </t>
    </r>
    <r>
      <rPr>
        <sz val="11"/>
        <color theme="1"/>
        <rFont val="Times New Roman"/>
        <family val="1"/>
      </rPr>
      <t xml:space="preserve">- </t>
    </r>
    <r>
      <rPr>
        <b/>
        <sz val="11"/>
        <color theme="1"/>
        <rFont val="Times New Roman"/>
        <family val="1"/>
      </rPr>
      <t>Ontario</t>
    </r>
    <r>
      <rPr>
        <sz val="11"/>
        <color theme="1"/>
        <rFont val="Times New Roman"/>
        <family val="1"/>
      </rPr>
      <t xml:space="preserve">:  Only the Townships of Bristol, Canadice, Naples, West Bloomfield, Richmond, South Bristol, East Bloomfield and Victor. 
</t>
    </r>
    <r>
      <rPr>
        <b/>
        <sz val="11"/>
        <color theme="1"/>
        <rFont val="Times New Roman"/>
        <family val="1"/>
      </rPr>
      <t>Orleans</t>
    </r>
    <r>
      <rPr>
        <sz val="11"/>
        <color theme="1"/>
        <rFont val="Times New Roman"/>
        <family val="1"/>
      </rPr>
      <t xml:space="preserve">:  Only the townships of Clarendon, Kendall, and Murray 
</t>
    </r>
    <r>
      <rPr>
        <b/>
        <sz val="11"/>
        <color theme="1"/>
        <rFont val="Times New Roman"/>
        <family val="1"/>
      </rPr>
      <t>Wayne</t>
    </r>
    <r>
      <rPr>
        <sz val="11"/>
        <color theme="1"/>
        <rFont val="Times New Roman"/>
        <family val="1"/>
      </rPr>
      <t xml:space="preserve">:  Only the Townships of Macedon, Marion,  Ontario, Palmyra, Sodus, Walworth, Williamson </t>
    </r>
  </si>
  <si>
    <r>
      <t xml:space="preserve">Fire Sprinkler System
Fire Suppression System
Technician Onsite Region 8
</t>
    </r>
    <r>
      <rPr>
        <u/>
        <sz val="11"/>
        <color theme="1"/>
        <rFont val="Times New Roman"/>
        <family val="1"/>
      </rPr>
      <t>Entire County</t>
    </r>
    <r>
      <rPr>
        <sz val="11"/>
        <color theme="1"/>
        <rFont val="Times New Roman"/>
        <family val="1"/>
      </rPr>
      <t xml:space="preserve"> - </t>
    </r>
    <r>
      <rPr>
        <b/>
        <sz val="11"/>
        <color theme="1"/>
        <rFont val="Times New Roman"/>
        <family val="1"/>
      </rPr>
      <t>Broome</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Chenango</t>
    </r>
    <r>
      <rPr>
        <sz val="11"/>
        <color theme="1"/>
        <rFont val="Times New Roman"/>
        <family val="1"/>
      </rPr>
      <t xml:space="preserve">:  Entire County except the Townships of Columbus, New Berlin, and Sherburne.  
</t>
    </r>
    <r>
      <rPr>
        <b/>
        <sz val="11"/>
        <color theme="1"/>
        <rFont val="Times New Roman"/>
        <family val="1"/>
      </rPr>
      <t>Tioga</t>
    </r>
    <r>
      <rPr>
        <sz val="11"/>
        <color theme="1"/>
        <rFont val="Times New Roman"/>
        <family val="1"/>
      </rPr>
      <t xml:space="preserve">:  Only the Townships of Berkshire, Newark Valley, Owego, Richford, and Tioga. </t>
    </r>
  </si>
  <si>
    <r>
      <t xml:space="preserve">Fire Sprinkler System
Fire Suppression System
Technician Onsite Region 8
</t>
    </r>
    <r>
      <rPr>
        <u/>
        <sz val="11"/>
        <color theme="1"/>
        <rFont val="Times New Roman"/>
        <family val="1"/>
      </rPr>
      <t>Entire Counties</t>
    </r>
    <r>
      <rPr>
        <sz val="11"/>
        <color theme="1"/>
        <rFont val="Times New Roman"/>
        <family val="1"/>
      </rPr>
      <t xml:space="preserve"> - </t>
    </r>
    <r>
      <rPr>
        <b/>
        <sz val="11"/>
        <color theme="1"/>
        <rFont val="Times New Roman"/>
        <family val="1"/>
      </rPr>
      <t xml:space="preserve">Chemung, Steuben </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Schuyler</t>
    </r>
    <r>
      <rPr>
        <sz val="11"/>
        <color theme="1"/>
        <rFont val="Times New Roman"/>
        <family val="1"/>
      </rPr>
      <t xml:space="preserve">:  Only the Townships of Dix, Montour, Orange, Reading, and Tyrone.  
</t>
    </r>
    <r>
      <rPr>
        <b/>
        <sz val="11"/>
        <color theme="1"/>
        <rFont val="Times New Roman"/>
        <family val="1"/>
      </rPr>
      <t>Tioga</t>
    </r>
    <r>
      <rPr>
        <sz val="11"/>
        <color theme="1"/>
        <rFont val="Times New Roman"/>
        <family val="1"/>
      </rPr>
      <t xml:space="preserve">:  Only the Townships of Barton and Nichols. </t>
    </r>
  </si>
  <si>
    <r>
      <t xml:space="preserve">
Public Address System
Technician Onsite Region 8
</t>
    </r>
    <r>
      <rPr>
        <u/>
        <sz val="11"/>
        <color theme="1"/>
        <rFont val="Times New Roman"/>
        <family val="1"/>
      </rPr>
      <t xml:space="preserve">Partial Counties </t>
    </r>
    <r>
      <rPr>
        <sz val="11"/>
        <color theme="1"/>
        <rFont val="Times New Roman"/>
        <family val="1"/>
      </rPr>
      <t xml:space="preserve">-  </t>
    </r>
    <r>
      <rPr>
        <b/>
        <sz val="11"/>
        <color theme="1"/>
        <rFont val="Times New Roman"/>
        <family val="1"/>
      </rPr>
      <t>Chenango</t>
    </r>
    <r>
      <rPr>
        <sz val="11"/>
        <color theme="1"/>
        <rFont val="Times New Roman"/>
        <family val="1"/>
      </rPr>
      <t xml:space="preserve">:  Only the Townships of Columbus, New Berlin and Sherburne. 
</t>
    </r>
    <r>
      <rPr>
        <b/>
        <sz val="11"/>
        <color theme="1"/>
        <rFont val="Times New Roman"/>
        <family val="1"/>
      </rPr>
      <t>Tompkins</t>
    </r>
    <r>
      <rPr>
        <sz val="11"/>
        <color theme="1"/>
        <rFont val="Times New Roman"/>
        <family val="1"/>
      </rPr>
      <t xml:space="preserve">:  Only the Township of Groton. 
</t>
    </r>
    <r>
      <rPr>
        <b/>
        <sz val="11"/>
        <color theme="1"/>
        <rFont val="Times New Roman"/>
        <family val="1"/>
      </rPr>
      <t>Wayne</t>
    </r>
    <r>
      <rPr>
        <sz val="11"/>
        <color theme="1"/>
        <rFont val="Times New Roman"/>
        <family val="1"/>
      </rPr>
      <t>:  Only the Townships of Huron, Wolcott, Rose and Butler</t>
    </r>
  </si>
  <si>
    <r>
      <t xml:space="preserve">
Public Address System
Technician Onsite Region 8
</t>
    </r>
    <r>
      <rPr>
        <u/>
        <sz val="11"/>
        <color theme="1"/>
        <rFont val="Times New Roman"/>
        <family val="1"/>
      </rPr>
      <t>Entire County -</t>
    </r>
    <r>
      <rPr>
        <sz val="11"/>
        <color theme="1"/>
        <rFont val="Times New Roman"/>
        <family val="1"/>
      </rPr>
      <t xml:space="preserve"> </t>
    </r>
    <r>
      <rPr>
        <b/>
        <sz val="11"/>
        <color theme="1"/>
        <rFont val="Times New Roman"/>
        <family val="1"/>
      </rPr>
      <t>Yates</t>
    </r>
    <r>
      <rPr>
        <sz val="11"/>
        <color theme="1"/>
        <rFont val="Times New Roman"/>
        <family val="1"/>
      </rPr>
      <t xml:space="preserve"> 
</t>
    </r>
    <r>
      <rPr>
        <u/>
        <sz val="11"/>
        <color theme="1"/>
        <rFont val="Times New Roman"/>
        <family val="1"/>
      </rPr>
      <t xml:space="preserve">Partial Counties </t>
    </r>
    <r>
      <rPr>
        <sz val="11"/>
        <color theme="1"/>
        <rFont val="Times New Roman"/>
        <family val="1"/>
      </rPr>
      <t xml:space="preserve">- </t>
    </r>
    <r>
      <rPr>
        <b/>
        <sz val="11"/>
        <color theme="1"/>
        <rFont val="Times New Roman"/>
        <family val="1"/>
      </rPr>
      <t>Ontario</t>
    </r>
    <r>
      <rPr>
        <sz val="11"/>
        <color theme="1"/>
        <rFont val="Times New Roman"/>
        <family val="1"/>
      </rPr>
      <t xml:space="preserve">:  Only the Townships of Canadaigua, Farmington, Geneva, Gorham, Hopewell, Manchester, Phelps and Seneca 
</t>
    </r>
    <r>
      <rPr>
        <b/>
        <sz val="11"/>
        <color theme="1"/>
        <rFont val="Times New Roman"/>
        <family val="1"/>
      </rPr>
      <t>Seneca</t>
    </r>
    <r>
      <rPr>
        <sz val="11"/>
        <color theme="1"/>
        <rFont val="Times New Roman"/>
        <family val="1"/>
      </rPr>
      <t xml:space="preserve">: All townships except Covert and Lodi. 
</t>
    </r>
    <r>
      <rPr>
        <b/>
        <sz val="11"/>
        <color theme="1"/>
        <rFont val="Times New Roman"/>
        <family val="1"/>
      </rPr>
      <t>Wayne</t>
    </r>
    <r>
      <rPr>
        <sz val="11"/>
        <color theme="1"/>
        <rFont val="Times New Roman"/>
        <family val="1"/>
      </rPr>
      <t xml:space="preserve">:  Only the Townships of Arcadia, Galen, Lyons, Savannah, and Village of Newark. </t>
    </r>
  </si>
  <si>
    <r>
      <t xml:space="preserve">
Public Address System
Technician Onsite Region 8
</t>
    </r>
    <r>
      <rPr>
        <u/>
        <sz val="11"/>
        <color theme="1"/>
        <rFont val="Times New Roman"/>
        <family val="1"/>
      </rPr>
      <t>Partial Counties</t>
    </r>
    <r>
      <rPr>
        <sz val="11"/>
        <color theme="1"/>
        <rFont val="Times New Roman"/>
        <family val="1"/>
      </rPr>
      <t xml:space="preserve"> - </t>
    </r>
    <r>
      <rPr>
        <b/>
        <sz val="11"/>
        <color theme="1"/>
        <rFont val="Times New Roman"/>
        <family val="1"/>
      </rPr>
      <t>Schuyler</t>
    </r>
    <r>
      <rPr>
        <sz val="11"/>
        <color theme="1"/>
        <rFont val="Times New Roman"/>
        <family val="1"/>
      </rPr>
      <t xml:space="preserve">:  Only the Townships of Cayuta, Catharine, and Hector.                            
</t>
    </r>
    <r>
      <rPr>
        <b/>
        <sz val="11"/>
        <color theme="1"/>
        <rFont val="Times New Roman"/>
        <family val="1"/>
      </rPr>
      <t>Seneca</t>
    </r>
    <r>
      <rPr>
        <sz val="11"/>
        <color theme="1"/>
        <rFont val="Times New Roman"/>
        <family val="1"/>
      </rPr>
      <t xml:space="preserve">:  Only the Townships of Lodi and Covert. 
</t>
    </r>
    <r>
      <rPr>
        <b/>
        <sz val="11"/>
        <color theme="1"/>
        <rFont val="Times New Roman"/>
        <family val="1"/>
      </rPr>
      <t>Tioga</t>
    </r>
    <r>
      <rPr>
        <sz val="11"/>
        <color theme="1"/>
        <rFont val="Times New Roman"/>
        <family val="1"/>
      </rPr>
      <t xml:space="preserve">:  Only the Townships of Spencer and Candor.
</t>
    </r>
    <r>
      <rPr>
        <b/>
        <sz val="11"/>
        <color theme="1"/>
        <rFont val="Times New Roman"/>
        <family val="1"/>
      </rPr>
      <t>Tompkins</t>
    </r>
    <r>
      <rPr>
        <sz val="11"/>
        <color theme="1"/>
        <rFont val="Times New Roman"/>
        <family val="1"/>
      </rPr>
      <t>:  Entire county except the Township of Groton</t>
    </r>
  </si>
  <si>
    <r>
      <t xml:space="preserve">
Public Address System
Technician Onsite Region 8
</t>
    </r>
    <r>
      <rPr>
        <u/>
        <sz val="11"/>
        <color theme="1"/>
        <rFont val="Times New Roman"/>
        <family val="1"/>
      </rPr>
      <t>Entire Counties</t>
    </r>
    <r>
      <rPr>
        <sz val="11"/>
        <color theme="1"/>
        <rFont val="Times New Roman"/>
        <family val="1"/>
      </rPr>
      <t xml:space="preserve"> - </t>
    </r>
    <r>
      <rPr>
        <b/>
        <sz val="11"/>
        <color theme="1"/>
        <rFont val="Times New Roman"/>
        <family val="1"/>
      </rPr>
      <t xml:space="preserve">Livingston and Monroe </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Ontario</t>
    </r>
    <r>
      <rPr>
        <sz val="11"/>
        <color theme="1"/>
        <rFont val="Times New Roman"/>
        <family val="1"/>
      </rPr>
      <t xml:space="preserve">:  Only the Townships of Bristol, Canadice, Naples, West Bloomfield, Richmond, South Bristol, East Bloomfield and Victor. 
</t>
    </r>
    <r>
      <rPr>
        <b/>
        <sz val="11"/>
        <color theme="1"/>
        <rFont val="Times New Roman"/>
        <family val="1"/>
      </rPr>
      <t>Orleans</t>
    </r>
    <r>
      <rPr>
        <sz val="11"/>
        <color theme="1"/>
        <rFont val="Times New Roman"/>
        <family val="1"/>
      </rPr>
      <t xml:space="preserve">:  Only the townships of Clarendon, Kendall, and Murray 
</t>
    </r>
    <r>
      <rPr>
        <b/>
        <sz val="11"/>
        <color theme="1"/>
        <rFont val="Times New Roman"/>
        <family val="1"/>
      </rPr>
      <t>Wayne</t>
    </r>
    <r>
      <rPr>
        <sz val="11"/>
        <color theme="1"/>
        <rFont val="Times New Roman"/>
        <family val="1"/>
      </rPr>
      <t xml:space="preserve">:  Only the Townships of Macedon, Marion,  Ontario, Palmyra, Sodus, Walworth, Williamson </t>
    </r>
  </si>
  <si>
    <r>
      <t xml:space="preserve">
Public Address System
Technician Onsite Region 8
</t>
    </r>
    <r>
      <rPr>
        <u/>
        <sz val="11"/>
        <color theme="1"/>
        <rFont val="Times New Roman"/>
        <family val="1"/>
      </rPr>
      <t xml:space="preserve">Entire County </t>
    </r>
    <r>
      <rPr>
        <sz val="11"/>
        <color theme="1"/>
        <rFont val="Times New Roman"/>
        <family val="1"/>
      </rPr>
      <t xml:space="preserve">- </t>
    </r>
    <r>
      <rPr>
        <b/>
        <sz val="11"/>
        <color theme="1"/>
        <rFont val="Times New Roman"/>
        <family val="1"/>
      </rPr>
      <t>Broome</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Chenango</t>
    </r>
    <r>
      <rPr>
        <sz val="11"/>
        <color theme="1"/>
        <rFont val="Times New Roman"/>
        <family val="1"/>
      </rPr>
      <t xml:space="preserve">:  Entire County except the Townships of Columbus, New Berlin, and Sherburne.  
</t>
    </r>
    <r>
      <rPr>
        <b/>
        <sz val="11"/>
        <color theme="1"/>
        <rFont val="Times New Roman"/>
        <family val="1"/>
      </rPr>
      <t>Tioga</t>
    </r>
    <r>
      <rPr>
        <sz val="11"/>
        <color theme="1"/>
        <rFont val="Times New Roman"/>
        <family val="1"/>
      </rPr>
      <t xml:space="preserve">:  Only the Townships of Berkshire, Newark Valley, Owego, Richford, and Tioga.  </t>
    </r>
  </si>
  <si>
    <r>
      <t xml:space="preserve">
Public Address System
Technician Onsite Region 8
</t>
    </r>
    <r>
      <rPr>
        <u/>
        <sz val="11"/>
        <color theme="1"/>
        <rFont val="Times New Roman"/>
        <family val="1"/>
      </rPr>
      <t>Entire Counties</t>
    </r>
    <r>
      <rPr>
        <sz val="11"/>
        <color theme="1"/>
        <rFont val="Times New Roman"/>
        <family val="1"/>
      </rPr>
      <t xml:space="preserve"> - </t>
    </r>
    <r>
      <rPr>
        <b/>
        <sz val="11"/>
        <color theme="1"/>
        <rFont val="Times New Roman"/>
        <family val="1"/>
      </rPr>
      <t xml:space="preserve">Chemung, Steuben </t>
    </r>
    <r>
      <rPr>
        <sz val="11"/>
        <color theme="1"/>
        <rFont val="Times New Roman"/>
        <family val="1"/>
      </rPr>
      <t xml:space="preserve">
</t>
    </r>
    <r>
      <rPr>
        <u/>
        <sz val="11"/>
        <color theme="1"/>
        <rFont val="Times New Roman"/>
        <family val="1"/>
      </rPr>
      <t xml:space="preserve">Partial Counties </t>
    </r>
    <r>
      <rPr>
        <sz val="11"/>
        <color theme="1"/>
        <rFont val="Times New Roman"/>
        <family val="1"/>
      </rPr>
      <t xml:space="preserve">- </t>
    </r>
    <r>
      <rPr>
        <b/>
        <sz val="11"/>
        <color theme="1"/>
        <rFont val="Times New Roman"/>
        <family val="1"/>
      </rPr>
      <t>Schuyler</t>
    </r>
    <r>
      <rPr>
        <sz val="11"/>
        <color theme="1"/>
        <rFont val="Times New Roman"/>
        <family val="1"/>
      </rPr>
      <t xml:space="preserve">:  Only the Townships of Dix, Montour, Orange, Reading, and Tyrone.  
</t>
    </r>
    <r>
      <rPr>
        <b/>
        <sz val="11"/>
        <color theme="1"/>
        <rFont val="Times New Roman"/>
        <family val="1"/>
      </rPr>
      <t>Tioga</t>
    </r>
    <r>
      <rPr>
        <sz val="11"/>
        <color theme="1"/>
        <rFont val="Times New Roman"/>
        <family val="1"/>
      </rPr>
      <t xml:space="preserve">:  Only the Townships of Barton and Nichols. </t>
    </r>
  </si>
  <si>
    <r>
      <t xml:space="preserve">Permanent Facility Perimeter Fencing System
Technician Onsite Region 8
</t>
    </r>
    <r>
      <rPr>
        <u/>
        <sz val="11"/>
        <color theme="1"/>
        <rFont val="Times New Roman"/>
        <family val="1"/>
      </rPr>
      <t>Partial Counties</t>
    </r>
    <r>
      <rPr>
        <sz val="11"/>
        <color theme="1"/>
        <rFont val="Times New Roman"/>
        <family val="1"/>
      </rPr>
      <t xml:space="preserve"> -  </t>
    </r>
    <r>
      <rPr>
        <b/>
        <sz val="11"/>
        <color theme="1"/>
        <rFont val="Times New Roman"/>
        <family val="1"/>
      </rPr>
      <t>Chenango</t>
    </r>
    <r>
      <rPr>
        <sz val="11"/>
        <color theme="1"/>
        <rFont val="Times New Roman"/>
        <family val="1"/>
      </rPr>
      <t xml:space="preserve">:  Only the Townships of Columbus, New Berlin and Sherburne. 
</t>
    </r>
    <r>
      <rPr>
        <b/>
        <sz val="11"/>
        <color theme="1"/>
        <rFont val="Times New Roman"/>
        <family val="1"/>
      </rPr>
      <t>Tompkins</t>
    </r>
    <r>
      <rPr>
        <sz val="11"/>
        <color theme="1"/>
        <rFont val="Times New Roman"/>
        <family val="1"/>
      </rPr>
      <t xml:space="preserve">:  Only the Township of Groton. 
</t>
    </r>
    <r>
      <rPr>
        <b/>
        <sz val="11"/>
        <color theme="1"/>
        <rFont val="Times New Roman"/>
        <family val="1"/>
      </rPr>
      <t>Wayne</t>
    </r>
    <r>
      <rPr>
        <sz val="11"/>
        <color theme="1"/>
        <rFont val="Times New Roman"/>
        <family val="1"/>
      </rPr>
      <t>:  Only the Townships of Huron, Wolcott, Rose and Butler</t>
    </r>
  </si>
  <si>
    <r>
      <t xml:space="preserve">Permanent Facility Perimeter Fencing System
Technician Onsite Region 8
</t>
    </r>
    <r>
      <rPr>
        <u/>
        <sz val="11"/>
        <color theme="1"/>
        <rFont val="Times New Roman"/>
        <family val="1"/>
      </rPr>
      <t>Entire County</t>
    </r>
    <r>
      <rPr>
        <sz val="11"/>
        <color theme="1"/>
        <rFont val="Times New Roman"/>
        <family val="1"/>
      </rPr>
      <t xml:space="preserve"> - </t>
    </r>
    <r>
      <rPr>
        <b/>
        <sz val="11"/>
        <color theme="1"/>
        <rFont val="Times New Roman"/>
        <family val="1"/>
      </rPr>
      <t>Yates</t>
    </r>
    <r>
      <rPr>
        <sz val="11"/>
        <color theme="1"/>
        <rFont val="Times New Roman"/>
        <family val="1"/>
      </rPr>
      <t xml:space="preserve"> 
</t>
    </r>
    <r>
      <rPr>
        <u/>
        <sz val="11"/>
        <color theme="1"/>
        <rFont val="Times New Roman"/>
        <family val="1"/>
      </rPr>
      <t xml:space="preserve">Partial Counties </t>
    </r>
    <r>
      <rPr>
        <sz val="11"/>
        <color theme="1"/>
        <rFont val="Times New Roman"/>
        <family val="1"/>
      </rPr>
      <t xml:space="preserve">- </t>
    </r>
    <r>
      <rPr>
        <b/>
        <sz val="11"/>
        <color theme="1"/>
        <rFont val="Times New Roman"/>
        <family val="1"/>
      </rPr>
      <t>Ontario</t>
    </r>
    <r>
      <rPr>
        <sz val="11"/>
        <color theme="1"/>
        <rFont val="Times New Roman"/>
        <family val="1"/>
      </rPr>
      <t xml:space="preserve">:  Only the Townships of Canadaigua, Farmington, Geneva, Gorham, Hopewell, Manchester, Phelps and Seneca 
</t>
    </r>
    <r>
      <rPr>
        <b/>
        <sz val="11"/>
        <color theme="1"/>
        <rFont val="Times New Roman"/>
        <family val="1"/>
      </rPr>
      <t>Seneca</t>
    </r>
    <r>
      <rPr>
        <sz val="11"/>
        <color theme="1"/>
        <rFont val="Times New Roman"/>
        <family val="1"/>
      </rPr>
      <t xml:space="preserve">: All townships except Covert and Lodi. 
</t>
    </r>
    <r>
      <rPr>
        <b/>
        <sz val="11"/>
        <color theme="1"/>
        <rFont val="Times New Roman"/>
        <family val="1"/>
      </rPr>
      <t>Wayne</t>
    </r>
    <r>
      <rPr>
        <sz val="11"/>
        <color theme="1"/>
        <rFont val="Times New Roman"/>
        <family val="1"/>
      </rPr>
      <t xml:space="preserve">:  Only the Townships of Arcadia, Galen, Lyons, Savannah, and Village of Newark. </t>
    </r>
  </si>
  <si>
    <r>
      <t xml:space="preserve">Permanent Facility Perimeter Fencing System
Technician Onsite Region 8
</t>
    </r>
    <r>
      <rPr>
        <u/>
        <sz val="11"/>
        <color theme="1"/>
        <rFont val="Times New Roman"/>
        <family val="1"/>
      </rPr>
      <t xml:space="preserve">Partial Counties </t>
    </r>
    <r>
      <rPr>
        <sz val="11"/>
        <color theme="1"/>
        <rFont val="Times New Roman"/>
        <family val="1"/>
      </rPr>
      <t xml:space="preserve">- </t>
    </r>
    <r>
      <rPr>
        <b/>
        <sz val="11"/>
        <color theme="1"/>
        <rFont val="Times New Roman"/>
        <family val="1"/>
      </rPr>
      <t>Schuyler</t>
    </r>
    <r>
      <rPr>
        <sz val="11"/>
        <color theme="1"/>
        <rFont val="Times New Roman"/>
        <family val="1"/>
      </rPr>
      <t xml:space="preserve">:  Only the Townships of Cayuta, Catharine, and Hector.                            
</t>
    </r>
    <r>
      <rPr>
        <b/>
        <sz val="11"/>
        <color theme="1"/>
        <rFont val="Times New Roman"/>
        <family val="1"/>
      </rPr>
      <t>Seneca</t>
    </r>
    <r>
      <rPr>
        <sz val="11"/>
        <color theme="1"/>
        <rFont val="Times New Roman"/>
        <family val="1"/>
      </rPr>
      <t xml:space="preserve">:  Only the Townships of Lodi and Covert. 
</t>
    </r>
    <r>
      <rPr>
        <b/>
        <sz val="11"/>
        <color theme="1"/>
        <rFont val="Times New Roman"/>
        <family val="1"/>
      </rPr>
      <t>Tioga</t>
    </r>
    <r>
      <rPr>
        <sz val="11"/>
        <color theme="1"/>
        <rFont val="Times New Roman"/>
        <family val="1"/>
      </rPr>
      <t xml:space="preserve">:  Only the Townships of Spencer and Candor.
</t>
    </r>
    <r>
      <rPr>
        <b/>
        <sz val="11"/>
        <color theme="1"/>
        <rFont val="Times New Roman"/>
        <family val="1"/>
      </rPr>
      <t>Tompkins</t>
    </r>
    <r>
      <rPr>
        <sz val="11"/>
        <color theme="1"/>
        <rFont val="Times New Roman"/>
        <family val="1"/>
      </rPr>
      <t>:  Entire county except the Township of Groton</t>
    </r>
  </si>
  <si>
    <r>
      <t xml:space="preserve">Permanent Facility Perimeter Fencing System
Technician Onsite Region 8
</t>
    </r>
    <r>
      <rPr>
        <u/>
        <sz val="11"/>
        <color theme="1"/>
        <rFont val="Times New Roman"/>
        <family val="1"/>
      </rPr>
      <t xml:space="preserve">Entire Counties </t>
    </r>
    <r>
      <rPr>
        <sz val="11"/>
        <color theme="1"/>
        <rFont val="Times New Roman"/>
        <family val="1"/>
      </rPr>
      <t xml:space="preserve">- </t>
    </r>
    <r>
      <rPr>
        <b/>
        <sz val="11"/>
        <color theme="1"/>
        <rFont val="Times New Roman"/>
        <family val="1"/>
      </rPr>
      <t>Livingston and Monroe</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Ontario</t>
    </r>
    <r>
      <rPr>
        <sz val="11"/>
        <color theme="1"/>
        <rFont val="Times New Roman"/>
        <family val="1"/>
      </rPr>
      <t xml:space="preserve">:  Only the Townships of Bristol, Canadice, Naples, West Bloomfield, Richmond, South Bristol, East Bloomfield and Victor. 
</t>
    </r>
    <r>
      <rPr>
        <b/>
        <sz val="11"/>
        <color theme="1"/>
        <rFont val="Times New Roman"/>
        <family val="1"/>
      </rPr>
      <t>Orleans</t>
    </r>
    <r>
      <rPr>
        <sz val="11"/>
        <color theme="1"/>
        <rFont val="Times New Roman"/>
        <family val="1"/>
      </rPr>
      <t xml:space="preserve">:  Only the townships of Clarendon, Kendall, and Murray 
</t>
    </r>
    <r>
      <rPr>
        <b/>
        <sz val="11"/>
        <color theme="1"/>
        <rFont val="Times New Roman"/>
        <family val="1"/>
      </rPr>
      <t>Wayne</t>
    </r>
    <r>
      <rPr>
        <sz val="11"/>
        <color theme="1"/>
        <rFont val="Times New Roman"/>
        <family val="1"/>
      </rPr>
      <t xml:space="preserve">:  Only the Townships of Macedon, Marion,  Ontario, Palmyra, Sodus, Walworth, Williamson </t>
    </r>
  </si>
  <si>
    <r>
      <t xml:space="preserve">Permanent Facility Perimeter Fencing System
Technician Onsite Region 8
</t>
    </r>
    <r>
      <rPr>
        <u/>
        <sz val="11"/>
        <color theme="1"/>
        <rFont val="Times New Roman"/>
        <family val="1"/>
      </rPr>
      <t xml:space="preserve">Entire County </t>
    </r>
    <r>
      <rPr>
        <sz val="11"/>
        <color theme="1"/>
        <rFont val="Times New Roman"/>
        <family val="1"/>
      </rPr>
      <t xml:space="preserve">- </t>
    </r>
    <r>
      <rPr>
        <b/>
        <sz val="11"/>
        <color theme="1"/>
        <rFont val="Times New Roman"/>
        <family val="1"/>
      </rPr>
      <t>Broome</t>
    </r>
    <r>
      <rPr>
        <sz val="11"/>
        <color theme="1"/>
        <rFont val="Times New Roman"/>
        <family val="1"/>
      </rPr>
      <t xml:space="preserve">
</t>
    </r>
    <r>
      <rPr>
        <u/>
        <sz val="11"/>
        <color theme="1"/>
        <rFont val="Times New Roman"/>
        <family val="1"/>
      </rPr>
      <t xml:space="preserve">Partial Counties </t>
    </r>
    <r>
      <rPr>
        <sz val="11"/>
        <color theme="1"/>
        <rFont val="Times New Roman"/>
        <family val="1"/>
      </rPr>
      <t xml:space="preserve">- </t>
    </r>
    <r>
      <rPr>
        <b/>
        <sz val="11"/>
        <color theme="1"/>
        <rFont val="Times New Roman"/>
        <family val="1"/>
      </rPr>
      <t>Chenango</t>
    </r>
    <r>
      <rPr>
        <sz val="11"/>
        <color theme="1"/>
        <rFont val="Times New Roman"/>
        <family val="1"/>
      </rPr>
      <t xml:space="preserve">:  Entire County except the Townships of Columbus, New Berlin, and Sherburne.  
</t>
    </r>
    <r>
      <rPr>
        <b/>
        <sz val="11"/>
        <color theme="1"/>
        <rFont val="Times New Roman"/>
        <family val="1"/>
      </rPr>
      <t>Tioga</t>
    </r>
    <r>
      <rPr>
        <sz val="11"/>
        <color theme="1"/>
        <rFont val="Times New Roman"/>
        <family val="1"/>
      </rPr>
      <t xml:space="preserve">:  Only the Townships of Berkshire, Newark Valley, Owego, Richford, and Tioga.  </t>
    </r>
  </si>
  <si>
    <r>
      <t xml:space="preserve">Permanent Facility Perimeter Fencing System
Technician Onsite Region 8
</t>
    </r>
    <r>
      <rPr>
        <u/>
        <sz val="11"/>
        <color theme="1"/>
        <rFont val="Times New Roman"/>
        <family val="1"/>
      </rPr>
      <t>Entire Counties</t>
    </r>
    <r>
      <rPr>
        <sz val="11"/>
        <color theme="1"/>
        <rFont val="Times New Roman"/>
        <family val="1"/>
      </rPr>
      <t xml:space="preserve"> - </t>
    </r>
    <r>
      <rPr>
        <b/>
        <sz val="11"/>
        <color theme="1"/>
        <rFont val="Times New Roman"/>
        <family val="1"/>
      </rPr>
      <t xml:space="preserve">Chemung, Steuben </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Schuyler</t>
    </r>
    <r>
      <rPr>
        <sz val="11"/>
        <color theme="1"/>
        <rFont val="Times New Roman"/>
        <family val="1"/>
      </rPr>
      <t xml:space="preserve">:  Only the Townships of Dix, Montour, Orange, Reading, and Tyrone.  
</t>
    </r>
    <r>
      <rPr>
        <b/>
        <sz val="11"/>
        <color theme="1"/>
        <rFont val="Times New Roman"/>
        <family val="1"/>
      </rPr>
      <t>Tioga</t>
    </r>
    <r>
      <rPr>
        <sz val="11"/>
        <color theme="1"/>
        <rFont val="Times New Roman"/>
        <family val="1"/>
      </rPr>
      <t>:  Only the Townships of Barton and Nichols.</t>
    </r>
  </si>
  <si>
    <r>
      <t xml:space="preserve">Steamfitter Onsite Region 8
</t>
    </r>
    <r>
      <rPr>
        <u/>
        <sz val="11"/>
        <color theme="1"/>
        <rFont val="Times New Roman"/>
        <family val="1"/>
      </rPr>
      <t>Entire Counties</t>
    </r>
    <r>
      <rPr>
        <sz val="11"/>
        <color theme="1"/>
        <rFont val="Times New Roman"/>
        <family val="1"/>
      </rPr>
      <t xml:space="preserve">: </t>
    </r>
    <r>
      <rPr>
        <b/>
        <sz val="11"/>
        <color theme="1"/>
        <rFont val="Times New Roman"/>
        <family val="1"/>
      </rPr>
      <t>Livingston, Monroe, Ontario, and Yates</t>
    </r>
    <r>
      <rPr>
        <sz val="11"/>
        <color theme="1"/>
        <rFont val="Times New Roman"/>
        <family val="1"/>
      </rPr>
      <t xml:space="preserve">
</t>
    </r>
    <r>
      <rPr>
        <u/>
        <sz val="11"/>
        <color theme="1"/>
        <rFont val="Times New Roman"/>
        <family val="1"/>
      </rPr>
      <t>Partial Counties</t>
    </r>
    <r>
      <rPr>
        <sz val="11"/>
        <color theme="1"/>
        <rFont val="Times New Roman"/>
        <family val="1"/>
      </rPr>
      <t xml:space="preserve">: </t>
    </r>
    <r>
      <rPr>
        <b/>
        <sz val="11"/>
        <color theme="1"/>
        <rFont val="Times New Roman"/>
        <family val="1"/>
      </rPr>
      <t>Genesee</t>
    </r>
    <r>
      <rPr>
        <sz val="11"/>
        <color theme="1"/>
        <rFont val="Times New Roman"/>
        <family val="1"/>
      </rPr>
      <t xml:space="preserve">:  Only the Townships of Bergen, Bethany, Byron, Leroy, Pavillion and Stafford.
</t>
    </r>
    <r>
      <rPr>
        <b/>
        <sz val="11"/>
        <color theme="1"/>
        <rFont val="Times New Roman"/>
        <family val="1"/>
      </rPr>
      <t>Orleans</t>
    </r>
    <r>
      <rPr>
        <sz val="11"/>
        <color theme="1"/>
        <rFont val="Times New Roman"/>
        <family val="1"/>
      </rPr>
      <t xml:space="preserve">:  Only the Townships of Albion, Barre, Carlton, Clarendon, Gaines, Kendall and Murray.
</t>
    </r>
    <r>
      <rPr>
        <b/>
        <sz val="11"/>
        <color theme="1"/>
        <rFont val="Times New Roman"/>
        <family val="1"/>
      </rPr>
      <t>Seneca</t>
    </r>
    <r>
      <rPr>
        <sz val="11"/>
        <color theme="1"/>
        <rFont val="Times New Roman"/>
        <family val="1"/>
      </rPr>
      <t xml:space="preserve">:  Only the Townships of Fayette, Junius, Ovid, Romulus, Seneca Falls, Tyre, Varick and Waterloo.
</t>
    </r>
    <r>
      <rPr>
        <b/>
        <sz val="11"/>
        <color theme="1"/>
        <rFont val="Times New Roman"/>
        <family val="1"/>
      </rPr>
      <t>Steuben</t>
    </r>
    <r>
      <rPr>
        <sz val="11"/>
        <color theme="1"/>
        <rFont val="Times New Roman"/>
        <family val="1"/>
      </rPr>
      <t xml:space="preserve">:  Only the Townships of Avoca, Cameron, Canisteo, Cohocton, Dansville, Freemont, Greenwood,Harsville, City of Hornell, Hornelsville, Howard, Jasper, Pulteney, Prattsburg, Rathbone, Troopsburg, Tuscarora, W. Union, Wayland, Wheeler and Woodhull.
</t>
    </r>
    <r>
      <rPr>
        <b/>
        <sz val="11"/>
        <color theme="1"/>
        <rFont val="Times New Roman"/>
        <family val="1"/>
      </rPr>
      <t>Wayne</t>
    </r>
    <r>
      <rPr>
        <sz val="11"/>
        <color theme="1"/>
        <rFont val="Times New Roman"/>
        <family val="1"/>
      </rPr>
      <t>:  Only the Townships of Arcadia (Newark), Galen (Clyde), Huron, Macedon, Marion, Lyons, Ontario, Palmyra, Rose, Sodus, Walworth and Williamson.</t>
    </r>
  </si>
  <si>
    <r>
      <t xml:space="preserve">Steamfitter Onsite Region 8
</t>
    </r>
    <r>
      <rPr>
        <u/>
        <sz val="11"/>
        <rFont val="Times New Roman"/>
        <family val="1"/>
      </rPr>
      <t>Entire Counties</t>
    </r>
    <r>
      <rPr>
        <sz val="11"/>
        <rFont val="Times New Roman"/>
        <family val="1"/>
      </rPr>
      <t xml:space="preserve">: </t>
    </r>
    <r>
      <rPr>
        <b/>
        <sz val="11"/>
        <rFont val="Times New Roman"/>
        <family val="1"/>
      </rPr>
      <t>Schuyler, Cortland, Chemung, and Tompkin</t>
    </r>
    <r>
      <rPr>
        <sz val="11"/>
        <rFont val="Times New Roman"/>
        <family val="1"/>
      </rPr>
      <t xml:space="preserve">s
</t>
    </r>
    <r>
      <rPr>
        <u/>
        <sz val="11"/>
        <rFont val="Times New Roman"/>
        <family val="1"/>
      </rPr>
      <t>Partial Counties</t>
    </r>
    <r>
      <rPr>
        <sz val="11"/>
        <rFont val="Times New Roman"/>
        <family val="1"/>
      </rPr>
      <t xml:space="preserve">: </t>
    </r>
    <r>
      <rPr>
        <b/>
        <sz val="11"/>
        <rFont val="Times New Roman"/>
        <family val="1"/>
      </rPr>
      <t>Seneca</t>
    </r>
    <r>
      <rPr>
        <sz val="11"/>
        <rFont val="Times New Roman"/>
        <family val="1"/>
      </rPr>
      <t xml:space="preserve">,  Only the Townships of Covert, and Lodi. 
 </t>
    </r>
    <r>
      <rPr>
        <b/>
        <sz val="11"/>
        <rFont val="Times New Roman"/>
        <family val="1"/>
      </rPr>
      <t>Steuben</t>
    </r>
    <r>
      <rPr>
        <sz val="11"/>
        <rFont val="Times New Roman"/>
        <family val="1"/>
      </rPr>
      <t xml:space="preserve">:  Only the Townships of Addison, Bath,  Bradford, Campbell, Caton, Corning, Erwin, Hornby, Lindley, Pulteney, Rathbone, Thurston, Tuscarora, Urbana, and Wayne.  
</t>
    </r>
    <r>
      <rPr>
        <b/>
        <sz val="11"/>
        <rFont val="Times New Roman"/>
        <family val="1"/>
      </rPr>
      <t>Tioga</t>
    </r>
    <r>
      <rPr>
        <sz val="11"/>
        <rFont val="Times New Roman"/>
        <family val="1"/>
      </rPr>
      <t xml:space="preserve">:  Only the Townships of Barton, Berkshire, Candor, Richford, Spencer, Nichols and Tioga.  </t>
    </r>
  </si>
  <si>
    <r>
      <t xml:space="preserve">Steamfitter Onsite Region 8
</t>
    </r>
    <r>
      <rPr>
        <u/>
        <sz val="11"/>
        <rFont val="Times New Roman"/>
        <family val="1"/>
      </rPr>
      <t>Entire Counties</t>
    </r>
    <r>
      <rPr>
        <sz val="11"/>
        <rFont val="Times New Roman"/>
        <family val="1"/>
      </rPr>
      <t xml:space="preserve">: </t>
    </r>
    <r>
      <rPr>
        <b/>
        <sz val="11"/>
        <rFont val="Times New Roman"/>
        <family val="1"/>
      </rPr>
      <t xml:space="preserve">Broome and Chenango, </t>
    </r>
    <r>
      <rPr>
        <sz val="11"/>
        <rFont val="Times New Roman"/>
        <family val="1"/>
      </rPr>
      <t xml:space="preserve">
</t>
    </r>
    <r>
      <rPr>
        <u/>
        <sz val="11"/>
        <rFont val="Times New Roman"/>
        <family val="1"/>
      </rPr>
      <t>Partial Counties</t>
    </r>
    <r>
      <rPr>
        <sz val="11"/>
        <rFont val="Times New Roman"/>
        <family val="1"/>
      </rPr>
      <t xml:space="preserve">: </t>
    </r>
    <r>
      <rPr>
        <b/>
        <sz val="11"/>
        <rFont val="Times New Roman"/>
        <family val="1"/>
      </rPr>
      <t>Cortland</t>
    </r>
    <r>
      <rPr>
        <sz val="11"/>
        <rFont val="Times New Roman"/>
        <family val="1"/>
      </rPr>
      <t xml:space="preserve">:  Only the Township of  Marathon. 
</t>
    </r>
    <r>
      <rPr>
        <b/>
        <sz val="11"/>
        <rFont val="Times New Roman"/>
        <family val="1"/>
      </rPr>
      <t>Tioga</t>
    </r>
    <r>
      <rPr>
        <sz val="11"/>
        <rFont val="Times New Roman"/>
        <family val="1"/>
      </rPr>
      <t xml:space="preserve">:  Only the Townships of Newark Valley  and Owego. </t>
    </r>
  </si>
  <si>
    <r>
      <t xml:space="preserve">Steamfitter Onsite Region 8
Partial County: </t>
    </r>
    <r>
      <rPr>
        <b/>
        <sz val="11"/>
        <rFont val="Times New Roman"/>
        <family val="1"/>
      </rPr>
      <t xml:space="preserve">Wayne: </t>
    </r>
    <r>
      <rPr>
        <sz val="11"/>
        <rFont val="Times New Roman"/>
        <family val="1"/>
      </rPr>
      <t>Only the Townships of Butler, 
                               Savannah and Wolcott.</t>
    </r>
  </si>
  <si>
    <r>
      <t xml:space="preserve">Individual employed by the Contractor or Subcontractor who performs the assembly, Installation, and Maintenance (both Preventative and Remedial Maintenance) of Fire Sprinkler Systems, Fire Suppression systems, </t>
    </r>
    <r>
      <rPr>
        <sz val="11"/>
        <color rgb="FFFF0000"/>
        <rFont val="Times New Roman"/>
        <family val="1"/>
      </rPr>
      <t xml:space="preserve">and Fire Pump Systems </t>
    </r>
    <r>
      <rPr>
        <sz val="11"/>
        <color theme="1"/>
        <rFont val="Times New Roman"/>
        <family val="1"/>
      </rPr>
      <t>excluding any:
A. Electrical/Electrician Installation
B. Technician  Start-Up, Commissioning, Programming, Integration, and Maintenance (both Preventative and Remedial Maintenance)
C. Masonry
D. Carpentry, and
E. Insulation/Asbestos abement.
***This Job Title can only be used for work/Services on Systems/Product Lines/Equipment which are included on the Contractor's Contract***.</t>
    </r>
  </si>
  <si>
    <r>
      <t xml:space="preserve">Electrician/Electrical Installer 
Onsite Region 9
</t>
    </r>
    <r>
      <rPr>
        <u/>
        <sz val="11"/>
        <color theme="1"/>
        <rFont val="Times New Roman"/>
        <family val="1"/>
      </rPr>
      <t xml:space="preserve">Partial Counties </t>
    </r>
    <r>
      <rPr>
        <sz val="11"/>
        <color theme="1"/>
        <rFont val="Times New Roman"/>
        <family val="1"/>
      </rPr>
      <t xml:space="preserve">
</t>
    </r>
    <r>
      <rPr>
        <b/>
        <sz val="11"/>
        <color theme="1"/>
        <rFont val="Times New Roman"/>
        <family val="1"/>
      </rPr>
      <t>Genesee</t>
    </r>
    <r>
      <rPr>
        <sz val="11"/>
        <color theme="1"/>
        <rFont val="Times New Roman"/>
        <family val="1"/>
      </rPr>
      <t xml:space="preserve">:  Only the Townships of Bergen, Bethany, Byron, Leroy, Pavillion,  Stafford, and that portion of the Townships of Batavia and Elba which lie east of a line following the Little                             Tonawanda Creek, north on the Tonawanda Creek to the City limits of Batavia, northwest and northeast around the City limits, but including the City of Batavia (in effect prior to 02/01/70), to                            State Highway 98, north on 98 to Orleans County.  
</t>
    </r>
    <r>
      <rPr>
        <b/>
        <sz val="11"/>
        <color theme="1"/>
        <rFont val="Times New Roman"/>
        <family val="1"/>
      </rPr>
      <t>Orleans</t>
    </r>
    <r>
      <rPr>
        <sz val="11"/>
        <color theme="1"/>
        <rFont val="Times New Roman"/>
        <family val="1"/>
      </rPr>
      <t xml:space="preserve">:  Only the townships of Clarendon, Kendall, and Murray 
</t>
    </r>
    <r>
      <rPr>
        <b/>
        <sz val="11"/>
        <color theme="1"/>
        <rFont val="Times New Roman"/>
        <family val="1"/>
      </rPr>
      <t>Wyoming</t>
    </r>
    <r>
      <rPr>
        <sz val="11"/>
        <color theme="1"/>
        <rFont val="Times New Roman"/>
        <family val="1"/>
      </rPr>
      <t xml:space="preserve">:  Only the Townships of  Castile, Covington, Gainesville, Genesee Falls, Middlebury, Perry, Pike and Warsaw.  </t>
    </r>
  </si>
  <si>
    <r>
      <t xml:space="preserve">Electrician/Electrical Installer 
Onsite Region 9
</t>
    </r>
    <r>
      <rPr>
        <u/>
        <sz val="11"/>
        <color theme="1"/>
        <rFont val="Times New Roman"/>
        <family val="1"/>
      </rPr>
      <t xml:space="preserve">Entire County: </t>
    </r>
    <r>
      <rPr>
        <sz val="11"/>
        <color theme="1"/>
        <rFont val="Times New Roman"/>
        <family val="1"/>
      </rPr>
      <t xml:space="preserve">- </t>
    </r>
    <r>
      <rPr>
        <b/>
        <sz val="11"/>
        <color theme="1"/>
        <rFont val="Times New Roman"/>
        <family val="1"/>
      </rPr>
      <t>Chautauqua</t>
    </r>
    <r>
      <rPr>
        <sz val="11"/>
        <color theme="1"/>
        <rFont val="Times New Roman"/>
        <family val="1"/>
      </rPr>
      <t xml:space="preserve">
</t>
    </r>
    <r>
      <rPr>
        <u/>
        <sz val="11"/>
        <color theme="1"/>
        <rFont val="Times New Roman"/>
        <family val="1"/>
      </rPr>
      <t xml:space="preserve">Partial Counties: </t>
    </r>
    <r>
      <rPr>
        <sz val="11"/>
        <color theme="1"/>
        <rFont val="Times New Roman"/>
        <family val="1"/>
      </rPr>
      <t xml:space="preserve">
</t>
    </r>
    <r>
      <rPr>
        <b/>
        <sz val="11"/>
        <color theme="1"/>
        <rFont val="Times New Roman"/>
        <family val="1"/>
      </rPr>
      <t>Allegany</t>
    </r>
    <r>
      <rPr>
        <sz val="11"/>
        <color theme="1"/>
        <rFont val="Times New Roman"/>
        <family val="1"/>
      </rPr>
      <t xml:space="preserve">:  Only the Townships of Alma,  Bolivar, Centerville, Clarksville, Cuba, Friendship, Genesee, New Hudson,                           Rushford, Wirt and that portion of the Townships of Amity, Angelica, Belfast, Caneadea and Scio that are west of the                            Genesee River.  
</t>
    </r>
    <r>
      <rPr>
        <b/>
        <sz val="11"/>
        <color theme="1"/>
        <rFont val="Times New Roman"/>
        <family val="1"/>
      </rPr>
      <t>Cattaraugus</t>
    </r>
    <r>
      <rPr>
        <sz val="11"/>
        <color theme="1"/>
        <rFont val="Times New Roman"/>
        <family val="1"/>
      </rPr>
      <t xml:space="preserve">:  Only the Townships of Allegany, Carrollton, Cold Spring, Conewango, Dayton, Great Valley, Hinsdale, Humphrey, Ischua, Leon, Little Valley, Napoli, Olean, Portville, Red House, Randolph, Salamanca and South Valley.  </t>
    </r>
  </si>
  <si>
    <r>
      <rPr>
        <b/>
        <sz val="11"/>
        <color theme="1"/>
        <rFont val="Times New Roman"/>
        <family val="1"/>
      </rPr>
      <t xml:space="preserve">Electrician/Electrical Installer </t>
    </r>
    <r>
      <rPr>
        <sz val="11"/>
        <color theme="1"/>
        <rFont val="Times New Roman"/>
        <family val="1"/>
      </rPr>
      <t xml:space="preserve">
Onsite Region 9
</t>
    </r>
    <r>
      <rPr>
        <u/>
        <sz val="11"/>
        <color theme="1"/>
        <rFont val="Times New Roman"/>
        <family val="1"/>
      </rPr>
      <t>Entire County</t>
    </r>
    <r>
      <rPr>
        <sz val="11"/>
        <color theme="1"/>
        <rFont val="Times New Roman"/>
        <family val="1"/>
      </rPr>
      <t xml:space="preserve"> - </t>
    </r>
    <r>
      <rPr>
        <b/>
        <sz val="11"/>
        <color theme="1"/>
        <rFont val="Times New Roman"/>
        <family val="1"/>
      </rPr>
      <t>Erie</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Cattaraugus</t>
    </r>
    <r>
      <rPr>
        <sz val="11"/>
        <color theme="1"/>
        <rFont val="Times New Roman"/>
        <family val="1"/>
      </rPr>
      <t xml:space="preserve">:  Only the Townships of Ashford, East Otto, Ellicottville, Farmersville, Freedom, Franklinville, Lyndon, Machias, Mansfield, New Albion, Otto, Perrysburg, Persia and Yorkshire.  
</t>
    </r>
    <r>
      <rPr>
        <b/>
        <sz val="11"/>
        <color theme="1"/>
        <rFont val="Times New Roman"/>
        <family val="1"/>
      </rPr>
      <t>Genesee</t>
    </r>
    <r>
      <rPr>
        <sz val="11"/>
        <color theme="1"/>
        <rFont val="Times New Roman"/>
        <family val="1"/>
      </rPr>
      <t xml:space="preserve">:  Only the Townships of Alabama, Alexander, Darien, Oakfield, Pembroke and that portion of the Towns of Batavia and Elba that are west of Little Tonawanda Creek; Tonawanda Creek; the City limits of Batavia (in effect prior to Feb. 1, 1970) and State Highway 98 north of the City of Batavia, then north on Highway 98 to the Orleans County line.  
</t>
    </r>
    <r>
      <rPr>
        <b/>
        <sz val="11"/>
        <color theme="1"/>
        <rFont val="Times New Roman"/>
        <family val="1"/>
      </rPr>
      <t>Wyoming</t>
    </r>
    <r>
      <rPr>
        <sz val="11"/>
        <color theme="1"/>
        <rFont val="Times New Roman"/>
        <family val="1"/>
      </rPr>
      <t xml:space="preserve">:  Only the Townships of Arcade, Attica, Bennington, Eagle, Java, Orangeville, Sheldon and Wethersfield.  </t>
    </r>
  </si>
  <si>
    <r>
      <rPr>
        <b/>
        <sz val="11"/>
        <color theme="1"/>
        <rFont val="Times New Roman"/>
        <family val="1"/>
      </rPr>
      <t xml:space="preserve">Electrician/Electrical Installer </t>
    </r>
    <r>
      <rPr>
        <sz val="11"/>
        <color theme="1"/>
        <rFont val="Times New Roman"/>
        <family val="1"/>
      </rPr>
      <t xml:space="preserve">
Onsite Region 9
</t>
    </r>
    <r>
      <rPr>
        <u/>
        <sz val="11"/>
        <color theme="1"/>
        <rFont val="Times New Roman"/>
        <family val="1"/>
      </rPr>
      <t>Entire County</t>
    </r>
    <r>
      <rPr>
        <sz val="11"/>
        <color theme="1"/>
        <rFont val="Times New Roman"/>
        <family val="1"/>
      </rPr>
      <t xml:space="preserve"> - </t>
    </r>
    <r>
      <rPr>
        <b/>
        <sz val="11"/>
        <color theme="1"/>
        <rFont val="Times New Roman"/>
        <family val="1"/>
      </rPr>
      <t>Niagara</t>
    </r>
    <r>
      <rPr>
        <sz val="11"/>
        <color theme="1"/>
        <rFont val="Times New Roman"/>
        <family val="1"/>
      </rPr>
      <t xml:space="preserve">
</t>
    </r>
    <r>
      <rPr>
        <u/>
        <sz val="11"/>
        <color theme="1"/>
        <rFont val="Times New Roman"/>
        <family val="1"/>
      </rPr>
      <t>Partial County :</t>
    </r>
    <r>
      <rPr>
        <sz val="11"/>
        <color theme="1"/>
        <rFont val="Times New Roman"/>
        <family val="1"/>
      </rPr>
      <t xml:space="preserve"> 
</t>
    </r>
    <r>
      <rPr>
        <b/>
        <sz val="11"/>
        <color theme="1"/>
        <rFont val="Times New Roman"/>
        <family val="1"/>
      </rPr>
      <t>Orleans</t>
    </r>
    <r>
      <rPr>
        <sz val="11"/>
        <color theme="1"/>
        <rFont val="Times New Roman"/>
        <family val="1"/>
      </rPr>
      <t>:  Only the Townships of Albion, Barre, Carlton, Gaines, Ridgeway, Shelby and Yates.</t>
    </r>
  </si>
  <si>
    <r>
      <t xml:space="preserve">Electrician/Electrical Installer 
Onsite Region 9
</t>
    </r>
    <r>
      <rPr>
        <u/>
        <sz val="11"/>
        <color theme="1"/>
        <rFont val="Times New Roman"/>
        <family val="1"/>
      </rPr>
      <t>Partial County</t>
    </r>
    <r>
      <rPr>
        <sz val="11"/>
        <color theme="1"/>
        <rFont val="Times New Roman"/>
        <family val="1"/>
      </rPr>
      <t xml:space="preserve"> - </t>
    </r>
    <r>
      <rPr>
        <b/>
        <sz val="11"/>
        <color theme="1"/>
        <rFont val="Times New Roman"/>
        <family val="1"/>
      </rPr>
      <t>Allegany</t>
    </r>
    <r>
      <rPr>
        <sz val="11"/>
        <color theme="1"/>
        <rFont val="Times New Roman"/>
        <family val="1"/>
      </rPr>
      <t xml:space="preserve">:  Only the townships of Allen, Almond, Alfred, Andover, Birdsall,  Burns, Granger, Grove, Hume, Independence, Ward, Wellsville, West Almond, Willing, and that portion of Amity, Angelica, Belfast, Caneadea, and Scio that lie east of the Genesee River. </t>
    </r>
  </si>
  <si>
    <r>
      <t xml:space="preserve">CCTV/Surveillance Camera System
Physical Access Control System
Alarm and Signal System
Technician Onsite Region 9
</t>
    </r>
    <r>
      <rPr>
        <u/>
        <sz val="11"/>
        <color theme="1"/>
        <rFont val="Times New Roman"/>
        <family val="1"/>
      </rPr>
      <t>Partial Counties</t>
    </r>
    <r>
      <rPr>
        <sz val="11"/>
        <color theme="1"/>
        <rFont val="Times New Roman"/>
        <family val="1"/>
      </rPr>
      <t xml:space="preserve"> - </t>
    </r>
    <r>
      <rPr>
        <b/>
        <sz val="11"/>
        <color theme="1"/>
        <rFont val="Times New Roman"/>
        <family val="1"/>
      </rPr>
      <t>Genesee</t>
    </r>
    <r>
      <rPr>
        <sz val="11"/>
        <color theme="1"/>
        <rFont val="Times New Roman"/>
        <family val="1"/>
      </rPr>
      <t xml:space="preserve">:  Only the Townships of Bergen, Bethany, Byron, Leroy, Pavillion, Stafford, and that portion of the Townships of Batavia and Elba which lie east of a line following the Little Tonawanda Creek, north on the Tonawanda Creek to the City limits of Batavia, northwest and northeast around the City limits, but including the City of Batavia (in effect prior to 02/01/70), to State Highway 98, north on 98 to Orleans County.  
</t>
    </r>
    <r>
      <rPr>
        <b/>
        <sz val="11"/>
        <color theme="1"/>
        <rFont val="Times New Roman"/>
        <family val="1"/>
      </rPr>
      <t>Orleans</t>
    </r>
    <r>
      <rPr>
        <sz val="11"/>
        <color theme="1"/>
        <rFont val="Times New Roman"/>
        <family val="1"/>
      </rPr>
      <t xml:space="preserve">:  Only the townships of  Clarendon, Kendall, and Murray 
</t>
    </r>
    <r>
      <rPr>
        <b/>
        <sz val="11"/>
        <color theme="1"/>
        <rFont val="Times New Roman"/>
        <family val="1"/>
      </rPr>
      <t>Wyoming</t>
    </r>
    <r>
      <rPr>
        <sz val="11"/>
        <color theme="1"/>
        <rFont val="Times New Roman"/>
        <family val="1"/>
      </rPr>
      <t xml:space="preserve">:  Only the Townships of Castile, Covington, Gainesville, Genesee Falls, Middlebury, Perry, Pike and Warsaw. </t>
    </r>
  </si>
  <si>
    <r>
      <t xml:space="preserve">CCTV/Surveillance Camera System
Physical Access Control System
Alarm and Signal System
Technician Onsite Region 9
</t>
    </r>
    <r>
      <rPr>
        <u/>
        <sz val="11"/>
        <color theme="1"/>
        <rFont val="Times New Roman"/>
        <family val="1"/>
      </rPr>
      <t>Entire County -</t>
    </r>
    <r>
      <rPr>
        <sz val="11"/>
        <color theme="1"/>
        <rFont val="Times New Roman"/>
        <family val="1"/>
      </rPr>
      <t xml:space="preserve"> </t>
    </r>
    <r>
      <rPr>
        <b/>
        <sz val="11"/>
        <color theme="1"/>
        <rFont val="Times New Roman"/>
        <family val="1"/>
      </rPr>
      <t>Chautauqua</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Allegany</t>
    </r>
    <r>
      <rPr>
        <sz val="11"/>
        <color theme="1"/>
        <rFont val="Times New Roman"/>
        <family val="1"/>
      </rPr>
      <t xml:space="preserve">:  Only the Townships of Alma, Bolivar, Centerville, Clarksville, Cuba, Friendship, Genesee, New Hudson, Rushford, Wirt and that portion of the Townships of Amity, Angelica, Belfast, Caneadea and Scio that are west of the Genesee River.  
</t>
    </r>
    <r>
      <rPr>
        <b/>
        <sz val="11"/>
        <color theme="1"/>
        <rFont val="Times New Roman"/>
        <family val="1"/>
      </rPr>
      <t>Cattaraugus</t>
    </r>
    <r>
      <rPr>
        <sz val="11"/>
        <color theme="1"/>
        <rFont val="Times New Roman"/>
        <family val="1"/>
      </rPr>
      <t xml:space="preserve">:  Only the Townships of Allegany, Carrollton, Cold Spring, Conewango, Dayton, Great Valley, Hinsdale, Humphrey, Ischua, Leon, Little Valley, Napoli, Olean, Portville, Red House, Randolph, Salamanca and South Valley. </t>
    </r>
  </si>
  <si>
    <r>
      <t xml:space="preserve">CCTV/Surveillance Camera System
Physical Access Control System
Alarm and Signal System
Technician Onsite Region 9
</t>
    </r>
    <r>
      <rPr>
        <u/>
        <sz val="11"/>
        <color theme="1"/>
        <rFont val="Times New Roman"/>
        <family val="1"/>
      </rPr>
      <t>Entire County -</t>
    </r>
    <r>
      <rPr>
        <sz val="11"/>
        <color theme="1"/>
        <rFont val="Times New Roman"/>
        <family val="1"/>
      </rPr>
      <t xml:space="preserve"> </t>
    </r>
    <r>
      <rPr>
        <b/>
        <sz val="11"/>
        <color theme="1"/>
        <rFont val="Times New Roman"/>
        <family val="1"/>
      </rPr>
      <t>Erie</t>
    </r>
    <r>
      <rPr>
        <sz val="11"/>
        <color theme="1"/>
        <rFont val="Times New Roman"/>
        <family val="1"/>
      </rPr>
      <t xml:space="preserve">
</t>
    </r>
    <r>
      <rPr>
        <u/>
        <sz val="11"/>
        <color theme="1"/>
        <rFont val="Times New Roman"/>
        <family val="1"/>
      </rPr>
      <t xml:space="preserve">Partial Counties </t>
    </r>
    <r>
      <rPr>
        <sz val="11"/>
        <color theme="1"/>
        <rFont val="Times New Roman"/>
        <family val="1"/>
      </rPr>
      <t xml:space="preserve">- </t>
    </r>
    <r>
      <rPr>
        <b/>
        <sz val="11"/>
        <color theme="1"/>
        <rFont val="Times New Roman"/>
        <family val="1"/>
      </rPr>
      <t>Cattaraugus</t>
    </r>
    <r>
      <rPr>
        <sz val="11"/>
        <color theme="1"/>
        <rFont val="Times New Roman"/>
        <family val="1"/>
      </rPr>
      <t xml:space="preserve">:  Only the Townships of Ashford, East Otto, Ellicottville, Farmersville, Freedom, Franklinville, Lyndon, Machias, Mansfield, New Albion, Otto, Perrysburg, Persia and Yorkshire.  
</t>
    </r>
    <r>
      <rPr>
        <b/>
        <sz val="11"/>
        <color theme="1"/>
        <rFont val="Times New Roman"/>
        <family val="1"/>
      </rPr>
      <t>Genesee</t>
    </r>
    <r>
      <rPr>
        <sz val="11"/>
        <color theme="1"/>
        <rFont val="Times New Roman"/>
        <family val="1"/>
      </rPr>
      <t xml:space="preserve">:  Only the Townships of Alabama, Alexander, Darien, Oakfield, Pembroke and that portion of the Towns of Batavia and Elba that are west of Little Tonawanda Creek; Tonawanda Creek; the City limits of Batavia (in effect prior to Feb. 1, 1970) and State Highway 98 north of the City of Batavia, then north on Highway 98 to the Orleans County line.  
</t>
    </r>
    <r>
      <rPr>
        <b/>
        <sz val="11"/>
        <color theme="1"/>
        <rFont val="Times New Roman"/>
        <family val="1"/>
      </rPr>
      <t>Wyoming</t>
    </r>
    <r>
      <rPr>
        <sz val="11"/>
        <color theme="1"/>
        <rFont val="Times New Roman"/>
        <family val="1"/>
      </rPr>
      <t xml:space="preserve">:  Only the Townships of Arcade, Attica, Bennington, Eagle, Java, Orangeville, Sheldon and Wethersfield.   </t>
    </r>
  </si>
  <si>
    <r>
      <t xml:space="preserve">CCTV/Surveillance Camera System
Physical Access Control System
Alarm and Signal System
Technician Onsite Region 9
</t>
    </r>
    <r>
      <rPr>
        <u/>
        <sz val="11"/>
        <color theme="1"/>
        <rFont val="Times New Roman"/>
        <family val="1"/>
      </rPr>
      <t xml:space="preserve">Entire County </t>
    </r>
    <r>
      <rPr>
        <sz val="11"/>
        <color theme="1"/>
        <rFont val="Times New Roman"/>
        <family val="1"/>
      </rPr>
      <t xml:space="preserve">- </t>
    </r>
    <r>
      <rPr>
        <b/>
        <sz val="11"/>
        <color theme="1"/>
        <rFont val="Times New Roman"/>
        <family val="1"/>
      </rPr>
      <t>Niagara</t>
    </r>
    <r>
      <rPr>
        <sz val="11"/>
        <color theme="1"/>
        <rFont val="Times New Roman"/>
        <family val="1"/>
      </rPr>
      <t xml:space="preserve">
</t>
    </r>
    <r>
      <rPr>
        <u/>
        <sz val="11"/>
        <color theme="1"/>
        <rFont val="Times New Roman"/>
        <family val="1"/>
      </rPr>
      <t>Partial County</t>
    </r>
    <r>
      <rPr>
        <sz val="11"/>
        <color theme="1"/>
        <rFont val="Times New Roman"/>
        <family val="1"/>
      </rPr>
      <t xml:space="preserve"> - </t>
    </r>
    <r>
      <rPr>
        <b/>
        <sz val="11"/>
        <color theme="1"/>
        <rFont val="Times New Roman"/>
        <family val="1"/>
      </rPr>
      <t>Orleans</t>
    </r>
    <r>
      <rPr>
        <sz val="11"/>
        <color theme="1"/>
        <rFont val="Times New Roman"/>
        <family val="1"/>
      </rPr>
      <t>:  Only the Townships of Albion, Barre, Carlton, Gaines, Ridgeway, Shelby and Yates.</t>
    </r>
  </si>
  <si>
    <r>
      <t xml:space="preserve">CCTV/Surveillance Camera System
Physical Access Control System
Alarm and Signal System
Technician Onsite Region 9
</t>
    </r>
    <r>
      <rPr>
        <u/>
        <sz val="11"/>
        <color theme="1"/>
        <rFont val="Times New Roman"/>
        <family val="1"/>
      </rPr>
      <t xml:space="preserve">Partial County </t>
    </r>
    <r>
      <rPr>
        <sz val="11"/>
        <color theme="1"/>
        <rFont val="Times New Roman"/>
        <family val="1"/>
      </rPr>
      <t xml:space="preserve">- </t>
    </r>
    <r>
      <rPr>
        <b/>
        <sz val="11"/>
        <color theme="1"/>
        <rFont val="Times New Roman"/>
        <family val="1"/>
      </rPr>
      <t>Allegany</t>
    </r>
    <r>
      <rPr>
        <sz val="11"/>
        <color theme="1"/>
        <rFont val="Times New Roman"/>
        <family val="1"/>
      </rPr>
      <t xml:space="preserve">:  Only the townships of Allen, Almond, Alfred, Andover, Birdsall,  Burns, Granger, Grove, Hume, Independence, Ward, Wellsville, West Almond, Willing, and that portion of Amity, Angelica, Belfast, Caneadea, and Scio that lie east of the Genesee River.  </t>
    </r>
  </si>
  <si>
    <r>
      <t xml:space="preserve">Fire Alarm System
Technician Onsite Region 9
</t>
    </r>
    <r>
      <rPr>
        <u/>
        <sz val="11"/>
        <color theme="1"/>
        <rFont val="Times New Roman"/>
        <family val="1"/>
      </rPr>
      <t>Partial Counties</t>
    </r>
    <r>
      <rPr>
        <sz val="11"/>
        <color theme="1"/>
        <rFont val="Times New Roman"/>
        <family val="1"/>
      </rPr>
      <t xml:space="preserve"> - </t>
    </r>
    <r>
      <rPr>
        <b/>
        <sz val="11"/>
        <color theme="1"/>
        <rFont val="Times New Roman"/>
        <family val="1"/>
      </rPr>
      <t>Genesee</t>
    </r>
    <r>
      <rPr>
        <sz val="11"/>
        <color theme="1"/>
        <rFont val="Times New Roman"/>
        <family val="1"/>
      </rPr>
      <t xml:space="preserve">:  Only the Townships of Bergen, Bethany, Byron, Leroy, Pavillion, Stafford, and that portion of the Townships of Batavia and Elba which lie east of a line following the Little Tonawanda Creek, north on the Tonawanda Creek to the City limits of Batavia, northwest and northeast around the City limits, but including the City of Batavia (in effect prior to 02/01/70), to State Highway 98, north on 98 to Orleans County.  
</t>
    </r>
    <r>
      <rPr>
        <b/>
        <sz val="11"/>
        <color theme="1"/>
        <rFont val="Times New Roman"/>
        <family val="1"/>
      </rPr>
      <t>Orleans</t>
    </r>
    <r>
      <rPr>
        <sz val="11"/>
        <color theme="1"/>
        <rFont val="Times New Roman"/>
        <family val="1"/>
      </rPr>
      <t xml:space="preserve">:  Only the townships of  Clarendon, Kendall, and Murray 
</t>
    </r>
    <r>
      <rPr>
        <b/>
        <sz val="11"/>
        <color theme="1"/>
        <rFont val="Times New Roman"/>
        <family val="1"/>
      </rPr>
      <t>Wyoming</t>
    </r>
    <r>
      <rPr>
        <sz val="11"/>
        <color theme="1"/>
        <rFont val="Times New Roman"/>
        <family val="1"/>
      </rPr>
      <t xml:space="preserve">:  Only the Townships of Castile, Covington, Gainesville, Genesee Falls, Middlebury, Perry, Pike and Warsaw. </t>
    </r>
  </si>
  <si>
    <r>
      <t xml:space="preserve">Fire Alarm System
Technician Onsite Region  9
</t>
    </r>
    <r>
      <rPr>
        <u/>
        <sz val="11"/>
        <color theme="1"/>
        <rFont val="Times New Roman"/>
        <family val="1"/>
      </rPr>
      <t xml:space="preserve">Entire County </t>
    </r>
    <r>
      <rPr>
        <sz val="11"/>
        <color theme="1"/>
        <rFont val="Times New Roman"/>
        <family val="1"/>
      </rPr>
      <t xml:space="preserve">- </t>
    </r>
    <r>
      <rPr>
        <b/>
        <sz val="11"/>
        <color theme="1"/>
        <rFont val="Times New Roman"/>
        <family val="1"/>
      </rPr>
      <t>Chautauqua</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Allegany</t>
    </r>
    <r>
      <rPr>
        <sz val="11"/>
        <color theme="1"/>
        <rFont val="Times New Roman"/>
        <family val="1"/>
      </rPr>
      <t xml:space="preserve">:  Only the Townships of Alma, Bolivar, Centerville, Clarksville, Cuba, Friendship, Genesee, New Hudson, Rushford, Wirt and that portion of the Townships of Amity, Angelica, Belfast, Caneadea and Scio that are west of the Genesee River.  
</t>
    </r>
    <r>
      <rPr>
        <b/>
        <sz val="11"/>
        <color theme="1"/>
        <rFont val="Times New Roman"/>
        <family val="1"/>
      </rPr>
      <t>Cattaraugus</t>
    </r>
    <r>
      <rPr>
        <sz val="11"/>
        <color theme="1"/>
        <rFont val="Times New Roman"/>
        <family val="1"/>
      </rPr>
      <t xml:space="preserve">:  Only the Townships of Allegany, Carrollton, Cold Spring, Conewango, Dayton, Great Valley, Hinsdale, Humphrey, Ischua, Leon, Little Valley, Napoli, Olean, Portville, Red House, Randolph, Salamanca and South Valley. </t>
    </r>
  </si>
  <si>
    <r>
      <t xml:space="preserve">Fire Alarm System
Technician Onsite Region 9
</t>
    </r>
    <r>
      <rPr>
        <u/>
        <sz val="11"/>
        <color theme="1"/>
        <rFont val="Times New Roman"/>
        <family val="1"/>
      </rPr>
      <t>Entire County -</t>
    </r>
    <r>
      <rPr>
        <sz val="11"/>
        <color theme="1"/>
        <rFont val="Times New Roman"/>
        <family val="1"/>
      </rPr>
      <t xml:space="preserve"> </t>
    </r>
    <r>
      <rPr>
        <b/>
        <sz val="11"/>
        <color theme="1"/>
        <rFont val="Times New Roman"/>
        <family val="1"/>
      </rPr>
      <t>Erie</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Cattaraugus</t>
    </r>
    <r>
      <rPr>
        <sz val="11"/>
        <color theme="1"/>
        <rFont val="Times New Roman"/>
        <family val="1"/>
      </rPr>
      <t xml:space="preserve">:  Only the Townships of Ashford, East Otto, Ellicottville, Farmersville, Freedom, Franklinville, Lyndon, Machias, Mansfield, New Albion, Otto, Perrysburg, Persia and Yorkshire.  
</t>
    </r>
    <r>
      <rPr>
        <b/>
        <sz val="11"/>
        <color theme="1"/>
        <rFont val="Times New Roman"/>
        <family val="1"/>
      </rPr>
      <t>Genesee</t>
    </r>
    <r>
      <rPr>
        <sz val="11"/>
        <color theme="1"/>
        <rFont val="Times New Roman"/>
        <family val="1"/>
      </rPr>
      <t xml:space="preserve">:  Only the Townships of Alabama, Alexander, Darien, Oakfield, Pembroke and that portion of the Towns of Batavia and Elba that are west of Little Tonawanda Creek; Tonawanda Creek; the City limits of Batavia (in effect prior to Feb. 1, 1970) and State Highway 98 north of the City of Batavia, then north on Highway 98 to the Orleans County line.  
</t>
    </r>
    <r>
      <rPr>
        <b/>
        <sz val="11"/>
        <color theme="1"/>
        <rFont val="Times New Roman"/>
        <family val="1"/>
      </rPr>
      <t>Wyoming</t>
    </r>
    <r>
      <rPr>
        <sz val="11"/>
        <color theme="1"/>
        <rFont val="Times New Roman"/>
        <family val="1"/>
      </rPr>
      <t xml:space="preserve">:  Only the Townships of Arcade, Attica, Bennington, Eagle, Java, Orangeville, Sheldon and Wethersfield.    </t>
    </r>
  </si>
  <si>
    <r>
      <t xml:space="preserve">Fire Alarm System
Technician Onsite Region 9
</t>
    </r>
    <r>
      <rPr>
        <u/>
        <sz val="11"/>
        <color theme="1"/>
        <rFont val="Times New Roman"/>
        <family val="1"/>
      </rPr>
      <t xml:space="preserve">Entire County </t>
    </r>
    <r>
      <rPr>
        <sz val="11"/>
        <color theme="1"/>
        <rFont val="Times New Roman"/>
        <family val="1"/>
      </rPr>
      <t xml:space="preserve">- </t>
    </r>
    <r>
      <rPr>
        <b/>
        <sz val="11"/>
        <color theme="1"/>
        <rFont val="Times New Roman"/>
        <family val="1"/>
      </rPr>
      <t>Niagara</t>
    </r>
    <r>
      <rPr>
        <sz val="11"/>
        <color theme="1"/>
        <rFont val="Times New Roman"/>
        <family val="1"/>
      </rPr>
      <t xml:space="preserve">
</t>
    </r>
    <r>
      <rPr>
        <u/>
        <sz val="11"/>
        <color theme="1"/>
        <rFont val="Times New Roman"/>
        <family val="1"/>
      </rPr>
      <t>Partial County</t>
    </r>
    <r>
      <rPr>
        <sz val="11"/>
        <color theme="1"/>
        <rFont val="Times New Roman"/>
        <family val="1"/>
      </rPr>
      <t xml:space="preserve"> - </t>
    </r>
    <r>
      <rPr>
        <b/>
        <sz val="11"/>
        <color theme="1"/>
        <rFont val="Times New Roman"/>
        <family val="1"/>
      </rPr>
      <t>Orleans</t>
    </r>
    <r>
      <rPr>
        <sz val="11"/>
        <color theme="1"/>
        <rFont val="Times New Roman"/>
        <family val="1"/>
      </rPr>
      <t>:  Only the Townships of Albion, Barre, Carlton, Gaines, Ridgeway, Shelby and Yates.</t>
    </r>
  </si>
  <si>
    <r>
      <t xml:space="preserve">Fire Alarm System
Technician Onsite Region 9
</t>
    </r>
    <r>
      <rPr>
        <u/>
        <sz val="11"/>
        <color theme="1"/>
        <rFont val="Times New Roman"/>
        <family val="1"/>
      </rPr>
      <t>Partial County</t>
    </r>
    <r>
      <rPr>
        <sz val="11"/>
        <color theme="1"/>
        <rFont val="Times New Roman"/>
        <family val="1"/>
      </rPr>
      <t xml:space="preserve"> - </t>
    </r>
    <r>
      <rPr>
        <b/>
        <sz val="11"/>
        <color theme="1"/>
        <rFont val="Times New Roman"/>
        <family val="1"/>
      </rPr>
      <t>Allegany</t>
    </r>
    <r>
      <rPr>
        <sz val="11"/>
        <color theme="1"/>
        <rFont val="Times New Roman"/>
        <family val="1"/>
      </rPr>
      <t xml:space="preserve">:  Only the townships of Allen, Almond, Alfred, Andover, Birdsall,  Burns, Granger, Grove, Hume, Independence, Ward, Wellsville, West Almond, Willing, and that portion of Amity, Angelica, Belfast, Caneadea, and Scio that lie east of the Genesee River. </t>
    </r>
  </si>
  <si>
    <r>
      <t xml:space="preserve">Fire Sprinkler System
Fire Suppression System
Technician Onsite Region 9
</t>
    </r>
    <r>
      <rPr>
        <u/>
        <sz val="11"/>
        <color theme="1"/>
        <rFont val="Times New Roman"/>
        <family val="1"/>
      </rPr>
      <t>Partial Counties</t>
    </r>
    <r>
      <rPr>
        <sz val="11"/>
        <color theme="1"/>
        <rFont val="Times New Roman"/>
        <family val="1"/>
      </rPr>
      <t xml:space="preserve"> - </t>
    </r>
    <r>
      <rPr>
        <b/>
        <sz val="11"/>
        <color theme="1"/>
        <rFont val="Times New Roman"/>
        <family val="1"/>
      </rPr>
      <t>Genesee</t>
    </r>
    <r>
      <rPr>
        <sz val="11"/>
        <color theme="1"/>
        <rFont val="Times New Roman"/>
        <family val="1"/>
      </rPr>
      <t xml:space="preserve">:  Only the Townships of Bergen, Bethany, Byron, Leroy, Pavillion, Stafford, and that portion of the Townships of Batavia and Elba which lie east of a line following the Little Tonawanda Creek, north on the Tonawanda Creek to the City limits of Batavia, northwest and northeast around the City limits, but including the City of Batavia (in effect prior to 02/01/70), to State Highway 98, north on 98 to Orleans County.  
</t>
    </r>
    <r>
      <rPr>
        <b/>
        <sz val="11"/>
        <color theme="1"/>
        <rFont val="Times New Roman"/>
        <family val="1"/>
      </rPr>
      <t>Orleans</t>
    </r>
    <r>
      <rPr>
        <sz val="11"/>
        <color theme="1"/>
        <rFont val="Times New Roman"/>
        <family val="1"/>
      </rPr>
      <t xml:space="preserve">:  Only the townships of  Clarendon, Kendall, and Murray 
</t>
    </r>
    <r>
      <rPr>
        <b/>
        <sz val="11"/>
        <color theme="1"/>
        <rFont val="Times New Roman"/>
        <family val="1"/>
      </rPr>
      <t>Wyoming</t>
    </r>
    <r>
      <rPr>
        <sz val="11"/>
        <color theme="1"/>
        <rFont val="Times New Roman"/>
        <family val="1"/>
      </rPr>
      <t xml:space="preserve">:  Only the Townships of Castile, Covington, Gainesville, Genesee Falls, Middlebury, Perry, Pike and Warsaw.  </t>
    </r>
  </si>
  <si>
    <r>
      <t xml:space="preserve">Fire Sprinkler System
Fire Suppression System  
Technician Onsite Region  9
</t>
    </r>
    <r>
      <rPr>
        <u/>
        <sz val="11"/>
        <color theme="1"/>
        <rFont val="Times New Roman"/>
        <family val="1"/>
      </rPr>
      <t xml:space="preserve">Entire County </t>
    </r>
    <r>
      <rPr>
        <sz val="11"/>
        <color theme="1"/>
        <rFont val="Times New Roman"/>
        <family val="1"/>
      </rPr>
      <t xml:space="preserve">- </t>
    </r>
    <r>
      <rPr>
        <b/>
        <sz val="11"/>
        <color theme="1"/>
        <rFont val="Times New Roman"/>
        <family val="1"/>
      </rPr>
      <t>Chautauqua</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Allegany</t>
    </r>
    <r>
      <rPr>
        <sz val="11"/>
        <color theme="1"/>
        <rFont val="Times New Roman"/>
        <family val="1"/>
      </rPr>
      <t xml:space="preserve">:  Only the Townships of Alma, Bolivar, Centerville, Clarksville, Cuba, Friendship, Genesee, New Hudson, Rushford, Wirt and that portion of the Townships of Amity, Angelica, Belfast, Caneadea and Scio that are west of the Genesee River.  
</t>
    </r>
    <r>
      <rPr>
        <b/>
        <sz val="11"/>
        <color theme="1"/>
        <rFont val="Times New Roman"/>
        <family val="1"/>
      </rPr>
      <t>Cattaraugus</t>
    </r>
    <r>
      <rPr>
        <sz val="11"/>
        <color theme="1"/>
        <rFont val="Times New Roman"/>
        <family val="1"/>
      </rPr>
      <t xml:space="preserve">:  Only the Townships of Allegany, Carrollton, Cold Spring, Conewango, Dayton, Great Valley, Hinsdale, Humphrey, Ischua, Leon, Little Valley, Napoli, Olean, Portville, Red House, Randolph, Salamanca and South Valley. </t>
    </r>
  </si>
  <si>
    <r>
      <t xml:space="preserve">Fire Sprinkler System
Fire Suppression System
Technician Onsite Region 9
</t>
    </r>
    <r>
      <rPr>
        <u/>
        <sz val="11"/>
        <color theme="1"/>
        <rFont val="Times New Roman"/>
        <family val="1"/>
      </rPr>
      <t xml:space="preserve">Entire County - </t>
    </r>
    <r>
      <rPr>
        <b/>
        <sz val="11"/>
        <color theme="1"/>
        <rFont val="Times New Roman"/>
        <family val="1"/>
      </rPr>
      <t>Erie</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Cattaraugus</t>
    </r>
    <r>
      <rPr>
        <sz val="11"/>
        <color theme="1"/>
        <rFont val="Times New Roman"/>
        <family val="1"/>
      </rPr>
      <t xml:space="preserve">:  Only the Townships of Ashford, East Otto, Ellicottville, Farmersville, Freedom, Franklinville, Lyndon, Machias, Mansfield, New Albion, Otto, Perrysburg, Persia and Yorkshire.  
</t>
    </r>
    <r>
      <rPr>
        <b/>
        <sz val="11"/>
        <color theme="1"/>
        <rFont val="Times New Roman"/>
        <family val="1"/>
      </rPr>
      <t>Genesee</t>
    </r>
    <r>
      <rPr>
        <sz val="11"/>
        <color theme="1"/>
        <rFont val="Times New Roman"/>
        <family val="1"/>
      </rPr>
      <t xml:space="preserve">:  Only the Townships of Alabama, Alexander, Darien, Oakfield, Pembroke and that portion of the Towns of Batavia and Elba that are west of Little Tonawanda Creek; Tonawanda Creek; the City limits of Batavia (in effect prior to Feb. 1, 1970) and State Highway 98 north of the City of Batavia, then north on Highway 98 to the Orleans County line.  
</t>
    </r>
    <r>
      <rPr>
        <b/>
        <sz val="11"/>
        <color theme="1"/>
        <rFont val="Times New Roman"/>
        <family val="1"/>
      </rPr>
      <t>Wyoming</t>
    </r>
    <r>
      <rPr>
        <sz val="11"/>
        <color theme="1"/>
        <rFont val="Times New Roman"/>
        <family val="1"/>
      </rPr>
      <t xml:space="preserve">:  Only the Townships of Arcade, Attica, Bennington, Eagle, Java, Orangeville, Sheldon and Wethersfield.  </t>
    </r>
  </si>
  <si>
    <r>
      <t xml:space="preserve">Fire Sprinkler System
Fire Suppression System
Technician Onsite Region 9
</t>
    </r>
    <r>
      <rPr>
        <u/>
        <sz val="11"/>
        <color theme="1"/>
        <rFont val="Times New Roman"/>
        <family val="1"/>
      </rPr>
      <t>Entire County -</t>
    </r>
    <r>
      <rPr>
        <sz val="11"/>
        <color theme="1"/>
        <rFont val="Times New Roman"/>
        <family val="1"/>
      </rPr>
      <t xml:space="preserve"> </t>
    </r>
    <r>
      <rPr>
        <b/>
        <sz val="11"/>
        <color theme="1"/>
        <rFont val="Times New Roman"/>
        <family val="1"/>
      </rPr>
      <t>Niagara</t>
    </r>
    <r>
      <rPr>
        <sz val="11"/>
        <color theme="1"/>
        <rFont val="Times New Roman"/>
        <family val="1"/>
      </rPr>
      <t xml:space="preserve">
</t>
    </r>
    <r>
      <rPr>
        <u/>
        <sz val="11"/>
        <color theme="1"/>
        <rFont val="Times New Roman"/>
        <family val="1"/>
      </rPr>
      <t>Partial County</t>
    </r>
    <r>
      <rPr>
        <sz val="11"/>
        <color theme="1"/>
        <rFont val="Times New Roman"/>
        <family val="1"/>
      </rPr>
      <t xml:space="preserve"> - </t>
    </r>
    <r>
      <rPr>
        <b/>
        <sz val="11"/>
        <color theme="1"/>
        <rFont val="Times New Roman"/>
        <family val="1"/>
      </rPr>
      <t>Orleans</t>
    </r>
    <r>
      <rPr>
        <sz val="11"/>
        <color theme="1"/>
        <rFont val="Times New Roman"/>
        <family val="1"/>
      </rPr>
      <t>:  Only the Townships of Albion, Barre, Carlton, Gaines, Ridgeway, Shelby and Yates.</t>
    </r>
  </si>
  <si>
    <r>
      <t xml:space="preserve">Fire Sprinkler System
Fire Suppression System
Technician Onsite Region 9
</t>
    </r>
    <r>
      <rPr>
        <u/>
        <sz val="11"/>
        <color theme="1"/>
        <rFont val="Times New Roman"/>
        <family val="1"/>
      </rPr>
      <t xml:space="preserve">Partial County </t>
    </r>
    <r>
      <rPr>
        <sz val="11"/>
        <color theme="1"/>
        <rFont val="Times New Roman"/>
        <family val="1"/>
      </rPr>
      <t xml:space="preserve">- </t>
    </r>
    <r>
      <rPr>
        <b/>
        <sz val="11"/>
        <color theme="1"/>
        <rFont val="Times New Roman"/>
        <family val="1"/>
      </rPr>
      <t>Allegany</t>
    </r>
    <r>
      <rPr>
        <sz val="11"/>
        <color theme="1"/>
        <rFont val="Times New Roman"/>
        <family val="1"/>
      </rPr>
      <t xml:space="preserve">:  Only the townships of Allen, Almond, Alfred, Andover, Birdsall,  Burns, Granger, Grove, Hume, Independence, Ward, Wellsville, West Almond, Willing, and that portion of Amity, Angelica, Belfast, Caneadea, and Scio that lie east of the Genesee River. </t>
    </r>
  </si>
  <si>
    <r>
      <t xml:space="preserve">
Public Address System
Technician Onsite Region 9
</t>
    </r>
    <r>
      <rPr>
        <u/>
        <sz val="11"/>
        <color theme="1"/>
        <rFont val="Times New Roman"/>
        <family val="1"/>
      </rPr>
      <t xml:space="preserve">Partial Counties </t>
    </r>
    <r>
      <rPr>
        <sz val="11"/>
        <color theme="1"/>
        <rFont val="Times New Roman"/>
        <family val="1"/>
      </rPr>
      <t xml:space="preserve">- </t>
    </r>
    <r>
      <rPr>
        <b/>
        <sz val="11"/>
        <color theme="1"/>
        <rFont val="Times New Roman"/>
        <family val="1"/>
      </rPr>
      <t>Genesee</t>
    </r>
    <r>
      <rPr>
        <sz val="11"/>
        <color theme="1"/>
        <rFont val="Times New Roman"/>
        <family val="1"/>
      </rPr>
      <t xml:space="preserve">:  Only the Townships of Bergen, Bethany, Byron, Leroy, Pavillion, Stafford, and that portion of the Townships of Batavia and Elba which lie east of a line following the Little Tonawanda Creek, north on the Tonawanda Creek to the City limits of Batavia, northwest and northeast around the City limits, but including the City of Batavia (in effect prior to 02/01/70), to State Highway 98, north on 98 to Orleans County.  
</t>
    </r>
    <r>
      <rPr>
        <b/>
        <sz val="11"/>
        <color theme="1"/>
        <rFont val="Times New Roman"/>
        <family val="1"/>
      </rPr>
      <t>Orleans</t>
    </r>
    <r>
      <rPr>
        <sz val="11"/>
        <color theme="1"/>
        <rFont val="Times New Roman"/>
        <family val="1"/>
      </rPr>
      <t xml:space="preserve">:  Only the townships of  Clarendon, Kendall, and Murray 
</t>
    </r>
    <r>
      <rPr>
        <b/>
        <sz val="11"/>
        <color theme="1"/>
        <rFont val="Times New Roman"/>
        <family val="1"/>
      </rPr>
      <t>Wyoming</t>
    </r>
    <r>
      <rPr>
        <sz val="11"/>
        <color theme="1"/>
        <rFont val="Times New Roman"/>
        <family val="1"/>
      </rPr>
      <t xml:space="preserve">:  Only the Townships of Castile, Covington, Gainesville, Genesee Falls, Middlebury, Perry, Pike and Warsaw.  </t>
    </r>
  </si>
  <si>
    <r>
      <t xml:space="preserve">
Public Address System
Technician Onsite Region  9
</t>
    </r>
    <r>
      <rPr>
        <u/>
        <sz val="11"/>
        <color theme="1"/>
        <rFont val="Times New Roman"/>
        <family val="1"/>
      </rPr>
      <t xml:space="preserve">Entire County </t>
    </r>
    <r>
      <rPr>
        <sz val="11"/>
        <color theme="1"/>
        <rFont val="Times New Roman"/>
        <family val="1"/>
      </rPr>
      <t xml:space="preserve">- </t>
    </r>
    <r>
      <rPr>
        <b/>
        <sz val="11"/>
        <color theme="1"/>
        <rFont val="Times New Roman"/>
        <family val="1"/>
      </rPr>
      <t>Chautauqua</t>
    </r>
    <r>
      <rPr>
        <sz val="11"/>
        <color theme="1"/>
        <rFont val="Times New Roman"/>
        <family val="1"/>
      </rPr>
      <t xml:space="preserve">
</t>
    </r>
    <r>
      <rPr>
        <u/>
        <sz val="11"/>
        <color theme="1"/>
        <rFont val="Times New Roman"/>
        <family val="1"/>
      </rPr>
      <t>Partial Counties -</t>
    </r>
    <r>
      <rPr>
        <sz val="11"/>
        <color theme="1"/>
        <rFont val="Times New Roman"/>
        <family val="1"/>
      </rPr>
      <t xml:space="preserve"> </t>
    </r>
    <r>
      <rPr>
        <b/>
        <sz val="11"/>
        <color theme="1"/>
        <rFont val="Times New Roman"/>
        <family val="1"/>
      </rPr>
      <t>Allegany</t>
    </r>
    <r>
      <rPr>
        <sz val="11"/>
        <color theme="1"/>
        <rFont val="Times New Roman"/>
        <family val="1"/>
      </rPr>
      <t xml:space="preserve">:  Only the Townships of Alma, Bolivar, Centerville, Clarksville, Cuba, Friendship, Genesee, New Hudson, Rushford, Wirt and that portion of the Townships of Amity, Angelica, Belfast, Caneadea and Scio that are west of the Genesee River.  
</t>
    </r>
    <r>
      <rPr>
        <b/>
        <sz val="11"/>
        <color theme="1"/>
        <rFont val="Times New Roman"/>
        <family val="1"/>
      </rPr>
      <t>Cattaraugus</t>
    </r>
    <r>
      <rPr>
        <sz val="11"/>
        <color theme="1"/>
        <rFont val="Times New Roman"/>
        <family val="1"/>
      </rPr>
      <t xml:space="preserve">:  Only the Townships of Allegany, Carrollton, Cold Spring, Conewango, Dayton, Great Valley, Hinsdale, Humphrey, Ischua, Leon, Little Valley, Napoli, Olean, Portville, Red House, Randolph, Salamanca and South Valley. </t>
    </r>
  </si>
  <si>
    <r>
      <t xml:space="preserve">
Public Address System
Technician Onsite Region 9
</t>
    </r>
    <r>
      <rPr>
        <u/>
        <sz val="11"/>
        <color theme="1"/>
        <rFont val="Times New Roman"/>
        <family val="1"/>
      </rPr>
      <t xml:space="preserve">Entire County </t>
    </r>
    <r>
      <rPr>
        <sz val="11"/>
        <color theme="1"/>
        <rFont val="Times New Roman"/>
        <family val="1"/>
      </rPr>
      <t xml:space="preserve">- </t>
    </r>
    <r>
      <rPr>
        <b/>
        <sz val="11"/>
        <color theme="1"/>
        <rFont val="Times New Roman"/>
        <family val="1"/>
      </rPr>
      <t>Erie</t>
    </r>
    <r>
      <rPr>
        <sz val="11"/>
        <color theme="1"/>
        <rFont val="Times New Roman"/>
        <family val="1"/>
      </rPr>
      <t xml:space="preserve">
</t>
    </r>
    <r>
      <rPr>
        <u/>
        <sz val="11"/>
        <color theme="1"/>
        <rFont val="Times New Roman"/>
        <family val="1"/>
      </rPr>
      <t>Partial Counties -</t>
    </r>
    <r>
      <rPr>
        <sz val="11"/>
        <color theme="1"/>
        <rFont val="Times New Roman"/>
        <family val="1"/>
      </rPr>
      <t xml:space="preserve"> </t>
    </r>
    <r>
      <rPr>
        <b/>
        <sz val="11"/>
        <color theme="1"/>
        <rFont val="Times New Roman"/>
        <family val="1"/>
      </rPr>
      <t>Cattaraugus</t>
    </r>
    <r>
      <rPr>
        <sz val="11"/>
        <color theme="1"/>
        <rFont val="Times New Roman"/>
        <family val="1"/>
      </rPr>
      <t xml:space="preserve">:  Only the Townships of Ashford, East Otto, Ellicottville, Farmersville, Freedom, Franklinville, Lyndon, Machias, Mansfield, New Albion, Otto, Perrysburg, Persia and Yorkshire.  
</t>
    </r>
    <r>
      <rPr>
        <b/>
        <sz val="11"/>
        <color theme="1"/>
        <rFont val="Times New Roman"/>
        <family val="1"/>
      </rPr>
      <t>Genesee</t>
    </r>
    <r>
      <rPr>
        <sz val="11"/>
        <color theme="1"/>
        <rFont val="Times New Roman"/>
        <family val="1"/>
      </rPr>
      <t xml:space="preserve">:  Only the Townships of Alabama, Alexander, Darien, Oakfield, Pembroke and that portion of the Towns of Batavia and Elba that are west of Little Tonawanda Creek; Tonawanda Creek; the City limits of Batavia (in effect prior to Feb. 1, 1970) and State Highway 98 north of the City of Batavia, then north on Highway 98 to the Orleans County line.  
</t>
    </r>
    <r>
      <rPr>
        <b/>
        <sz val="11"/>
        <color theme="1"/>
        <rFont val="Times New Roman"/>
        <family val="1"/>
      </rPr>
      <t>Wyoming</t>
    </r>
    <r>
      <rPr>
        <sz val="11"/>
        <color theme="1"/>
        <rFont val="Times New Roman"/>
        <family val="1"/>
      </rPr>
      <t xml:space="preserve">:  Only the Townships of Arcade, Attica, Bennington, Eagle, Java, Orangeville, Sheldon and Wethersfield.  </t>
    </r>
  </si>
  <si>
    <r>
      <t xml:space="preserve">
Public Address System
Technician Onsite Region 9
</t>
    </r>
    <r>
      <rPr>
        <u/>
        <sz val="11"/>
        <color theme="1"/>
        <rFont val="Times New Roman"/>
        <family val="1"/>
      </rPr>
      <t>Entire County</t>
    </r>
    <r>
      <rPr>
        <sz val="11"/>
        <color theme="1"/>
        <rFont val="Times New Roman"/>
        <family val="1"/>
      </rPr>
      <t xml:space="preserve"> - </t>
    </r>
    <r>
      <rPr>
        <b/>
        <sz val="11"/>
        <color theme="1"/>
        <rFont val="Times New Roman"/>
        <family val="1"/>
      </rPr>
      <t>Niagara</t>
    </r>
    <r>
      <rPr>
        <sz val="11"/>
        <color theme="1"/>
        <rFont val="Times New Roman"/>
        <family val="1"/>
      </rPr>
      <t xml:space="preserve">
</t>
    </r>
    <r>
      <rPr>
        <u/>
        <sz val="11"/>
        <color theme="1"/>
        <rFont val="Times New Roman"/>
        <family val="1"/>
      </rPr>
      <t>Partial County -</t>
    </r>
    <r>
      <rPr>
        <sz val="11"/>
        <color theme="1"/>
        <rFont val="Times New Roman"/>
        <family val="1"/>
      </rPr>
      <t xml:space="preserve"> </t>
    </r>
    <r>
      <rPr>
        <b/>
        <sz val="11"/>
        <color theme="1"/>
        <rFont val="Times New Roman"/>
        <family val="1"/>
      </rPr>
      <t>Orleans</t>
    </r>
    <r>
      <rPr>
        <sz val="11"/>
        <color theme="1"/>
        <rFont val="Times New Roman"/>
        <family val="1"/>
      </rPr>
      <t>:  Only the Townships of Albion, Barre, Carlton, Gaines, Ridgeway, Shelby and Yates.</t>
    </r>
  </si>
  <si>
    <r>
      <t xml:space="preserve">
Public Address System
Technician Onsite Region 9
</t>
    </r>
    <r>
      <rPr>
        <u/>
        <sz val="11"/>
        <color theme="1"/>
        <rFont val="Times New Roman"/>
        <family val="1"/>
      </rPr>
      <t xml:space="preserve">Partial County </t>
    </r>
    <r>
      <rPr>
        <sz val="11"/>
        <color theme="1"/>
        <rFont val="Times New Roman"/>
        <family val="1"/>
      </rPr>
      <t xml:space="preserve">- </t>
    </r>
    <r>
      <rPr>
        <b/>
        <sz val="11"/>
        <color theme="1"/>
        <rFont val="Times New Roman"/>
        <family val="1"/>
      </rPr>
      <t>Allegany</t>
    </r>
    <r>
      <rPr>
        <sz val="11"/>
        <color theme="1"/>
        <rFont val="Times New Roman"/>
        <family val="1"/>
      </rPr>
      <t xml:space="preserve">:  Only the townships of Allen, Almond, Alfred, Andover, Birdsall,  Burns, Granger, Grove, Hume, Independence, Ward, Wellsville, West Almond, Willing, and that portion of Amity, Angelica, Belfast, Caneadea, and Scio that lie east of the Genesee River. </t>
    </r>
  </si>
  <si>
    <r>
      <t xml:space="preserve">Permanent Facility Perimeter Fencing System
Technician Onsite Region 9
</t>
    </r>
    <r>
      <rPr>
        <u/>
        <sz val="11"/>
        <color theme="1"/>
        <rFont val="Times New Roman"/>
        <family val="1"/>
      </rPr>
      <t>Partial Counties</t>
    </r>
    <r>
      <rPr>
        <sz val="11"/>
        <color theme="1"/>
        <rFont val="Times New Roman"/>
        <family val="1"/>
      </rPr>
      <t xml:space="preserve"> - </t>
    </r>
    <r>
      <rPr>
        <b/>
        <sz val="11"/>
        <color theme="1"/>
        <rFont val="Times New Roman"/>
        <family val="1"/>
      </rPr>
      <t>Genesee</t>
    </r>
    <r>
      <rPr>
        <sz val="11"/>
        <color theme="1"/>
        <rFont val="Times New Roman"/>
        <family val="1"/>
      </rPr>
      <t xml:space="preserve">:  Only the Townships of Bergen, Bethany, Byron, Leroy, Pavillion, Stafford, and that portion of the Townships of Batavia and Elba which lie east of a line following the Little Tonawanda Creek, north on the Tonawanda Creek to the City limits of Batavia, northwest and northeast around the City limits, but including the City of Batavia (in effect prior to 02/01/70), to State Highway 98, north on 98 to Orleans County.  
</t>
    </r>
    <r>
      <rPr>
        <b/>
        <sz val="11"/>
        <color theme="1"/>
        <rFont val="Times New Roman"/>
        <family val="1"/>
      </rPr>
      <t>Orleans</t>
    </r>
    <r>
      <rPr>
        <sz val="11"/>
        <color theme="1"/>
        <rFont val="Times New Roman"/>
        <family val="1"/>
      </rPr>
      <t xml:space="preserve">:  Only the townships of  Clarendon, Kendall, and Murray 
</t>
    </r>
    <r>
      <rPr>
        <b/>
        <sz val="11"/>
        <color theme="1"/>
        <rFont val="Times New Roman"/>
        <family val="1"/>
      </rPr>
      <t>Wyoming</t>
    </r>
    <r>
      <rPr>
        <sz val="11"/>
        <color theme="1"/>
        <rFont val="Times New Roman"/>
        <family val="1"/>
      </rPr>
      <t xml:space="preserve">:  Only the Townships of Castile, Covington, Gainesville, Genesee Falls, Middlebury, Perry, Pike and Warsaw.  </t>
    </r>
  </si>
  <si>
    <r>
      <t xml:space="preserve">Permanent Facility Perimeter Fencing System
Technician Onsite Region 9
</t>
    </r>
    <r>
      <rPr>
        <u/>
        <sz val="11"/>
        <color theme="1"/>
        <rFont val="Times New Roman"/>
        <family val="1"/>
      </rPr>
      <t>Entire County</t>
    </r>
    <r>
      <rPr>
        <sz val="11"/>
        <color theme="1"/>
        <rFont val="Times New Roman"/>
        <family val="1"/>
      </rPr>
      <t xml:space="preserve"> - </t>
    </r>
    <r>
      <rPr>
        <b/>
        <sz val="11"/>
        <color theme="1"/>
        <rFont val="Times New Roman"/>
        <family val="1"/>
      </rPr>
      <t>Chautauqua</t>
    </r>
    <r>
      <rPr>
        <sz val="11"/>
        <color theme="1"/>
        <rFont val="Times New Roman"/>
        <family val="1"/>
      </rPr>
      <t xml:space="preserve">
</t>
    </r>
    <r>
      <rPr>
        <u/>
        <sz val="11"/>
        <color theme="1"/>
        <rFont val="Times New Roman"/>
        <family val="1"/>
      </rPr>
      <t>Partial Counties</t>
    </r>
    <r>
      <rPr>
        <sz val="11"/>
        <color theme="1"/>
        <rFont val="Times New Roman"/>
        <family val="1"/>
      </rPr>
      <t xml:space="preserve"> - </t>
    </r>
    <r>
      <rPr>
        <b/>
        <sz val="11"/>
        <color theme="1"/>
        <rFont val="Times New Roman"/>
        <family val="1"/>
      </rPr>
      <t>Allegany</t>
    </r>
    <r>
      <rPr>
        <sz val="11"/>
        <color theme="1"/>
        <rFont val="Times New Roman"/>
        <family val="1"/>
      </rPr>
      <t xml:space="preserve">:  Only the Townships of Alma, Bolivar, Centerville, Clarksville, Cuba, Friendship, Genesee, New Hudson, Rushford, Wirt and that portion of the Townships of Amity, Angelica, Belfast, Caneadea and Scio that are west of the Genesee River.  
</t>
    </r>
    <r>
      <rPr>
        <b/>
        <sz val="11"/>
        <color theme="1"/>
        <rFont val="Times New Roman"/>
        <family val="1"/>
      </rPr>
      <t>Cattaraugus</t>
    </r>
    <r>
      <rPr>
        <sz val="11"/>
        <color theme="1"/>
        <rFont val="Times New Roman"/>
        <family val="1"/>
      </rPr>
      <t xml:space="preserve">:  Only the Townships of Allegany, Carrollton, Cold Spring, Conewango, Dayton, Great Valley, Hinsdale, Humphrey, Ischua, Leon, Little Valley, Napoli, Olean, Portville, Red House, Randolph, Salamanca and South Valley.   </t>
    </r>
  </si>
  <si>
    <r>
      <t xml:space="preserve">Permanent Facility Perimeter Fencing System
Technician Onsite Region 9
Entire County - </t>
    </r>
    <r>
      <rPr>
        <b/>
        <sz val="11"/>
        <color theme="1"/>
        <rFont val="Times New Roman"/>
        <family val="1"/>
      </rPr>
      <t>Erie</t>
    </r>
    <r>
      <rPr>
        <sz val="11"/>
        <color theme="1"/>
        <rFont val="Times New Roman"/>
        <family val="1"/>
      </rPr>
      <t xml:space="preserve">
Partial Counties - </t>
    </r>
    <r>
      <rPr>
        <b/>
        <sz val="11"/>
        <color theme="1"/>
        <rFont val="Times New Roman"/>
        <family val="1"/>
      </rPr>
      <t>Cattaraugus</t>
    </r>
    <r>
      <rPr>
        <sz val="11"/>
        <color theme="1"/>
        <rFont val="Times New Roman"/>
        <family val="1"/>
      </rPr>
      <t xml:space="preserve">:  Only the Townships of Ashford, East Otto, Ellicottville, Farmersville, Freedom, Franklinville, Lyndon, Machias, Mansfield, New Albion, Otto, Perrysburg, Persia and Yorkshire.  
</t>
    </r>
    <r>
      <rPr>
        <b/>
        <sz val="11"/>
        <color theme="1"/>
        <rFont val="Times New Roman"/>
        <family val="1"/>
      </rPr>
      <t>Genesee</t>
    </r>
    <r>
      <rPr>
        <sz val="11"/>
        <color theme="1"/>
        <rFont val="Times New Roman"/>
        <family val="1"/>
      </rPr>
      <t xml:space="preserve">:  Only the Townships of Alabama, Alexander, Darien, Oakfield, Pembroke and that portion of the Towns of Batavia and Elba that are west of Little Tonawanda Creek; Tonawanda Creek; the City limits of Batavia (in effect prior to Feb. 1, 1970) and State Highway 98 north of the City of Batavia, then north on Highway 98 to the Orleans County line.  
</t>
    </r>
    <r>
      <rPr>
        <b/>
        <sz val="11"/>
        <color theme="1"/>
        <rFont val="Times New Roman"/>
        <family val="1"/>
      </rPr>
      <t>Wyoming</t>
    </r>
    <r>
      <rPr>
        <sz val="11"/>
        <color theme="1"/>
        <rFont val="Times New Roman"/>
        <family val="1"/>
      </rPr>
      <t xml:space="preserve">:  Only the Townships of Arcade, Attica, Bennington, Eagle, Java, Orangeville, Sheldon and Wethersfield.  </t>
    </r>
  </si>
  <si>
    <r>
      <t xml:space="preserve">Permanent Facility Perimeter Fencing System
Technician Onsite Region 9
</t>
    </r>
    <r>
      <rPr>
        <u/>
        <sz val="11"/>
        <color theme="1"/>
        <rFont val="Times New Roman"/>
        <family val="1"/>
      </rPr>
      <t xml:space="preserve">Entire County </t>
    </r>
    <r>
      <rPr>
        <sz val="11"/>
        <color theme="1"/>
        <rFont val="Times New Roman"/>
        <family val="1"/>
      </rPr>
      <t xml:space="preserve">- </t>
    </r>
    <r>
      <rPr>
        <b/>
        <sz val="11"/>
        <color theme="1"/>
        <rFont val="Times New Roman"/>
        <family val="1"/>
      </rPr>
      <t>Niagara</t>
    </r>
    <r>
      <rPr>
        <sz val="11"/>
        <color theme="1"/>
        <rFont val="Times New Roman"/>
        <family val="1"/>
      </rPr>
      <t xml:space="preserve">
</t>
    </r>
    <r>
      <rPr>
        <u/>
        <sz val="11"/>
        <color theme="1"/>
        <rFont val="Times New Roman"/>
        <family val="1"/>
      </rPr>
      <t>Partial County</t>
    </r>
    <r>
      <rPr>
        <sz val="11"/>
        <color theme="1"/>
        <rFont val="Times New Roman"/>
        <family val="1"/>
      </rPr>
      <t xml:space="preserve"> - </t>
    </r>
    <r>
      <rPr>
        <b/>
        <sz val="11"/>
        <color theme="1"/>
        <rFont val="Times New Roman"/>
        <family val="1"/>
      </rPr>
      <t>Orleans</t>
    </r>
    <r>
      <rPr>
        <sz val="11"/>
        <color theme="1"/>
        <rFont val="Times New Roman"/>
        <family val="1"/>
      </rPr>
      <t>:  Only the Townships of Albion, Barre, Carlton, Gaines, Ridgeway, Shelby and Yates.</t>
    </r>
  </si>
  <si>
    <r>
      <t xml:space="preserve">Permanent Facility Perimeter Fencing System 
Technician Onsite Region 9
</t>
    </r>
    <r>
      <rPr>
        <u/>
        <sz val="11"/>
        <color theme="1"/>
        <rFont val="Times New Roman"/>
        <family val="1"/>
      </rPr>
      <t>Partial County -</t>
    </r>
    <r>
      <rPr>
        <sz val="11"/>
        <color theme="1"/>
        <rFont val="Times New Roman"/>
        <family val="1"/>
      </rPr>
      <t xml:space="preserve"> </t>
    </r>
    <r>
      <rPr>
        <b/>
        <sz val="11"/>
        <color theme="1"/>
        <rFont val="Times New Roman"/>
        <family val="1"/>
      </rPr>
      <t>Allegany</t>
    </r>
    <r>
      <rPr>
        <sz val="11"/>
        <color theme="1"/>
        <rFont val="Times New Roman"/>
        <family val="1"/>
      </rPr>
      <t xml:space="preserve">:  Only the townships of Allen, Almond, Alfred, Andover, Birdsall,  Burns, Granger, Grove, Hume, Independence, Ward, Wellsville, West Almond, Willing, and that portion of Amity, Angelica, Belfast, Caneadea, and Scio that lie east of the Genesee River. </t>
    </r>
  </si>
  <si>
    <r>
      <t xml:space="preserve">Steamfitter Onsite Region 9
</t>
    </r>
    <r>
      <rPr>
        <u/>
        <sz val="11"/>
        <rFont val="Times New Roman"/>
        <family val="1"/>
      </rPr>
      <t xml:space="preserve">Entire Counties: </t>
    </r>
    <r>
      <rPr>
        <b/>
        <sz val="11"/>
        <rFont val="Times New Roman"/>
        <family val="1"/>
      </rPr>
      <t xml:space="preserve">Erie, Wyoming, Niagara, </t>
    </r>
    <r>
      <rPr>
        <sz val="11"/>
        <rFont val="Times New Roman"/>
        <family val="1"/>
      </rPr>
      <t xml:space="preserve">
</t>
    </r>
    <r>
      <rPr>
        <u/>
        <sz val="11"/>
        <rFont val="Times New Roman"/>
        <family val="1"/>
      </rPr>
      <t>Partial Counties</t>
    </r>
    <r>
      <rPr>
        <sz val="11"/>
        <rFont val="Times New Roman"/>
        <family val="1"/>
      </rPr>
      <t xml:space="preserve">: </t>
    </r>
    <r>
      <rPr>
        <b/>
        <sz val="11"/>
        <rFont val="Times New Roman"/>
        <family val="1"/>
      </rPr>
      <t>Allegany</t>
    </r>
    <r>
      <rPr>
        <sz val="11"/>
        <rFont val="Times New Roman"/>
        <family val="1"/>
      </rPr>
      <t xml:space="preserve">:  Only the Townships of Allen, Angelica, Belfast, Caneadea,Centerville, Granger, Hume, New Hudson, and Rushford
</t>
    </r>
    <r>
      <rPr>
        <b/>
        <sz val="11"/>
        <rFont val="Times New Roman"/>
        <family val="1"/>
      </rPr>
      <t>Cattaraugus</t>
    </r>
    <r>
      <rPr>
        <sz val="11"/>
        <rFont val="Times New Roman"/>
        <family val="1"/>
      </rPr>
      <t xml:space="preserve">:  Only the Townships of Ashford, Dayton, East Otto, Ellicottville, Farmersville, Franklinville, Freedom, Leon, Lyndon, Machias, Mansfield, New Albion, Otto, Perrysburg, Persia, and Yorkshire.
</t>
    </r>
    <r>
      <rPr>
        <b/>
        <sz val="11"/>
        <rFont val="Times New Roman"/>
        <family val="1"/>
      </rPr>
      <t>Chautauqua</t>
    </r>
    <r>
      <rPr>
        <sz val="11"/>
        <rFont val="Times New Roman"/>
        <family val="1"/>
      </rPr>
      <t xml:space="preserve">:  Only the Townships of Arkwright, Charlotte, Cherry Creek, Dunkirk, Hanover, Pomfret, Portland, Ripley, Sheridan, Stockton, Villenova, Westfield, City of Dunkirk and Village of Fredonia.
</t>
    </r>
    <r>
      <rPr>
        <b/>
        <sz val="11"/>
        <rFont val="Times New Roman"/>
        <family val="1"/>
      </rPr>
      <t>Genesee</t>
    </r>
    <r>
      <rPr>
        <sz val="11"/>
        <rFont val="Times New Roman"/>
        <family val="1"/>
      </rPr>
      <t xml:space="preserve">:  Only the Townships of Alabama, Alexander, Batavia, Darien, Elba, Oakfield, Pembroke and the City of Batavia.
</t>
    </r>
    <r>
      <rPr>
        <b/>
        <sz val="11"/>
        <rFont val="Times New Roman"/>
        <family val="1"/>
      </rPr>
      <t>Orleans</t>
    </r>
    <r>
      <rPr>
        <sz val="11"/>
        <rFont val="Times New Roman"/>
        <family val="1"/>
      </rPr>
      <t>:  Only the Townships of Ridgeway, Shelby and Yates.</t>
    </r>
  </si>
  <si>
    <r>
      <t xml:space="preserve">Steamfitter Onsite Region 9:
</t>
    </r>
    <r>
      <rPr>
        <u/>
        <sz val="11"/>
        <rFont val="Times New Roman"/>
        <family val="1"/>
      </rPr>
      <t>Partial Counties</t>
    </r>
    <r>
      <rPr>
        <sz val="11"/>
        <rFont val="Times New Roman"/>
        <family val="1"/>
      </rPr>
      <t xml:space="preserve">: </t>
    </r>
    <r>
      <rPr>
        <b/>
        <sz val="11"/>
        <rFont val="Times New Roman"/>
        <family val="1"/>
      </rPr>
      <t>Allegany</t>
    </r>
    <r>
      <rPr>
        <sz val="11"/>
        <rFont val="Times New Roman"/>
        <family val="1"/>
      </rPr>
      <t xml:space="preserve">:  Only the Townships of Alfred, Almond, Andover, Birdsall, Burns, Grove, Independence, that portion of Scio which lies east of RT. 19, Ward, Wellsville, W. Almond, and Willing 
</t>
    </r>
    <r>
      <rPr>
        <b/>
        <sz val="11"/>
        <rFont val="Times New Roman"/>
        <family val="1"/>
      </rPr>
      <t>Genesee</t>
    </r>
    <r>
      <rPr>
        <sz val="11"/>
        <rFont val="Times New Roman"/>
        <family val="1"/>
      </rPr>
      <t xml:space="preserve">:  Only the Townships of Bergen, Bethany, Byron, Leroy, Pavillion and Stafford.  
</t>
    </r>
    <r>
      <rPr>
        <b/>
        <sz val="11"/>
        <rFont val="Times New Roman"/>
        <family val="1"/>
      </rPr>
      <t>Orleans</t>
    </r>
    <r>
      <rPr>
        <sz val="11"/>
        <rFont val="Times New Roman"/>
        <family val="1"/>
      </rPr>
      <t xml:space="preserve">:  Only the Townships of Albion, Barre, Carlton, Clarendon, Gaines, Kendall and Murray. </t>
    </r>
  </si>
  <si>
    <r>
      <t xml:space="preserve">Steamfitter Onsite Region 9:
</t>
    </r>
    <r>
      <rPr>
        <u/>
        <sz val="11"/>
        <color theme="1"/>
        <rFont val="Times New Roman"/>
        <family val="1"/>
      </rPr>
      <t>Partial Counties:</t>
    </r>
    <r>
      <rPr>
        <sz val="11"/>
        <color theme="1"/>
        <rFont val="Times New Roman"/>
        <family val="1"/>
      </rPr>
      <t xml:space="preserve"> </t>
    </r>
    <r>
      <rPr>
        <b/>
        <sz val="11"/>
        <color theme="1"/>
        <rFont val="Times New Roman"/>
        <family val="1"/>
      </rPr>
      <t>Allegany</t>
    </r>
    <r>
      <rPr>
        <sz val="11"/>
        <color theme="1"/>
        <rFont val="Times New Roman"/>
        <family val="1"/>
      </rPr>
      <t xml:space="preserve">:  Only the Townships of Alma, Amity, Bolivar, Clarksville, Cuba, Friendship, Genesee, Wirt and, that portion of Scio which lies west of Rt. 19.  
</t>
    </r>
    <r>
      <rPr>
        <b/>
        <sz val="11"/>
        <color theme="1"/>
        <rFont val="Times New Roman"/>
        <family val="1"/>
      </rPr>
      <t>Cattaraugus</t>
    </r>
    <r>
      <rPr>
        <sz val="11"/>
        <color theme="1"/>
        <rFont val="Times New Roman"/>
        <family val="1"/>
      </rPr>
      <t xml:space="preserve">:  Only the Townships of Allegany, Carrollton, Conewango, Cold Spring, Great Valley, Hinsdale, Humphrey, Ischua, Little Valley, Napoli, Olean, Portville, Randolph, Red House, Salamanca, South Valley, the City of Olean, the City of Salamanca, and the Allegany Indian Reservation.  
</t>
    </r>
    <r>
      <rPr>
        <b/>
        <sz val="11"/>
        <color theme="1"/>
        <rFont val="Times New Roman"/>
        <family val="1"/>
      </rPr>
      <t>Chautauqua</t>
    </r>
    <r>
      <rPr>
        <sz val="11"/>
        <color theme="1"/>
        <rFont val="Times New Roman"/>
        <family val="1"/>
      </rPr>
      <t xml:space="preserve">:  Only the Townships of Busti, Carroll, Chautauqua, Clymer, Ellery, Ellicott, Ellington, French Creek, Gerry, Harmony, Kiantone, Mina, North Harmony, Poland, Sherman, and the City of                 Jamestown.  </t>
    </r>
  </si>
  <si>
    <r>
      <t xml:space="preserve">Individual employed by the Contractor or Subcontractor who performs the assembly, Installation, and Maintenance (both Preventative and Remedial Maintenance) of Fire Sprinkler Systems, Fire Suppression systems, </t>
    </r>
    <r>
      <rPr>
        <sz val="11"/>
        <color rgb="FFFF0000"/>
        <rFont val="Times New Roman"/>
        <family val="1"/>
      </rPr>
      <t>and Fire Pump Systems</t>
    </r>
    <r>
      <rPr>
        <sz val="11"/>
        <color theme="1"/>
        <rFont val="Times New Roman"/>
        <family val="1"/>
      </rPr>
      <t xml:space="preserve"> excluding any:
A. Electrical/Electrician Installation
B. Technician  start-up, Commissioning, Programming, and Integration, and Maintenance (both Preventative and Remedial maintenance)
C. Masonry
D. Carpentry, and
E. Insulation/Asbestos abement.
***This Job Title can only be used for work/Services on Systems/Product Lines/Equipment which are included on the Contractor's Contract***.</t>
    </r>
  </si>
  <si>
    <t>PT68804:  NYS NET PRICING PAGES - Effective 6/1/2024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</si>
</sst>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quot;$&quot;#,##0"/>
    <numFmt numFmtId="166" formatCode="&quot;$&quot;#,##0.00;[Red]&quot;$&quot;#,##0.00"/>
  </numFmts>
  <fonts count="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b/>
      <sz val="12"/>
      <name val="Times New Roman"/>
      <family val="1"/>
    </font>
    <font>
      <sz val="12"/>
      <name val="Times New Roman"/>
      <family val="1"/>
    </font>
    <font>
      <sz val="8"/>
      <name val="Arial"/>
      <family val="2"/>
    </font>
    <font>
      <b/>
      <u/>
      <sz val="12"/>
      <name val="Times New Roman Bold"/>
    </font>
    <font>
      <sz val="12"/>
      <name val="Symbol"/>
      <family val="1"/>
      <charset val="2"/>
    </font>
    <font>
      <sz val="7"/>
      <name val="Times New Roman"/>
      <family val="1"/>
    </font>
    <font>
      <sz val="10"/>
      <name val="Times New Roman"/>
      <family val="1"/>
    </font>
    <font>
      <b/>
      <sz val="10"/>
      <name val="Arial"/>
      <family val="2"/>
    </font>
    <font>
      <sz val="12"/>
      <name val="Times New Roman"/>
      <family val="1"/>
      <charset val="2"/>
    </font>
    <font>
      <b/>
      <sz val="14"/>
      <name val="Arial"/>
      <family val="2"/>
    </font>
    <font>
      <b/>
      <sz val="12"/>
      <name val="Arial"/>
      <family val="2"/>
    </font>
    <font>
      <sz val="12"/>
      <color theme="1"/>
      <name val="Times New Roman"/>
      <family val="1"/>
    </font>
    <font>
      <sz val="10"/>
      <color theme="1"/>
      <name val="Arial"/>
      <family val="2"/>
    </font>
    <font>
      <sz val="11"/>
      <name val="Calibri"/>
      <family val="2"/>
      <scheme val="minor"/>
    </font>
    <font>
      <sz val="11"/>
      <color rgb="FF000000"/>
      <name val="Calibri"/>
      <family val="2"/>
      <scheme val="minor"/>
    </font>
    <font>
      <b/>
      <sz val="11"/>
      <color theme="1"/>
      <name val="Calibri"/>
      <family val="2"/>
      <scheme val="minor"/>
    </font>
    <font>
      <sz val="11"/>
      <name val="Arial"/>
      <family val="2"/>
    </font>
    <font>
      <b/>
      <sz val="14"/>
      <color theme="0"/>
      <name val="Arial"/>
      <family val="2"/>
    </font>
    <font>
      <b/>
      <sz val="11"/>
      <color theme="0"/>
      <name val="Arial"/>
      <family val="2"/>
    </font>
    <font>
      <sz val="10"/>
      <name val="Arial"/>
      <family val="2"/>
    </font>
    <font>
      <b/>
      <sz val="10"/>
      <color theme="1"/>
      <name val="Arial"/>
      <family val="2"/>
    </font>
    <font>
      <b/>
      <sz val="14"/>
      <color theme="1"/>
      <name val="Calibri"/>
      <family val="2"/>
      <scheme val="minor"/>
    </font>
    <font>
      <u/>
      <sz val="11"/>
      <color theme="1"/>
      <name val="Calibri"/>
      <family val="2"/>
      <scheme val="minor"/>
    </font>
    <font>
      <b/>
      <sz val="11"/>
      <name val="Calibri"/>
      <family val="2"/>
      <scheme val="minor"/>
    </font>
    <font>
      <u/>
      <sz val="11"/>
      <name val="Calibri"/>
      <family val="2"/>
      <scheme val="minor"/>
    </font>
    <font>
      <sz val="11"/>
      <name val="The Arial"/>
    </font>
    <font>
      <b/>
      <sz val="11"/>
      <name val="The Arial"/>
    </font>
    <font>
      <sz val="11"/>
      <name val="Times New Roman"/>
      <family val="1"/>
    </font>
    <font>
      <b/>
      <u/>
      <sz val="11"/>
      <name val="The Arial"/>
    </font>
    <font>
      <sz val="14"/>
      <name val="Arial"/>
      <family val="2"/>
    </font>
    <font>
      <b/>
      <u/>
      <sz val="12"/>
      <name val="Times New Roman"/>
      <family val="1"/>
    </font>
    <font>
      <b/>
      <sz val="14"/>
      <color indexed="81"/>
      <name val="Tahoma"/>
      <family val="2"/>
    </font>
    <font>
      <sz val="14"/>
      <color indexed="81"/>
      <name val="Tahoma"/>
      <family val="2"/>
    </font>
    <font>
      <sz val="12"/>
      <color rgb="FF9C0006"/>
      <name val="Calibri"/>
      <family val="2"/>
      <scheme val="minor"/>
    </font>
    <font>
      <vertAlign val="superscript"/>
      <sz val="11"/>
      <name val="Times New Roman"/>
      <family val="1"/>
    </font>
    <font>
      <sz val="10"/>
      <name val="Arial Narrow"/>
      <family val="2"/>
    </font>
    <font>
      <sz val="10"/>
      <name val="MS Sans Serif"/>
      <family val="2"/>
    </font>
    <font>
      <i/>
      <sz val="11"/>
      <name val="Times New Roman"/>
      <family val="1"/>
    </font>
    <font>
      <sz val="10"/>
      <color indexed="8"/>
      <name val="MS Sans Serif"/>
      <family val="2"/>
    </font>
    <font>
      <sz val="11"/>
      <color indexed="8"/>
      <name val="Times New Roman"/>
      <family val="1"/>
    </font>
    <font>
      <sz val="11"/>
      <color theme="1"/>
      <name val="Times New Roman"/>
      <family val="1"/>
    </font>
    <font>
      <sz val="11"/>
      <color rgb="FF000000"/>
      <name val="Times New Roman"/>
      <family val="1"/>
    </font>
    <font>
      <sz val="11"/>
      <color rgb="FF231F20"/>
      <name val="Times New Roman"/>
      <family val="1"/>
    </font>
    <font>
      <b/>
      <sz val="9"/>
      <color indexed="81"/>
      <name val="Tahoma"/>
      <family val="2"/>
    </font>
    <font>
      <sz val="9"/>
      <color indexed="81"/>
      <name val="Tahoma"/>
      <family val="2"/>
    </font>
    <font>
      <sz val="11"/>
      <color theme="1"/>
      <name val="Arial"/>
      <family val="2"/>
    </font>
    <font>
      <b/>
      <sz val="11"/>
      <color rgb="FFC00000"/>
      <name val="Calibri"/>
      <family val="2"/>
      <scheme val="minor"/>
    </font>
    <font>
      <u/>
      <sz val="11"/>
      <color theme="1"/>
      <name val="Times New Roman"/>
      <family val="1"/>
    </font>
    <font>
      <b/>
      <sz val="11"/>
      <color theme="1"/>
      <name val="Times New Roman"/>
      <family val="1"/>
    </font>
    <font>
      <sz val="11"/>
      <color rgb="FFFF0000"/>
      <name val="Times New Roman"/>
      <family val="1"/>
    </font>
    <font>
      <u/>
      <sz val="11"/>
      <name val="Times New Roman"/>
      <family val="1"/>
    </font>
    <font>
      <b/>
      <sz val="11"/>
      <name val="Times New Roman"/>
      <family val="1"/>
    </font>
    <font>
      <sz val="10"/>
      <color theme="1"/>
      <name val="Times New Roman"/>
      <family val="1"/>
    </font>
  </fonts>
  <fills count="15">
    <fill>
      <patternFill patternType="none"/>
    </fill>
    <fill>
      <patternFill patternType="gray125"/>
    </fill>
    <fill>
      <patternFill patternType="solid">
        <fgColor indexed="41"/>
        <bgColor indexed="64"/>
      </patternFill>
    </fill>
    <fill>
      <patternFill patternType="solid">
        <fgColor theme="2" tint="-9.9978637043366805E-2"/>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C7CE"/>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s>
  <cellStyleXfs count="23">
    <xf numFmtId="0" fontId="0" fillId="0" borderId="0"/>
    <xf numFmtId="0" fontId="16" fillId="0" borderId="0"/>
    <xf numFmtId="44" fontId="16" fillId="0" borderId="0" applyFont="0" applyFill="0" applyBorder="0" applyAlignment="0" applyProtection="0"/>
    <xf numFmtId="0" fontId="15" fillId="0" borderId="0"/>
    <xf numFmtId="44" fontId="15" fillId="0" borderId="0" applyFont="0" applyFill="0" applyBorder="0" applyAlignment="0" applyProtection="0"/>
    <xf numFmtId="0" fontId="17" fillId="0" borderId="0"/>
    <xf numFmtId="44" fontId="38" fillId="0" borderId="0" applyFont="0" applyFill="0" applyBorder="0" applyAlignment="0" applyProtection="0"/>
    <xf numFmtId="0" fontId="7" fillId="0" borderId="0"/>
    <xf numFmtId="0" fontId="7" fillId="0" borderId="0"/>
    <xf numFmtId="0" fontId="52" fillId="14" borderId="0" applyNumberFormat="0" applyBorder="0" applyAlignment="0" applyProtection="0"/>
    <xf numFmtId="0" fontId="17" fillId="0" borderId="0"/>
    <xf numFmtId="0" fontId="54" fillId="0" borderId="0"/>
    <xf numFmtId="0" fontId="6" fillId="0" borderId="0"/>
    <xf numFmtId="0" fontId="55" fillId="0" borderId="0"/>
    <xf numFmtId="0" fontId="17" fillId="0" borderId="0"/>
    <xf numFmtId="44" fontId="54" fillId="0" borderId="0" applyFont="0" applyFill="0" applyBorder="0" applyAlignment="0" applyProtection="0"/>
    <xf numFmtId="0" fontId="55" fillId="0" borderId="0"/>
    <xf numFmtId="0" fontId="17" fillId="0" borderId="0"/>
    <xf numFmtId="0" fontId="57" fillId="0" borderId="0" applyProtection="0">
      <alignment vertical="top" wrapText="1"/>
    </xf>
    <xf numFmtId="0" fontId="17" fillId="0" borderId="0"/>
    <xf numFmtId="0" fontId="17" fillId="0" borderId="0"/>
    <xf numFmtId="0" fontId="6" fillId="0" borderId="0"/>
    <xf numFmtId="0" fontId="17" fillId="0" borderId="0"/>
  </cellStyleXfs>
  <cellXfs count="285">
    <xf numFmtId="0" fontId="0" fillId="0" borderId="0" xfId="0"/>
    <xf numFmtId="0" fontId="0" fillId="0" borderId="0" xfId="0" applyAlignment="1">
      <alignment horizontal="left" vertical="top"/>
    </xf>
    <xf numFmtId="0" fontId="23" fillId="0" borderId="0" xfId="0" applyFont="1" applyAlignment="1">
      <alignment horizontal="left" vertical="top"/>
    </xf>
    <xf numFmtId="0" fontId="0" fillId="0" borderId="0" xfId="0" applyAlignment="1">
      <alignment horizontal="left" vertical="top"/>
    </xf>
    <xf numFmtId="0" fontId="20" fillId="0" borderId="0" xfId="0" applyFont="1" applyAlignment="1">
      <alignment horizontal="left" vertical="top"/>
    </xf>
    <xf numFmtId="0" fontId="23" fillId="0" borderId="0" xfId="0" applyFont="1" applyAlignment="1">
      <alignment horizontal="left" vertical="top"/>
    </xf>
    <xf numFmtId="0" fontId="0" fillId="0" borderId="0" xfId="0" applyAlignment="1">
      <alignment horizontal="left" vertical="top"/>
    </xf>
    <xf numFmtId="0" fontId="20" fillId="0" borderId="0" xfId="0" applyFont="1" applyAlignment="1">
      <alignment horizontal="left" vertical="top"/>
    </xf>
    <xf numFmtId="0" fontId="23"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xf>
    <xf numFmtId="0" fontId="0" fillId="0" borderId="0" xfId="0" applyFill="1" applyAlignment="1">
      <alignment horizontal="left" vertical="top"/>
    </xf>
    <xf numFmtId="0" fontId="20" fillId="0" borderId="0" xfId="0" applyFont="1" applyAlignment="1">
      <alignment wrapText="1"/>
    </xf>
    <xf numFmtId="0" fontId="26" fillId="0" borderId="0" xfId="0" applyFont="1" applyBorder="1" applyAlignment="1">
      <alignment horizontal="right" vertical="top"/>
    </xf>
    <xf numFmtId="0" fontId="0" fillId="0" borderId="0" xfId="0" applyBorder="1" applyAlignment="1">
      <alignment horizontal="left" vertical="top"/>
    </xf>
    <xf numFmtId="0" fontId="26" fillId="0" borderId="0" xfId="0" applyFont="1" applyAlignment="1">
      <alignment vertical="top"/>
    </xf>
    <xf numFmtId="0" fontId="26" fillId="0" borderId="0" xfId="0" applyFont="1" applyBorder="1" applyAlignment="1">
      <alignment horizontal="center" vertical="top"/>
    </xf>
    <xf numFmtId="0" fontId="20" fillId="0" borderId="0" xfId="0" applyFont="1" applyBorder="1" applyAlignment="1">
      <alignment wrapText="1"/>
    </xf>
    <xf numFmtId="0" fontId="20" fillId="0" borderId="4" xfId="0" applyFont="1" applyBorder="1" applyAlignment="1">
      <alignment wrapText="1"/>
    </xf>
    <xf numFmtId="0" fontId="20" fillId="0" borderId="5" xfId="0" applyFont="1" applyBorder="1" applyAlignment="1">
      <alignment wrapText="1"/>
    </xf>
    <xf numFmtId="0" fontId="0" fillId="0" borderId="5" xfId="0" applyBorder="1" applyAlignment="1">
      <alignment wrapText="1"/>
    </xf>
    <xf numFmtId="0" fontId="19" fillId="0" borderId="1" xfId="0" applyFont="1" applyBorder="1" applyAlignment="1">
      <alignment horizontal="right" vertical="top"/>
    </xf>
    <xf numFmtId="0" fontId="20" fillId="0" borderId="0" xfId="0" applyFont="1" applyFill="1"/>
    <xf numFmtId="0" fontId="20" fillId="0" borderId="0" xfId="0" applyFont="1" applyFill="1" applyAlignment="1">
      <alignment horizontal="left" vertical="top"/>
    </xf>
    <xf numFmtId="0" fontId="20" fillId="0" borderId="0" xfId="0" applyFont="1" applyBorder="1" applyAlignment="1">
      <alignment horizontal="center" wrapText="1"/>
    </xf>
    <xf numFmtId="0" fontId="0" fillId="0" borderId="0" xfId="0" applyBorder="1" applyAlignment="1">
      <alignment wrapText="1"/>
    </xf>
    <xf numFmtId="0" fontId="20" fillId="0" borderId="0" xfId="0" applyFont="1" applyBorder="1" applyAlignment="1"/>
    <xf numFmtId="0" fontId="0" fillId="0" borderId="1" xfId="0" applyBorder="1" applyAlignment="1" applyProtection="1">
      <alignment horizontal="center" vertical="top"/>
      <protection locked="0"/>
    </xf>
    <xf numFmtId="0" fontId="30" fillId="0" borderId="0" xfId="0" applyFont="1" applyAlignment="1">
      <alignment vertical="center"/>
    </xf>
    <xf numFmtId="0" fontId="20" fillId="0" borderId="0" xfId="0" applyFont="1" applyFill="1" applyBorder="1" applyAlignment="1">
      <alignment horizontal="left" vertical="top" wrapText="1"/>
    </xf>
    <xf numFmtId="0" fontId="18" fillId="0" borderId="0" xfId="0" applyFont="1" applyBorder="1" applyAlignment="1">
      <alignment horizontal="right" vertical="top"/>
    </xf>
    <xf numFmtId="0" fontId="17" fillId="0" borderId="2" xfId="0" applyFont="1" applyBorder="1" applyAlignment="1" applyProtection="1">
      <alignment horizontal="center" vertical="top"/>
      <protection locked="0"/>
    </xf>
    <xf numFmtId="0" fontId="17" fillId="0" borderId="1" xfId="0" applyFont="1" applyBorder="1" applyAlignment="1" applyProtection="1">
      <alignment horizontal="center" vertical="top"/>
      <protection locked="0"/>
    </xf>
    <xf numFmtId="0" fontId="0" fillId="0" borderId="1" xfId="0" applyBorder="1" applyAlignment="1">
      <alignment horizontal="left" vertical="top"/>
    </xf>
    <xf numFmtId="0" fontId="18" fillId="0" borderId="1" xfId="0" applyFont="1" applyBorder="1" applyAlignment="1">
      <alignment horizontal="right" vertical="top"/>
    </xf>
    <xf numFmtId="0" fontId="30" fillId="0" borderId="0" xfId="0" applyFont="1" applyAlignment="1">
      <alignment vertical="center"/>
    </xf>
    <xf numFmtId="0" fontId="0" fillId="0" borderId="2" xfId="0" applyBorder="1" applyAlignment="1" applyProtection="1">
      <alignment horizontal="center" vertical="top"/>
      <protection locked="0"/>
    </xf>
    <xf numFmtId="0" fontId="30" fillId="0" borderId="0" xfId="0" applyFont="1" applyAlignment="1">
      <alignment vertical="center"/>
    </xf>
    <xf numFmtId="0" fontId="23" fillId="0" borderId="0" xfId="0" applyFont="1" applyBorder="1" applyAlignment="1">
      <alignment horizontal="left" vertical="top"/>
    </xf>
    <xf numFmtId="0" fontId="44" fillId="0" borderId="0" xfId="0" applyFont="1" applyFill="1" applyBorder="1" applyAlignment="1">
      <alignment horizontal="left" vertical="top" wrapText="1"/>
    </xf>
    <xf numFmtId="0" fontId="23" fillId="0" borderId="0" xfId="0" applyFont="1" applyFill="1" applyBorder="1" applyAlignment="1">
      <alignment horizontal="left" vertical="top" wrapText="1"/>
    </xf>
    <xf numFmtId="0" fontId="0" fillId="0" borderId="0" xfId="0" applyFill="1" applyBorder="1" applyAlignment="1">
      <alignment horizontal="left" vertical="top"/>
    </xf>
    <xf numFmtId="0" fontId="18" fillId="0" borderId="6" xfId="0" applyFont="1" applyFill="1" applyBorder="1" applyAlignment="1">
      <alignment horizontal="center" vertical="top" wrapText="1"/>
    </xf>
    <xf numFmtId="0" fontId="18" fillId="0" borderId="7" xfId="0" applyFont="1" applyFill="1" applyBorder="1" applyAlignment="1">
      <alignment horizontal="center" vertical="top" wrapText="1"/>
    </xf>
    <xf numFmtId="0" fontId="18" fillId="0" borderId="8" xfId="0" applyFont="1" applyFill="1" applyBorder="1" applyAlignment="1">
      <alignment horizontal="center" vertical="top" wrapText="1"/>
    </xf>
    <xf numFmtId="0" fontId="18" fillId="2" borderId="1" xfId="7" applyFont="1" applyFill="1" applyBorder="1" applyAlignment="1" applyProtection="1">
      <alignment horizontal="center"/>
    </xf>
    <xf numFmtId="0" fontId="18" fillId="2" borderId="2" xfId="7" applyFont="1" applyFill="1" applyBorder="1" applyAlignment="1" applyProtection="1">
      <alignment horizontal="center" wrapText="1"/>
    </xf>
    <xf numFmtId="0" fontId="18" fillId="2" borderId="2" xfId="7" applyFont="1" applyFill="1" applyBorder="1" applyAlignment="1" applyProtection="1">
      <alignment horizontal="center"/>
    </xf>
    <xf numFmtId="0" fontId="18" fillId="0" borderId="0" xfId="0" applyFont="1" applyAlignment="1" applyProtection="1">
      <alignment horizontal="center" wrapText="1"/>
    </xf>
    <xf numFmtId="0" fontId="19" fillId="0" borderId="0" xfId="0" applyFont="1" applyAlignment="1" applyProtection="1">
      <alignment horizontal="center" wrapText="1"/>
    </xf>
    <xf numFmtId="0" fontId="18" fillId="2" borderId="1" xfId="0" applyFont="1" applyFill="1" applyBorder="1" applyAlignment="1" applyProtection="1">
      <alignment horizontal="center" wrapText="1"/>
    </xf>
    <xf numFmtId="0" fontId="18" fillId="2" borderId="2" xfId="0" applyFont="1" applyFill="1" applyBorder="1" applyAlignment="1" applyProtection="1">
      <alignment horizontal="center" wrapText="1"/>
    </xf>
    <xf numFmtId="0" fontId="19" fillId="2" borderId="2" xfId="0" applyFont="1" applyFill="1" applyBorder="1" applyAlignment="1" applyProtection="1">
      <alignment horizontal="center" wrapText="1"/>
    </xf>
    <xf numFmtId="0" fontId="20" fillId="0" borderId="1" xfId="0" applyFont="1" applyBorder="1" applyAlignment="1" applyProtection="1">
      <alignment horizontal="center" wrapText="1"/>
    </xf>
    <xf numFmtId="44" fontId="46" fillId="0" borderId="1" xfId="0" applyNumberFormat="1" applyFont="1" applyBorder="1" applyAlignment="1" applyProtection="1">
      <alignment horizontal="center" wrapText="1"/>
    </xf>
    <xf numFmtId="0" fontId="20" fillId="0" borderId="1" xfId="7" applyFont="1" applyBorder="1" applyAlignment="1" applyProtection="1">
      <alignment horizontal="center"/>
    </xf>
    <xf numFmtId="0" fontId="17" fillId="0" borderId="0" xfId="5" applyAlignment="1" applyProtection="1">
      <alignment horizontal="center"/>
    </xf>
    <xf numFmtId="0" fontId="15" fillId="0" borderId="1" xfId="3" applyBorder="1" applyAlignment="1" applyProtection="1">
      <alignment horizontal="center"/>
    </xf>
    <xf numFmtId="0" fontId="15" fillId="0" borderId="1" xfId="3" applyNumberFormat="1" applyFont="1" applyBorder="1" applyAlignment="1" applyProtection="1">
      <alignment horizontal="center"/>
    </xf>
    <xf numFmtId="0" fontId="15" fillId="0" borderId="1" xfId="3" applyFont="1" applyBorder="1" applyAlignment="1" applyProtection="1">
      <alignment horizontal="center"/>
    </xf>
    <xf numFmtId="0" fontId="7" fillId="0" borderId="0" xfId="7" applyAlignment="1" applyProtection="1">
      <alignment horizontal="center"/>
    </xf>
    <xf numFmtId="0" fontId="0" fillId="0" borderId="0" xfId="0" applyAlignment="1" applyProtection="1">
      <alignment horizontal="center"/>
    </xf>
    <xf numFmtId="0" fontId="18" fillId="0" borderId="1" xfId="5" applyFont="1" applyBorder="1" applyAlignment="1" applyProtection="1">
      <alignment horizontal="center"/>
    </xf>
    <xf numFmtId="0" fontId="17" fillId="0" borderId="15" xfId="5" applyBorder="1" applyAlignment="1" applyProtection="1">
      <alignment horizontal="center"/>
    </xf>
    <xf numFmtId="0" fontId="17" fillId="0" borderId="1" xfId="5" applyBorder="1" applyAlignment="1" applyProtection="1">
      <alignment horizontal="center"/>
    </xf>
    <xf numFmtId="0" fontId="31" fillId="0" borderId="0" xfId="3" applyFont="1" applyAlignment="1" applyProtection="1">
      <alignment horizontal="center"/>
    </xf>
    <xf numFmtId="10" fontId="31" fillId="0" borderId="0" xfId="3" applyNumberFormat="1" applyFont="1" applyAlignment="1" applyProtection="1">
      <alignment horizontal="center"/>
    </xf>
    <xf numFmtId="164" fontId="31" fillId="0" borderId="0" xfId="3" applyNumberFormat="1" applyFont="1" applyAlignment="1" applyProtection="1">
      <alignment horizontal="center"/>
    </xf>
    <xf numFmtId="0" fontId="15" fillId="0" borderId="0" xfId="3" applyAlignment="1" applyProtection="1">
      <alignment horizontal="center"/>
    </xf>
    <xf numFmtId="0" fontId="40" fillId="0" borderId="0" xfId="3" applyFont="1" applyAlignment="1" applyProtection="1">
      <alignment horizontal="center" wrapText="1"/>
    </xf>
    <xf numFmtId="0" fontId="32" fillId="0" borderId="0" xfId="0" applyFont="1" applyAlignment="1" applyProtection="1">
      <alignment horizontal="center" wrapText="1"/>
    </xf>
    <xf numFmtId="0" fontId="8" fillId="0" borderId="0" xfId="3" applyFont="1" applyAlignment="1" applyProtection="1">
      <alignment horizontal="center" wrapText="1"/>
    </xf>
    <xf numFmtId="0" fontId="31" fillId="11" borderId="1" xfId="3" applyFont="1" applyFill="1" applyBorder="1" applyAlignment="1" applyProtection="1">
      <alignment horizontal="center"/>
    </xf>
    <xf numFmtId="0" fontId="64" fillId="11" borderId="1" xfId="3" applyFont="1" applyFill="1" applyBorder="1" applyAlignment="1" applyProtection="1">
      <alignment horizontal="center" wrapText="1"/>
    </xf>
    <xf numFmtId="0" fontId="14" fillId="11" borderId="1" xfId="3" applyFont="1" applyFill="1" applyBorder="1" applyAlignment="1" applyProtection="1">
      <alignment horizontal="center"/>
    </xf>
    <xf numFmtId="10" fontId="31" fillId="11" borderId="1" xfId="3" applyNumberFormat="1" applyFont="1" applyFill="1" applyBorder="1" applyAlignment="1" applyProtection="1">
      <alignment horizontal="center" wrapText="1"/>
    </xf>
    <xf numFmtId="164" fontId="31" fillId="11" borderId="1" xfId="3" applyNumberFormat="1" applyFont="1" applyFill="1" applyBorder="1" applyAlignment="1" applyProtection="1">
      <alignment horizontal="center" wrapText="1"/>
    </xf>
    <xf numFmtId="0" fontId="3" fillId="0" borderId="1" xfId="3" applyFont="1" applyBorder="1" applyAlignment="1" applyProtection="1">
      <alignment horizontal="center" wrapText="1"/>
    </xf>
    <xf numFmtId="8" fontId="15" fillId="0" borderId="1" xfId="3" applyNumberFormat="1" applyBorder="1" applyAlignment="1" applyProtection="1">
      <alignment horizontal="center"/>
    </xf>
    <xf numFmtId="0" fontId="15" fillId="0" borderId="1" xfId="3" applyNumberFormat="1" applyBorder="1" applyAlignment="1" applyProtection="1">
      <alignment horizontal="center"/>
    </xf>
    <xf numFmtId="0" fontId="11" fillId="0" borderId="1" xfId="3" applyFont="1" applyBorder="1" applyAlignment="1" applyProtection="1">
      <alignment horizontal="center" wrapText="1"/>
    </xf>
    <xf numFmtId="0" fontId="9" fillId="0" borderId="1" xfId="3" applyFont="1" applyBorder="1" applyAlignment="1" applyProtection="1">
      <alignment horizontal="center" wrapText="1"/>
    </xf>
    <xf numFmtId="0" fontId="13" fillId="0" borderId="1" xfId="3" applyFont="1" applyBorder="1" applyAlignment="1" applyProtection="1">
      <alignment horizontal="center" wrapText="1"/>
    </xf>
    <xf numFmtId="0" fontId="10" fillId="0" borderId="1" xfId="3" applyFont="1" applyBorder="1" applyAlignment="1" applyProtection="1">
      <alignment horizontal="center" wrapText="1"/>
    </xf>
    <xf numFmtId="0" fontId="4" fillId="0" borderId="1" xfId="3" applyFont="1" applyBorder="1" applyAlignment="1" applyProtection="1">
      <alignment horizontal="center" wrapText="1"/>
    </xf>
    <xf numFmtId="0" fontId="12" fillId="0" borderId="1" xfId="3" applyFont="1" applyBorder="1" applyAlignment="1" applyProtection="1">
      <alignment horizontal="center" wrapText="1"/>
    </xf>
    <xf numFmtId="0" fontId="32" fillId="0" borderId="1" xfId="5" applyFont="1" applyBorder="1" applyAlignment="1" applyProtection="1">
      <alignment horizontal="center" wrapText="1"/>
    </xf>
    <xf numFmtId="0" fontId="3" fillId="0" borderId="1" xfId="3" applyFont="1" applyFill="1" applyBorder="1" applyAlignment="1" applyProtection="1">
      <alignment horizontal="center" wrapText="1"/>
    </xf>
    <xf numFmtId="164" fontId="32" fillId="0" borderId="1" xfId="4" applyNumberFormat="1" applyFont="1" applyBorder="1" applyAlignment="1" applyProtection="1">
      <alignment horizontal="center"/>
    </xf>
    <xf numFmtId="0" fontId="64" fillId="0" borderId="0" xfId="3" applyFont="1" applyAlignment="1" applyProtection="1">
      <alignment horizontal="center" wrapText="1"/>
    </xf>
    <xf numFmtId="0" fontId="39" fillId="0" borderId="0" xfId="3" applyFont="1" applyAlignment="1" applyProtection="1">
      <alignment horizontal="center"/>
    </xf>
    <xf numFmtId="10" fontId="15" fillId="0" borderId="0" xfId="3" applyNumberFormat="1" applyFont="1" applyAlignment="1" applyProtection="1">
      <alignment horizontal="center"/>
    </xf>
    <xf numFmtId="164" fontId="15" fillId="0" borderId="0" xfId="3" applyNumberFormat="1" applyFont="1" applyAlignment="1" applyProtection="1">
      <alignment horizontal="center"/>
    </xf>
    <xf numFmtId="0" fontId="15" fillId="0" borderId="0" xfId="3" applyFont="1" applyAlignment="1" applyProtection="1">
      <alignment horizontal="center"/>
    </xf>
    <xf numFmtId="0" fontId="40" fillId="0" borderId="0" xfId="3" applyFont="1" applyAlignment="1" applyProtection="1">
      <alignment horizontal="center"/>
    </xf>
    <xf numFmtId="0" fontId="32" fillId="0" borderId="0" xfId="0" applyFont="1" applyAlignment="1" applyProtection="1">
      <alignment horizontal="center"/>
    </xf>
    <xf numFmtId="0" fontId="15" fillId="11" borderId="1" xfId="3" applyFont="1" applyFill="1" applyBorder="1" applyAlignment="1" applyProtection="1">
      <alignment horizontal="center"/>
    </xf>
    <xf numFmtId="0" fontId="3" fillId="11" borderId="1" xfId="3" applyFont="1" applyFill="1" applyBorder="1" applyAlignment="1" applyProtection="1">
      <alignment horizontal="center" wrapText="1"/>
    </xf>
    <xf numFmtId="10" fontId="15" fillId="11" borderId="1" xfId="3" applyNumberFormat="1" applyFont="1" applyFill="1" applyBorder="1" applyAlignment="1" applyProtection="1">
      <alignment horizontal="center" wrapText="1"/>
    </xf>
    <xf numFmtId="164" fontId="15" fillId="11" borderId="1" xfId="3" applyNumberFormat="1" applyFont="1" applyFill="1" applyBorder="1" applyAlignment="1" applyProtection="1">
      <alignment horizontal="center" wrapText="1"/>
    </xf>
    <xf numFmtId="164" fontId="10" fillId="11" borderId="1" xfId="3" applyNumberFormat="1" applyFont="1" applyFill="1" applyBorder="1" applyAlignment="1" applyProtection="1">
      <alignment horizontal="center" wrapText="1"/>
    </xf>
    <xf numFmtId="10" fontId="15" fillId="12" borderId="1" xfId="3" applyNumberFormat="1" applyFont="1" applyFill="1" applyBorder="1" applyAlignment="1" applyProtection="1">
      <alignment horizontal="center"/>
    </xf>
    <xf numFmtId="164" fontId="13" fillId="0" borderId="1" xfId="3" applyNumberFormat="1" applyFont="1" applyBorder="1" applyAlignment="1" applyProtection="1">
      <alignment horizontal="center"/>
    </xf>
    <xf numFmtId="164" fontId="15" fillId="0" borderId="1" xfId="3" applyNumberFormat="1" applyFont="1" applyBorder="1" applyAlignment="1" applyProtection="1">
      <alignment horizontal="center"/>
    </xf>
    <xf numFmtId="164" fontId="33" fillId="0" borderId="1" xfId="0" applyNumberFormat="1" applyFont="1" applyBorder="1" applyAlignment="1" applyProtection="1">
      <alignment horizontal="center"/>
    </xf>
    <xf numFmtId="164" fontId="15" fillId="0" borderId="1" xfId="3" applyNumberFormat="1" applyBorder="1" applyAlignment="1" applyProtection="1">
      <alignment horizontal="center"/>
    </xf>
    <xf numFmtId="0" fontId="3" fillId="0" borderId="0" xfId="3" applyFont="1" applyAlignment="1" applyProtection="1">
      <alignment horizontal="center" wrapText="1"/>
    </xf>
    <xf numFmtId="0" fontId="32" fillId="0" borderId="1" xfId="3" applyFont="1" applyBorder="1" applyAlignment="1" applyProtection="1">
      <alignment horizontal="center" wrapText="1"/>
    </xf>
    <xf numFmtId="164" fontId="33" fillId="0" borderId="0" xfId="0" applyNumberFormat="1" applyFont="1" applyAlignment="1" applyProtection="1">
      <alignment horizontal="center"/>
    </xf>
    <xf numFmtId="8" fontId="15" fillId="0" borderId="1" xfId="3" applyNumberFormat="1" applyFont="1" applyBorder="1" applyAlignment="1" applyProtection="1">
      <alignment horizontal="center"/>
    </xf>
    <xf numFmtId="164" fontId="15" fillId="0" borderId="1" xfId="3" applyNumberFormat="1" applyFont="1" applyBorder="1" applyAlignment="1" applyProtection="1">
      <alignment horizontal="center" wrapText="1"/>
    </xf>
    <xf numFmtId="0" fontId="33" fillId="0" borderId="0" xfId="0" applyFont="1" applyAlignment="1" applyProtection="1">
      <alignment horizontal="center"/>
    </xf>
    <xf numFmtId="0" fontId="13" fillId="0" borderId="1" xfId="3" applyFont="1" applyFill="1" applyBorder="1" applyAlignment="1" applyProtection="1">
      <alignment horizontal="center" wrapText="1"/>
    </xf>
    <xf numFmtId="0" fontId="10" fillId="0" borderId="1" xfId="3" applyFont="1" applyFill="1" applyBorder="1" applyAlignment="1" applyProtection="1">
      <alignment horizontal="center" wrapText="1"/>
    </xf>
    <xf numFmtId="0" fontId="18" fillId="0" borderId="0" xfId="7" applyFont="1" applyAlignment="1" applyProtection="1">
      <alignment horizontal="center"/>
    </xf>
    <xf numFmtId="0" fontId="20" fillId="0" borderId="0" xfId="7" applyFont="1" applyAlignment="1" applyProtection="1">
      <alignment horizontal="center"/>
    </xf>
    <xf numFmtId="0" fontId="5" fillId="0" borderId="1" xfId="7" applyFont="1" applyBorder="1" applyAlignment="1" applyProtection="1">
      <alignment horizontal="center"/>
    </xf>
    <xf numFmtId="0" fontId="0" fillId="0" borderId="0" xfId="0" applyAlignment="1" applyProtection="1">
      <alignment horizontal="center" wrapText="1"/>
    </xf>
    <xf numFmtId="0" fontId="20" fillId="0" borderId="0" xfId="0" applyFont="1" applyAlignment="1" applyProtection="1">
      <alignment horizontal="center" wrapText="1"/>
    </xf>
    <xf numFmtId="0" fontId="46" fillId="0" borderId="1" xfId="10" applyFont="1" applyBorder="1" applyAlignment="1" applyProtection="1">
      <alignment horizontal="center" wrapText="1"/>
    </xf>
    <xf numFmtId="0" fontId="46" fillId="0" borderId="1" xfId="10" applyFont="1" applyBorder="1" applyAlignment="1" applyProtection="1">
      <alignment horizontal="center" wrapText="1"/>
      <protection hidden="1"/>
    </xf>
    <xf numFmtId="0" fontId="46" fillId="0" borderId="1" xfId="0" applyFont="1" applyBorder="1" applyAlignment="1" applyProtection="1">
      <alignment horizontal="center" wrapText="1"/>
    </xf>
    <xf numFmtId="49" fontId="46" fillId="0" borderId="1" xfId="0" applyNumberFormat="1" applyFont="1" applyBorder="1" applyAlignment="1" applyProtection="1">
      <alignment horizontal="center" wrapText="1"/>
    </xf>
    <xf numFmtId="49" fontId="46" fillId="0" borderId="1" xfId="3" applyNumberFormat="1" applyFont="1" applyBorder="1" applyAlignment="1" applyProtection="1">
      <alignment horizontal="center" wrapText="1"/>
    </xf>
    <xf numFmtId="0" fontId="46" fillId="0" borderId="1" xfId="11" applyFont="1" applyBorder="1" applyAlignment="1" applyProtection="1">
      <alignment horizontal="center" wrapText="1"/>
    </xf>
    <xf numFmtId="0" fontId="46" fillId="0" borderId="1" xfId="12" applyFont="1" applyBorder="1" applyAlignment="1" applyProtection="1">
      <alignment horizontal="center" wrapText="1"/>
    </xf>
    <xf numFmtId="49" fontId="46" fillId="0" borderId="1" xfId="11" applyNumberFormat="1" applyFont="1" applyBorder="1" applyAlignment="1" applyProtection="1">
      <alignment horizontal="center" wrapText="1"/>
    </xf>
    <xf numFmtId="49" fontId="46" fillId="0" borderId="1" xfId="10" applyNumberFormat="1" applyFont="1" applyBorder="1" applyAlignment="1" applyProtection="1">
      <alignment horizontal="center" wrapText="1"/>
    </xf>
    <xf numFmtId="0" fontId="25" fillId="0" borderId="1" xfId="0" applyFont="1" applyBorder="1" applyAlignment="1" applyProtection="1">
      <alignment horizontal="center" wrapText="1"/>
    </xf>
    <xf numFmtId="49" fontId="46" fillId="0" borderId="1" xfId="10" applyNumberFormat="1" applyFont="1" applyBorder="1" applyAlignment="1" applyProtection="1">
      <alignment horizontal="center" wrapText="1"/>
      <protection hidden="1"/>
    </xf>
    <xf numFmtId="49" fontId="46" fillId="0" borderId="1" xfId="13" quotePrefix="1" applyNumberFormat="1" applyFont="1" applyBorder="1" applyAlignment="1" applyProtection="1">
      <alignment horizontal="center" wrapText="1"/>
      <protection hidden="1"/>
    </xf>
    <xf numFmtId="49" fontId="46" fillId="0" borderId="1" xfId="13" applyNumberFormat="1" applyFont="1" applyBorder="1" applyAlignment="1" applyProtection="1">
      <alignment horizontal="center" wrapText="1"/>
      <protection hidden="1"/>
    </xf>
    <xf numFmtId="0" fontId="46" fillId="0" borderId="1" xfId="0" applyFont="1" applyBorder="1" applyAlignment="1" applyProtection="1">
      <alignment horizontal="center" wrapText="1"/>
      <protection hidden="1"/>
    </xf>
    <xf numFmtId="49" fontId="46" fillId="0" borderId="1" xfId="14" applyNumberFormat="1" applyFont="1" applyBorder="1" applyAlignment="1" applyProtection="1">
      <alignment horizontal="center" wrapText="1"/>
      <protection hidden="1"/>
    </xf>
    <xf numFmtId="0" fontId="46" fillId="0" borderId="1" xfId="14" applyFont="1" applyBorder="1" applyAlignment="1" applyProtection="1">
      <alignment horizontal="center" wrapText="1"/>
      <protection hidden="1"/>
    </xf>
    <xf numFmtId="0" fontId="46" fillId="0" borderId="1" xfId="13" quotePrefix="1" applyFont="1" applyBorder="1" applyAlignment="1" applyProtection="1">
      <alignment horizontal="center" wrapText="1"/>
      <protection hidden="1"/>
    </xf>
    <xf numFmtId="0" fontId="46" fillId="0" borderId="1" xfId="0" quotePrefix="1" applyFont="1" applyBorder="1" applyAlignment="1" applyProtection="1">
      <alignment horizontal="center" wrapText="1"/>
    </xf>
    <xf numFmtId="0" fontId="46" fillId="0" borderId="1" xfId="16" quotePrefix="1" applyFont="1" applyBorder="1" applyAlignment="1" applyProtection="1">
      <alignment horizontal="center" wrapText="1"/>
      <protection hidden="1"/>
    </xf>
    <xf numFmtId="0" fontId="46" fillId="0" borderId="1" xfId="14" applyFont="1" applyBorder="1" applyAlignment="1" applyProtection="1">
      <alignment horizontal="center" wrapText="1"/>
    </xf>
    <xf numFmtId="0" fontId="46" fillId="0" borderId="1" xfId="13" applyFont="1" applyBorder="1" applyAlignment="1" applyProtection="1">
      <alignment horizontal="center" wrapText="1"/>
      <protection hidden="1"/>
    </xf>
    <xf numFmtId="0" fontId="46" fillId="0" borderId="1" xfId="17" applyFont="1" applyBorder="1" applyAlignment="1" applyProtection="1">
      <alignment horizontal="center" wrapText="1"/>
      <protection hidden="1"/>
    </xf>
    <xf numFmtId="0" fontId="46" fillId="0" borderId="1" xfId="18" applyFont="1" applyBorder="1" applyAlignment="1" applyProtection="1">
      <alignment horizontal="center" wrapText="1"/>
      <protection hidden="1"/>
    </xf>
    <xf numFmtId="0" fontId="59" fillId="0" borderId="1" xfId="0" applyFont="1" applyBorder="1" applyAlignment="1" applyProtection="1">
      <alignment horizontal="center" wrapText="1"/>
    </xf>
    <xf numFmtId="0" fontId="46" fillId="9" borderId="1" xfId="0" applyFont="1" applyFill="1" applyBorder="1" applyAlignment="1" applyProtection="1">
      <alignment horizontal="center" wrapText="1"/>
    </xf>
    <xf numFmtId="0" fontId="0" fillId="0" borderId="1" xfId="0" applyBorder="1" applyAlignment="1" applyProtection="1">
      <alignment horizontal="center" wrapText="1"/>
    </xf>
    <xf numFmtId="49" fontId="59" fillId="0" borderId="1" xfId="0" applyNumberFormat="1" applyFont="1" applyBorder="1" applyAlignment="1" applyProtection="1">
      <alignment horizontal="center" wrapText="1"/>
    </xf>
    <xf numFmtId="49" fontId="46" fillId="0" borderId="1" xfId="0" quotePrefix="1" applyNumberFormat="1" applyFont="1" applyBorder="1" applyAlignment="1" applyProtection="1">
      <alignment horizontal="center" wrapText="1"/>
    </xf>
    <xf numFmtId="164" fontId="59" fillId="0" borderId="1" xfId="6" applyNumberFormat="1" applyFont="1" applyBorder="1" applyAlignment="1" applyProtection="1">
      <alignment horizontal="center" wrapText="1"/>
    </xf>
    <xf numFmtId="164" fontId="46" fillId="0" borderId="1" xfId="6" applyNumberFormat="1" applyFont="1" applyBorder="1" applyAlignment="1" applyProtection="1">
      <alignment horizontal="center" wrapText="1"/>
    </xf>
    <xf numFmtId="0" fontId="60" fillId="0" borderId="1" xfId="0" applyFont="1" applyBorder="1" applyAlignment="1" applyProtection="1">
      <alignment horizontal="center" wrapText="1"/>
    </xf>
    <xf numFmtId="0" fontId="46" fillId="0" borderId="1" xfId="1" applyFont="1" applyBorder="1" applyAlignment="1" applyProtection="1">
      <alignment horizontal="center" wrapText="1"/>
    </xf>
    <xf numFmtId="0" fontId="58" fillId="0" borderId="1" xfId="0" applyFont="1" applyBorder="1" applyAlignment="1" applyProtection="1">
      <alignment horizontal="center" wrapText="1"/>
    </xf>
    <xf numFmtId="49" fontId="59" fillId="0" borderId="1" xfId="0" quotePrefix="1" applyNumberFormat="1" applyFont="1" applyBorder="1" applyAlignment="1" applyProtection="1">
      <alignment horizontal="center" wrapText="1"/>
    </xf>
    <xf numFmtId="0" fontId="2" fillId="0" borderId="1" xfId="0" applyFont="1" applyBorder="1" applyAlignment="1">
      <alignment horizontal="center"/>
    </xf>
    <xf numFmtId="0" fontId="2" fillId="0" borderId="1" xfId="0" applyFont="1" applyBorder="1" applyAlignment="1">
      <alignment horizontal="center" wrapText="1"/>
    </xf>
    <xf numFmtId="0" fontId="0" fillId="0" borderId="0" xfId="0" applyAlignment="1">
      <alignment horizontal="center" wrapText="1"/>
    </xf>
    <xf numFmtId="44" fontId="32" fillId="0" borderId="1" xfId="6" applyFont="1" applyFill="1" applyBorder="1" applyAlignment="1">
      <alignment horizontal="center" wrapText="1"/>
    </xf>
    <xf numFmtId="0" fontId="2" fillId="0" borderId="1" xfId="0" quotePrefix="1" applyFont="1" applyBorder="1" applyAlignment="1">
      <alignment horizontal="center" wrapText="1"/>
    </xf>
    <xf numFmtId="0" fontId="6" fillId="0" borderId="1" xfId="0" applyFont="1" applyBorder="1" applyAlignment="1" applyProtection="1">
      <alignment horizontal="center" wrapText="1"/>
    </xf>
    <xf numFmtId="49" fontId="46" fillId="0" borderId="1" xfId="20" applyNumberFormat="1" applyFont="1" applyBorder="1" applyAlignment="1" applyProtection="1">
      <alignment horizontal="center" wrapText="1"/>
    </xf>
    <xf numFmtId="165" fontId="46" fillId="0" borderId="1" xfId="0" applyNumberFormat="1" applyFont="1" applyBorder="1" applyAlignment="1" applyProtection="1">
      <alignment horizontal="center" wrapText="1"/>
    </xf>
    <xf numFmtId="0" fontId="46" fillId="0" borderId="1" xfId="9" applyFont="1" applyFill="1" applyBorder="1" applyAlignment="1" applyProtection="1">
      <alignment horizontal="center" wrapText="1"/>
    </xf>
    <xf numFmtId="0" fontId="46" fillId="0" borderId="1" xfId="21" applyFont="1" applyBorder="1" applyAlignment="1" applyProtection="1">
      <alignment horizontal="center" wrapText="1"/>
    </xf>
    <xf numFmtId="164" fontId="46" fillId="0" borderId="1" xfId="0" applyNumberFormat="1" applyFont="1" applyBorder="1" applyAlignment="1" applyProtection="1">
      <alignment horizontal="center" wrapText="1"/>
    </xf>
    <xf numFmtId="0" fontId="59" fillId="9" borderId="1" xfId="0" applyFont="1" applyFill="1" applyBorder="1" applyAlignment="1" applyProtection="1">
      <alignment horizontal="center" wrapText="1"/>
    </xf>
    <xf numFmtId="49" fontId="59" fillId="9" borderId="1" xfId="0" applyNumberFormat="1" applyFont="1" applyFill="1" applyBorder="1" applyAlignment="1" applyProtection="1">
      <alignment horizontal="center" wrapText="1"/>
    </xf>
    <xf numFmtId="49" fontId="46" fillId="9" borderId="1" xfId="0" applyNumberFormat="1" applyFont="1" applyFill="1" applyBorder="1" applyAlignment="1" applyProtection="1">
      <alignment horizontal="center" wrapText="1"/>
    </xf>
    <xf numFmtId="0" fontId="61" fillId="0" borderId="1" xfId="0" applyFont="1" applyBorder="1" applyAlignment="1" applyProtection="1">
      <alignment horizontal="center" wrapText="1"/>
    </xf>
    <xf numFmtId="0" fontId="46" fillId="0" borderId="1" xfId="22" applyFont="1" applyBorder="1" applyAlignment="1" applyProtection="1">
      <alignment horizontal="center" wrapText="1"/>
    </xf>
    <xf numFmtId="166" fontId="46" fillId="0" borderId="1" xfId="0" applyNumberFormat="1" applyFont="1" applyBorder="1" applyAlignment="1" applyProtection="1">
      <alignment horizontal="center" wrapText="1"/>
    </xf>
    <xf numFmtId="49" fontId="58" fillId="0" borderId="1" xfId="0" applyNumberFormat="1" applyFont="1" applyBorder="1" applyAlignment="1" applyProtection="1">
      <alignment horizontal="center" wrapText="1"/>
    </xf>
    <xf numFmtId="0" fontId="17" fillId="0" borderId="1" xfId="0" applyFont="1" applyBorder="1" applyAlignment="1" applyProtection="1">
      <alignment horizontal="center" wrapText="1"/>
    </xf>
    <xf numFmtId="164" fontId="20" fillId="0" borderId="0" xfId="0" applyNumberFormat="1" applyFont="1" applyAlignment="1" applyProtection="1">
      <alignment horizontal="center" wrapText="1"/>
    </xf>
    <xf numFmtId="164" fontId="19" fillId="2" borderId="1" xfId="0" applyNumberFormat="1" applyFont="1" applyFill="1" applyBorder="1" applyAlignment="1" applyProtection="1">
      <alignment horizontal="center" wrapText="1"/>
    </xf>
    <xf numFmtId="164" fontId="46" fillId="0" borderId="1" xfId="6" applyNumberFormat="1" applyFont="1" applyBorder="1" applyAlignment="1" applyProtection="1">
      <alignment horizontal="center" wrapText="1"/>
      <protection hidden="1"/>
    </xf>
    <xf numFmtId="164" fontId="25" fillId="0" borderId="1" xfId="10" applyNumberFormat="1" applyFont="1" applyBorder="1" applyAlignment="1" applyProtection="1">
      <alignment horizontal="center" wrapText="1"/>
    </xf>
    <xf numFmtId="164" fontId="46" fillId="0" borderId="1" xfId="14" applyNumberFormat="1" applyFont="1" applyBorder="1" applyAlignment="1" applyProtection="1">
      <alignment horizontal="center" wrapText="1"/>
    </xf>
    <xf numFmtId="164" fontId="46" fillId="0" borderId="1" xfId="15" applyNumberFormat="1" applyFont="1" applyBorder="1" applyAlignment="1" applyProtection="1">
      <alignment horizontal="center" wrapText="1"/>
    </xf>
    <xf numFmtId="164" fontId="46" fillId="0" borderId="1" xfId="10" applyNumberFormat="1" applyFont="1" applyBorder="1" applyAlignment="1" applyProtection="1">
      <alignment horizontal="center" wrapText="1"/>
    </xf>
    <xf numFmtId="164" fontId="58" fillId="0" borderId="1" xfId="6" applyNumberFormat="1" applyFont="1" applyBorder="1" applyAlignment="1" applyProtection="1">
      <alignment horizontal="center" wrapText="1"/>
    </xf>
    <xf numFmtId="164" fontId="59" fillId="0" borderId="1" xfId="0" applyNumberFormat="1" applyFont="1" applyBorder="1" applyAlignment="1" applyProtection="1">
      <alignment horizontal="center" wrapText="1"/>
    </xf>
    <xf numFmtId="164" fontId="59" fillId="9" borderId="1" xfId="6" applyNumberFormat="1" applyFont="1" applyFill="1" applyBorder="1" applyAlignment="1" applyProtection="1">
      <alignment horizontal="center" wrapText="1"/>
    </xf>
    <xf numFmtId="164" fontId="32" fillId="0" borderId="1" xfId="6" applyNumberFormat="1" applyFont="1" applyFill="1" applyBorder="1" applyAlignment="1">
      <alignment horizontal="center" wrapText="1"/>
    </xf>
    <xf numFmtId="164" fontId="6" fillId="0" borderId="1" xfId="0" applyNumberFormat="1" applyFont="1" applyBorder="1" applyAlignment="1" applyProtection="1">
      <alignment horizontal="center" wrapText="1"/>
    </xf>
    <xf numFmtId="164" fontId="58" fillId="0" borderId="1" xfId="0" applyNumberFormat="1" applyFont="1" applyBorder="1" applyAlignment="1" applyProtection="1">
      <alignment horizontal="center" wrapText="1"/>
    </xf>
    <xf numFmtId="164" fontId="0" fillId="0" borderId="1" xfId="0" applyNumberFormat="1" applyBorder="1" applyAlignment="1" applyProtection="1">
      <alignment horizontal="center" wrapText="1"/>
    </xf>
    <xf numFmtId="164" fontId="0" fillId="0" borderId="0" xfId="0" applyNumberFormat="1" applyAlignment="1" applyProtection="1">
      <alignment horizontal="center" wrapText="1"/>
    </xf>
    <xf numFmtId="164" fontId="20" fillId="4" borderId="1" xfId="6" applyNumberFormat="1" applyFont="1" applyFill="1" applyBorder="1" applyAlignment="1" applyProtection="1">
      <alignment horizontal="center" wrapText="1"/>
    </xf>
    <xf numFmtId="164" fontId="46" fillId="4" borderId="1" xfId="6" applyNumberFormat="1" applyFont="1" applyFill="1" applyBorder="1" applyAlignment="1" applyProtection="1">
      <alignment horizontal="center" wrapText="1"/>
    </xf>
    <xf numFmtId="10" fontId="20" fillId="0" borderId="0" xfId="0" applyNumberFormat="1" applyFont="1" applyAlignment="1" applyProtection="1">
      <alignment horizontal="center" wrapText="1"/>
    </xf>
    <xf numFmtId="10" fontId="18" fillId="2" borderId="1" xfId="0" applyNumberFormat="1" applyFont="1" applyFill="1" applyBorder="1" applyAlignment="1" applyProtection="1">
      <alignment horizontal="center" wrapText="1"/>
    </xf>
    <xf numFmtId="10" fontId="46" fillId="0" borderId="1" xfId="10" applyNumberFormat="1" applyFont="1" applyBorder="1" applyAlignment="1" applyProtection="1">
      <alignment horizontal="center" wrapText="1"/>
    </xf>
    <xf numFmtId="10" fontId="2" fillId="0" borderId="1" xfId="0" applyNumberFormat="1" applyFont="1" applyBorder="1" applyAlignment="1">
      <alignment horizontal="center"/>
    </xf>
    <xf numFmtId="10" fontId="59" fillId="0" borderId="1" xfId="0" applyNumberFormat="1" applyFont="1" applyBorder="1" applyAlignment="1" applyProtection="1">
      <alignment horizontal="center" wrapText="1"/>
    </xf>
    <xf numFmtId="10" fontId="58" fillId="0" borderId="1" xfId="0" applyNumberFormat="1" applyFont="1" applyBorder="1" applyAlignment="1" applyProtection="1">
      <alignment horizontal="center" wrapText="1"/>
    </xf>
    <xf numFmtId="10" fontId="0" fillId="0" borderId="1" xfId="0" applyNumberFormat="1" applyBorder="1" applyAlignment="1" applyProtection="1">
      <alignment horizontal="center" wrapText="1"/>
    </xf>
    <xf numFmtId="10" fontId="17" fillId="0" borderId="1" xfId="0" applyNumberFormat="1" applyFont="1" applyBorder="1" applyAlignment="1" applyProtection="1">
      <alignment horizontal="center" wrapText="1"/>
    </xf>
    <xf numFmtId="10" fontId="0" fillId="0" borderId="0" xfId="0" applyNumberFormat="1" applyAlignment="1" applyProtection="1">
      <alignment horizontal="center" wrapText="1"/>
    </xf>
    <xf numFmtId="164" fontId="7" fillId="0" borderId="0" xfId="7" applyNumberFormat="1" applyAlignment="1" applyProtection="1">
      <alignment horizontal="center"/>
    </xf>
    <xf numFmtId="164" fontId="18" fillId="2" borderId="1" xfId="7" applyNumberFormat="1" applyFont="1" applyFill="1" applyBorder="1" applyAlignment="1" applyProtection="1">
      <alignment horizontal="center" wrapText="1"/>
    </xf>
    <xf numFmtId="164" fontId="7" fillId="0" borderId="1" xfId="6" applyNumberFormat="1" applyFont="1" applyBorder="1" applyAlignment="1" applyProtection="1">
      <alignment horizontal="center"/>
    </xf>
    <xf numFmtId="164" fontId="28" fillId="0" borderId="0" xfId="0" applyNumberFormat="1" applyFont="1" applyAlignment="1" applyProtection="1">
      <alignment horizontal="center"/>
    </xf>
    <xf numFmtId="164" fontId="13" fillId="11" borderId="1" xfId="3" applyNumberFormat="1" applyFont="1" applyFill="1" applyBorder="1" applyAlignment="1" applyProtection="1">
      <alignment horizontal="center" wrapText="1"/>
    </xf>
    <xf numFmtId="164" fontId="15" fillId="11" borderId="1" xfId="3" applyNumberFormat="1" applyFill="1" applyBorder="1" applyAlignment="1" applyProtection="1">
      <alignment horizontal="center" wrapText="1"/>
    </xf>
    <xf numFmtId="0" fontId="59" fillId="0" borderId="1" xfId="3" applyFont="1" applyBorder="1" applyAlignment="1" applyProtection="1">
      <alignment horizontal="center" wrapText="1"/>
    </xf>
    <xf numFmtId="0" fontId="59" fillId="0" borderId="1" xfId="3" applyFont="1" applyFill="1" applyBorder="1" applyAlignment="1" applyProtection="1">
      <alignment horizontal="center" wrapText="1"/>
    </xf>
    <xf numFmtId="164" fontId="59" fillId="0" borderId="1" xfId="3" applyNumberFormat="1" applyFont="1" applyBorder="1" applyAlignment="1" applyProtection="1">
      <alignment horizontal="center"/>
    </xf>
    <xf numFmtId="10" fontId="59" fillId="12" borderId="1" xfId="3" applyNumberFormat="1" applyFont="1" applyFill="1" applyBorder="1" applyAlignment="1" applyProtection="1">
      <alignment horizontal="center"/>
    </xf>
    <xf numFmtId="164" fontId="46" fillId="0" borderId="1" xfId="4" applyNumberFormat="1" applyFont="1" applyBorder="1" applyAlignment="1" applyProtection="1">
      <alignment horizontal="center"/>
    </xf>
    <xf numFmtId="164" fontId="59" fillId="0" borderId="1" xfId="4" applyNumberFormat="1" applyFont="1" applyBorder="1" applyAlignment="1" applyProtection="1">
      <alignment horizontal="center"/>
    </xf>
    <xf numFmtId="164" fontId="59" fillId="0" borderId="1" xfId="3" applyNumberFormat="1" applyFont="1" applyBorder="1" applyAlignment="1" applyProtection="1">
      <alignment horizontal="center" wrapText="1"/>
    </xf>
    <xf numFmtId="0" fontId="46" fillId="0" borderId="1" xfId="5" applyFont="1" applyBorder="1" applyAlignment="1" applyProtection="1">
      <alignment horizontal="center" wrapText="1"/>
    </xf>
    <xf numFmtId="10" fontId="71" fillId="12" borderId="1" xfId="3" applyNumberFormat="1" applyFont="1" applyFill="1" applyBorder="1" applyAlignment="1" applyProtection="1">
      <alignment horizontal="center"/>
    </xf>
    <xf numFmtId="164" fontId="59" fillId="0" borderId="1" xfId="3" applyNumberFormat="1" applyFont="1" applyFill="1" applyBorder="1" applyAlignment="1" applyProtection="1">
      <alignment horizontal="center" wrapText="1"/>
    </xf>
    <xf numFmtId="0" fontId="20" fillId="8" borderId="3" xfId="0" applyFont="1" applyFill="1" applyBorder="1" applyAlignment="1">
      <alignment horizontal="left" vertical="top" wrapText="1"/>
    </xf>
    <xf numFmtId="0" fontId="20" fillId="8" borderId="9" xfId="0" applyFont="1" applyFill="1" applyBorder="1" applyAlignment="1">
      <alignment horizontal="left" vertical="top" wrapText="1"/>
    </xf>
    <xf numFmtId="0" fontId="20" fillId="8" borderId="10" xfId="0" applyFont="1" applyFill="1" applyBorder="1" applyAlignment="1">
      <alignment horizontal="left" vertical="top" wrapText="1"/>
    </xf>
    <xf numFmtId="0" fontId="20" fillId="5" borderId="1" xfId="0" applyFont="1" applyFill="1" applyBorder="1" applyAlignment="1">
      <alignment wrapText="1"/>
    </xf>
    <xf numFmtId="0" fontId="20" fillId="5" borderId="1" xfId="0" applyFont="1" applyFill="1" applyBorder="1" applyAlignment="1">
      <alignment horizontal="left" wrapText="1"/>
    </xf>
    <xf numFmtId="0" fontId="20" fillId="5" borderId="3" xfId="0" applyFont="1" applyFill="1" applyBorder="1" applyAlignment="1">
      <alignment horizontal="left" wrapText="1"/>
    </xf>
    <xf numFmtId="0" fontId="20" fillId="5" borderId="9" xfId="0" applyFont="1" applyFill="1" applyBorder="1" applyAlignment="1">
      <alignment horizontal="left" wrapText="1"/>
    </xf>
    <xf numFmtId="0" fontId="20" fillId="5" borderId="10" xfId="0" applyFont="1" applyFill="1" applyBorder="1" applyAlignment="1">
      <alignment horizontal="left" wrapText="1"/>
    </xf>
    <xf numFmtId="0" fontId="46" fillId="8" borderId="1" xfId="0" applyFont="1" applyFill="1" applyBorder="1" applyAlignment="1">
      <alignment horizontal="left" vertical="top" wrapText="1"/>
    </xf>
    <xf numFmtId="0" fontId="18" fillId="5" borderId="6" xfId="0" applyFont="1" applyFill="1" applyBorder="1" applyAlignment="1">
      <alignment horizontal="center" vertical="top" wrapText="1"/>
    </xf>
    <xf numFmtId="0" fontId="18" fillId="5" borderId="7" xfId="0" applyFont="1" applyFill="1" applyBorder="1" applyAlignment="1">
      <alignment horizontal="center" vertical="top" wrapText="1"/>
    </xf>
    <xf numFmtId="0" fontId="18" fillId="5" borderId="8" xfId="0" applyFont="1" applyFill="1" applyBorder="1" applyAlignment="1">
      <alignment horizontal="center" vertical="top" wrapText="1"/>
    </xf>
    <xf numFmtId="0" fontId="30" fillId="8" borderId="1" xfId="0" applyFont="1" applyFill="1" applyBorder="1" applyAlignment="1">
      <alignment vertical="center" wrapText="1"/>
    </xf>
    <xf numFmtId="0" fontId="20" fillId="8" borderId="1" xfId="0" applyFont="1" applyFill="1" applyBorder="1" applyAlignment="1">
      <alignment horizontal="left" vertical="top" wrapText="1"/>
    </xf>
    <xf numFmtId="0" fontId="20" fillId="5" borderId="3" xfId="0" applyFont="1" applyFill="1" applyBorder="1" applyAlignment="1">
      <alignment wrapText="1"/>
    </xf>
    <xf numFmtId="0" fontId="20" fillId="5" borderId="9" xfId="0" applyFont="1" applyFill="1" applyBorder="1" applyAlignment="1">
      <alignment wrapText="1"/>
    </xf>
    <xf numFmtId="0" fontId="20" fillId="5" borderId="10" xfId="0" applyFont="1" applyFill="1" applyBorder="1" applyAlignment="1">
      <alignment wrapText="1"/>
    </xf>
    <xf numFmtId="0" fontId="29" fillId="5" borderId="7" xfId="0" applyFont="1" applyFill="1" applyBorder="1" applyAlignment="1">
      <alignment horizontal="center" vertical="top" wrapText="1"/>
    </xf>
    <xf numFmtId="0" fontId="29" fillId="5" borderId="8" xfId="0" applyFont="1" applyFill="1" applyBorder="1" applyAlignment="1">
      <alignment horizontal="center" vertical="top" wrapText="1"/>
    </xf>
    <xf numFmtId="0" fontId="0" fillId="5" borderId="1" xfId="0" applyFill="1" applyBorder="1" applyAlignment="1">
      <alignment wrapText="1"/>
    </xf>
    <xf numFmtId="0" fontId="23" fillId="3" borderId="2" xfId="0" applyFont="1" applyFill="1" applyBorder="1" applyAlignment="1">
      <alignment horizontal="left" vertical="top" wrapText="1"/>
    </xf>
    <xf numFmtId="0" fontId="0" fillId="3" borderId="2" xfId="0" applyFill="1" applyBorder="1" applyAlignment="1">
      <alignment horizontal="left" vertical="top"/>
    </xf>
    <xf numFmtId="0" fontId="23" fillId="3" borderId="1" xfId="0" applyFont="1" applyFill="1" applyBorder="1" applyAlignment="1">
      <alignment horizontal="left" vertical="top" wrapText="1"/>
    </xf>
    <xf numFmtId="0" fontId="0" fillId="3" borderId="1" xfId="0" applyFill="1" applyBorder="1" applyAlignment="1">
      <alignment horizontal="left" vertical="top"/>
    </xf>
    <xf numFmtId="0" fontId="0" fillId="3" borderId="1" xfId="0" applyFill="1" applyBorder="1" applyAlignment="1">
      <alignment horizontal="left" vertical="top" wrapText="1"/>
    </xf>
    <xf numFmtId="0" fontId="35" fillId="6" borderId="3" xfId="0" applyFont="1" applyFill="1" applyBorder="1" applyAlignment="1">
      <alignment horizontal="left" vertical="top" wrapText="1"/>
    </xf>
    <xf numFmtId="0" fontId="35" fillId="6" borderId="9" xfId="0" applyFont="1" applyFill="1" applyBorder="1" applyAlignment="1">
      <alignment horizontal="left" vertical="top" wrapText="1"/>
    </xf>
    <xf numFmtId="0" fontId="35" fillId="6" borderId="10" xfId="0" applyFont="1" applyFill="1" applyBorder="1" applyAlignment="1">
      <alignment horizontal="left" vertical="top" wrapText="1"/>
    </xf>
    <xf numFmtId="0" fontId="18" fillId="5" borderId="6" xfId="0" applyFont="1" applyFill="1" applyBorder="1" applyAlignment="1">
      <alignment horizontal="left" vertical="top" wrapText="1"/>
    </xf>
    <xf numFmtId="0" fontId="18" fillId="5" borderId="7" xfId="0" applyFont="1" applyFill="1" applyBorder="1" applyAlignment="1">
      <alignment horizontal="left" vertical="top" wrapText="1"/>
    </xf>
    <xf numFmtId="0" fontId="18" fillId="5" borderId="8" xfId="0" applyFont="1" applyFill="1" applyBorder="1" applyAlignment="1">
      <alignment horizontal="left" vertical="top" wrapText="1"/>
    </xf>
    <xf numFmtId="0" fontId="35" fillId="6" borderId="3" xfId="0" applyFont="1" applyFill="1" applyBorder="1" applyAlignment="1">
      <alignment horizontal="left" vertical="top"/>
    </xf>
    <xf numFmtId="0" fontId="35" fillId="6" borderId="9" xfId="0" applyFont="1" applyFill="1" applyBorder="1" applyAlignment="1">
      <alignment horizontal="left" vertical="top"/>
    </xf>
    <xf numFmtId="0" fontId="35" fillId="6" borderId="10" xfId="0" applyFont="1" applyFill="1" applyBorder="1" applyAlignment="1">
      <alignment horizontal="left" vertical="top"/>
    </xf>
    <xf numFmtId="0" fontId="36" fillId="10" borderId="1" xfId="0" applyFont="1" applyFill="1" applyBorder="1" applyAlignment="1" applyProtection="1">
      <alignment horizontal="center"/>
    </xf>
    <xf numFmtId="0" fontId="37" fillId="10" borderId="1" xfId="0" applyFont="1" applyFill="1" applyBorder="1" applyAlignment="1" applyProtection="1">
      <alignment horizontal="center"/>
    </xf>
    <xf numFmtId="0" fontId="17" fillId="0" borderId="3" xfId="0" applyFont="1" applyBorder="1" applyAlignment="1" applyProtection="1">
      <alignment horizontal="center" vertical="top"/>
      <protection locked="0"/>
    </xf>
    <xf numFmtId="0" fontId="0" fillId="0" borderId="9" xfId="0" applyBorder="1" applyAlignment="1">
      <alignment horizontal="center" vertical="top"/>
    </xf>
    <xf numFmtId="0" fontId="0" fillId="0" borderId="10" xfId="0" applyBorder="1" applyAlignment="1">
      <alignment horizontal="center" vertical="top"/>
    </xf>
    <xf numFmtId="0" fontId="26" fillId="0" borderId="0" xfId="0" applyFont="1" applyBorder="1" applyAlignment="1">
      <alignment vertical="top" wrapText="1"/>
    </xf>
    <xf numFmtId="0" fontId="0" fillId="0" borderId="0" xfId="0" applyAlignment="1">
      <alignment vertical="top" wrapText="1"/>
    </xf>
    <xf numFmtId="0" fontId="20" fillId="3" borderId="1" xfId="0" applyFont="1" applyFill="1" applyBorder="1" applyAlignment="1">
      <alignment horizontal="left" vertical="top" wrapText="1"/>
    </xf>
    <xf numFmtId="0" fontId="25" fillId="3" borderId="1" xfId="0" applyFont="1" applyFill="1" applyBorder="1" applyAlignment="1">
      <alignment horizontal="left" vertical="top" wrapText="1"/>
    </xf>
    <xf numFmtId="0" fontId="17" fillId="0" borderId="1" xfId="0" applyFont="1" applyBorder="1" applyAlignment="1" applyProtection="1">
      <alignment horizontal="center" vertical="top"/>
      <protection locked="0"/>
    </xf>
    <xf numFmtId="0" fontId="28" fillId="7" borderId="1" xfId="0" applyFont="1" applyFill="1" applyBorder="1" applyAlignment="1">
      <alignment horizontal="center" vertical="top" wrapText="1"/>
    </xf>
    <xf numFmtId="0" fontId="48" fillId="7" borderId="1" xfId="0" applyFont="1" applyFill="1" applyBorder="1" applyAlignment="1">
      <alignment horizontal="center" vertical="top"/>
    </xf>
    <xf numFmtId="0" fontId="27" fillId="3" borderId="1" xfId="0" applyFont="1" applyFill="1" applyBorder="1" applyAlignment="1">
      <alignment horizontal="left" vertical="top" wrapText="1"/>
    </xf>
    <xf numFmtId="0" fontId="20" fillId="13" borderId="1" xfId="0" applyFont="1" applyFill="1" applyBorder="1" applyAlignment="1">
      <alignment horizontal="left" vertical="top" wrapText="1"/>
    </xf>
    <xf numFmtId="0" fontId="20" fillId="13" borderId="1" xfId="0" applyFont="1" applyFill="1" applyBorder="1" applyAlignment="1">
      <alignment horizontal="left" vertical="top"/>
    </xf>
    <xf numFmtId="0" fontId="20" fillId="3" borderId="6" xfId="0" applyFont="1" applyFill="1" applyBorder="1" applyAlignment="1">
      <alignment horizontal="center" vertical="top" wrapText="1"/>
    </xf>
    <xf numFmtId="0" fontId="0" fillId="3" borderId="7" xfId="0" applyFill="1" applyBorder="1" applyAlignment="1">
      <alignment horizontal="center" vertical="top"/>
    </xf>
    <xf numFmtId="0" fontId="0" fillId="3" borderId="8" xfId="0" applyFill="1" applyBorder="1" applyAlignment="1">
      <alignment horizontal="center" vertical="top"/>
    </xf>
    <xf numFmtId="0" fontId="20" fillId="8" borderId="6" xfId="0" applyFont="1" applyFill="1" applyBorder="1" applyAlignment="1">
      <alignment horizontal="center" wrapText="1"/>
    </xf>
    <xf numFmtId="0" fontId="20" fillId="8" borderId="7" xfId="0" applyFont="1" applyFill="1" applyBorder="1" applyAlignment="1">
      <alignment horizontal="center" wrapText="1"/>
    </xf>
    <xf numFmtId="0" fontId="20" fillId="8" borderId="8" xfId="0" applyFont="1" applyFill="1" applyBorder="1" applyAlignment="1">
      <alignment horizontal="center" wrapText="1"/>
    </xf>
    <xf numFmtId="0" fontId="45" fillId="6" borderId="12" xfId="0" applyFont="1" applyFill="1" applyBorder="1" applyAlignment="1">
      <alignment horizontal="center" vertical="top" wrapText="1"/>
    </xf>
    <xf numFmtId="0" fontId="45" fillId="6" borderId="11" xfId="0" applyFont="1" applyFill="1" applyBorder="1" applyAlignment="1">
      <alignment horizontal="center" vertical="top" wrapText="1"/>
    </xf>
    <xf numFmtId="0" fontId="45" fillId="6" borderId="13" xfId="0" applyFont="1" applyFill="1" applyBorder="1" applyAlignment="1">
      <alignment horizontal="center" vertical="top" wrapText="1"/>
    </xf>
    <xf numFmtId="0" fontId="44" fillId="6" borderId="3" xfId="0" applyFont="1" applyFill="1" applyBorder="1" applyAlignment="1">
      <alignment horizontal="left" vertical="top" wrapText="1"/>
    </xf>
    <xf numFmtId="0" fontId="44" fillId="6" borderId="9" xfId="0" applyFont="1" applyFill="1" applyBorder="1" applyAlignment="1">
      <alignment horizontal="left" vertical="top" wrapText="1"/>
    </xf>
    <xf numFmtId="0" fontId="44" fillId="6" borderId="10" xfId="0" applyFont="1" applyFill="1" applyBorder="1" applyAlignment="1">
      <alignment horizontal="left" vertical="top" wrapText="1"/>
    </xf>
    <xf numFmtId="0" fontId="17" fillId="11" borderId="3" xfId="5" applyFont="1" applyFill="1" applyBorder="1" applyAlignment="1" applyProtection="1">
      <alignment horizontal="center"/>
    </xf>
    <xf numFmtId="0" fontId="17" fillId="11" borderId="9" xfId="5" applyFill="1" applyBorder="1" applyAlignment="1" applyProtection="1">
      <alignment horizontal="center"/>
    </xf>
    <xf numFmtId="0" fontId="17" fillId="11" borderId="10" xfId="5" applyFill="1" applyBorder="1" applyAlignment="1" applyProtection="1">
      <alignment horizontal="center"/>
    </xf>
    <xf numFmtId="0" fontId="36" fillId="10" borderId="14" xfId="5" applyFont="1" applyFill="1" applyBorder="1" applyAlignment="1" applyProtection="1">
      <alignment horizontal="center"/>
    </xf>
    <xf numFmtId="0" fontId="36" fillId="10" borderId="0" xfId="5" applyFont="1" applyFill="1" applyBorder="1" applyAlignment="1" applyProtection="1">
      <alignment horizontal="center"/>
    </xf>
    <xf numFmtId="0" fontId="37" fillId="10" borderId="14" xfId="5" applyFont="1" applyFill="1" applyBorder="1" applyAlignment="1" applyProtection="1">
      <alignment horizontal="center"/>
    </xf>
    <xf numFmtId="0" fontId="37" fillId="10" borderId="0" xfId="5" applyFont="1" applyFill="1" applyBorder="1" applyAlignment="1" applyProtection="1">
      <alignment horizontal="center"/>
    </xf>
    <xf numFmtId="0" fontId="40" fillId="0" borderId="0" xfId="3" applyFont="1" applyAlignment="1" applyProtection="1">
      <alignment horizontal="center"/>
    </xf>
    <xf numFmtId="0" fontId="28" fillId="0" borderId="0" xfId="0" applyFont="1" applyAlignment="1" applyProtection="1">
      <alignment horizontal="center"/>
    </xf>
    <xf numFmtId="0" fontId="40" fillId="0" borderId="0" xfId="3" applyFont="1" applyAlignment="1" applyProtection="1">
      <alignment horizontal="center" wrapText="1"/>
    </xf>
  </cellXfs>
  <cellStyles count="23">
    <cellStyle name="Bad" xfId="9" builtinId="27"/>
    <cellStyle name="Currency" xfId="6" builtinId="4"/>
    <cellStyle name="Currency 2" xfId="2" xr:uid="{00000000-0005-0000-0000-000000000000}"/>
    <cellStyle name="Currency 2 3" xfId="15" xr:uid="{D05DF5F0-68BA-994E-AA15-2E7EE814F5B6}"/>
    <cellStyle name="Currency 3" xfId="4" xr:uid="{00000000-0005-0000-0000-000001000000}"/>
    <cellStyle name="Normal" xfId="0" builtinId="0"/>
    <cellStyle name="Normal 10" xfId="5" xr:uid="{00000000-0005-0000-0000-000003000000}"/>
    <cellStyle name="Normal 12" xfId="19" xr:uid="{CE22BF69-CA3B-0640-B4DE-82B8C57520EF}"/>
    <cellStyle name="Normal 2" xfId="1" xr:uid="{00000000-0005-0000-0000-000004000000}"/>
    <cellStyle name="Normal 2 2" xfId="21" xr:uid="{5D25950F-D41B-F941-98A6-87FD4B6FB5EB}"/>
    <cellStyle name="Normal 3" xfId="3" xr:uid="{00000000-0005-0000-0000-000005000000}"/>
    <cellStyle name="Normal 3 2" xfId="8" xr:uid="{12CE140F-60FA-4127-8F61-CE03AE4DE440}"/>
    <cellStyle name="Normal 4" xfId="7" xr:uid="{C4B7204A-7064-4D41-913C-A0AA3A162DA4}"/>
    <cellStyle name="Normal 8" xfId="12" xr:uid="{5843AAB8-6CA5-8743-8A56-80FB7D19382F}"/>
    <cellStyle name="Normal_2002 Price List rev 07-05-2002" xfId="18" xr:uid="{65FDBAE9-B0E9-FF4B-B791-6A3E8A5C055D}"/>
    <cellStyle name="Normal_20091022 Master Access Price List" xfId="10" xr:uid="{93D3DFF6-B214-C745-9C00-7E0CBED2AB2A}"/>
    <cellStyle name="Normal_20091022 Master Access Price List 2" xfId="14" xr:uid="{66B99C5D-0BB5-A945-B2E9-3E6CD7AE406F}"/>
    <cellStyle name="Normal_2010 Access Price Changes 20091020 (3) (2)" xfId="11" xr:uid="{71680928-C9D0-F74D-A240-B56B60F303B3}"/>
    <cellStyle name="Normal_HIS Pricebook 2007 REV C - EXCEL" xfId="17" xr:uid="{DFD24C3F-E922-2242-9BE1-A4BFC410EAD5}"/>
    <cellStyle name="Normal_New HVS Pricing March 21" xfId="20" xr:uid="{05C85819-2205-8C44-A673-080F14A5266D}"/>
    <cellStyle name="Normal_qry_CR_PriceList_HIS_onlyCR-2008-02-29" xfId="13" xr:uid="{DFC44BE7-83AE-DF4E-9866-C23FE0F5412D}"/>
    <cellStyle name="Normal_qry_Printers-final" xfId="16" xr:uid="{870D69C8-F54F-0C4C-9A84-38205B4CCB67}"/>
    <cellStyle name="Normal_Systems and System Accessories VI price list 3-30" xfId="22" xr:uid="{EABAF345-6B01-0E41-8ABE-D4B15393791C}"/>
  </cellStyles>
  <dxfs count="6">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s>
  <tableStyles count="0" defaultTableStyle="TableStyleMedium9" defaultPivotStyle="PivotStyleLight16"/>
  <colors>
    <mruColors>
      <color rgb="FFCCFFCC"/>
      <color rgb="FFCCFFFF"/>
      <color rgb="FFFF66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2</xdr:col>
      <xdr:colOff>0</xdr:colOff>
      <xdr:row>7449</xdr:row>
      <xdr:rowOff>38100</xdr:rowOff>
    </xdr:from>
    <xdr:to>
      <xdr:col>2</xdr:col>
      <xdr:colOff>19050</xdr:colOff>
      <xdr:row>7449</xdr:row>
      <xdr:rowOff>57150</xdr:rowOff>
    </xdr:to>
    <xdr:pic>
      <xdr:nvPicPr>
        <xdr:cNvPr id="2" name="Picture 1" descr="spacer.png">
          <a:extLst>
            <a:ext uri="{FF2B5EF4-FFF2-40B4-BE49-F238E27FC236}">
              <a16:creationId xmlns:a16="http://schemas.microsoft.com/office/drawing/2014/main" id="{148E0590-C2EE-BB48-B849-77147F1C8A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2273401600"/>
          <a:ext cx="1905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0</xdr:colOff>
      <xdr:row>7492</xdr:row>
      <xdr:rowOff>9525</xdr:rowOff>
    </xdr:from>
    <xdr:to>
      <xdr:col>2</xdr:col>
      <xdr:colOff>19050</xdr:colOff>
      <xdr:row>7492</xdr:row>
      <xdr:rowOff>28575</xdr:rowOff>
    </xdr:to>
    <xdr:pic>
      <xdr:nvPicPr>
        <xdr:cNvPr id="3" name="Picture 2" descr="spacer.png">
          <a:extLst>
            <a:ext uri="{FF2B5EF4-FFF2-40B4-BE49-F238E27FC236}">
              <a16:creationId xmlns:a16="http://schemas.microsoft.com/office/drawing/2014/main" id="{B901A293-6899-C546-A574-F841DF1C31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2289197225"/>
          <a:ext cx="1905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0</xdr:colOff>
      <xdr:row>7523</xdr:row>
      <xdr:rowOff>28575</xdr:rowOff>
    </xdr:from>
    <xdr:to>
      <xdr:col>2</xdr:col>
      <xdr:colOff>19050</xdr:colOff>
      <xdr:row>7523</xdr:row>
      <xdr:rowOff>47625</xdr:rowOff>
    </xdr:to>
    <xdr:pic>
      <xdr:nvPicPr>
        <xdr:cNvPr id="4" name="Picture 3" descr="spacer.png">
          <a:extLst>
            <a:ext uri="{FF2B5EF4-FFF2-40B4-BE49-F238E27FC236}">
              <a16:creationId xmlns:a16="http://schemas.microsoft.com/office/drawing/2014/main" id="{84072D21-E1BA-514B-8712-6CC06F5926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2297547475"/>
          <a:ext cx="1905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0</xdr:colOff>
      <xdr:row>5420</xdr:row>
      <xdr:rowOff>38100</xdr:rowOff>
    </xdr:from>
    <xdr:to>
      <xdr:col>2</xdr:col>
      <xdr:colOff>19050</xdr:colOff>
      <xdr:row>5420</xdr:row>
      <xdr:rowOff>57150</xdr:rowOff>
    </xdr:to>
    <xdr:pic>
      <xdr:nvPicPr>
        <xdr:cNvPr id="5" name="Picture 4" descr="spacer.png">
          <a:extLst>
            <a:ext uri="{FF2B5EF4-FFF2-40B4-BE49-F238E27FC236}">
              <a16:creationId xmlns:a16="http://schemas.microsoft.com/office/drawing/2014/main" id="{988F61DD-E133-493D-9934-3F0F2434A8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57525" y="33661350"/>
          <a:ext cx="1905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0</xdr:colOff>
      <xdr:row>5463</xdr:row>
      <xdr:rowOff>9525</xdr:rowOff>
    </xdr:from>
    <xdr:to>
      <xdr:col>2</xdr:col>
      <xdr:colOff>19050</xdr:colOff>
      <xdr:row>5463</xdr:row>
      <xdr:rowOff>28575</xdr:rowOff>
    </xdr:to>
    <xdr:pic>
      <xdr:nvPicPr>
        <xdr:cNvPr id="6" name="Picture 5" descr="spacer.png">
          <a:extLst>
            <a:ext uri="{FF2B5EF4-FFF2-40B4-BE49-F238E27FC236}">
              <a16:creationId xmlns:a16="http://schemas.microsoft.com/office/drawing/2014/main" id="{123D78E7-48D7-46BA-BE64-923394C8DC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57525" y="41824275"/>
          <a:ext cx="1905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0</xdr:colOff>
      <xdr:row>5493</xdr:row>
      <xdr:rowOff>28575</xdr:rowOff>
    </xdr:from>
    <xdr:to>
      <xdr:col>2</xdr:col>
      <xdr:colOff>19050</xdr:colOff>
      <xdr:row>5493</xdr:row>
      <xdr:rowOff>47625</xdr:rowOff>
    </xdr:to>
    <xdr:pic>
      <xdr:nvPicPr>
        <xdr:cNvPr id="7" name="Picture 6" descr="spacer.png">
          <a:extLst>
            <a:ext uri="{FF2B5EF4-FFF2-40B4-BE49-F238E27FC236}">
              <a16:creationId xmlns:a16="http://schemas.microsoft.com/office/drawing/2014/main" id="{E6394EF9-4A5C-4EC3-A6D3-1A5B04420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57525" y="48129825"/>
          <a:ext cx="19050" cy="190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36</xdr:row>
      <xdr:rowOff>0</xdr:rowOff>
    </xdr:from>
    <xdr:to>
      <xdr:col>0</xdr:col>
      <xdr:colOff>16510</xdr:colOff>
      <xdr:row>36</xdr:row>
      <xdr:rowOff>16510</xdr:rowOff>
    </xdr:to>
    <xdr:pic>
      <xdr:nvPicPr>
        <xdr:cNvPr id="2" name="Picture 1" descr="https://applications.labor.ny.gov/wpp/images/spacer.gif">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3" name="Picture 2" descr="https://applications.labor.ny.gov/wpp/images/spacer.gif">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36</xdr:row>
      <xdr:rowOff>0</xdr:rowOff>
    </xdr:from>
    <xdr:to>
      <xdr:col>3</xdr:col>
      <xdr:colOff>16510</xdr:colOff>
      <xdr:row>36</xdr:row>
      <xdr:rowOff>16510</xdr:rowOff>
    </xdr:to>
    <xdr:pic>
      <xdr:nvPicPr>
        <xdr:cNvPr id="4" name="Picture 3" descr="https://applications.labor.ny.gov/wpp/images/spacer.gif">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16510</xdr:colOff>
      <xdr:row>36</xdr:row>
      <xdr:rowOff>16510</xdr:rowOff>
    </xdr:to>
    <xdr:pic>
      <xdr:nvPicPr>
        <xdr:cNvPr id="5" name="Picture 4" descr="https://applications.labor.ny.gov/wpp/images/spacer.gif">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985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36</xdr:row>
      <xdr:rowOff>0</xdr:rowOff>
    </xdr:from>
    <xdr:to>
      <xdr:col>5</xdr:col>
      <xdr:colOff>16510</xdr:colOff>
      <xdr:row>36</xdr:row>
      <xdr:rowOff>16510</xdr:rowOff>
    </xdr:to>
    <xdr:pic>
      <xdr:nvPicPr>
        <xdr:cNvPr id="6" name="Picture 5" descr="https://applications.labor.ny.gov/wpp/images/spacer.gif">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43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36</xdr:row>
      <xdr:rowOff>0</xdr:rowOff>
    </xdr:from>
    <xdr:to>
      <xdr:col>6</xdr:col>
      <xdr:colOff>16510</xdr:colOff>
      <xdr:row>36</xdr:row>
      <xdr:rowOff>16510</xdr:rowOff>
    </xdr:to>
    <xdr:pic>
      <xdr:nvPicPr>
        <xdr:cNvPr id="7" name="Picture 6" descr="https://applications.labor.ny.gov/wpp/images/spacer.gif">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49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36</xdr:row>
      <xdr:rowOff>0</xdr:rowOff>
    </xdr:from>
    <xdr:to>
      <xdr:col>9</xdr:col>
      <xdr:colOff>16510</xdr:colOff>
      <xdr:row>36</xdr:row>
      <xdr:rowOff>16510</xdr:rowOff>
    </xdr:to>
    <xdr:pic>
      <xdr:nvPicPr>
        <xdr:cNvPr id="8" name="Picture 7" descr="https://applications.labor.ny.gov/wpp/images/spacer.gif">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033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36</xdr:row>
      <xdr:rowOff>0</xdr:rowOff>
    </xdr:from>
    <xdr:to>
      <xdr:col>10</xdr:col>
      <xdr:colOff>16510</xdr:colOff>
      <xdr:row>36</xdr:row>
      <xdr:rowOff>16510</xdr:rowOff>
    </xdr:to>
    <xdr:pic>
      <xdr:nvPicPr>
        <xdr:cNvPr id="9" name="Picture 8" descr="https://applications.labor.ny.gov/wpp/images/spacer.gif">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01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36</xdr:row>
      <xdr:rowOff>0</xdr:rowOff>
    </xdr:from>
    <xdr:to>
      <xdr:col>11</xdr:col>
      <xdr:colOff>16510</xdr:colOff>
      <xdr:row>36</xdr:row>
      <xdr:rowOff>16510</xdr:rowOff>
    </xdr:to>
    <xdr:pic>
      <xdr:nvPicPr>
        <xdr:cNvPr id="10" name="Picture 9" descr="https://applications.labor.ny.gov/wpp/images/spacer.gif">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449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36</xdr:row>
      <xdr:rowOff>0</xdr:rowOff>
    </xdr:from>
    <xdr:to>
      <xdr:col>12</xdr:col>
      <xdr:colOff>16510</xdr:colOff>
      <xdr:row>36</xdr:row>
      <xdr:rowOff>16510</xdr:rowOff>
    </xdr:to>
    <xdr:pic>
      <xdr:nvPicPr>
        <xdr:cNvPr id="11" name="Picture 10" descr="https://applications.labor.ny.gov/wpp/images/spacer.gif">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12" name="Picture 11" descr="https://applications.labor.ny.gov/wpp/images/spacer.gif">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36</xdr:row>
      <xdr:rowOff>0</xdr:rowOff>
    </xdr:from>
    <xdr:ext cx="12700" cy="12700"/>
    <xdr:pic>
      <xdr:nvPicPr>
        <xdr:cNvPr id="13" name="Picture 12" descr="https://applications.labor.ny.gov/wpp/images/spacer.gif">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617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36</xdr:row>
      <xdr:rowOff>0</xdr:rowOff>
    </xdr:from>
    <xdr:ext cx="12700" cy="12700"/>
    <xdr:pic>
      <xdr:nvPicPr>
        <xdr:cNvPr id="14" name="Picture 13" descr="https://applications.labor.ny.gov/wpp/images/spacer.gif">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12700" cy="12700"/>
    <xdr:pic>
      <xdr:nvPicPr>
        <xdr:cNvPr id="15" name="Picture 14" descr="https://applications.labor.ny.gov/wpp/images/spacer.gif">
          <a:extLst>
            <a:ext uri="{FF2B5EF4-FFF2-40B4-BE49-F238E27FC236}">
              <a16:creationId xmlns:a16="http://schemas.microsoft.com/office/drawing/2014/main" id="{00000000-0008-0000-0B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617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36</xdr:row>
      <xdr:rowOff>0</xdr:rowOff>
    </xdr:from>
    <xdr:ext cx="12700" cy="12700"/>
    <xdr:pic>
      <xdr:nvPicPr>
        <xdr:cNvPr id="16" name="Picture 15" descr="https://applications.labor.ny.gov/wpp/images/spacer.gif">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36</xdr:row>
      <xdr:rowOff>0</xdr:rowOff>
    </xdr:from>
    <xdr:ext cx="12700" cy="12700"/>
    <xdr:pic>
      <xdr:nvPicPr>
        <xdr:cNvPr id="17" name="Picture 16" descr="https://applications.labor.ny.gov/wpp/images/spacer.gif">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033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36</xdr:row>
      <xdr:rowOff>0</xdr:rowOff>
    </xdr:from>
    <xdr:to>
      <xdr:col>1</xdr:col>
      <xdr:colOff>16510</xdr:colOff>
      <xdr:row>36</xdr:row>
      <xdr:rowOff>16510</xdr:rowOff>
    </xdr:to>
    <xdr:pic>
      <xdr:nvPicPr>
        <xdr:cNvPr id="18" name="Picture 17" descr="https://applications.labor.ny.gov/wpp/images/spacer.gif">
          <a:extLst>
            <a:ext uri="{FF2B5EF4-FFF2-40B4-BE49-F238E27FC236}">
              <a16:creationId xmlns:a16="http://schemas.microsoft.com/office/drawing/2014/main" id="{00000000-0008-0000-0B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19" name="Picture 18" descr="https://applications.labor.ny.gov/wpp/images/spacer.gif">
          <a:extLst>
            <a:ext uri="{FF2B5EF4-FFF2-40B4-BE49-F238E27FC236}">
              <a16:creationId xmlns:a16="http://schemas.microsoft.com/office/drawing/2014/main" id="{E6E02783-4E23-443C-BF6A-5AD6FFA7E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20" name="Picture 19" descr="https://applications.labor.ny.gov/wpp/images/spacer.gif">
          <a:extLst>
            <a:ext uri="{FF2B5EF4-FFF2-40B4-BE49-F238E27FC236}">
              <a16:creationId xmlns:a16="http://schemas.microsoft.com/office/drawing/2014/main" id="{08A0E467-4F58-40E4-BA1C-79C9257F3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21" name="Picture 20" descr="https://applications.labor.ny.gov/wpp/images/spacer.gif">
          <a:extLst>
            <a:ext uri="{FF2B5EF4-FFF2-40B4-BE49-F238E27FC236}">
              <a16:creationId xmlns:a16="http://schemas.microsoft.com/office/drawing/2014/main" id="{BA20CF2C-9F48-4A69-8BEC-6AD996FA1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22" name="Picture 21" descr="https://applications.labor.ny.gov/wpp/images/spacer.gif">
          <a:extLst>
            <a:ext uri="{FF2B5EF4-FFF2-40B4-BE49-F238E27FC236}">
              <a16:creationId xmlns:a16="http://schemas.microsoft.com/office/drawing/2014/main" id="{83A3654E-A1AC-49E3-B98C-45425027EF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23" name="Picture 22" descr="https://applications.labor.ny.gov/wpp/images/spacer.gif">
          <a:extLst>
            <a:ext uri="{FF2B5EF4-FFF2-40B4-BE49-F238E27FC236}">
              <a16:creationId xmlns:a16="http://schemas.microsoft.com/office/drawing/2014/main" id="{88DFC472-F8A5-4B70-B609-7BC7478E2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24" name="Picture 23" descr="https://applications.labor.ny.gov/wpp/images/spacer.gif">
          <a:extLst>
            <a:ext uri="{FF2B5EF4-FFF2-40B4-BE49-F238E27FC236}">
              <a16:creationId xmlns:a16="http://schemas.microsoft.com/office/drawing/2014/main" id="{1A80E43B-4CF0-4967-9632-6372FB50E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25" name="Picture 24" descr="https://applications.labor.ny.gov/wpp/images/spacer.gif">
          <a:extLst>
            <a:ext uri="{FF2B5EF4-FFF2-40B4-BE49-F238E27FC236}">
              <a16:creationId xmlns:a16="http://schemas.microsoft.com/office/drawing/2014/main" id="{A59E6E2B-F776-49E3-A836-7D87789D4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26" name="Picture 25" descr="https://applications.labor.ny.gov/wpp/images/spacer.gif">
          <a:extLst>
            <a:ext uri="{FF2B5EF4-FFF2-40B4-BE49-F238E27FC236}">
              <a16:creationId xmlns:a16="http://schemas.microsoft.com/office/drawing/2014/main" id="{7E3FE18E-8A15-4E16-B78A-5B04ED371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36</xdr:row>
      <xdr:rowOff>0</xdr:rowOff>
    </xdr:from>
    <xdr:ext cx="12700" cy="12700"/>
    <xdr:pic>
      <xdr:nvPicPr>
        <xdr:cNvPr id="27" name="Picture 26" descr="https://applications.labor.ny.gov/wpp/images/spacer.gif">
          <a:extLst>
            <a:ext uri="{FF2B5EF4-FFF2-40B4-BE49-F238E27FC236}">
              <a16:creationId xmlns:a16="http://schemas.microsoft.com/office/drawing/2014/main" id="{99B2224F-8C9B-4982-95AE-8B27EEF63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36</xdr:row>
      <xdr:rowOff>0</xdr:rowOff>
    </xdr:from>
    <xdr:to>
      <xdr:col>1</xdr:col>
      <xdr:colOff>16510</xdr:colOff>
      <xdr:row>36</xdr:row>
      <xdr:rowOff>16510</xdr:rowOff>
    </xdr:to>
    <xdr:pic>
      <xdr:nvPicPr>
        <xdr:cNvPr id="28" name="Picture 27" descr="https://applications.labor.ny.gov/wpp/images/spacer.gif">
          <a:extLst>
            <a:ext uri="{FF2B5EF4-FFF2-40B4-BE49-F238E27FC236}">
              <a16:creationId xmlns:a16="http://schemas.microsoft.com/office/drawing/2014/main" id="{A1838D5C-3EF9-421D-B884-ED8098647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29" name="Picture 28" descr="https://applications.labor.ny.gov/wpp/images/spacer.gif">
          <a:extLst>
            <a:ext uri="{FF2B5EF4-FFF2-40B4-BE49-F238E27FC236}">
              <a16:creationId xmlns:a16="http://schemas.microsoft.com/office/drawing/2014/main" id="{B3275659-99AA-45A0-BB1B-182605DEC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30" name="Picture 29" descr="https://applications.labor.ny.gov/wpp/images/spacer.gif">
          <a:extLst>
            <a:ext uri="{FF2B5EF4-FFF2-40B4-BE49-F238E27FC236}">
              <a16:creationId xmlns:a16="http://schemas.microsoft.com/office/drawing/2014/main" id="{7B010A6A-D2EE-4F2F-8924-0ADDAC4FB9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31" name="Picture 30" descr="https://applications.labor.ny.gov/wpp/images/spacer.gif">
          <a:extLst>
            <a:ext uri="{FF2B5EF4-FFF2-40B4-BE49-F238E27FC236}">
              <a16:creationId xmlns:a16="http://schemas.microsoft.com/office/drawing/2014/main" id="{DDC447B1-4F2A-474E-926D-D6BA6395F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32" name="Picture 31" descr="https://applications.labor.ny.gov/wpp/images/spacer.gif">
          <a:extLst>
            <a:ext uri="{FF2B5EF4-FFF2-40B4-BE49-F238E27FC236}">
              <a16:creationId xmlns:a16="http://schemas.microsoft.com/office/drawing/2014/main" id="{45A55414-2AA7-416D-9F20-7F29490E9A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33" name="Picture 32" descr="https://applications.labor.ny.gov/wpp/images/spacer.gif">
          <a:extLst>
            <a:ext uri="{FF2B5EF4-FFF2-40B4-BE49-F238E27FC236}">
              <a16:creationId xmlns:a16="http://schemas.microsoft.com/office/drawing/2014/main" id="{95875A33-FED1-4663-B68A-B01F26B8B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34" name="Picture 33" descr="https://applications.labor.ny.gov/wpp/images/spacer.gif">
          <a:extLst>
            <a:ext uri="{FF2B5EF4-FFF2-40B4-BE49-F238E27FC236}">
              <a16:creationId xmlns:a16="http://schemas.microsoft.com/office/drawing/2014/main" id="{E73D79A5-CDFD-45BD-8091-746B11D1B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35" name="Picture 34" descr="https://applications.labor.ny.gov/wpp/images/spacer.gif">
          <a:extLst>
            <a:ext uri="{FF2B5EF4-FFF2-40B4-BE49-F238E27FC236}">
              <a16:creationId xmlns:a16="http://schemas.microsoft.com/office/drawing/2014/main" id="{C5520023-DF5C-42A7-9D00-D453108DDB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36" name="Picture 35" descr="https://applications.labor.ny.gov/wpp/images/spacer.gif">
          <a:extLst>
            <a:ext uri="{FF2B5EF4-FFF2-40B4-BE49-F238E27FC236}">
              <a16:creationId xmlns:a16="http://schemas.microsoft.com/office/drawing/2014/main" id="{BB4B2F97-1072-4683-909D-8CDA6146F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37" name="Picture 36" descr="https://applications.labor.ny.gov/wpp/images/spacer.gif">
          <a:extLst>
            <a:ext uri="{FF2B5EF4-FFF2-40B4-BE49-F238E27FC236}">
              <a16:creationId xmlns:a16="http://schemas.microsoft.com/office/drawing/2014/main" id="{FB67846D-2A29-49C7-9073-636DBB1277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38" name="Picture 37" descr="https://applications.labor.ny.gov/wpp/images/spacer.gif">
          <a:extLst>
            <a:ext uri="{FF2B5EF4-FFF2-40B4-BE49-F238E27FC236}">
              <a16:creationId xmlns:a16="http://schemas.microsoft.com/office/drawing/2014/main" id="{F7791998-DC74-449E-ADE5-0060FDACB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39" name="Picture 38" descr="https://applications.labor.ny.gov/wpp/images/spacer.gif">
          <a:extLst>
            <a:ext uri="{FF2B5EF4-FFF2-40B4-BE49-F238E27FC236}">
              <a16:creationId xmlns:a16="http://schemas.microsoft.com/office/drawing/2014/main" id="{044082F6-F520-4A5B-86F9-DF07A679A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40" name="Picture 39" descr="https://applications.labor.ny.gov/wpp/images/spacer.gif">
          <a:extLst>
            <a:ext uri="{FF2B5EF4-FFF2-40B4-BE49-F238E27FC236}">
              <a16:creationId xmlns:a16="http://schemas.microsoft.com/office/drawing/2014/main" id="{F5451BDA-D440-48D5-A32C-DE35E3291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36</xdr:row>
      <xdr:rowOff>0</xdr:rowOff>
    </xdr:from>
    <xdr:ext cx="12700" cy="12700"/>
    <xdr:pic>
      <xdr:nvPicPr>
        <xdr:cNvPr id="41" name="Picture 40" descr="https://applications.labor.ny.gov/wpp/images/spacer.gif">
          <a:extLst>
            <a:ext uri="{FF2B5EF4-FFF2-40B4-BE49-F238E27FC236}">
              <a16:creationId xmlns:a16="http://schemas.microsoft.com/office/drawing/2014/main" id="{BB59D1A8-B573-4B89-ACE9-5BDAA259F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36</xdr:row>
      <xdr:rowOff>0</xdr:rowOff>
    </xdr:from>
    <xdr:to>
      <xdr:col>1</xdr:col>
      <xdr:colOff>16510</xdr:colOff>
      <xdr:row>36</xdr:row>
      <xdr:rowOff>16510</xdr:rowOff>
    </xdr:to>
    <xdr:pic>
      <xdr:nvPicPr>
        <xdr:cNvPr id="42" name="Picture 41" descr="https://applications.labor.ny.gov/wpp/images/spacer.gif">
          <a:extLst>
            <a:ext uri="{FF2B5EF4-FFF2-40B4-BE49-F238E27FC236}">
              <a16:creationId xmlns:a16="http://schemas.microsoft.com/office/drawing/2014/main" id="{262FA4AC-3732-40F4-B258-025F63879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43" name="Picture 42" descr="https://applications.labor.ny.gov/wpp/images/spacer.gif">
          <a:extLst>
            <a:ext uri="{FF2B5EF4-FFF2-40B4-BE49-F238E27FC236}">
              <a16:creationId xmlns:a16="http://schemas.microsoft.com/office/drawing/2014/main" id="{59E423D4-6AAB-423E-AE60-6FA31CA65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44" name="Picture 43" descr="https://applications.labor.ny.gov/wpp/images/spacer.gif">
          <a:extLst>
            <a:ext uri="{FF2B5EF4-FFF2-40B4-BE49-F238E27FC236}">
              <a16:creationId xmlns:a16="http://schemas.microsoft.com/office/drawing/2014/main" id="{721E2A14-5DBB-4B54-A839-3D7D4DAA2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36</xdr:row>
      <xdr:rowOff>0</xdr:rowOff>
    </xdr:from>
    <xdr:ext cx="12700" cy="12700"/>
    <xdr:pic>
      <xdr:nvPicPr>
        <xdr:cNvPr id="45" name="Picture 44" descr="https://applications.labor.ny.gov/wpp/images/spacer.gif">
          <a:extLst>
            <a:ext uri="{FF2B5EF4-FFF2-40B4-BE49-F238E27FC236}">
              <a16:creationId xmlns:a16="http://schemas.microsoft.com/office/drawing/2014/main" id="{BDC02E11-2836-454D-AE22-F2F58EE32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36</xdr:row>
      <xdr:rowOff>0</xdr:rowOff>
    </xdr:from>
    <xdr:to>
      <xdr:col>1</xdr:col>
      <xdr:colOff>16510</xdr:colOff>
      <xdr:row>36</xdr:row>
      <xdr:rowOff>16510</xdr:rowOff>
    </xdr:to>
    <xdr:pic>
      <xdr:nvPicPr>
        <xdr:cNvPr id="46" name="Picture 45" descr="https://applications.labor.ny.gov/wpp/images/spacer.gif">
          <a:extLst>
            <a:ext uri="{FF2B5EF4-FFF2-40B4-BE49-F238E27FC236}">
              <a16:creationId xmlns:a16="http://schemas.microsoft.com/office/drawing/2014/main" id="{9CE03B08-4042-4B75-A73D-4DE0C0212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47" name="Picture 46" descr="https://applications.labor.ny.gov/wpp/images/spacer.gif">
          <a:extLst>
            <a:ext uri="{FF2B5EF4-FFF2-40B4-BE49-F238E27FC236}">
              <a16:creationId xmlns:a16="http://schemas.microsoft.com/office/drawing/2014/main" id="{89864DEA-E2C3-454F-B566-061DAC9D87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48" name="Picture 47" descr="https://applications.labor.ny.gov/wpp/images/spacer.gif">
          <a:extLst>
            <a:ext uri="{FF2B5EF4-FFF2-40B4-BE49-F238E27FC236}">
              <a16:creationId xmlns:a16="http://schemas.microsoft.com/office/drawing/2014/main" id="{E4BDEBE8-3B02-4DFD-9BBB-03307203B6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49" name="Picture 48" descr="https://applications.labor.ny.gov/wpp/images/spacer.gif">
          <a:extLst>
            <a:ext uri="{FF2B5EF4-FFF2-40B4-BE49-F238E27FC236}">
              <a16:creationId xmlns:a16="http://schemas.microsoft.com/office/drawing/2014/main" id="{22D6A87E-FF72-4707-BCE9-5DEA58E0E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50" name="Picture 49" descr="https://applications.labor.ny.gov/wpp/images/spacer.gif">
          <a:extLst>
            <a:ext uri="{FF2B5EF4-FFF2-40B4-BE49-F238E27FC236}">
              <a16:creationId xmlns:a16="http://schemas.microsoft.com/office/drawing/2014/main" id="{78BFA08E-53F8-4FFF-B23C-EFD96FCD6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51" name="Picture 50" descr="https://applications.labor.ny.gov/wpp/images/spacer.gif">
          <a:extLst>
            <a:ext uri="{FF2B5EF4-FFF2-40B4-BE49-F238E27FC236}">
              <a16:creationId xmlns:a16="http://schemas.microsoft.com/office/drawing/2014/main" id="{0BACC0A1-5AC3-47F2-9AEB-7FC78B21B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52" name="Picture 51" descr="https://applications.labor.ny.gov/wpp/images/spacer.gif">
          <a:extLst>
            <a:ext uri="{FF2B5EF4-FFF2-40B4-BE49-F238E27FC236}">
              <a16:creationId xmlns:a16="http://schemas.microsoft.com/office/drawing/2014/main" id="{AF70F599-90D0-46A8-9214-43564CBF5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53" name="Picture 52" descr="https://applications.labor.ny.gov/wpp/images/spacer.gif">
          <a:extLst>
            <a:ext uri="{FF2B5EF4-FFF2-40B4-BE49-F238E27FC236}">
              <a16:creationId xmlns:a16="http://schemas.microsoft.com/office/drawing/2014/main" id="{08694698-E03C-4293-931D-9AAFFE4EF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54" name="Picture 53" descr="https://applications.labor.ny.gov/wpp/images/spacer.gif">
          <a:extLst>
            <a:ext uri="{FF2B5EF4-FFF2-40B4-BE49-F238E27FC236}">
              <a16:creationId xmlns:a16="http://schemas.microsoft.com/office/drawing/2014/main" id="{B28AD1C3-D049-4126-9966-8C035ACC6D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55" name="Picture 54" descr="https://applications.labor.ny.gov/wpp/images/spacer.gif">
          <a:extLst>
            <a:ext uri="{FF2B5EF4-FFF2-40B4-BE49-F238E27FC236}">
              <a16:creationId xmlns:a16="http://schemas.microsoft.com/office/drawing/2014/main" id="{2EE997B7-6340-471B-B35F-1768A62B1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56" name="Picture 55" descr="https://applications.labor.ny.gov/wpp/images/spacer.gif">
          <a:extLst>
            <a:ext uri="{FF2B5EF4-FFF2-40B4-BE49-F238E27FC236}">
              <a16:creationId xmlns:a16="http://schemas.microsoft.com/office/drawing/2014/main" id="{F3286863-5F10-49E9-8B12-2AAD63EC0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57" name="Picture 56" descr="https://applications.labor.ny.gov/wpp/images/spacer.gif">
          <a:extLst>
            <a:ext uri="{FF2B5EF4-FFF2-40B4-BE49-F238E27FC236}">
              <a16:creationId xmlns:a16="http://schemas.microsoft.com/office/drawing/2014/main" id="{F7152FBC-521B-4D3B-9807-5E9C603A6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58" name="Picture 57" descr="https://applications.labor.ny.gov/wpp/images/spacer.gif">
          <a:extLst>
            <a:ext uri="{FF2B5EF4-FFF2-40B4-BE49-F238E27FC236}">
              <a16:creationId xmlns:a16="http://schemas.microsoft.com/office/drawing/2014/main" id="{66256224-F10F-47C8-B5D5-EFBDA8E23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36</xdr:row>
      <xdr:rowOff>0</xdr:rowOff>
    </xdr:from>
    <xdr:ext cx="12700" cy="12700"/>
    <xdr:pic>
      <xdr:nvPicPr>
        <xdr:cNvPr id="59" name="Picture 58" descr="https://applications.labor.ny.gov/wpp/images/spacer.gif">
          <a:extLst>
            <a:ext uri="{FF2B5EF4-FFF2-40B4-BE49-F238E27FC236}">
              <a16:creationId xmlns:a16="http://schemas.microsoft.com/office/drawing/2014/main" id="{82693FF5-72BF-40D2-9CCB-39A4680F7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36</xdr:row>
      <xdr:rowOff>0</xdr:rowOff>
    </xdr:from>
    <xdr:to>
      <xdr:col>1</xdr:col>
      <xdr:colOff>16510</xdr:colOff>
      <xdr:row>36</xdr:row>
      <xdr:rowOff>16510</xdr:rowOff>
    </xdr:to>
    <xdr:pic>
      <xdr:nvPicPr>
        <xdr:cNvPr id="60" name="Picture 59" descr="https://applications.labor.ny.gov/wpp/images/spacer.gif">
          <a:extLst>
            <a:ext uri="{FF2B5EF4-FFF2-40B4-BE49-F238E27FC236}">
              <a16:creationId xmlns:a16="http://schemas.microsoft.com/office/drawing/2014/main" id="{F3E8A9D4-AE64-495A-92D7-EE7EE8441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61" name="Picture 60" descr="https://applications.labor.ny.gov/wpp/images/spacer.gif">
          <a:extLst>
            <a:ext uri="{FF2B5EF4-FFF2-40B4-BE49-F238E27FC236}">
              <a16:creationId xmlns:a16="http://schemas.microsoft.com/office/drawing/2014/main" id="{017224EF-DF4D-4E97-A120-E1BE43457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62" name="Picture 61" descr="https://applications.labor.ny.gov/wpp/images/spacer.gif">
          <a:extLst>
            <a:ext uri="{FF2B5EF4-FFF2-40B4-BE49-F238E27FC236}">
              <a16:creationId xmlns:a16="http://schemas.microsoft.com/office/drawing/2014/main" id="{3953783A-7711-4EEB-8520-F93E19D40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36</xdr:row>
      <xdr:rowOff>0</xdr:rowOff>
    </xdr:from>
    <xdr:ext cx="12700" cy="12700"/>
    <xdr:pic>
      <xdr:nvPicPr>
        <xdr:cNvPr id="63" name="Picture 62" descr="https://applications.labor.ny.gov/wpp/images/spacer.gif">
          <a:extLst>
            <a:ext uri="{FF2B5EF4-FFF2-40B4-BE49-F238E27FC236}">
              <a16:creationId xmlns:a16="http://schemas.microsoft.com/office/drawing/2014/main" id="{C4F9B101-9436-461F-8F2B-EF2178AD5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36</xdr:row>
      <xdr:rowOff>0</xdr:rowOff>
    </xdr:from>
    <xdr:to>
      <xdr:col>1</xdr:col>
      <xdr:colOff>16510</xdr:colOff>
      <xdr:row>36</xdr:row>
      <xdr:rowOff>16510</xdr:rowOff>
    </xdr:to>
    <xdr:pic>
      <xdr:nvPicPr>
        <xdr:cNvPr id="64" name="Picture 63" descr="https://applications.labor.ny.gov/wpp/images/spacer.gif">
          <a:extLst>
            <a:ext uri="{FF2B5EF4-FFF2-40B4-BE49-F238E27FC236}">
              <a16:creationId xmlns:a16="http://schemas.microsoft.com/office/drawing/2014/main" id="{95672100-5070-4389-9927-362FF4B5B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65" name="Picture 64" descr="https://applications.labor.ny.gov/wpp/images/spacer.gif">
          <a:extLst>
            <a:ext uri="{FF2B5EF4-FFF2-40B4-BE49-F238E27FC236}">
              <a16:creationId xmlns:a16="http://schemas.microsoft.com/office/drawing/2014/main" id="{186C446C-4319-4F0E-992E-274BAF156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66" name="Picture 65" descr="https://applications.labor.ny.gov/wpp/images/spacer.gif">
          <a:extLst>
            <a:ext uri="{FF2B5EF4-FFF2-40B4-BE49-F238E27FC236}">
              <a16:creationId xmlns:a16="http://schemas.microsoft.com/office/drawing/2014/main" id="{EBEE8682-85A6-4303-9AAC-C3BB34224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67" name="Picture 66" descr="https://applications.labor.ny.gov/wpp/images/spacer.gif">
          <a:extLst>
            <a:ext uri="{FF2B5EF4-FFF2-40B4-BE49-F238E27FC236}">
              <a16:creationId xmlns:a16="http://schemas.microsoft.com/office/drawing/2014/main" id="{BB27EBAB-AA8B-4992-B1EC-A3FFC599D5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68" name="Picture 67" descr="https://applications.labor.ny.gov/wpp/images/spacer.gif">
          <a:extLst>
            <a:ext uri="{FF2B5EF4-FFF2-40B4-BE49-F238E27FC236}">
              <a16:creationId xmlns:a16="http://schemas.microsoft.com/office/drawing/2014/main" id="{3CDF351C-CFD0-4F8D-99B9-A7928C033D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69" name="Picture 68" descr="https://applications.labor.ny.gov/wpp/images/spacer.gif">
          <a:extLst>
            <a:ext uri="{FF2B5EF4-FFF2-40B4-BE49-F238E27FC236}">
              <a16:creationId xmlns:a16="http://schemas.microsoft.com/office/drawing/2014/main" id="{E20D6D84-B069-45F6-B7F3-F5B0D1A99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70" name="Picture 69" descr="https://applications.labor.ny.gov/wpp/images/spacer.gif">
          <a:extLst>
            <a:ext uri="{FF2B5EF4-FFF2-40B4-BE49-F238E27FC236}">
              <a16:creationId xmlns:a16="http://schemas.microsoft.com/office/drawing/2014/main" id="{30D4C164-D694-4ED0-9432-281D678EB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71" name="Picture 70" descr="https://applications.labor.ny.gov/wpp/images/spacer.gif">
          <a:extLst>
            <a:ext uri="{FF2B5EF4-FFF2-40B4-BE49-F238E27FC236}">
              <a16:creationId xmlns:a16="http://schemas.microsoft.com/office/drawing/2014/main" id="{C422AC2D-9937-4F79-9A34-405F40D7B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36</xdr:row>
      <xdr:rowOff>0</xdr:rowOff>
    </xdr:from>
    <xdr:ext cx="12700" cy="12700"/>
    <xdr:pic>
      <xdr:nvPicPr>
        <xdr:cNvPr id="72" name="Picture 71" descr="https://applications.labor.ny.gov/wpp/images/spacer.gif">
          <a:extLst>
            <a:ext uri="{FF2B5EF4-FFF2-40B4-BE49-F238E27FC236}">
              <a16:creationId xmlns:a16="http://schemas.microsoft.com/office/drawing/2014/main" id="{13DDD3FC-32B2-4958-9503-4B4A915EC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36</xdr:row>
      <xdr:rowOff>0</xdr:rowOff>
    </xdr:from>
    <xdr:to>
      <xdr:col>1</xdr:col>
      <xdr:colOff>16510</xdr:colOff>
      <xdr:row>36</xdr:row>
      <xdr:rowOff>16510</xdr:rowOff>
    </xdr:to>
    <xdr:pic>
      <xdr:nvPicPr>
        <xdr:cNvPr id="73" name="Picture 72" descr="https://applications.labor.ny.gov/wpp/images/spacer.gif">
          <a:extLst>
            <a:ext uri="{FF2B5EF4-FFF2-40B4-BE49-F238E27FC236}">
              <a16:creationId xmlns:a16="http://schemas.microsoft.com/office/drawing/2014/main" id="{2579D389-4A98-435E-B908-C456273CB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74" name="Picture 73" descr="https://applications.labor.ny.gov/wpp/images/spacer.gif">
          <a:extLst>
            <a:ext uri="{FF2B5EF4-FFF2-40B4-BE49-F238E27FC236}">
              <a16:creationId xmlns:a16="http://schemas.microsoft.com/office/drawing/2014/main" id="{0BCEAA56-A4DF-4DD0-939E-B27133950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75" name="Picture 74" descr="https://applications.labor.ny.gov/wpp/images/spacer.gif">
          <a:extLst>
            <a:ext uri="{FF2B5EF4-FFF2-40B4-BE49-F238E27FC236}">
              <a16:creationId xmlns:a16="http://schemas.microsoft.com/office/drawing/2014/main" id="{AEA82A7E-9FAA-4570-B739-F38FA98571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36</xdr:row>
      <xdr:rowOff>0</xdr:rowOff>
    </xdr:from>
    <xdr:ext cx="12700" cy="12700"/>
    <xdr:pic>
      <xdr:nvPicPr>
        <xdr:cNvPr id="76" name="Picture 75" descr="https://applications.labor.ny.gov/wpp/images/spacer.gif">
          <a:extLst>
            <a:ext uri="{FF2B5EF4-FFF2-40B4-BE49-F238E27FC236}">
              <a16:creationId xmlns:a16="http://schemas.microsoft.com/office/drawing/2014/main" id="{017AD4AA-55E7-4F5F-BF2D-A3A9A0AC9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36</xdr:row>
      <xdr:rowOff>0</xdr:rowOff>
    </xdr:from>
    <xdr:to>
      <xdr:col>1</xdr:col>
      <xdr:colOff>16510</xdr:colOff>
      <xdr:row>36</xdr:row>
      <xdr:rowOff>16510</xdr:rowOff>
    </xdr:to>
    <xdr:pic>
      <xdr:nvPicPr>
        <xdr:cNvPr id="77" name="Picture 76" descr="https://applications.labor.ny.gov/wpp/images/spacer.gif">
          <a:extLst>
            <a:ext uri="{FF2B5EF4-FFF2-40B4-BE49-F238E27FC236}">
              <a16:creationId xmlns:a16="http://schemas.microsoft.com/office/drawing/2014/main" id="{CA60204E-02A7-460B-8830-130E1C4F5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78" name="Picture 77" descr="https://applications.labor.ny.gov/wpp/images/spacer.gif">
          <a:extLst>
            <a:ext uri="{FF2B5EF4-FFF2-40B4-BE49-F238E27FC236}">
              <a16:creationId xmlns:a16="http://schemas.microsoft.com/office/drawing/2014/main" id="{2BE8B2B3-4286-4B5C-A7B5-02FC80F75B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16510</xdr:colOff>
      <xdr:row>36</xdr:row>
      <xdr:rowOff>16510</xdr:rowOff>
    </xdr:to>
    <xdr:pic>
      <xdr:nvPicPr>
        <xdr:cNvPr id="79" name="Picture 78" descr="https://applications.labor.ny.gov/wpp/images/spacer.gif">
          <a:extLst>
            <a:ext uri="{FF2B5EF4-FFF2-40B4-BE49-F238E27FC236}">
              <a16:creationId xmlns:a16="http://schemas.microsoft.com/office/drawing/2014/main" id="{471313CB-088D-4AC4-A6D8-8B4A1C8F2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46</xdr:row>
      <xdr:rowOff>0</xdr:rowOff>
    </xdr:from>
    <xdr:to>
      <xdr:col>0</xdr:col>
      <xdr:colOff>16510</xdr:colOff>
      <xdr:row>46</xdr:row>
      <xdr:rowOff>16510</xdr:rowOff>
    </xdr:to>
    <xdr:pic>
      <xdr:nvPicPr>
        <xdr:cNvPr id="2" name="Picture 1" descr="https://applications.labor.ny.gov/wpp/images/spacer.gif">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3" name="Picture 2" descr="https://applications.labor.ny.gov/wpp/images/spacer.gif">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46</xdr:row>
      <xdr:rowOff>0</xdr:rowOff>
    </xdr:from>
    <xdr:to>
      <xdr:col>3</xdr:col>
      <xdr:colOff>16510</xdr:colOff>
      <xdr:row>46</xdr:row>
      <xdr:rowOff>16510</xdr:rowOff>
    </xdr:to>
    <xdr:pic>
      <xdr:nvPicPr>
        <xdr:cNvPr id="4" name="Picture 3" descr="https://applications.labor.ny.gov/wpp/images/spacer.gif">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16510</xdr:colOff>
      <xdr:row>46</xdr:row>
      <xdr:rowOff>16510</xdr:rowOff>
    </xdr:to>
    <xdr:pic>
      <xdr:nvPicPr>
        <xdr:cNvPr id="5" name="Picture 4" descr="https://applications.labor.ny.gov/wpp/images/spacer.gif">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065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46</xdr:row>
      <xdr:rowOff>0</xdr:rowOff>
    </xdr:from>
    <xdr:to>
      <xdr:col>5</xdr:col>
      <xdr:colOff>16510</xdr:colOff>
      <xdr:row>46</xdr:row>
      <xdr:rowOff>16510</xdr:rowOff>
    </xdr:to>
    <xdr:pic>
      <xdr:nvPicPr>
        <xdr:cNvPr id="6" name="Picture 5" descr="https://applications.labor.ny.gov/wpp/images/spacer.gif">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059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46</xdr:row>
      <xdr:rowOff>0</xdr:rowOff>
    </xdr:from>
    <xdr:to>
      <xdr:col>6</xdr:col>
      <xdr:colOff>16510</xdr:colOff>
      <xdr:row>46</xdr:row>
      <xdr:rowOff>16510</xdr:rowOff>
    </xdr:to>
    <xdr:pic>
      <xdr:nvPicPr>
        <xdr:cNvPr id="7" name="Picture 6" descr="https://applications.labor.ny.gov/wpp/images/spacer.gif">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46</xdr:row>
      <xdr:rowOff>0</xdr:rowOff>
    </xdr:from>
    <xdr:to>
      <xdr:col>9</xdr:col>
      <xdr:colOff>16510</xdr:colOff>
      <xdr:row>46</xdr:row>
      <xdr:rowOff>16510</xdr:rowOff>
    </xdr:to>
    <xdr:pic>
      <xdr:nvPicPr>
        <xdr:cNvPr id="8" name="Picture 7" descr="https://applications.labor.ny.gov/wpp/images/spacer.gif">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049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46</xdr:row>
      <xdr:rowOff>0</xdr:rowOff>
    </xdr:from>
    <xdr:to>
      <xdr:col>10</xdr:col>
      <xdr:colOff>16510</xdr:colOff>
      <xdr:row>46</xdr:row>
      <xdr:rowOff>16510</xdr:rowOff>
    </xdr:to>
    <xdr:pic>
      <xdr:nvPicPr>
        <xdr:cNvPr id="9" name="Picture 8" descr="https://applications.labor.ny.gov/wpp/images/spacer.gif">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717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46</xdr:row>
      <xdr:rowOff>0</xdr:rowOff>
    </xdr:from>
    <xdr:to>
      <xdr:col>11</xdr:col>
      <xdr:colOff>16510</xdr:colOff>
      <xdr:row>46</xdr:row>
      <xdr:rowOff>16510</xdr:rowOff>
    </xdr:to>
    <xdr:pic>
      <xdr:nvPicPr>
        <xdr:cNvPr id="10" name="Picture 9" descr="https://applications.labor.ny.gov/wpp/images/spacer.gif">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465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46</xdr:row>
      <xdr:rowOff>0</xdr:rowOff>
    </xdr:from>
    <xdr:to>
      <xdr:col>12</xdr:col>
      <xdr:colOff>16510</xdr:colOff>
      <xdr:row>46</xdr:row>
      <xdr:rowOff>16510</xdr:rowOff>
    </xdr:to>
    <xdr:pic>
      <xdr:nvPicPr>
        <xdr:cNvPr id="11" name="Picture 10" descr="https://applications.labor.ny.gov/wpp/images/spacer.gif">
          <a:extLst>
            <a:ext uri="{FF2B5EF4-FFF2-40B4-BE49-F238E27FC236}">
              <a16:creationId xmlns:a16="http://schemas.microsoft.com/office/drawing/2014/main" id="{00000000-0008-0000-0C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285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12" name="Picture 11" descr="https://applications.labor.ny.gov/wpp/images/spacer.gif">
          <a:extLst>
            <a:ext uri="{FF2B5EF4-FFF2-40B4-BE49-F238E27FC236}">
              <a16:creationId xmlns:a16="http://schemas.microsoft.com/office/drawing/2014/main" id="{00000000-0008-0000-0C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46</xdr:row>
      <xdr:rowOff>0</xdr:rowOff>
    </xdr:from>
    <xdr:ext cx="12700" cy="12700"/>
    <xdr:pic>
      <xdr:nvPicPr>
        <xdr:cNvPr id="13" name="Picture 12" descr="https://applications.labor.ny.gov/wpp/images/spacer.gif">
          <a:extLst>
            <a:ext uri="{FF2B5EF4-FFF2-40B4-BE49-F238E27FC236}">
              <a16:creationId xmlns:a16="http://schemas.microsoft.com/office/drawing/2014/main" id="{00000000-0008-0000-0C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633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46</xdr:row>
      <xdr:rowOff>0</xdr:rowOff>
    </xdr:from>
    <xdr:ext cx="12700" cy="12700"/>
    <xdr:pic>
      <xdr:nvPicPr>
        <xdr:cNvPr id="14" name="Picture 13" descr="https://applications.labor.ny.gov/wpp/images/spacer.gif">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01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46</xdr:row>
      <xdr:rowOff>0</xdr:rowOff>
    </xdr:from>
    <xdr:to>
      <xdr:col>1</xdr:col>
      <xdr:colOff>16510</xdr:colOff>
      <xdr:row>46</xdr:row>
      <xdr:rowOff>16510</xdr:rowOff>
    </xdr:to>
    <xdr:pic>
      <xdr:nvPicPr>
        <xdr:cNvPr id="15" name="Picture 14" descr="https://applications.labor.ny.gov/wpp/images/spacer.gif">
          <a:extLst>
            <a:ext uri="{FF2B5EF4-FFF2-40B4-BE49-F238E27FC236}">
              <a16:creationId xmlns:a16="http://schemas.microsoft.com/office/drawing/2014/main" id="{00000000-0008-0000-0C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16" name="Picture 15" descr="https://applications.labor.ny.gov/wpp/images/spacer.gif">
          <a:extLst>
            <a:ext uri="{FF2B5EF4-FFF2-40B4-BE49-F238E27FC236}">
              <a16:creationId xmlns:a16="http://schemas.microsoft.com/office/drawing/2014/main" id="{C32242F5-160D-43DF-974D-2184B608A0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17" name="Picture 16" descr="https://applications.labor.ny.gov/wpp/images/spacer.gif">
          <a:extLst>
            <a:ext uri="{FF2B5EF4-FFF2-40B4-BE49-F238E27FC236}">
              <a16:creationId xmlns:a16="http://schemas.microsoft.com/office/drawing/2014/main" id="{17213BF1-EC3D-428B-8D29-02A34DF27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18" name="Picture 17" descr="https://applications.labor.ny.gov/wpp/images/spacer.gif">
          <a:extLst>
            <a:ext uri="{FF2B5EF4-FFF2-40B4-BE49-F238E27FC236}">
              <a16:creationId xmlns:a16="http://schemas.microsoft.com/office/drawing/2014/main" id="{C3C5A1E5-2D67-48D2-8032-A1B51B88B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19" name="Picture 18" descr="https://applications.labor.ny.gov/wpp/images/spacer.gif">
          <a:extLst>
            <a:ext uri="{FF2B5EF4-FFF2-40B4-BE49-F238E27FC236}">
              <a16:creationId xmlns:a16="http://schemas.microsoft.com/office/drawing/2014/main" id="{C716D700-6BC3-45CF-BB65-64DF43992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20" name="Picture 19" descr="https://applications.labor.ny.gov/wpp/images/spacer.gif">
          <a:extLst>
            <a:ext uri="{FF2B5EF4-FFF2-40B4-BE49-F238E27FC236}">
              <a16:creationId xmlns:a16="http://schemas.microsoft.com/office/drawing/2014/main" id="{340A178B-DC9E-42D5-80DC-03A81181A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46</xdr:row>
      <xdr:rowOff>0</xdr:rowOff>
    </xdr:from>
    <xdr:ext cx="12700" cy="12700"/>
    <xdr:pic>
      <xdr:nvPicPr>
        <xdr:cNvPr id="21" name="Picture 20" descr="https://applications.labor.ny.gov/wpp/images/spacer.gif">
          <a:extLst>
            <a:ext uri="{FF2B5EF4-FFF2-40B4-BE49-F238E27FC236}">
              <a16:creationId xmlns:a16="http://schemas.microsoft.com/office/drawing/2014/main" id="{10F8950B-712C-495A-8CBA-FB0903DDF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46</xdr:row>
      <xdr:rowOff>0</xdr:rowOff>
    </xdr:from>
    <xdr:to>
      <xdr:col>1</xdr:col>
      <xdr:colOff>16510</xdr:colOff>
      <xdr:row>46</xdr:row>
      <xdr:rowOff>16510</xdr:rowOff>
    </xdr:to>
    <xdr:pic>
      <xdr:nvPicPr>
        <xdr:cNvPr id="22" name="Picture 21" descr="https://applications.labor.ny.gov/wpp/images/spacer.gif">
          <a:extLst>
            <a:ext uri="{FF2B5EF4-FFF2-40B4-BE49-F238E27FC236}">
              <a16:creationId xmlns:a16="http://schemas.microsoft.com/office/drawing/2014/main" id="{2FC30FCC-9D2E-4E66-89C0-542FB268B2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23" name="Picture 22" descr="https://applications.labor.ny.gov/wpp/images/spacer.gif">
          <a:extLst>
            <a:ext uri="{FF2B5EF4-FFF2-40B4-BE49-F238E27FC236}">
              <a16:creationId xmlns:a16="http://schemas.microsoft.com/office/drawing/2014/main" id="{C67910A5-DE72-49B3-A93D-917147CA2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24" name="Picture 23" descr="https://applications.labor.ny.gov/wpp/images/spacer.gif">
          <a:extLst>
            <a:ext uri="{FF2B5EF4-FFF2-40B4-BE49-F238E27FC236}">
              <a16:creationId xmlns:a16="http://schemas.microsoft.com/office/drawing/2014/main" id="{E3596231-C776-4730-86C2-2D95512B1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25" name="Picture 24" descr="https://applications.labor.ny.gov/wpp/images/spacer.gif">
          <a:extLst>
            <a:ext uri="{FF2B5EF4-FFF2-40B4-BE49-F238E27FC236}">
              <a16:creationId xmlns:a16="http://schemas.microsoft.com/office/drawing/2014/main" id="{F2976BDD-723E-4883-AFCD-3D032871E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26" name="Picture 25" descr="https://applications.labor.ny.gov/wpp/images/spacer.gif">
          <a:extLst>
            <a:ext uri="{FF2B5EF4-FFF2-40B4-BE49-F238E27FC236}">
              <a16:creationId xmlns:a16="http://schemas.microsoft.com/office/drawing/2014/main" id="{CC032B3C-CE6A-43BF-8187-91438780D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27" name="Picture 26" descr="https://applications.labor.ny.gov/wpp/images/spacer.gif">
          <a:extLst>
            <a:ext uri="{FF2B5EF4-FFF2-40B4-BE49-F238E27FC236}">
              <a16:creationId xmlns:a16="http://schemas.microsoft.com/office/drawing/2014/main" id="{ED11C07C-471B-4F3D-BD28-E92851958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28" name="Picture 27" descr="https://applications.labor.ny.gov/wpp/images/spacer.gif">
          <a:extLst>
            <a:ext uri="{FF2B5EF4-FFF2-40B4-BE49-F238E27FC236}">
              <a16:creationId xmlns:a16="http://schemas.microsoft.com/office/drawing/2014/main" id="{D764B9CB-94A0-4D2B-AAC9-4413A8660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29" name="Picture 28" descr="https://applications.labor.ny.gov/wpp/images/spacer.gif">
          <a:extLst>
            <a:ext uri="{FF2B5EF4-FFF2-40B4-BE49-F238E27FC236}">
              <a16:creationId xmlns:a16="http://schemas.microsoft.com/office/drawing/2014/main" id="{AEE6C3C0-5EBE-4B7B-80A3-A19EC7B65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30" name="Picture 29" descr="https://applications.labor.ny.gov/wpp/images/spacer.gif">
          <a:extLst>
            <a:ext uri="{FF2B5EF4-FFF2-40B4-BE49-F238E27FC236}">
              <a16:creationId xmlns:a16="http://schemas.microsoft.com/office/drawing/2014/main" id="{7E8965E8-8813-40B1-9003-A20833FCA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31" name="Picture 30" descr="https://applications.labor.ny.gov/wpp/images/spacer.gif">
          <a:extLst>
            <a:ext uri="{FF2B5EF4-FFF2-40B4-BE49-F238E27FC236}">
              <a16:creationId xmlns:a16="http://schemas.microsoft.com/office/drawing/2014/main" id="{D1F99E61-CE2D-4CD5-8F43-C9BE66008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32" name="Picture 31" descr="https://applications.labor.ny.gov/wpp/images/spacer.gif">
          <a:extLst>
            <a:ext uri="{FF2B5EF4-FFF2-40B4-BE49-F238E27FC236}">
              <a16:creationId xmlns:a16="http://schemas.microsoft.com/office/drawing/2014/main" id="{E602DB44-EF4F-40A2-9253-E28C90384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33" name="Picture 32" descr="https://applications.labor.ny.gov/wpp/images/spacer.gif">
          <a:extLst>
            <a:ext uri="{FF2B5EF4-FFF2-40B4-BE49-F238E27FC236}">
              <a16:creationId xmlns:a16="http://schemas.microsoft.com/office/drawing/2014/main" id="{8EE430F6-DA68-44EB-8820-CB323CCDB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34" name="Picture 33" descr="https://applications.labor.ny.gov/wpp/images/spacer.gif">
          <a:extLst>
            <a:ext uri="{FF2B5EF4-FFF2-40B4-BE49-F238E27FC236}">
              <a16:creationId xmlns:a16="http://schemas.microsoft.com/office/drawing/2014/main" id="{8555FDD1-615D-4233-88B5-C6CC2095E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46</xdr:row>
      <xdr:rowOff>0</xdr:rowOff>
    </xdr:from>
    <xdr:ext cx="12700" cy="12700"/>
    <xdr:pic>
      <xdr:nvPicPr>
        <xdr:cNvPr id="35" name="Picture 34" descr="https://applications.labor.ny.gov/wpp/images/spacer.gif">
          <a:extLst>
            <a:ext uri="{FF2B5EF4-FFF2-40B4-BE49-F238E27FC236}">
              <a16:creationId xmlns:a16="http://schemas.microsoft.com/office/drawing/2014/main" id="{D888BA19-16A4-4873-8A65-A7F9F584A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46</xdr:row>
      <xdr:rowOff>0</xdr:rowOff>
    </xdr:from>
    <xdr:to>
      <xdr:col>1</xdr:col>
      <xdr:colOff>16510</xdr:colOff>
      <xdr:row>46</xdr:row>
      <xdr:rowOff>16510</xdr:rowOff>
    </xdr:to>
    <xdr:pic>
      <xdr:nvPicPr>
        <xdr:cNvPr id="36" name="Picture 35" descr="https://applications.labor.ny.gov/wpp/images/spacer.gif">
          <a:extLst>
            <a:ext uri="{FF2B5EF4-FFF2-40B4-BE49-F238E27FC236}">
              <a16:creationId xmlns:a16="http://schemas.microsoft.com/office/drawing/2014/main" id="{57115004-84E8-4E35-95C5-68265E44B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37" name="Picture 36" descr="https://applications.labor.ny.gov/wpp/images/spacer.gif">
          <a:extLst>
            <a:ext uri="{FF2B5EF4-FFF2-40B4-BE49-F238E27FC236}">
              <a16:creationId xmlns:a16="http://schemas.microsoft.com/office/drawing/2014/main" id="{D98BBD40-8B13-4BB8-B306-AC009AC16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38" name="Picture 37" descr="https://applications.labor.ny.gov/wpp/images/spacer.gif">
          <a:extLst>
            <a:ext uri="{FF2B5EF4-FFF2-40B4-BE49-F238E27FC236}">
              <a16:creationId xmlns:a16="http://schemas.microsoft.com/office/drawing/2014/main" id="{74C676C9-345E-4811-8297-7734A0513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46</xdr:row>
      <xdr:rowOff>0</xdr:rowOff>
    </xdr:from>
    <xdr:ext cx="12700" cy="12700"/>
    <xdr:pic>
      <xdr:nvPicPr>
        <xdr:cNvPr id="39" name="Picture 38" descr="https://applications.labor.ny.gov/wpp/images/spacer.gif">
          <a:extLst>
            <a:ext uri="{FF2B5EF4-FFF2-40B4-BE49-F238E27FC236}">
              <a16:creationId xmlns:a16="http://schemas.microsoft.com/office/drawing/2014/main" id="{7192AC1E-6AA4-4438-AD51-2D16E0D4A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46</xdr:row>
      <xdr:rowOff>0</xdr:rowOff>
    </xdr:from>
    <xdr:to>
      <xdr:col>1</xdr:col>
      <xdr:colOff>16510</xdr:colOff>
      <xdr:row>46</xdr:row>
      <xdr:rowOff>16510</xdr:rowOff>
    </xdr:to>
    <xdr:pic>
      <xdr:nvPicPr>
        <xdr:cNvPr id="40" name="Picture 39" descr="https://applications.labor.ny.gov/wpp/images/spacer.gif">
          <a:extLst>
            <a:ext uri="{FF2B5EF4-FFF2-40B4-BE49-F238E27FC236}">
              <a16:creationId xmlns:a16="http://schemas.microsoft.com/office/drawing/2014/main" id="{6AFE1FA5-174A-450B-8FE3-5EF4E97E83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41" name="Picture 40" descr="https://applications.labor.ny.gov/wpp/images/spacer.gif">
          <a:extLst>
            <a:ext uri="{FF2B5EF4-FFF2-40B4-BE49-F238E27FC236}">
              <a16:creationId xmlns:a16="http://schemas.microsoft.com/office/drawing/2014/main" id="{8F547490-FAC2-48B2-B296-A3424B413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42" name="Picture 41" descr="https://applications.labor.ny.gov/wpp/images/spacer.gif">
          <a:extLst>
            <a:ext uri="{FF2B5EF4-FFF2-40B4-BE49-F238E27FC236}">
              <a16:creationId xmlns:a16="http://schemas.microsoft.com/office/drawing/2014/main" id="{7831BAA6-497A-4978-94C5-426F0E4855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43" name="Picture 42" descr="https://applications.labor.ny.gov/wpp/images/spacer.gif">
          <a:extLst>
            <a:ext uri="{FF2B5EF4-FFF2-40B4-BE49-F238E27FC236}">
              <a16:creationId xmlns:a16="http://schemas.microsoft.com/office/drawing/2014/main" id="{1EE53385-32F1-45C2-9D21-62CC46A7C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44" name="Picture 43" descr="https://applications.labor.ny.gov/wpp/images/spacer.gif">
          <a:extLst>
            <a:ext uri="{FF2B5EF4-FFF2-40B4-BE49-F238E27FC236}">
              <a16:creationId xmlns:a16="http://schemas.microsoft.com/office/drawing/2014/main" id="{91D03F98-0B42-4F5E-B533-F698A3535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45" name="Picture 44" descr="https://applications.labor.ny.gov/wpp/images/spacer.gif">
          <a:extLst>
            <a:ext uri="{FF2B5EF4-FFF2-40B4-BE49-F238E27FC236}">
              <a16:creationId xmlns:a16="http://schemas.microsoft.com/office/drawing/2014/main" id="{9BE23ECC-701D-426A-84FD-0C282B405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46" name="Picture 45" descr="https://applications.labor.ny.gov/wpp/images/spacer.gif">
          <a:extLst>
            <a:ext uri="{FF2B5EF4-FFF2-40B4-BE49-F238E27FC236}">
              <a16:creationId xmlns:a16="http://schemas.microsoft.com/office/drawing/2014/main" id="{AA1BD550-3988-46A4-8604-BEFEE3F53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47" name="Picture 46" descr="https://applications.labor.ny.gov/wpp/images/spacer.gif">
          <a:extLst>
            <a:ext uri="{FF2B5EF4-FFF2-40B4-BE49-F238E27FC236}">
              <a16:creationId xmlns:a16="http://schemas.microsoft.com/office/drawing/2014/main" id="{3B23000D-1A6B-44C9-B0BF-54E3B27B9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48" name="Picture 47" descr="https://applications.labor.ny.gov/wpp/images/spacer.gif">
          <a:extLst>
            <a:ext uri="{FF2B5EF4-FFF2-40B4-BE49-F238E27FC236}">
              <a16:creationId xmlns:a16="http://schemas.microsoft.com/office/drawing/2014/main" id="{632F8B85-31E4-40FB-A93B-9DCDC9ED2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49" name="Picture 48" descr="https://applications.labor.ny.gov/wpp/images/spacer.gif">
          <a:extLst>
            <a:ext uri="{FF2B5EF4-FFF2-40B4-BE49-F238E27FC236}">
              <a16:creationId xmlns:a16="http://schemas.microsoft.com/office/drawing/2014/main" id="{9D95DB95-01D2-4B20-A13B-7BC86B4D1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50" name="Picture 49" descr="https://applications.labor.ny.gov/wpp/images/spacer.gif">
          <a:extLst>
            <a:ext uri="{FF2B5EF4-FFF2-40B4-BE49-F238E27FC236}">
              <a16:creationId xmlns:a16="http://schemas.microsoft.com/office/drawing/2014/main" id="{4177C466-730B-4809-86B4-327C60281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51" name="Picture 50" descr="https://applications.labor.ny.gov/wpp/images/spacer.gif">
          <a:extLst>
            <a:ext uri="{FF2B5EF4-FFF2-40B4-BE49-F238E27FC236}">
              <a16:creationId xmlns:a16="http://schemas.microsoft.com/office/drawing/2014/main" id="{1AA9146D-DD66-4575-9FC9-6D757418D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52" name="Picture 51" descr="https://applications.labor.ny.gov/wpp/images/spacer.gif">
          <a:extLst>
            <a:ext uri="{FF2B5EF4-FFF2-40B4-BE49-F238E27FC236}">
              <a16:creationId xmlns:a16="http://schemas.microsoft.com/office/drawing/2014/main" id="{9D6A0ED0-0DE2-48EA-819C-B115BBBFD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46</xdr:row>
      <xdr:rowOff>0</xdr:rowOff>
    </xdr:from>
    <xdr:ext cx="12700" cy="12700"/>
    <xdr:pic>
      <xdr:nvPicPr>
        <xdr:cNvPr id="53" name="Picture 52" descr="https://applications.labor.ny.gov/wpp/images/spacer.gif">
          <a:extLst>
            <a:ext uri="{FF2B5EF4-FFF2-40B4-BE49-F238E27FC236}">
              <a16:creationId xmlns:a16="http://schemas.microsoft.com/office/drawing/2014/main" id="{2CDE7EC7-B9CF-4423-903B-8C477957FD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46</xdr:row>
      <xdr:rowOff>0</xdr:rowOff>
    </xdr:from>
    <xdr:to>
      <xdr:col>1</xdr:col>
      <xdr:colOff>16510</xdr:colOff>
      <xdr:row>46</xdr:row>
      <xdr:rowOff>16510</xdr:rowOff>
    </xdr:to>
    <xdr:pic>
      <xdr:nvPicPr>
        <xdr:cNvPr id="54" name="Picture 53" descr="https://applications.labor.ny.gov/wpp/images/spacer.gif">
          <a:extLst>
            <a:ext uri="{FF2B5EF4-FFF2-40B4-BE49-F238E27FC236}">
              <a16:creationId xmlns:a16="http://schemas.microsoft.com/office/drawing/2014/main" id="{FA3EC24D-066D-4F57-A52F-BE721E02E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55" name="Picture 54" descr="https://applications.labor.ny.gov/wpp/images/spacer.gif">
          <a:extLst>
            <a:ext uri="{FF2B5EF4-FFF2-40B4-BE49-F238E27FC236}">
              <a16:creationId xmlns:a16="http://schemas.microsoft.com/office/drawing/2014/main" id="{7BA8C756-CC5F-4846-8438-A97C0F4CA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56" name="Picture 55" descr="https://applications.labor.ny.gov/wpp/images/spacer.gif">
          <a:extLst>
            <a:ext uri="{FF2B5EF4-FFF2-40B4-BE49-F238E27FC236}">
              <a16:creationId xmlns:a16="http://schemas.microsoft.com/office/drawing/2014/main" id="{CE76D2A4-3029-4C11-ADBD-3AE4401E3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46</xdr:row>
      <xdr:rowOff>0</xdr:rowOff>
    </xdr:from>
    <xdr:ext cx="12700" cy="12700"/>
    <xdr:pic>
      <xdr:nvPicPr>
        <xdr:cNvPr id="57" name="Picture 56" descr="https://applications.labor.ny.gov/wpp/images/spacer.gif">
          <a:extLst>
            <a:ext uri="{FF2B5EF4-FFF2-40B4-BE49-F238E27FC236}">
              <a16:creationId xmlns:a16="http://schemas.microsoft.com/office/drawing/2014/main" id="{3B4A89BE-23EE-4794-A3D4-5A5E70A3A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46</xdr:row>
      <xdr:rowOff>0</xdr:rowOff>
    </xdr:from>
    <xdr:to>
      <xdr:col>1</xdr:col>
      <xdr:colOff>16510</xdr:colOff>
      <xdr:row>46</xdr:row>
      <xdr:rowOff>16510</xdr:rowOff>
    </xdr:to>
    <xdr:pic>
      <xdr:nvPicPr>
        <xdr:cNvPr id="58" name="Picture 57" descr="https://applications.labor.ny.gov/wpp/images/spacer.gif">
          <a:extLst>
            <a:ext uri="{FF2B5EF4-FFF2-40B4-BE49-F238E27FC236}">
              <a16:creationId xmlns:a16="http://schemas.microsoft.com/office/drawing/2014/main" id="{E8FC2102-4B3A-4405-AA95-F1F3DB185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59" name="Picture 58" descr="https://applications.labor.ny.gov/wpp/images/spacer.gif">
          <a:extLst>
            <a:ext uri="{FF2B5EF4-FFF2-40B4-BE49-F238E27FC236}">
              <a16:creationId xmlns:a16="http://schemas.microsoft.com/office/drawing/2014/main" id="{8758864B-6192-4A7D-80A2-A995564D1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60" name="Picture 59" descr="https://applications.labor.ny.gov/wpp/images/spacer.gif">
          <a:extLst>
            <a:ext uri="{FF2B5EF4-FFF2-40B4-BE49-F238E27FC236}">
              <a16:creationId xmlns:a16="http://schemas.microsoft.com/office/drawing/2014/main" id="{3A3E84AF-DAC9-4462-858C-290D26AE8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61" name="Picture 60" descr="https://applications.labor.ny.gov/wpp/images/spacer.gif">
          <a:extLst>
            <a:ext uri="{FF2B5EF4-FFF2-40B4-BE49-F238E27FC236}">
              <a16:creationId xmlns:a16="http://schemas.microsoft.com/office/drawing/2014/main" id="{40D6CAD9-9937-43DA-9C72-9A1CC42C4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62" name="Picture 61" descr="https://applications.labor.ny.gov/wpp/images/spacer.gif">
          <a:extLst>
            <a:ext uri="{FF2B5EF4-FFF2-40B4-BE49-F238E27FC236}">
              <a16:creationId xmlns:a16="http://schemas.microsoft.com/office/drawing/2014/main" id="{8B32F782-4813-4ADF-83B4-078800011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63" name="Picture 62" descr="https://applications.labor.ny.gov/wpp/images/spacer.gif">
          <a:extLst>
            <a:ext uri="{FF2B5EF4-FFF2-40B4-BE49-F238E27FC236}">
              <a16:creationId xmlns:a16="http://schemas.microsoft.com/office/drawing/2014/main" id="{A366E35A-33E9-4197-B05A-6837C0B17F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64" name="Picture 63" descr="https://applications.labor.ny.gov/wpp/images/spacer.gif">
          <a:extLst>
            <a:ext uri="{FF2B5EF4-FFF2-40B4-BE49-F238E27FC236}">
              <a16:creationId xmlns:a16="http://schemas.microsoft.com/office/drawing/2014/main" id="{3B2267E7-F161-4AC9-9CA7-01BC8051B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65" name="Picture 64" descr="https://applications.labor.ny.gov/wpp/images/spacer.gif">
          <a:extLst>
            <a:ext uri="{FF2B5EF4-FFF2-40B4-BE49-F238E27FC236}">
              <a16:creationId xmlns:a16="http://schemas.microsoft.com/office/drawing/2014/main" id="{C3C0DA27-00A0-41DF-9191-33B8DFFAB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46</xdr:row>
      <xdr:rowOff>0</xdr:rowOff>
    </xdr:from>
    <xdr:ext cx="12700" cy="12700"/>
    <xdr:pic>
      <xdr:nvPicPr>
        <xdr:cNvPr id="66" name="Picture 65" descr="https://applications.labor.ny.gov/wpp/images/spacer.gif">
          <a:extLst>
            <a:ext uri="{FF2B5EF4-FFF2-40B4-BE49-F238E27FC236}">
              <a16:creationId xmlns:a16="http://schemas.microsoft.com/office/drawing/2014/main" id="{D7D0F8F1-6F2D-48BB-BC38-4127F810D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46</xdr:row>
      <xdr:rowOff>0</xdr:rowOff>
    </xdr:from>
    <xdr:to>
      <xdr:col>1</xdr:col>
      <xdr:colOff>16510</xdr:colOff>
      <xdr:row>46</xdr:row>
      <xdr:rowOff>16510</xdr:rowOff>
    </xdr:to>
    <xdr:pic>
      <xdr:nvPicPr>
        <xdr:cNvPr id="67" name="Picture 66" descr="https://applications.labor.ny.gov/wpp/images/spacer.gif">
          <a:extLst>
            <a:ext uri="{FF2B5EF4-FFF2-40B4-BE49-F238E27FC236}">
              <a16:creationId xmlns:a16="http://schemas.microsoft.com/office/drawing/2014/main" id="{39C37B75-3A4A-4FAF-AC89-FA8335216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68" name="Picture 67" descr="https://applications.labor.ny.gov/wpp/images/spacer.gif">
          <a:extLst>
            <a:ext uri="{FF2B5EF4-FFF2-40B4-BE49-F238E27FC236}">
              <a16:creationId xmlns:a16="http://schemas.microsoft.com/office/drawing/2014/main" id="{D16D2F3F-A988-4E7A-9DED-E4ED27921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69" name="Picture 68" descr="https://applications.labor.ny.gov/wpp/images/spacer.gif">
          <a:extLst>
            <a:ext uri="{FF2B5EF4-FFF2-40B4-BE49-F238E27FC236}">
              <a16:creationId xmlns:a16="http://schemas.microsoft.com/office/drawing/2014/main" id="{D132DE31-C32C-428D-BC38-B19C7A01FB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46</xdr:row>
      <xdr:rowOff>0</xdr:rowOff>
    </xdr:from>
    <xdr:ext cx="12700" cy="12700"/>
    <xdr:pic>
      <xdr:nvPicPr>
        <xdr:cNvPr id="70" name="Picture 69" descr="https://applications.labor.ny.gov/wpp/images/spacer.gif">
          <a:extLst>
            <a:ext uri="{FF2B5EF4-FFF2-40B4-BE49-F238E27FC236}">
              <a16:creationId xmlns:a16="http://schemas.microsoft.com/office/drawing/2014/main" id="{83A157AF-14E2-45FE-B27A-D24672279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46</xdr:row>
      <xdr:rowOff>0</xdr:rowOff>
    </xdr:from>
    <xdr:to>
      <xdr:col>1</xdr:col>
      <xdr:colOff>16510</xdr:colOff>
      <xdr:row>46</xdr:row>
      <xdr:rowOff>16510</xdr:rowOff>
    </xdr:to>
    <xdr:pic>
      <xdr:nvPicPr>
        <xdr:cNvPr id="71" name="Picture 70" descr="https://applications.labor.ny.gov/wpp/images/spacer.gif">
          <a:extLst>
            <a:ext uri="{FF2B5EF4-FFF2-40B4-BE49-F238E27FC236}">
              <a16:creationId xmlns:a16="http://schemas.microsoft.com/office/drawing/2014/main" id="{5F5187DB-C744-46F5-AC9D-D54E8FD580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72" name="Picture 71" descr="https://applications.labor.ny.gov/wpp/images/spacer.gif">
          <a:extLst>
            <a:ext uri="{FF2B5EF4-FFF2-40B4-BE49-F238E27FC236}">
              <a16:creationId xmlns:a16="http://schemas.microsoft.com/office/drawing/2014/main" id="{5BB3FEF7-C211-4060-81C4-4B8C6BE58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16510</xdr:colOff>
      <xdr:row>46</xdr:row>
      <xdr:rowOff>16510</xdr:rowOff>
    </xdr:to>
    <xdr:pic>
      <xdr:nvPicPr>
        <xdr:cNvPr id="73" name="Picture 72" descr="https://applications.labor.ny.gov/wpp/images/spacer.gif">
          <a:extLst>
            <a:ext uri="{FF2B5EF4-FFF2-40B4-BE49-F238E27FC236}">
              <a16:creationId xmlns:a16="http://schemas.microsoft.com/office/drawing/2014/main" id="{19D2569A-BB6E-49F7-B856-733E7BC5D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39</xdr:row>
      <xdr:rowOff>0</xdr:rowOff>
    </xdr:from>
    <xdr:to>
      <xdr:col>0</xdr:col>
      <xdr:colOff>16510</xdr:colOff>
      <xdr:row>39</xdr:row>
      <xdr:rowOff>16510</xdr:rowOff>
    </xdr:to>
    <xdr:pic>
      <xdr:nvPicPr>
        <xdr:cNvPr id="2" name="Picture 1" descr="https://applications.labor.ny.gov/wpp/images/spacer.gif">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3" name="Picture 2" descr="https://applications.labor.ny.gov/wpp/images/spacer.gif">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030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39</xdr:row>
      <xdr:rowOff>0</xdr:rowOff>
    </xdr:from>
    <xdr:to>
      <xdr:col>3</xdr:col>
      <xdr:colOff>16510</xdr:colOff>
      <xdr:row>39</xdr:row>
      <xdr:rowOff>16510</xdr:rowOff>
    </xdr:to>
    <xdr:pic>
      <xdr:nvPicPr>
        <xdr:cNvPr id="4" name="Picture 3" descr="https://applications.labor.ny.gov/wpp/images/spacer.gif">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8655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16510</xdr:colOff>
      <xdr:row>39</xdr:row>
      <xdr:rowOff>16510</xdr:rowOff>
    </xdr:to>
    <xdr:pic>
      <xdr:nvPicPr>
        <xdr:cNvPr id="5" name="Picture 4" descr="https://applications.labor.ny.gov/wpp/images/spacer.gif">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560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39</xdr:row>
      <xdr:rowOff>0</xdr:rowOff>
    </xdr:from>
    <xdr:to>
      <xdr:col>5</xdr:col>
      <xdr:colOff>16510</xdr:colOff>
      <xdr:row>39</xdr:row>
      <xdr:rowOff>16510</xdr:rowOff>
    </xdr:to>
    <xdr:pic>
      <xdr:nvPicPr>
        <xdr:cNvPr id="6" name="Picture 5" descr="https://applications.labor.ny.gov/wpp/images/spacer.gif">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9005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39</xdr:row>
      <xdr:rowOff>0</xdr:rowOff>
    </xdr:from>
    <xdr:to>
      <xdr:col>6</xdr:col>
      <xdr:colOff>16510</xdr:colOff>
      <xdr:row>39</xdr:row>
      <xdr:rowOff>16510</xdr:rowOff>
    </xdr:to>
    <xdr:pic>
      <xdr:nvPicPr>
        <xdr:cNvPr id="7" name="Picture 6" descr="https://applications.labor.ny.gov/wpp/images/spacer.gif">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065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39</xdr:row>
      <xdr:rowOff>0</xdr:rowOff>
    </xdr:from>
    <xdr:to>
      <xdr:col>9</xdr:col>
      <xdr:colOff>16510</xdr:colOff>
      <xdr:row>39</xdr:row>
      <xdr:rowOff>16510</xdr:rowOff>
    </xdr:to>
    <xdr:pic>
      <xdr:nvPicPr>
        <xdr:cNvPr id="8" name="Picture 7" descr="https://applications.labor.ny.gov/wpp/images/spacer.gif">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8905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39</xdr:row>
      <xdr:rowOff>0</xdr:rowOff>
    </xdr:from>
    <xdr:to>
      <xdr:col>10</xdr:col>
      <xdr:colOff>16510</xdr:colOff>
      <xdr:row>39</xdr:row>
      <xdr:rowOff>16510</xdr:rowOff>
    </xdr:to>
    <xdr:pic>
      <xdr:nvPicPr>
        <xdr:cNvPr id="9" name="Picture 8" descr="https://applications.labor.ny.gov/wpp/images/spacer.gif">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5585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39</xdr:row>
      <xdr:rowOff>0</xdr:rowOff>
    </xdr:from>
    <xdr:to>
      <xdr:col>11</xdr:col>
      <xdr:colOff>16510</xdr:colOff>
      <xdr:row>39</xdr:row>
      <xdr:rowOff>16510</xdr:rowOff>
    </xdr:to>
    <xdr:pic>
      <xdr:nvPicPr>
        <xdr:cNvPr id="10" name="Picture 9" descr="https://applications.labor.ny.gov/wpp/images/spacer.gif">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3065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39</xdr:row>
      <xdr:rowOff>0</xdr:rowOff>
    </xdr:from>
    <xdr:to>
      <xdr:col>12</xdr:col>
      <xdr:colOff>16510</xdr:colOff>
      <xdr:row>39</xdr:row>
      <xdr:rowOff>16510</xdr:rowOff>
    </xdr:to>
    <xdr:pic>
      <xdr:nvPicPr>
        <xdr:cNvPr id="11" name="Picture 10" descr="https://applications.labor.ny.gov/wpp/images/spacer.gif">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0700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39</xdr:row>
      <xdr:rowOff>0</xdr:rowOff>
    </xdr:from>
    <xdr:ext cx="12700" cy="12700"/>
    <xdr:pic>
      <xdr:nvPicPr>
        <xdr:cNvPr id="12" name="Picture 11" descr="https://applications.labor.ny.gov/wpp/images/spacer.gif">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745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39</xdr:row>
      <xdr:rowOff>0</xdr:rowOff>
    </xdr:from>
    <xdr:ext cx="12700" cy="12700"/>
    <xdr:pic>
      <xdr:nvPicPr>
        <xdr:cNvPr id="13" name="Picture 12" descr="https://applications.labor.ny.gov/wpp/images/spacer.gif">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425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39</xdr:row>
      <xdr:rowOff>0</xdr:rowOff>
    </xdr:from>
    <xdr:to>
      <xdr:col>1</xdr:col>
      <xdr:colOff>16510</xdr:colOff>
      <xdr:row>39</xdr:row>
      <xdr:rowOff>16510</xdr:rowOff>
    </xdr:to>
    <xdr:pic>
      <xdr:nvPicPr>
        <xdr:cNvPr id="14" name="Picture 13" descr="https://applications.labor.ny.gov/wpp/images/spacer.gif">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0300" y="195986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15" name="Picture 14" descr="https://applications.labor.ny.gov/wpp/images/spacer.gif">
          <a:extLst>
            <a:ext uri="{FF2B5EF4-FFF2-40B4-BE49-F238E27FC236}">
              <a16:creationId xmlns:a16="http://schemas.microsoft.com/office/drawing/2014/main" id="{29D0FC99-9405-410E-B609-1624F2E9F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16" name="Picture 15" descr="https://applications.labor.ny.gov/wpp/images/spacer.gif">
          <a:extLst>
            <a:ext uri="{FF2B5EF4-FFF2-40B4-BE49-F238E27FC236}">
              <a16:creationId xmlns:a16="http://schemas.microsoft.com/office/drawing/2014/main" id="{FB7DD970-DE52-4E81-98C0-44237F955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17" name="Picture 16" descr="https://applications.labor.ny.gov/wpp/images/spacer.gif">
          <a:extLst>
            <a:ext uri="{FF2B5EF4-FFF2-40B4-BE49-F238E27FC236}">
              <a16:creationId xmlns:a16="http://schemas.microsoft.com/office/drawing/2014/main" id="{0878037B-5354-41F3-80E1-1BB0EAABE9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18" name="Picture 17" descr="https://applications.labor.ny.gov/wpp/images/spacer.gif">
          <a:extLst>
            <a:ext uri="{FF2B5EF4-FFF2-40B4-BE49-F238E27FC236}">
              <a16:creationId xmlns:a16="http://schemas.microsoft.com/office/drawing/2014/main" id="{FAB9BFCF-AA92-44A3-A0BF-E0311A1B9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19" name="Picture 18" descr="https://applications.labor.ny.gov/wpp/images/spacer.gif">
          <a:extLst>
            <a:ext uri="{FF2B5EF4-FFF2-40B4-BE49-F238E27FC236}">
              <a16:creationId xmlns:a16="http://schemas.microsoft.com/office/drawing/2014/main" id="{B6858B66-F04A-4F2B-BDB5-0B7BD4CEEC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20" name="Picture 19" descr="https://applications.labor.ny.gov/wpp/images/spacer.gif">
          <a:extLst>
            <a:ext uri="{FF2B5EF4-FFF2-40B4-BE49-F238E27FC236}">
              <a16:creationId xmlns:a16="http://schemas.microsoft.com/office/drawing/2014/main" id="{2A18118F-BFE4-4115-92E0-7B9F6EF43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21" name="Picture 20" descr="https://applications.labor.ny.gov/wpp/images/spacer.gif">
          <a:extLst>
            <a:ext uri="{FF2B5EF4-FFF2-40B4-BE49-F238E27FC236}">
              <a16:creationId xmlns:a16="http://schemas.microsoft.com/office/drawing/2014/main" id="{58754431-AB4A-494D-AF8E-0F69B6BB1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22" name="Picture 21" descr="https://applications.labor.ny.gov/wpp/images/spacer.gif">
          <a:extLst>
            <a:ext uri="{FF2B5EF4-FFF2-40B4-BE49-F238E27FC236}">
              <a16:creationId xmlns:a16="http://schemas.microsoft.com/office/drawing/2014/main" id="{B7370938-A99C-409B-9010-ABBE82DBF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39</xdr:row>
      <xdr:rowOff>0</xdr:rowOff>
    </xdr:from>
    <xdr:ext cx="12700" cy="12700"/>
    <xdr:pic>
      <xdr:nvPicPr>
        <xdr:cNvPr id="23" name="Picture 22" descr="https://applications.labor.ny.gov/wpp/images/spacer.gif">
          <a:extLst>
            <a:ext uri="{FF2B5EF4-FFF2-40B4-BE49-F238E27FC236}">
              <a16:creationId xmlns:a16="http://schemas.microsoft.com/office/drawing/2014/main" id="{4DD23ECD-5C10-42FF-AD9B-6288EC96B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39</xdr:row>
      <xdr:rowOff>0</xdr:rowOff>
    </xdr:from>
    <xdr:to>
      <xdr:col>1</xdr:col>
      <xdr:colOff>16510</xdr:colOff>
      <xdr:row>39</xdr:row>
      <xdr:rowOff>16510</xdr:rowOff>
    </xdr:to>
    <xdr:pic>
      <xdr:nvPicPr>
        <xdr:cNvPr id="24" name="Picture 23" descr="https://applications.labor.ny.gov/wpp/images/spacer.gif">
          <a:extLst>
            <a:ext uri="{FF2B5EF4-FFF2-40B4-BE49-F238E27FC236}">
              <a16:creationId xmlns:a16="http://schemas.microsoft.com/office/drawing/2014/main" id="{EA9230EE-2E31-4732-A2BC-B6B55C7740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25" name="Picture 24" descr="https://applications.labor.ny.gov/wpp/images/spacer.gif">
          <a:extLst>
            <a:ext uri="{FF2B5EF4-FFF2-40B4-BE49-F238E27FC236}">
              <a16:creationId xmlns:a16="http://schemas.microsoft.com/office/drawing/2014/main" id="{03385A5C-09D6-4130-A8EA-800859C98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26" name="Picture 25" descr="https://applications.labor.ny.gov/wpp/images/spacer.gif">
          <a:extLst>
            <a:ext uri="{FF2B5EF4-FFF2-40B4-BE49-F238E27FC236}">
              <a16:creationId xmlns:a16="http://schemas.microsoft.com/office/drawing/2014/main" id="{E405EA13-E77A-42C4-B802-430EE030F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27" name="Picture 26" descr="https://applications.labor.ny.gov/wpp/images/spacer.gif">
          <a:extLst>
            <a:ext uri="{FF2B5EF4-FFF2-40B4-BE49-F238E27FC236}">
              <a16:creationId xmlns:a16="http://schemas.microsoft.com/office/drawing/2014/main" id="{582499A8-91F2-485D-B672-651305265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28" name="Picture 27" descr="https://applications.labor.ny.gov/wpp/images/spacer.gif">
          <a:extLst>
            <a:ext uri="{FF2B5EF4-FFF2-40B4-BE49-F238E27FC236}">
              <a16:creationId xmlns:a16="http://schemas.microsoft.com/office/drawing/2014/main" id="{0A1EB0F8-4A92-4D99-940C-5BBFF2D433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29" name="Picture 28" descr="https://applications.labor.ny.gov/wpp/images/spacer.gif">
          <a:extLst>
            <a:ext uri="{FF2B5EF4-FFF2-40B4-BE49-F238E27FC236}">
              <a16:creationId xmlns:a16="http://schemas.microsoft.com/office/drawing/2014/main" id="{30810FB2-FB38-472C-AF52-33B03BCC05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30" name="Picture 29" descr="https://applications.labor.ny.gov/wpp/images/spacer.gif">
          <a:extLst>
            <a:ext uri="{FF2B5EF4-FFF2-40B4-BE49-F238E27FC236}">
              <a16:creationId xmlns:a16="http://schemas.microsoft.com/office/drawing/2014/main" id="{132773AF-2320-483C-BFD4-E95710FF2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31" name="Picture 30" descr="https://applications.labor.ny.gov/wpp/images/spacer.gif">
          <a:extLst>
            <a:ext uri="{FF2B5EF4-FFF2-40B4-BE49-F238E27FC236}">
              <a16:creationId xmlns:a16="http://schemas.microsoft.com/office/drawing/2014/main" id="{A3B1C1ED-6B70-4924-93B8-DDD3C6907E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32" name="Picture 31" descr="https://applications.labor.ny.gov/wpp/images/spacer.gif">
          <a:extLst>
            <a:ext uri="{FF2B5EF4-FFF2-40B4-BE49-F238E27FC236}">
              <a16:creationId xmlns:a16="http://schemas.microsoft.com/office/drawing/2014/main" id="{CB7F3C33-D83B-479F-B314-2C5F7CFD0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33" name="Picture 32" descr="https://applications.labor.ny.gov/wpp/images/spacer.gif">
          <a:extLst>
            <a:ext uri="{FF2B5EF4-FFF2-40B4-BE49-F238E27FC236}">
              <a16:creationId xmlns:a16="http://schemas.microsoft.com/office/drawing/2014/main" id="{C551FAD3-3ECD-4C9E-B8BC-5E797D6B9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34" name="Picture 33" descr="https://applications.labor.ny.gov/wpp/images/spacer.gif">
          <a:extLst>
            <a:ext uri="{FF2B5EF4-FFF2-40B4-BE49-F238E27FC236}">
              <a16:creationId xmlns:a16="http://schemas.microsoft.com/office/drawing/2014/main" id="{596AB4E2-42C5-44DA-9C37-F44A2E298B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35" name="Picture 34" descr="https://applications.labor.ny.gov/wpp/images/spacer.gif">
          <a:extLst>
            <a:ext uri="{FF2B5EF4-FFF2-40B4-BE49-F238E27FC236}">
              <a16:creationId xmlns:a16="http://schemas.microsoft.com/office/drawing/2014/main" id="{8E4A01FA-44E4-42B5-92E9-FB0ECA870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36" name="Picture 35" descr="https://applications.labor.ny.gov/wpp/images/spacer.gif">
          <a:extLst>
            <a:ext uri="{FF2B5EF4-FFF2-40B4-BE49-F238E27FC236}">
              <a16:creationId xmlns:a16="http://schemas.microsoft.com/office/drawing/2014/main" id="{0F8806B1-AAA6-4200-B14A-87C7E92CE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39</xdr:row>
      <xdr:rowOff>0</xdr:rowOff>
    </xdr:from>
    <xdr:ext cx="12700" cy="12700"/>
    <xdr:pic>
      <xdr:nvPicPr>
        <xdr:cNvPr id="37" name="Picture 36" descr="https://applications.labor.ny.gov/wpp/images/spacer.gif">
          <a:extLst>
            <a:ext uri="{FF2B5EF4-FFF2-40B4-BE49-F238E27FC236}">
              <a16:creationId xmlns:a16="http://schemas.microsoft.com/office/drawing/2014/main" id="{6C23831C-D330-420D-A1D6-AC7F21FB75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39</xdr:row>
      <xdr:rowOff>0</xdr:rowOff>
    </xdr:from>
    <xdr:to>
      <xdr:col>1</xdr:col>
      <xdr:colOff>16510</xdr:colOff>
      <xdr:row>39</xdr:row>
      <xdr:rowOff>16510</xdr:rowOff>
    </xdr:to>
    <xdr:pic>
      <xdr:nvPicPr>
        <xdr:cNvPr id="38" name="Picture 37" descr="https://applications.labor.ny.gov/wpp/images/spacer.gif">
          <a:extLst>
            <a:ext uri="{FF2B5EF4-FFF2-40B4-BE49-F238E27FC236}">
              <a16:creationId xmlns:a16="http://schemas.microsoft.com/office/drawing/2014/main" id="{F2FE1B32-AB6D-4A07-9E59-499D7FCC7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39" name="Picture 38" descr="https://applications.labor.ny.gov/wpp/images/spacer.gif">
          <a:extLst>
            <a:ext uri="{FF2B5EF4-FFF2-40B4-BE49-F238E27FC236}">
              <a16:creationId xmlns:a16="http://schemas.microsoft.com/office/drawing/2014/main" id="{DF3E04E0-B437-4380-873D-17445D83E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40" name="Picture 39" descr="https://applications.labor.ny.gov/wpp/images/spacer.gif">
          <a:extLst>
            <a:ext uri="{FF2B5EF4-FFF2-40B4-BE49-F238E27FC236}">
              <a16:creationId xmlns:a16="http://schemas.microsoft.com/office/drawing/2014/main" id="{1DEA101D-C688-4044-861D-2D0BD1598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39</xdr:row>
      <xdr:rowOff>0</xdr:rowOff>
    </xdr:from>
    <xdr:ext cx="12700" cy="12700"/>
    <xdr:pic>
      <xdr:nvPicPr>
        <xdr:cNvPr id="41" name="Picture 40" descr="https://applications.labor.ny.gov/wpp/images/spacer.gif">
          <a:extLst>
            <a:ext uri="{FF2B5EF4-FFF2-40B4-BE49-F238E27FC236}">
              <a16:creationId xmlns:a16="http://schemas.microsoft.com/office/drawing/2014/main" id="{DB78C975-8884-4026-9F21-27BF4AE66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39</xdr:row>
      <xdr:rowOff>0</xdr:rowOff>
    </xdr:from>
    <xdr:to>
      <xdr:col>1</xdr:col>
      <xdr:colOff>16510</xdr:colOff>
      <xdr:row>39</xdr:row>
      <xdr:rowOff>16510</xdr:rowOff>
    </xdr:to>
    <xdr:pic>
      <xdr:nvPicPr>
        <xdr:cNvPr id="42" name="Picture 41" descr="https://applications.labor.ny.gov/wpp/images/spacer.gif">
          <a:extLst>
            <a:ext uri="{FF2B5EF4-FFF2-40B4-BE49-F238E27FC236}">
              <a16:creationId xmlns:a16="http://schemas.microsoft.com/office/drawing/2014/main" id="{941BF91C-8F82-4A21-8931-EB4E948499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43" name="Picture 42" descr="https://applications.labor.ny.gov/wpp/images/spacer.gif">
          <a:extLst>
            <a:ext uri="{FF2B5EF4-FFF2-40B4-BE49-F238E27FC236}">
              <a16:creationId xmlns:a16="http://schemas.microsoft.com/office/drawing/2014/main" id="{93E46CEE-4B7C-49F6-AE6D-F16673F1B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44" name="Picture 43" descr="https://applications.labor.ny.gov/wpp/images/spacer.gif">
          <a:extLst>
            <a:ext uri="{FF2B5EF4-FFF2-40B4-BE49-F238E27FC236}">
              <a16:creationId xmlns:a16="http://schemas.microsoft.com/office/drawing/2014/main" id="{D745F800-F0C7-4AF5-8CC6-66804E410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45" name="Picture 44" descr="https://applications.labor.ny.gov/wpp/images/spacer.gif">
          <a:extLst>
            <a:ext uri="{FF2B5EF4-FFF2-40B4-BE49-F238E27FC236}">
              <a16:creationId xmlns:a16="http://schemas.microsoft.com/office/drawing/2014/main" id="{E0E27E05-9FA3-415B-B407-8837BE0D4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46" name="Picture 45" descr="https://applications.labor.ny.gov/wpp/images/spacer.gif">
          <a:extLst>
            <a:ext uri="{FF2B5EF4-FFF2-40B4-BE49-F238E27FC236}">
              <a16:creationId xmlns:a16="http://schemas.microsoft.com/office/drawing/2014/main" id="{ADA825C1-9FD4-44E2-9173-5E6B98FB24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47" name="Picture 46" descr="https://applications.labor.ny.gov/wpp/images/spacer.gif">
          <a:extLst>
            <a:ext uri="{FF2B5EF4-FFF2-40B4-BE49-F238E27FC236}">
              <a16:creationId xmlns:a16="http://schemas.microsoft.com/office/drawing/2014/main" id="{86D0FAC8-3070-4D53-8D97-934798565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48" name="Picture 47" descr="https://applications.labor.ny.gov/wpp/images/spacer.gif">
          <a:extLst>
            <a:ext uri="{FF2B5EF4-FFF2-40B4-BE49-F238E27FC236}">
              <a16:creationId xmlns:a16="http://schemas.microsoft.com/office/drawing/2014/main" id="{2999F284-D9DA-41E5-883A-7CA1573660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49" name="Picture 48" descr="https://applications.labor.ny.gov/wpp/images/spacer.gif">
          <a:extLst>
            <a:ext uri="{FF2B5EF4-FFF2-40B4-BE49-F238E27FC236}">
              <a16:creationId xmlns:a16="http://schemas.microsoft.com/office/drawing/2014/main" id="{C0EE14F0-690E-4520-8779-200991FD6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50" name="Picture 49" descr="https://applications.labor.ny.gov/wpp/images/spacer.gif">
          <a:extLst>
            <a:ext uri="{FF2B5EF4-FFF2-40B4-BE49-F238E27FC236}">
              <a16:creationId xmlns:a16="http://schemas.microsoft.com/office/drawing/2014/main" id="{8965A900-4F91-43E2-9280-6C057B4A1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51" name="Picture 50" descr="https://applications.labor.ny.gov/wpp/images/spacer.gif">
          <a:extLst>
            <a:ext uri="{FF2B5EF4-FFF2-40B4-BE49-F238E27FC236}">
              <a16:creationId xmlns:a16="http://schemas.microsoft.com/office/drawing/2014/main" id="{94468105-ED57-48C0-BEC3-4F4113C52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52" name="Picture 51" descr="https://applications.labor.ny.gov/wpp/images/spacer.gif">
          <a:extLst>
            <a:ext uri="{FF2B5EF4-FFF2-40B4-BE49-F238E27FC236}">
              <a16:creationId xmlns:a16="http://schemas.microsoft.com/office/drawing/2014/main" id="{C59DAEEF-7D31-4388-A9A2-F9F6D8F6F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53" name="Picture 52" descr="https://applications.labor.ny.gov/wpp/images/spacer.gif">
          <a:extLst>
            <a:ext uri="{FF2B5EF4-FFF2-40B4-BE49-F238E27FC236}">
              <a16:creationId xmlns:a16="http://schemas.microsoft.com/office/drawing/2014/main" id="{E9A075A0-3E4D-4532-AFF5-65E842972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54" name="Picture 53" descr="https://applications.labor.ny.gov/wpp/images/spacer.gif">
          <a:extLst>
            <a:ext uri="{FF2B5EF4-FFF2-40B4-BE49-F238E27FC236}">
              <a16:creationId xmlns:a16="http://schemas.microsoft.com/office/drawing/2014/main" id="{0BC33008-C782-4099-B0C9-DB1247929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39</xdr:row>
      <xdr:rowOff>0</xdr:rowOff>
    </xdr:from>
    <xdr:ext cx="12700" cy="12700"/>
    <xdr:pic>
      <xdr:nvPicPr>
        <xdr:cNvPr id="55" name="Picture 54" descr="https://applications.labor.ny.gov/wpp/images/spacer.gif">
          <a:extLst>
            <a:ext uri="{FF2B5EF4-FFF2-40B4-BE49-F238E27FC236}">
              <a16:creationId xmlns:a16="http://schemas.microsoft.com/office/drawing/2014/main" id="{37FC2087-5FC1-41D3-9A36-521EEFC3AA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39</xdr:row>
      <xdr:rowOff>0</xdr:rowOff>
    </xdr:from>
    <xdr:to>
      <xdr:col>1</xdr:col>
      <xdr:colOff>16510</xdr:colOff>
      <xdr:row>39</xdr:row>
      <xdr:rowOff>16510</xdr:rowOff>
    </xdr:to>
    <xdr:pic>
      <xdr:nvPicPr>
        <xdr:cNvPr id="56" name="Picture 55" descr="https://applications.labor.ny.gov/wpp/images/spacer.gif">
          <a:extLst>
            <a:ext uri="{FF2B5EF4-FFF2-40B4-BE49-F238E27FC236}">
              <a16:creationId xmlns:a16="http://schemas.microsoft.com/office/drawing/2014/main" id="{E7597795-CA68-4230-ABCF-05DD141AA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57" name="Picture 56" descr="https://applications.labor.ny.gov/wpp/images/spacer.gif">
          <a:extLst>
            <a:ext uri="{FF2B5EF4-FFF2-40B4-BE49-F238E27FC236}">
              <a16:creationId xmlns:a16="http://schemas.microsoft.com/office/drawing/2014/main" id="{ECF914C2-E05D-4B26-9095-7F33E9ACD6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58" name="Picture 57" descr="https://applications.labor.ny.gov/wpp/images/spacer.gif">
          <a:extLst>
            <a:ext uri="{FF2B5EF4-FFF2-40B4-BE49-F238E27FC236}">
              <a16:creationId xmlns:a16="http://schemas.microsoft.com/office/drawing/2014/main" id="{20844602-613D-4C2F-9A4F-44A176F63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39</xdr:row>
      <xdr:rowOff>0</xdr:rowOff>
    </xdr:from>
    <xdr:ext cx="12700" cy="12700"/>
    <xdr:pic>
      <xdr:nvPicPr>
        <xdr:cNvPr id="59" name="Picture 58" descr="https://applications.labor.ny.gov/wpp/images/spacer.gif">
          <a:extLst>
            <a:ext uri="{FF2B5EF4-FFF2-40B4-BE49-F238E27FC236}">
              <a16:creationId xmlns:a16="http://schemas.microsoft.com/office/drawing/2014/main" id="{FAC72E29-3117-41D4-9136-1B62E3CDE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39</xdr:row>
      <xdr:rowOff>0</xdr:rowOff>
    </xdr:from>
    <xdr:to>
      <xdr:col>1</xdr:col>
      <xdr:colOff>16510</xdr:colOff>
      <xdr:row>39</xdr:row>
      <xdr:rowOff>16510</xdr:rowOff>
    </xdr:to>
    <xdr:pic>
      <xdr:nvPicPr>
        <xdr:cNvPr id="60" name="Picture 59" descr="https://applications.labor.ny.gov/wpp/images/spacer.gif">
          <a:extLst>
            <a:ext uri="{FF2B5EF4-FFF2-40B4-BE49-F238E27FC236}">
              <a16:creationId xmlns:a16="http://schemas.microsoft.com/office/drawing/2014/main" id="{BCFC0702-E7A3-470A-B997-E8DA593AD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61" name="Picture 60" descr="https://applications.labor.ny.gov/wpp/images/spacer.gif">
          <a:extLst>
            <a:ext uri="{FF2B5EF4-FFF2-40B4-BE49-F238E27FC236}">
              <a16:creationId xmlns:a16="http://schemas.microsoft.com/office/drawing/2014/main" id="{533C26EC-8831-46ED-8126-4AD51E189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62" name="Picture 61" descr="https://applications.labor.ny.gov/wpp/images/spacer.gif">
          <a:extLst>
            <a:ext uri="{FF2B5EF4-FFF2-40B4-BE49-F238E27FC236}">
              <a16:creationId xmlns:a16="http://schemas.microsoft.com/office/drawing/2014/main" id="{E57D74E5-0E33-4F0E-918C-C30F23AB3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63" name="Picture 62" descr="https://applications.labor.ny.gov/wpp/images/spacer.gif">
          <a:extLst>
            <a:ext uri="{FF2B5EF4-FFF2-40B4-BE49-F238E27FC236}">
              <a16:creationId xmlns:a16="http://schemas.microsoft.com/office/drawing/2014/main" id="{C7D7122E-72B7-4BC6-A036-151E6B4DC4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64" name="Picture 63" descr="https://applications.labor.ny.gov/wpp/images/spacer.gif">
          <a:extLst>
            <a:ext uri="{FF2B5EF4-FFF2-40B4-BE49-F238E27FC236}">
              <a16:creationId xmlns:a16="http://schemas.microsoft.com/office/drawing/2014/main" id="{7C1E5CE5-031C-418A-8467-B5CD517CB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65" name="Picture 64" descr="https://applications.labor.ny.gov/wpp/images/spacer.gif">
          <a:extLst>
            <a:ext uri="{FF2B5EF4-FFF2-40B4-BE49-F238E27FC236}">
              <a16:creationId xmlns:a16="http://schemas.microsoft.com/office/drawing/2014/main" id="{ECFB760B-4734-4C2C-B5D8-1B6AD7AAA4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66" name="Picture 65" descr="https://applications.labor.ny.gov/wpp/images/spacer.gif">
          <a:extLst>
            <a:ext uri="{FF2B5EF4-FFF2-40B4-BE49-F238E27FC236}">
              <a16:creationId xmlns:a16="http://schemas.microsoft.com/office/drawing/2014/main" id="{D62E6E49-6B6A-41F0-8E11-7BA23913A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67" name="Picture 66" descr="https://applications.labor.ny.gov/wpp/images/spacer.gif">
          <a:extLst>
            <a:ext uri="{FF2B5EF4-FFF2-40B4-BE49-F238E27FC236}">
              <a16:creationId xmlns:a16="http://schemas.microsoft.com/office/drawing/2014/main" id="{73AE5B60-9EF0-487E-B728-C6751B544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39</xdr:row>
      <xdr:rowOff>0</xdr:rowOff>
    </xdr:from>
    <xdr:ext cx="12700" cy="12700"/>
    <xdr:pic>
      <xdr:nvPicPr>
        <xdr:cNvPr id="68" name="Picture 67" descr="https://applications.labor.ny.gov/wpp/images/spacer.gif">
          <a:extLst>
            <a:ext uri="{FF2B5EF4-FFF2-40B4-BE49-F238E27FC236}">
              <a16:creationId xmlns:a16="http://schemas.microsoft.com/office/drawing/2014/main" id="{8D3CBB11-12B5-4DC1-8AAF-7079E3C00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39</xdr:row>
      <xdr:rowOff>0</xdr:rowOff>
    </xdr:from>
    <xdr:to>
      <xdr:col>1</xdr:col>
      <xdr:colOff>16510</xdr:colOff>
      <xdr:row>39</xdr:row>
      <xdr:rowOff>16510</xdr:rowOff>
    </xdr:to>
    <xdr:pic>
      <xdr:nvPicPr>
        <xdr:cNvPr id="69" name="Picture 68" descr="https://applications.labor.ny.gov/wpp/images/spacer.gif">
          <a:extLst>
            <a:ext uri="{FF2B5EF4-FFF2-40B4-BE49-F238E27FC236}">
              <a16:creationId xmlns:a16="http://schemas.microsoft.com/office/drawing/2014/main" id="{04EE615D-7A3F-4A64-AE0B-2E38B2CCC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70" name="Picture 69" descr="https://applications.labor.ny.gov/wpp/images/spacer.gif">
          <a:extLst>
            <a:ext uri="{FF2B5EF4-FFF2-40B4-BE49-F238E27FC236}">
              <a16:creationId xmlns:a16="http://schemas.microsoft.com/office/drawing/2014/main" id="{75A3801A-3D69-4337-A85C-B5FD3EC9B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71" name="Picture 70" descr="https://applications.labor.ny.gov/wpp/images/spacer.gif">
          <a:extLst>
            <a:ext uri="{FF2B5EF4-FFF2-40B4-BE49-F238E27FC236}">
              <a16:creationId xmlns:a16="http://schemas.microsoft.com/office/drawing/2014/main" id="{E48D2ACC-2BE1-4F96-B116-9757CA34F2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39</xdr:row>
      <xdr:rowOff>0</xdr:rowOff>
    </xdr:from>
    <xdr:ext cx="12700" cy="12700"/>
    <xdr:pic>
      <xdr:nvPicPr>
        <xdr:cNvPr id="72" name="Picture 71" descr="https://applications.labor.ny.gov/wpp/images/spacer.gif">
          <a:extLst>
            <a:ext uri="{FF2B5EF4-FFF2-40B4-BE49-F238E27FC236}">
              <a16:creationId xmlns:a16="http://schemas.microsoft.com/office/drawing/2014/main" id="{89ADB693-D93E-47A9-ADF2-75CF795F9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39</xdr:row>
      <xdr:rowOff>0</xdr:rowOff>
    </xdr:from>
    <xdr:to>
      <xdr:col>1</xdr:col>
      <xdr:colOff>16510</xdr:colOff>
      <xdr:row>39</xdr:row>
      <xdr:rowOff>16510</xdr:rowOff>
    </xdr:to>
    <xdr:pic>
      <xdr:nvPicPr>
        <xdr:cNvPr id="73" name="Picture 72" descr="https://applications.labor.ny.gov/wpp/images/spacer.gif">
          <a:extLst>
            <a:ext uri="{FF2B5EF4-FFF2-40B4-BE49-F238E27FC236}">
              <a16:creationId xmlns:a16="http://schemas.microsoft.com/office/drawing/2014/main" id="{8C19F901-6D09-431C-83EA-A8663FD61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74" name="Picture 73" descr="https://applications.labor.ny.gov/wpp/images/spacer.gif">
          <a:extLst>
            <a:ext uri="{FF2B5EF4-FFF2-40B4-BE49-F238E27FC236}">
              <a16:creationId xmlns:a16="http://schemas.microsoft.com/office/drawing/2014/main" id="{B6CE7C60-7432-48EE-B59C-106E344FD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16510</xdr:colOff>
      <xdr:row>39</xdr:row>
      <xdr:rowOff>16510</xdr:rowOff>
    </xdr:to>
    <xdr:pic>
      <xdr:nvPicPr>
        <xdr:cNvPr id="75" name="Picture 74" descr="https://applications.labor.ny.gov/wpp/images/spacer.gif">
          <a:extLst>
            <a:ext uri="{FF2B5EF4-FFF2-40B4-BE49-F238E27FC236}">
              <a16:creationId xmlns:a16="http://schemas.microsoft.com/office/drawing/2014/main" id="{430FC0FD-9C8F-4CBF-AB71-1C1CE7007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10"/>
  <sheetViews>
    <sheetView topLeftCell="A7" zoomScale="70" zoomScaleNormal="70" workbookViewId="0">
      <selection activeCell="N33" sqref="N33"/>
    </sheetView>
  </sheetViews>
  <sheetFormatPr defaultColWidth="9.28515625" defaultRowHeight="12.75"/>
  <cols>
    <col min="1" max="1" width="9.28515625" style="1"/>
    <col min="2" max="2" width="52.7109375" style="1" customWidth="1"/>
    <col min="3" max="4" width="9.28515625" style="1"/>
    <col min="5" max="5" width="10.42578125" style="1" customWidth="1"/>
    <col min="6" max="6" width="9.28515625" style="1" customWidth="1"/>
    <col min="7" max="10" width="9.28515625" style="1"/>
    <col min="11" max="11" width="12.42578125" style="1" customWidth="1"/>
    <col min="12" max="16384" width="9.28515625" style="1"/>
  </cols>
  <sheetData>
    <row r="1" spans="1:11" s="10" customFormat="1" ht="18">
      <c r="A1" s="248" t="s">
        <v>55</v>
      </c>
      <c r="B1" s="248"/>
      <c r="C1" s="248"/>
      <c r="D1" s="248"/>
      <c r="E1" s="248"/>
      <c r="F1" s="248"/>
      <c r="G1" s="248"/>
      <c r="H1" s="248"/>
      <c r="I1" s="248"/>
    </row>
    <row r="2" spans="1:11" s="10" customFormat="1" ht="15">
      <c r="A2" s="249" t="s">
        <v>54</v>
      </c>
      <c r="B2" s="249"/>
      <c r="C2" s="249"/>
      <c r="D2" s="249"/>
      <c r="E2" s="249"/>
      <c r="F2" s="249"/>
      <c r="G2" s="249"/>
      <c r="H2" s="249"/>
      <c r="I2" s="249"/>
    </row>
    <row r="3" spans="1:11" s="10" customFormat="1">
      <c r="C3" s="16"/>
      <c r="D3" s="15"/>
      <c r="E3" s="15"/>
      <c r="F3" s="15"/>
    </row>
    <row r="4" spans="1:11" ht="27" customHeight="1">
      <c r="B4" s="253" t="s">
        <v>46</v>
      </c>
      <c r="C4" s="254"/>
      <c r="D4" s="254"/>
      <c r="E4" s="254"/>
      <c r="F4" s="254"/>
      <c r="G4" s="254"/>
      <c r="H4" s="254"/>
      <c r="I4" s="254"/>
      <c r="J4" s="254"/>
      <c r="K4" s="254"/>
    </row>
    <row r="5" spans="1:11" s="10" customFormat="1" ht="15.75">
      <c r="B5" s="21" t="s">
        <v>0</v>
      </c>
      <c r="C5" s="250" t="s">
        <v>7</v>
      </c>
      <c r="D5" s="251"/>
      <c r="E5" s="252"/>
    </row>
    <row r="6" spans="1:11" s="10" customFormat="1" ht="15.75">
      <c r="B6" s="34" t="s">
        <v>19</v>
      </c>
      <c r="C6" s="250" t="s">
        <v>20</v>
      </c>
      <c r="D6" s="251"/>
      <c r="E6" s="252"/>
    </row>
    <row r="7" spans="1:11" s="10" customFormat="1" ht="15.75">
      <c r="B7" s="30"/>
      <c r="C7" s="31" t="s">
        <v>21</v>
      </c>
      <c r="D7" s="36" t="s">
        <v>22</v>
      </c>
    </row>
    <row r="8" spans="1:11" s="10" customFormat="1" ht="15.75">
      <c r="B8" s="30"/>
      <c r="C8" s="31"/>
      <c r="D8" s="36"/>
    </row>
    <row r="9" spans="1:11" s="10" customFormat="1" ht="15.75">
      <c r="B9" s="30" t="s">
        <v>9</v>
      </c>
      <c r="C9" s="257" t="s">
        <v>23</v>
      </c>
      <c r="D9" s="257"/>
      <c r="E9" s="257"/>
      <c r="F9" s="257"/>
      <c r="G9" s="257"/>
      <c r="H9" s="257"/>
      <c r="I9" s="257"/>
      <c r="J9" s="257"/>
      <c r="K9" s="257"/>
    </row>
    <row r="10" spans="1:11" s="10" customFormat="1" ht="15.75">
      <c r="B10" s="30"/>
      <c r="C10" s="32" t="s">
        <v>10</v>
      </c>
      <c r="D10" s="27" t="s">
        <v>11</v>
      </c>
      <c r="E10" s="27" t="s">
        <v>12</v>
      </c>
      <c r="F10" s="27" t="s">
        <v>13</v>
      </c>
      <c r="G10" s="33" t="s">
        <v>14</v>
      </c>
      <c r="H10" s="33" t="s">
        <v>15</v>
      </c>
      <c r="I10" s="33" t="s">
        <v>16</v>
      </c>
      <c r="J10" s="33" t="s">
        <v>17</v>
      </c>
      <c r="K10" s="33" t="s">
        <v>18</v>
      </c>
    </row>
    <row r="11" spans="1:11" s="10" customFormat="1" ht="15.75">
      <c r="B11" s="30"/>
      <c r="C11" s="32"/>
      <c r="D11" s="27"/>
      <c r="E11" s="27"/>
      <c r="F11" s="27"/>
      <c r="G11" s="33"/>
      <c r="H11" s="33"/>
      <c r="I11" s="33"/>
      <c r="J11" s="33"/>
      <c r="K11" s="33"/>
    </row>
    <row r="12" spans="1:11" s="10" customFormat="1">
      <c r="B12" s="13"/>
      <c r="C12" s="14"/>
    </row>
    <row r="13" spans="1:11" ht="246" customHeight="1">
      <c r="B13" s="261" t="s">
        <v>153</v>
      </c>
      <c r="C13" s="262"/>
      <c r="D13" s="262"/>
      <c r="E13" s="262"/>
      <c r="F13" s="262"/>
      <c r="G13" s="262"/>
      <c r="H13" s="262"/>
      <c r="I13" s="262"/>
      <c r="J13" s="262"/>
      <c r="K13" s="262"/>
    </row>
    <row r="14" spans="1:11" ht="17.850000000000001" customHeight="1"/>
    <row r="15" spans="1:11" s="10" customFormat="1" ht="47.25" customHeight="1">
      <c r="B15" s="258" t="s">
        <v>135</v>
      </c>
      <c r="C15" s="259"/>
      <c r="D15" s="259"/>
      <c r="E15" s="259"/>
      <c r="F15" s="259"/>
      <c r="G15" s="259"/>
      <c r="H15" s="259"/>
      <c r="I15" s="259"/>
      <c r="J15" s="259"/>
      <c r="K15" s="259"/>
    </row>
    <row r="16" spans="1:11" s="10" customFormat="1" ht="17.850000000000001" customHeight="1" thickBot="1"/>
    <row r="17" spans="2:11" ht="34.5" customHeight="1" thickBot="1">
      <c r="B17" s="263" t="s">
        <v>122</v>
      </c>
      <c r="C17" s="264"/>
      <c r="D17" s="264"/>
      <c r="E17" s="264"/>
      <c r="F17" s="264"/>
      <c r="G17" s="264"/>
      <c r="H17" s="264"/>
      <c r="I17" s="264"/>
      <c r="J17" s="264"/>
      <c r="K17" s="265"/>
    </row>
    <row r="18" spans="2:11" s="10" customFormat="1" ht="15.75">
      <c r="B18" s="7"/>
    </row>
    <row r="19" spans="2:11" s="10" customFormat="1" ht="110.25" customHeight="1">
      <c r="B19" s="260" t="s">
        <v>129</v>
      </c>
      <c r="C19" s="256"/>
      <c r="D19" s="256"/>
      <c r="E19" s="256"/>
      <c r="F19" s="256"/>
      <c r="G19" s="256"/>
      <c r="H19" s="256"/>
      <c r="I19" s="256"/>
      <c r="J19" s="256"/>
      <c r="K19" s="256"/>
    </row>
    <row r="20" spans="2:11" s="3" customFormat="1" ht="15.75">
      <c r="B20" s="4"/>
    </row>
    <row r="21" spans="2:11" ht="51.75" customHeight="1">
      <c r="B21" s="260" t="s">
        <v>130</v>
      </c>
      <c r="C21" s="256"/>
      <c r="D21" s="256"/>
      <c r="E21" s="256"/>
      <c r="F21" s="256"/>
      <c r="G21" s="256"/>
      <c r="H21" s="256"/>
      <c r="I21" s="256"/>
      <c r="J21" s="256"/>
      <c r="K21" s="256"/>
    </row>
    <row r="22" spans="2:11" s="3" customFormat="1"/>
    <row r="23" spans="2:11" ht="50.25" customHeight="1">
      <c r="B23" s="255" t="s">
        <v>149</v>
      </c>
      <c r="C23" s="256"/>
      <c r="D23" s="256"/>
      <c r="E23" s="256"/>
      <c r="F23" s="256"/>
      <c r="G23" s="256"/>
      <c r="H23" s="256"/>
      <c r="I23" s="256"/>
      <c r="J23" s="256"/>
      <c r="K23" s="256"/>
    </row>
    <row r="24" spans="2:11" ht="15.75">
      <c r="B24" s="2"/>
    </row>
    <row r="25" spans="2:11" ht="48.75" customHeight="1">
      <c r="B25" s="255" t="s">
        <v>128</v>
      </c>
      <c r="C25" s="256"/>
      <c r="D25" s="256"/>
      <c r="E25" s="256"/>
      <c r="F25" s="256"/>
      <c r="G25" s="256"/>
      <c r="H25" s="256"/>
      <c r="I25" s="256"/>
      <c r="J25" s="256"/>
      <c r="K25" s="256"/>
    </row>
    <row r="26" spans="2:11" ht="15.75" customHeight="1"/>
    <row r="27" spans="2:11" ht="33" customHeight="1">
      <c r="B27" s="236" t="s">
        <v>133</v>
      </c>
      <c r="C27" s="237"/>
      <c r="D27" s="237"/>
      <c r="E27" s="237"/>
      <c r="F27" s="237"/>
      <c r="G27" s="237"/>
      <c r="H27" s="237"/>
      <c r="I27" s="237"/>
      <c r="J27" s="237"/>
      <c r="K27" s="237"/>
    </row>
    <row r="29" spans="2:11" ht="71.25" customHeight="1">
      <c r="B29" s="236" t="s">
        <v>138</v>
      </c>
      <c r="C29" s="237"/>
      <c r="D29" s="237"/>
      <c r="E29" s="237"/>
      <c r="F29" s="237"/>
      <c r="G29" s="237"/>
      <c r="H29" s="237"/>
      <c r="I29" s="237"/>
      <c r="J29" s="237"/>
      <c r="K29" s="237"/>
    </row>
    <row r="30" spans="2:11" s="9" customFormat="1" ht="15.75">
      <c r="B30" s="8"/>
    </row>
    <row r="31" spans="2:11" s="9" customFormat="1" ht="87.75" customHeight="1">
      <c r="B31" s="236" t="s">
        <v>131</v>
      </c>
      <c r="C31" s="236"/>
      <c r="D31" s="236"/>
      <c r="E31" s="236"/>
      <c r="F31" s="236"/>
      <c r="G31" s="236"/>
      <c r="H31" s="236"/>
      <c r="I31" s="236"/>
      <c r="J31" s="236"/>
      <c r="K31" s="236"/>
    </row>
    <row r="32" spans="2:11" ht="15.75">
      <c r="B32" s="2"/>
    </row>
    <row r="33" spans="2:11" s="6" customFormat="1" ht="50.25" customHeight="1">
      <c r="B33" s="236" t="s">
        <v>144</v>
      </c>
      <c r="C33" s="238"/>
      <c r="D33" s="238"/>
      <c r="E33" s="238"/>
      <c r="F33" s="238"/>
      <c r="G33" s="238"/>
      <c r="H33" s="238"/>
      <c r="I33" s="238"/>
      <c r="J33" s="238"/>
      <c r="K33" s="238"/>
    </row>
    <row r="34" spans="2:11" s="6" customFormat="1" ht="15.75">
      <c r="B34" s="5"/>
    </row>
    <row r="35" spans="2:11" ht="22.5" customHeight="1">
      <c r="B35" s="236" t="s">
        <v>132</v>
      </c>
      <c r="C35" s="237"/>
      <c r="D35" s="237"/>
      <c r="E35" s="237"/>
      <c r="F35" s="237"/>
      <c r="G35" s="237"/>
      <c r="H35" s="237"/>
      <c r="I35" s="237"/>
      <c r="J35" s="237"/>
      <c r="K35" s="237"/>
    </row>
    <row r="36" spans="2:11" ht="15.75" customHeight="1"/>
    <row r="37" spans="2:11" ht="211.5" customHeight="1">
      <c r="B37" s="234" t="s">
        <v>154</v>
      </c>
      <c r="C37" s="235"/>
      <c r="D37" s="235"/>
      <c r="E37" s="235"/>
      <c r="F37" s="235"/>
      <c r="G37" s="235"/>
      <c r="H37" s="235"/>
      <c r="I37" s="235"/>
      <c r="J37" s="235"/>
      <c r="K37" s="235"/>
    </row>
    <row r="38" spans="2:11" s="10" customFormat="1" ht="15.75">
      <c r="B38" s="40"/>
      <c r="C38" s="41"/>
      <c r="D38" s="41"/>
      <c r="E38" s="41"/>
      <c r="F38" s="41"/>
      <c r="G38" s="41"/>
      <c r="H38" s="41"/>
      <c r="I38" s="41"/>
      <c r="J38" s="41"/>
      <c r="K38" s="41"/>
    </row>
    <row r="39" spans="2:11" s="10" customFormat="1" ht="91.5" customHeight="1" thickBot="1">
      <c r="B39" s="269" t="s">
        <v>126</v>
      </c>
      <c r="C39" s="270"/>
      <c r="D39" s="270"/>
      <c r="E39" s="270"/>
      <c r="F39" s="270"/>
      <c r="G39" s="270"/>
      <c r="H39" s="270"/>
      <c r="I39" s="270"/>
      <c r="J39" s="270"/>
      <c r="K39" s="271"/>
    </row>
    <row r="40" spans="2:11" s="14" customFormat="1" ht="14.25">
      <c r="B40" s="39"/>
      <c r="C40" s="39"/>
      <c r="D40" s="39"/>
      <c r="E40" s="39"/>
      <c r="F40" s="39"/>
      <c r="G40" s="39"/>
      <c r="H40" s="39"/>
      <c r="I40" s="39"/>
      <c r="J40" s="39"/>
      <c r="K40" s="39"/>
    </row>
    <row r="41" spans="2:11" s="10" customFormat="1" ht="76.5" customHeight="1">
      <c r="B41" s="272" t="s">
        <v>123</v>
      </c>
      <c r="C41" s="273"/>
      <c r="D41" s="273"/>
      <c r="E41" s="273"/>
      <c r="F41" s="273"/>
      <c r="G41" s="273"/>
      <c r="H41" s="273"/>
      <c r="I41" s="273"/>
      <c r="J41" s="273"/>
      <c r="K41" s="274"/>
    </row>
    <row r="42" spans="2:11" s="11" customFormat="1" ht="14.25">
      <c r="B42" s="39"/>
      <c r="C42" s="39"/>
      <c r="D42" s="39"/>
      <c r="E42" s="39"/>
      <c r="F42" s="39"/>
      <c r="G42" s="39"/>
      <c r="H42" s="39"/>
      <c r="I42" s="39"/>
      <c r="J42" s="39"/>
      <c r="K42" s="39"/>
    </row>
    <row r="43" spans="2:11" s="10" customFormat="1" ht="19.5" customHeight="1">
      <c r="B43" s="272" t="s">
        <v>109</v>
      </c>
      <c r="C43" s="273"/>
      <c r="D43" s="273"/>
      <c r="E43" s="273"/>
      <c r="F43" s="273"/>
      <c r="G43" s="273"/>
      <c r="H43" s="273"/>
      <c r="I43" s="273"/>
      <c r="J43" s="273"/>
      <c r="K43" s="274"/>
    </row>
    <row r="44" spans="2:11" s="14" customFormat="1" ht="15.75">
      <c r="B44" s="38"/>
    </row>
    <row r="45" spans="2:11" s="14" customFormat="1" ht="40.5" customHeight="1">
      <c r="B45" s="239" t="s">
        <v>150</v>
      </c>
      <c r="C45" s="240"/>
      <c r="D45" s="240"/>
      <c r="E45" s="240"/>
      <c r="F45" s="240"/>
      <c r="G45" s="240"/>
      <c r="H45" s="240"/>
      <c r="I45" s="240"/>
      <c r="J45" s="240"/>
      <c r="K45" s="241"/>
    </row>
    <row r="46" spans="2:11" s="14" customFormat="1" ht="15.75">
      <c r="B46" s="38"/>
    </row>
    <row r="47" spans="2:11" s="14" customFormat="1" ht="21.75" customHeight="1">
      <c r="B47" s="245" t="s">
        <v>106</v>
      </c>
      <c r="C47" s="246"/>
      <c r="D47" s="246"/>
      <c r="E47" s="246"/>
      <c r="F47" s="246"/>
      <c r="G47" s="246"/>
      <c r="H47" s="246"/>
      <c r="I47" s="246"/>
      <c r="J47" s="246"/>
      <c r="K47" s="247"/>
    </row>
    <row r="48" spans="2:11" s="14" customFormat="1" ht="15.75">
      <c r="B48" s="38"/>
    </row>
    <row r="49" spans="1:11" s="14" customFormat="1" ht="17.25" customHeight="1">
      <c r="B49" s="239" t="s">
        <v>107</v>
      </c>
      <c r="C49" s="240"/>
      <c r="D49" s="240"/>
      <c r="E49" s="240"/>
      <c r="F49" s="240"/>
      <c r="G49" s="240"/>
      <c r="H49" s="240"/>
      <c r="I49" s="240"/>
      <c r="J49" s="240"/>
      <c r="K49" s="241"/>
    </row>
    <row r="50" spans="1:11" s="14" customFormat="1" ht="15.75">
      <c r="B50" s="38"/>
    </row>
    <row r="51" spans="1:11" s="14" customFormat="1" ht="72" customHeight="1">
      <c r="B51" s="239" t="s">
        <v>127</v>
      </c>
      <c r="C51" s="246"/>
      <c r="D51" s="246"/>
      <c r="E51" s="246"/>
      <c r="F51" s="246"/>
      <c r="G51" s="246"/>
      <c r="H51" s="246"/>
      <c r="I51" s="246"/>
      <c r="J51" s="246"/>
      <c r="K51" s="247"/>
    </row>
    <row r="52" spans="1:11" s="14" customFormat="1" ht="15.75">
      <c r="B52" s="38"/>
    </row>
    <row r="53" spans="1:11" s="14" customFormat="1" ht="64.5" customHeight="1">
      <c r="B53" s="239" t="s">
        <v>145</v>
      </c>
      <c r="C53" s="240"/>
      <c r="D53" s="240"/>
      <c r="E53" s="240"/>
      <c r="F53" s="240"/>
      <c r="G53" s="240"/>
      <c r="H53" s="240"/>
      <c r="I53" s="240"/>
      <c r="J53" s="240"/>
      <c r="K53" s="241"/>
    </row>
    <row r="54" spans="1:11" s="14" customFormat="1" ht="15.75">
      <c r="B54" s="38"/>
    </row>
    <row r="55" spans="1:11" s="14" customFormat="1" ht="128.25" customHeight="1">
      <c r="B55" s="239" t="s">
        <v>114</v>
      </c>
      <c r="C55" s="240"/>
      <c r="D55" s="240"/>
      <c r="E55" s="240"/>
      <c r="F55" s="240"/>
      <c r="G55" s="240"/>
      <c r="H55" s="240"/>
      <c r="I55" s="240"/>
      <c r="J55" s="240"/>
      <c r="K55" s="241"/>
    </row>
    <row r="56" spans="1:11" s="14" customFormat="1" ht="15.75">
      <c r="B56" s="38"/>
    </row>
    <row r="57" spans="1:11" s="14" customFormat="1" ht="46.5" customHeight="1">
      <c r="B57" s="239" t="s">
        <v>108</v>
      </c>
      <c r="C57" s="240"/>
      <c r="D57" s="240"/>
      <c r="E57" s="240"/>
      <c r="F57" s="240"/>
      <c r="G57" s="240"/>
      <c r="H57" s="240"/>
      <c r="I57" s="240"/>
      <c r="J57" s="240"/>
      <c r="K57" s="241"/>
    </row>
    <row r="58" spans="1:11" s="14" customFormat="1" ht="16.5" thickBot="1">
      <c r="B58" s="38"/>
    </row>
    <row r="59" spans="1:11" s="10" customFormat="1" ht="54.75" customHeight="1" thickBot="1">
      <c r="B59" s="266" t="s">
        <v>155</v>
      </c>
      <c r="C59" s="267"/>
      <c r="D59" s="267"/>
      <c r="E59" s="267"/>
      <c r="F59" s="267"/>
      <c r="G59" s="267"/>
      <c r="H59" s="267"/>
      <c r="I59" s="267"/>
      <c r="J59" s="267"/>
      <c r="K59" s="268"/>
    </row>
    <row r="60" spans="1:11" s="10" customFormat="1" ht="15.75">
      <c r="B60" s="26"/>
      <c r="C60" s="25"/>
      <c r="D60" s="25"/>
      <c r="E60" s="25"/>
      <c r="F60" s="25"/>
      <c r="G60" s="25"/>
      <c r="H60" s="25"/>
      <c r="I60" s="25"/>
      <c r="J60" s="25"/>
      <c r="K60" s="25"/>
    </row>
    <row r="61" spans="1:11" s="11" customFormat="1" ht="33" customHeight="1">
      <c r="A61" s="22" t="s">
        <v>4</v>
      </c>
      <c r="B61" s="227" t="s">
        <v>146</v>
      </c>
      <c r="C61" s="227"/>
      <c r="D61" s="227"/>
      <c r="E61" s="227"/>
      <c r="F61" s="227"/>
      <c r="G61" s="227"/>
      <c r="H61" s="227"/>
      <c r="I61" s="227"/>
      <c r="J61" s="227"/>
      <c r="K61" s="227"/>
    </row>
    <row r="62" spans="1:11" s="11" customFormat="1" ht="216" customHeight="1">
      <c r="A62" s="22"/>
      <c r="B62" s="227"/>
      <c r="C62" s="227"/>
      <c r="D62" s="227"/>
      <c r="E62" s="227"/>
      <c r="F62" s="227"/>
      <c r="G62" s="227"/>
      <c r="H62" s="227"/>
      <c r="I62" s="227"/>
      <c r="J62" s="227"/>
      <c r="K62" s="227"/>
    </row>
    <row r="63" spans="1:11" s="11" customFormat="1" ht="15.75">
      <c r="A63" s="22"/>
      <c r="B63" s="29"/>
      <c r="C63" s="29"/>
      <c r="D63" s="29"/>
      <c r="E63" s="29"/>
      <c r="F63" s="29"/>
      <c r="G63" s="29"/>
      <c r="H63" s="29"/>
      <c r="I63" s="29"/>
      <c r="J63" s="29"/>
      <c r="K63" s="29"/>
    </row>
    <row r="64" spans="1:11" s="11" customFormat="1" ht="174" customHeight="1">
      <c r="A64" s="22"/>
      <c r="B64" s="214" t="s">
        <v>105</v>
      </c>
      <c r="C64" s="215"/>
      <c r="D64" s="215"/>
      <c r="E64" s="215"/>
      <c r="F64" s="215"/>
      <c r="G64" s="215"/>
      <c r="H64" s="215"/>
      <c r="I64" s="215"/>
      <c r="J64" s="215"/>
      <c r="K64" s="216"/>
    </row>
    <row r="65" spans="1:13" s="11" customFormat="1" ht="15.75">
      <c r="A65" s="22"/>
      <c r="B65" s="29"/>
      <c r="C65" s="29"/>
      <c r="D65" s="29"/>
      <c r="E65" s="29"/>
      <c r="F65" s="29"/>
      <c r="G65" s="29"/>
      <c r="H65" s="29"/>
      <c r="I65" s="29"/>
      <c r="J65" s="29"/>
      <c r="K65" s="29"/>
    </row>
    <row r="66" spans="1:13" s="11" customFormat="1" ht="403.35" customHeight="1">
      <c r="A66" s="22"/>
      <c r="B66" s="227" t="s">
        <v>52</v>
      </c>
      <c r="C66" s="227"/>
      <c r="D66" s="227"/>
      <c r="E66" s="227"/>
      <c r="F66" s="227"/>
      <c r="G66" s="227"/>
      <c r="H66" s="227"/>
      <c r="I66" s="227"/>
      <c r="J66" s="227"/>
      <c r="K66" s="227"/>
    </row>
    <row r="67" spans="1:13" s="11" customFormat="1" ht="15.75">
      <c r="A67" s="22"/>
      <c r="B67" s="29"/>
      <c r="C67" s="29"/>
      <c r="D67" s="29"/>
      <c r="E67" s="29"/>
      <c r="F67" s="29"/>
      <c r="G67" s="29"/>
      <c r="H67" s="29"/>
      <c r="I67" s="29"/>
      <c r="J67" s="29"/>
      <c r="K67" s="29"/>
    </row>
    <row r="68" spans="1:13" s="11" customFormat="1" ht="206.1" customHeight="1">
      <c r="A68" s="22"/>
      <c r="B68" s="214" t="s">
        <v>156</v>
      </c>
      <c r="C68" s="215"/>
      <c r="D68" s="215"/>
      <c r="E68" s="215"/>
      <c r="F68" s="215"/>
      <c r="G68" s="215"/>
      <c r="H68" s="215"/>
      <c r="I68" s="215"/>
      <c r="J68" s="215"/>
      <c r="K68" s="216"/>
    </row>
    <row r="69" spans="1:13" s="11" customFormat="1" ht="15.75">
      <c r="A69" s="22"/>
      <c r="B69" s="29"/>
      <c r="C69" s="29"/>
      <c r="D69" s="29"/>
      <c r="E69" s="29"/>
      <c r="F69" s="29"/>
      <c r="G69" s="29"/>
      <c r="H69" s="29"/>
      <c r="I69" s="29"/>
      <c r="J69" s="29"/>
      <c r="K69" s="29"/>
    </row>
    <row r="70" spans="1:13" s="11" customFormat="1" ht="408.75" customHeight="1">
      <c r="A70" s="22"/>
      <c r="B70" s="222" t="s">
        <v>140</v>
      </c>
      <c r="C70" s="222"/>
      <c r="D70" s="222"/>
      <c r="E70" s="222"/>
      <c r="F70" s="222"/>
      <c r="G70" s="222"/>
      <c r="H70" s="222"/>
      <c r="I70" s="222"/>
      <c r="J70" s="222"/>
      <c r="K70" s="222"/>
    </row>
    <row r="71" spans="1:13" s="11" customFormat="1" ht="15.75">
      <c r="A71" s="22"/>
      <c r="B71" s="29"/>
      <c r="C71" s="29"/>
      <c r="D71" s="29"/>
      <c r="E71" s="29"/>
      <c r="F71" s="29"/>
      <c r="G71" s="29"/>
      <c r="H71" s="29"/>
      <c r="I71" s="29"/>
      <c r="J71" s="29"/>
      <c r="K71" s="29"/>
    </row>
    <row r="72" spans="1:13" s="11" customFormat="1" ht="145.5" customHeight="1">
      <c r="A72" s="22"/>
      <c r="B72" s="227" t="s">
        <v>115</v>
      </c>
      <c r="C72" s="227"/>
      <c r="D72" s="227"/>
      <c r="E72" s="227"/>
      <c r="F72" s="227"/>
      <c r="G72" s="227"/>
      <c r="H72" s="227"/>
      <c r="I72" s="227"/>
      <c r="J72" s="227"/>
      <c r="K72" s="227"/>
    </row>
    <row r="73" spans="1:13" s="11" customFormat="1" ht="15.75">
      <c r="A73" s="22"/>
      <c r="B73" s="29"/>
      <c r="C73" s="29"/>
      <c r="D73" s="29"/>
      <c r="E73" s="29"/>
      <c r="F73" s="29"/>
      <c r="G73" s="29"/>
      <c r="H73" s="29"/>
      <c r="I73" s="29"/>
      <c r="J73" s="29"/>
      <c r="K73" s="29"/>
    </row>
    <row r="74" spans="1:13" ht="45.75" customHeight="1">
      <c r="B74" s="226" t="s">
        <v>113</v>
      </c>
      <c r="C74" s="226"/>
      <c r="D74" s="226"/>
      <c r="E74" s="226"/>
      <c r="F74" s="226"/>
      <c r="G74" s="226"/>
      <c r="H74" s="226"/>
      <c r="I74" s="226"/>
      <c r="J74" s="226"/>
      <c r="K74" s="226"/>
      <c r="L74" s="28"/>
      <c r="M74" s="28"/>
    </row>
    <row r="75" spans="1:13" s="11" customFormat="1" ht="15.75">
      <c r="B75" s="23"/>
    </row>
    <row r="76" spans="1:13" s="11" customFormat="1" ht="96.75" customHeight="1">
      <c r="A76" s="22"/>
      <c r="B76" s="227" t="s">
        <v>120</v>
      </c>
      <c r="C76" s="227"/>
      <c r="D76" s="227"/>
      <c r="E76" s="227"/>
      <c r="F76" s="227"/>
      <c r="G76" s="227"/>
      <c r="H76" s="227"/>
      <c r="I76" s="227"/>
      <c r="J76" s="227"/>
      <c r="K76" s="227"/>
    </row>
    <row r="77" spans="1:13" s="11" customFormat="1" ht="15.75">
      <c r="B77" s="23"/>
    </row>
    <row r="78" spans="1:13" s="10" customFormat="1" ht="15.75">
      <c r="B78" s="226" t="s">
        <v>104</v>
      </c>
      <c r="C78" s="226"/>
      <c r="D78" s="226"/>
      <c r="E78" s="226"/>
      <c r="F78" s="226"/>
      <c r="G78" s="226"/>
      <c r="H78" s="226"/>
      <c r="I78" s="226"/>
      <c r="J78" s="226"/>
      <c r="K78" s="226"/>
      <c r="L78" s="35"/>
      <c r="M78" s="35"/>
    </row>
    <row r="79" spans="1:13" s="11" customFormat="1" ht="15.75">
      <c r="B79" s="23"/>
    </row>
    <row r="80" spans="1:13" s="11" customFormat="1" ht="56.25" customHeight="1">
      <c r="A80" s="22"/>
      <c r="B80" s="214" t="s">
        <v>134</v>
      </c>
      <c r="C80" s="215"/>
      <c r="D80" s="215"/>
      <c r="E80" s="215"/>
      <c r="F80" s="215"/>
      <c r="G80" s="215"/>
      <c r="H80" s="215"/>
      <c r="I80" s="215"/>
      <c r="J80" s="215"/>
      <c r="K80" s="216"/>
    </row>
    <row r="81" spans="1:13" s="11" customFormat="1" ht="15.75">
      <c r="B81" s="23"/>
    </row>
    <row r="82" spans="1:13" s="10" customFormat="1" ht="84.75" customHeight="1">
      <c r="B82" s="226" t="s">
        <v>121</v>
      </c>
      <c r="C82" s="226"/>
      <c r="D82" s="226"/>
      <c r="E82" s="226"/>
      <c r="F82" s="226"/>
      <c r="G82" s="226"/>
      <c r="H82" s="226"/>
      <c r="I82" s="226"/>
      <c r="J82" s="226"/>
      <c r="K82" s="226"/>
      <c r="L82" s="37"/>
      <c r="M82" s="37"/>
    </row>
    <row r="83" spans="1:13" s="11" customFormat="1" ht="16.5" thickBot="1">
      <c r="A83" s="22"/>
      <c r="B83" s="29"/>
      <c r="C83" s="29"/>
      <c r="D83" s="29"/>
      <c r="E83" s="29"/>
      <c r="F83" s="29"/>
      <c r="G83" s="29"/>
      <c r="H83" s="29"/>
      <c r="I83" s="29"/>
      <c r="J83" s="29"/>
      <c r="K83" s="29"/>
    </row>
    <row r="84" spans="1:13" s="11" customFormat="1" ht="16.5" thickBot="1">
      <c r="A84" s="22"/>
      <c r="B84" s="223" t="s">
        <v>151</v>
      </c>
      <c r="C84" s="224"/>
      <c r="D84" s="224"/>
      <c r="E84" s="224"/>
      <c r="F84" s="224"/>
      <c r="G84" s="224"/>
      <c r="H84" s="224"/>
      <c r="I84" s="224"/>
      <c r="J84" s="224"/>
      <c r="K84" s="225"/>
    </row>
    <row r="85" spans="1:13" s="11" customFormat="1" ht="16.5" thickBot="1">
      <c r="A85" s="22"/>
      <c r="B85" s="42"/>
      <c r="C85" s="43"/>
      <c r="D85" s="43"/>
      <c r="E85" s="43"/>
      <c r="F85" s="43"/>
      <c r="G85" s="43"/>
      <c r="H85" s="43"/>
      <c r="I85" s="43"/>
      <c r="J85" s="43"/>
      <c r="K85" s="44"/>
    </row>
    <row r="86" spans="1:13" ht="24.75" customHeight="1" thickBot="1">
      <c r="B86" s="242" t="s">
        <v>148</v>
      </c>
      <c r="C86" s="243"/>
      <c r="D86" s="243"/>
      <c r="E86" s="243"/>
      <c r="F86" s="243"/>
      <c r="G86" s="243"/>
      <c r="H86" s="243"/>
      <c r="I86" s="243"/>
      <c r="J86" s="243"/>
      <c r="K86" s="244"/>
    </row>
    <row r="87" spans="1:13" ht="13.5" thickBot="1"/>
    <row r="88" spans="1:13" s="10" customFormat="1" ht="32.25" customHeight="1" thickBot="1">
      <c r="B88" s="223" t="s">
        <v>50</v>
      </c>
      <c r="C88" s="231"/>
      <c r="D88" s="231"/>
      <c r="E88" s="231"/>
      <c r="F88" s="231"/>
      <c r="G88" s="231"/>
      <c r="H88" s="231"/>
      <c r="I88" s="231"/>
      <c r="J88" s="231"/>
      <c r="K88" s="232"/>
    </row>
    <row r="89" spans="1:13" s="10" customFormat="1" ht="15.75">
      <c r="B89" s="24"/>
      <c r="C89" s="24"/>
      <c r="D89" s="24"/>
      <c r="E89" s="24"/>
      <c r="F89" s="24"/>
      <c r="G89" s="24"/>
      <c r="H89" s="24"/>
      <c r="I89" s="24"/>
      <c r="J89" s="24"/>
      <c r="K89" s="24"/>
    </row>
    <row r="90" spans="1:13" ht="33" customHeight="1">
      <c r="B90" s="217" t="s">
        <v>51</v>
      </c>
      <c r="C90" s="217"/>
      <c r="D90" s="217"/>
      <c r="E90" s="217"/>
      <c r="F90" s="217"/>
      <c r="G90" s="217"/>
      <c r="H90" s="217"/>
      <c r="I90" s="217"/>
      <c r="J90" s="217"/>
      <c r="K90" s="217"/>
    </row>
    <row r="91" spans="1:13" s="10" customFormat="1" ht="15.75">
      <c r="B91" s="8"/>
    </row>
    <row r="92" spans="1:13" ht="31.5" customHeight="1">
      <c r="B92" s="217" t="s">
        <v>45</v>
      </c>
      <c r="C92" s="217"/>
      <c r="D92" s="217"/>
      <c r="E92" s="217"/>
      <c r="F92" s="217"/>
      <c r="G92" s="217"/>
      <c r="H92" s="217"/>
      <c r="I92" s="217"/>
      <c r="J92" s="217"/>
      <c r="K92" s="217"/>
    </row>
    <row r="93" spans="1:13" s="10" customFormat="1" ht="15.75">
      <c r="B93" s="18"/>
      <c r="C93" s="18"/>
      <c r="D93" s="18"/>
      <c r="E93" s="18"/>
      <c r="F93" s="18"/>
      <c r="G93" s="18"/>
      <c r="H93" s="18"/>
      <c r="I93" s="18"/>
      <c r="J93" s="18"/>
      <c r="K93" s="18"/>
    </row>
    <row r="94" spans="1:13" s="10" customFormat="1" ht="50.25" customHeight="1">
      <c r="B94" s="217" t="s">
        <v>25</v>
      </c>
      <c r="C94" s="233"/>
      <c r="D94" s="233"/>
      <c r="E94" s="233"/>
      <c r="F94" s="233"/>
      <c r="G94" s="233"/>
      <c r="H94" s="233"/>
      <c r="I94" s="233"/>
      <c r="J94" s="233"/>
      <c r="K94" s="233"/>
    </row>
    <row r="95" spans="1:13" s="10" customFormat="1" ht="15.75">
      <c r="B95" s="12"/>
      <c r="C95" s="12"/>
      <c r="D95" s="12"/>
      <c r="E95" s="12"/>
      <c r="F95" s="12"/>
      <c r="G95" s="12"/>
      <c r="H95" s="12"/>
      <c r="I95" s="12"/>
      <c r="J95" s="12"/>
      <c r="K95" s="12"/>
    </row>
    <row r="96" spans="1:13" s="10" customFormat="1" ht="80.099999999999994" customHeight="1">
      <c r="B96" s="228" t="s">
        <v>157</v>
      </c>
      <c r="C96" s="229"/>
      <c r="D96" s="229"/>
      <c r="E96" s="229"/>
      <c r="F96" s="229"/>
      <c r="G96" s="229"/>
      <c r="H96" s="229"/>
      <c r="I96" s="229"/>
      <c r="J96" s="229"/>
      <c r="K96" s="230"/>
    </row>
    <row r="97" spans="2:11" s="10" customFormat="1" ht="15.75">
      <c r="B97" s="19"/>
      <c r="C97" s="20"/>
      <c r="D97" s="20"/>
      <c r="E97" s="20"/>
      <c r="F97" s="20"/>
      <c r="G97" s="20"/>
      <c r="H97" s="20"/>
      <c r="I97" s="20"/>
      <c r="J97" s="20"/>
      <c r="K97" s="20"/>
    </row>
    <row r="98" spans="2:11" s="10" customFormat="1" ht="66" customHeight="1">
      <c r="B98" s="228" t="s">
        <v>124</v>
      </c>
      <c r="C98" s="229"/>
      <c r="D98" s="229"/>
      <c r="E98" s="229"/>
      <c r="F98" s="229"/>
      <c r="G98" s="229"/>
      <c r="H98" s="229"/>
      <c r="I98" s="229"/>
      <c r="J98" s="229"/>
      <c r="K98" s="230"/>
    </row>
    <row r="99" spans="2:11" s="10" customFormat="1" ht="15.75">
      <c r="B99" s="17"/>
      <c r="C99" s="25"/>
      <c r="D99" s="25"/>
      <c r="E99" s="25"/>
      <c r="F99" s="25"/>
      <c r="G99" s="25"/>
      <c r="H99" s="25"/>
      <c r="I99" s="25"/>
      <c r="J99" s="25"/>
      <c r="K99" s="25"/>
    </row>
    <row r="100" spans="2:11" s="10" customFormat="1" ht="39.75" customHeight="1">
      <c r="B100" s="228" t="s">
        <v>56</v>
      </c>
      <c r="C100" s="229"/>
      <c r="D100" s="229"/>
      <c r="E100" s="229"/>
      <c r="F100" s="229"/>
      <c r="G100" s="229"/>
      <c r="H100" s="229"/>
      <c r="I100" s="229"/>
      <c r="J100" s="229"/>
      <c r="K100" s="230"/>
    </row>
    <row r="101" spans="2:11" s="14" customFormat="1" ht="15.75">
      <c r="B101" s="17"/>
      <c r="C101" s="25"/>
      <c r="D101" s="25"/>
      <c r="E101" s="25"/>
      <c r="F101" s="25"/>
      <c r="G101" s="25"/>
      <c r="H101" s="25"/>
      <c r="I101" s="25"/>
      <c r="J101" s="25"/>
      <c r="K101" s="25"/>
    </row>
    <row r="102" spans="2:11" s="10" customFormat="1" ht="351.95" customHeight="1">
      <c r="B102" s="219" t="s">
        <v>117</v>
      </c>
      <c r="C102" s="220"/>
      <c r="D102" s="220"/>
      <c r="E102" s="220"/>
      <c r="F102" s="220"/>
      <c r="G102" s="220"/>
      <c r="H102" s="220"/>
      <c r="I102" s="220"/>
      <c r="J102" s="220"/>
      <c r="K102" s="221"/>
    </row>
    <row r="103" spans="2:11" s="10" customFormat="1" ht="15.75">
      <c r="B103" s="17"/>
      <c r="C103" s="25"/>
      <c r="D103" s="25"/>
      <c r="E103" s="25"/>
      <c r="F103" s="25"/>
      <c r="G103" s="25"/>
      <c r="H103" s="25"/>
      <c r="I103" s="25"/>
      <c r="J103" s="25"/>
      <c r="K103" s="25"/>
    </row>
    <row r="104" spans="2:11" s="10" customFormat="1" ht="408.75" customHeight="1">
      <c r="B104" s="218" t="s">
        <v>139</v>
      </c>
      <c r="C104" s="218"/>
      <c r="D104" s="218"/>
      <c r="E104" s="218"/>
      <c r="F104" s="218"/>
      <c r="G104" s="218"/>
      <c r="H104" s="218"/>
      <c r="I104" s="218"/>
      <c r="J104" s="218"/>
      <c r="K104" s="218"/>
    </row>
    <row r="105" spans="2:11" s="10" customFormat="1" ht="15.75">
      <c r="B105" s="17"/>
      <c r="C105" s="25"/>
      <c r="D105" s="25"/>
      <c r="E105" s="25"/>
      <c r="F105" s="25"/>
      <c r="G105" s="25"/>
      <c r="H105" s="25"/>
      <c r="I105" s="25"/>
      <c r="J105" s="25"/>
      <c r="K105" s="25"/>
    </row>
    <row r="106" spans="2:11" s="10" customFormat="1" ht="360" customHeight="1">
      <c r="B106" s="217" t="s">
        <v>118</v>
      </c>
      <c r="C106" s="217"/>
      <c r="D106" s="217"/>
      <c r="E106" s="217"/>
      <c r="F106" s="217"/>
      <c r="G106" s="217"/>
      <c r="H106" s="217"/>
      <c r="I106" s="217"/>
      <c r="J106" s="217"/>
      <c r="K106" s="217"/>
    </row>
    <row r="107" spans="2:11" s="10" customFormat="1" ht="15.75">
      <c r="B107" s="17"/>
      <c r="C107" s="25"/>
      <c r="D107" s="25"/>
      <c r="E107" s="25"/>
      <c r="F107" s="25"/>
      <c r="G107" s="25"/>
      <c r="H107" s="25"/>
      <c r="I107" s="25"/>
      <c r="J107" s="25"/>
      <c r="K107" s="25"/>
    </row>
    <row r="108" spans="2:11" s="10" customFormat="1" ht="294.75" customHeight="1">
      <c r="B108" s="217" t="s">
        <v>119</v>
      </c>
      <c r="C108" s="217"/>
      <c r="D108" s="217"/>
      <c r="E108" s="217"/>
      <c r="F108" s="217"/>
      <c r="G108" s="217"/>
      <c r="H108" s="217"/>
      <c r="I108" s="217"/>
      <c r="J108" s="217"/>
      <c r="K108" s="217"/>
    </row>
    <row r="109" spans="2:11" s="10" customFormat="1" ht="15.75">
      <c r="B109" s="17"/>
      <c r="C109" s="25"/>
      <c r="D109" s="25"/>
      <c r="E109" s="25"/>
      <c r="F109" s="25"/>
      <c r="G109" s="25"/>
      <c r="H109" s="25"/>
      <c r="I109" s="25"/>
      <c r="J109" s="25"/>
      <c r="K109" s="25"/>
    </row>
    <row r="110" spans="2:11" s="10" customFormat="1" ht="309" customHeight="1">
      <c r="B110" s="217" t="s">
        <v>125</v>
      </c>
      <c r="C110" s="217"/>
      <c r="D110" s="217"/>
      <c r="E110" s="217"/>
      <c r="F110" s="217"/>
      <c r="G110" s="217"/>
      <c r="H110" s="217"/>
      <c r="I110" s="217"/>
      <c r="J110" s="217"/>
      <c r="K110" s="217"/>
    </row>
  </sheetData>
  <mergeCells count="55">
    <mergeCell ref="B59:K59"/>
    <mergeCell ref="B31:K31"/>
    <mergeCell ref="B51:K51"/>
    <mergeCell ref="B55:K55"/>
    <mergeCell ref="B39:K39"/>
    <mergeCell ref="B57:K57"/>
    <mergeCell ref="B41:K41"/>
    <mergeCell ref="B43:K43"/>
    <mergeCell ref="B23:K23"/>
    <mergeCell ref="B25:K25"/>
    <mergeCell ref="B27:K27"/>
    <mergeCell ref="B29:K29"/>
    <mergeCell ref="C9:K9"/>
    <mergeCell ref="B15:K15"/>
    <mergeCell ref="B21:K21"/>
    <mergeCell ref="B19:K19"/>
    <mergeCell ref="B13:K13"/>
    <mergeCell ref="B17:K17"/>
    <mergeCell ref="A1:I1"/>
    <mergeCell ref="A2:I2"/>
    <mergeCell ref="C6:E6"/>
    <mergeCell ref="C5:E5"/>
    <mergeCell ref="B4:K4"/>
    <mergeCell ref="B88:K88"/>
    <mergeCell ref="B94:K94"/>
    <mergeCell ref="B37:K37"/>
    <mergeCell ref="B35:K35"/>
    <mergeCell ref="B33:K33"/>
    <mergeCell ref="B53:K53"/>
    <mergeCell ref="B68:K68"/>
    <mergeCell ref="B66:K66"/>
    <mergeCell ref="B74:K74"/>
    <mergeCell ref="B72:K72"/>
    <mergeCell ref="B86:K86"/>
    <mergeCell ref="B64:K64"/>
    <mergeCell ref="B47:K47"/>
    <mergeCell ref="B49:K49"/>
    <mergeCell ref="B45:K45"/>
    <mergeCell ref="B61:K62"/>
    <mergeCell ref="B80:K80"/>
    <mergeCell ref="B110:K110"/>
    <mergeCell ref="B104:K104"/>
    <mergeCell ref="B102:K102"/>
    <mergeCell ref="B70:K70"/>
    <mergeCell ref="B84:K84"/>
    <mergeCell ref="B106:K106"/>
    <mergeCell ref="B108:K108"/>
    <mergeCell ref="B82:K82"/>
    <mergeCell ref="B78:K78"/>
    <mergeCell ref="B76:K76"/>
    <mergeCell ref="B100:K100"/>
    <mergeCell ref="B98:K98"/>
    <mergeCell ref="B96:K96"/>
    <mergeCell ref="B90:K90"/>
    <mergeCell ref="B92:K92"/>
  </mergeCells>
  <phoneticPr fontId="21" type="noConversion"/>
  <conditionalFormatting sqref="A1:A2">
    <cfRule type="cellIs" dxfId="5" priority="1" operator="equal">
      <formula>"Word"</formula>
    </cfRule>
    <cfRule type="cellIs" dxfId="4" priority="2" operator="equal">
      <formula>"PDF"</formula>
    </cfRule>
    <cfRule type="cellIs" dxfId="3" priority="3" operator="equal">
      <formula>"Excel"</formula>
    </cfRule>
  </conditionalFormatting>
  <pageMargins left="0.75" right="0.75" top="1" bottom="1" header="0.5" footer="0.5"/>
  <pageSetup scale="6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F2F93-2F61-4E59-96FE-F6C06E2F37FB}">
  <sheetPr codeName="Sheet2">
    <pageSetUpPr fitToPage="1"/>
  </sheetPr>
  <dimension ref="A1:J5"/>
  <sheetViews>
    <sheetView tabSelected="1" view="pageLayout" zoomScaleNormal="100" workbookViewId="0">
      <selection sqref="A1:J1"/>
    </sheetView>
  </sheetViews>
  <sheetFormatPr defaultColWidth="9.28515625" defaultRowHeight="12.75"/>
  <cols>
    <col min="1" max="1" width="20.28515625" style="56" bestFit="1" customWidth="1"/>
    <col min="2" max="3" width="10.140625" style="56" customWidth="1"/>
    <col min="4" max="4" width="11.85546875" style="56" customWidth="1"/>
    <col min="5" max="5" width="9.28515625" style="56" customWidth="1"/>
    <col min="6" max="9" width="9.28515625" style="56"/>
    <col min="10" max="10" width="12.42578125" style="56" customWidth="1"/>
    <col min="11" max="16384" width="9.28515625" style="56"/>
  </cols>
  <sheetData>
    <row r="1" spans="1:10" ht="18">
      <c r="A1" s="278" t="s">
        <v>14624</v>
      </c>
      <c r="B1" s="279"/>
      <c r="C1" s="279"/>
      <c r="D1" s="279"/>
      <c r="E1" s="279"/>
      <c r="F1" s="279"/>
      <c r="G1" s="279"/>
      <c r="H1" s="279"/>
      <c r="I1" s="279"/>
      <c r="J1" s="279"/>
    </row>
    <row r="2" spans="1:10" ht="15">
      <c r="A2" s="280" t="s">
        <v>13401</v>
      </c>
      <c r="B2" s="281"/>
      <c r="C2" s="281"/>
      <c r="D2" s="281"/>
      <c r="E2" s="281"/>
      <c r="F2" s="281"/>
      <c r="G2" s="281"/>
      <c r="H2" s="281"/>
      <c r="I2" s="281"/>
      <c r="J2" s="281"/>
    </row>
    <row r="3" spans="1:10" ht="15.75">
      <c r="A3" s="62" t="s">
        <v>13402</v>
      </c>
      <c r="B3" s="275" t="s">
        <v>198</v>
      </c>
      <c r="C3" s="276"/>
      <c r="D3" s="277"/>
    </row>
    <row r="4" spans="1:10" ht="15.75">
      <c r="A4" s="62" t="s">
        <v>13403</v>
      </c>
      <c r="B4" s="63" t="s">
        <v>22</v>
      </c>
    </row>
    <row r="5" spans="1:10" ht="15.75">
      <c r="A5" s="62" t="s">
        <v>13404</v>
      </c>
      <c r="B5" s="64" t="s">
        <v>16</v>
      </c>
      <c r="C5" s="64" t="s">
        <v>17</v>
      </c>
      <c r="D5" s="64" t="s">
        <v>18</v>
      </c>
    </row>
  </sheetData>
  <sheetProtection algorithmName="SHA-512" hashValue="st4HdKczVaKV5/fRf15djR+AxJXJPfTuIgFT6FbVQ6eQ2mAtzb9ShWVUFjbtRE1gzXvKEfjPMvsoaSO9O5rrIA==" saltValue="u9QH0+1e6NDp3W62rVUwmg==" spinCount="100000" sheet="1" objects="1" scenarios="1"/>
  <mergeCells count="3">
    <mergeCell ref="B3:D3"/>
    <mergeCell ref="A1:J1"/>
    <mergeCell ref="A2:J2"/>
  </mergeCells>
  <conditionalFormatting sqref="A1:A2">
    <cfRule type="cellIs" dxfId="2" priority="1" operator="equal">
      <formula>"Word"</formula>
    </cfRule>
    <cfRule type="cellIs" dxfId="1" priority="2" operator="equal">
      <formula>"PDF"</formula>
    </cfRule>
    <cfRule type="cellIs" dxfId="0" priority="3" operator="equal">
      <formula>"Excel"</formula>
    </cfRule>
  </conditionalFormatting>
  <printOptions horizontalCentered="1"/>
  <pageMargins left="0.75" right="0.75" top="1" bottom="1" header="0.5" footer="0.5"/>
  <pageSetup scale="81" fitToHeight="0" orientation="portrait" r:id="rId1"/>
  <headerFooter alignWithMargins="0">
    <oddHeader>&amp;LGROUP 77201, AWARD 23150
INTELLIGENT FACILITY AND SECURITY SYSTEMS &amp;&amp; SOLUTIONS &amp;RGREAT LAKES BUILDING SYSTEMS INC
CONTRACT NO.: PT68804
JUNE 2024</oddHeader>
    <oddFooter>&amp;L&amp;F
&amp;A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7742"/>
  <sheetViews>
    <sheetView zoomScale="90" zoomScaleNormal="90" workbookViewId="0">
      <selection sqref="A1:J1"/>
    </sheetView>
  </sheetViews>
  <sheetFormatPr defaultColWidth="9.28515625" defaultRowHeight="12.75"/>
  <cols>
    <col min="1" max="1" width="12.42578125" style="117" bestFit="1" customWidth="1"/>
    <col min="2" max="2" width="33.42578125" style="117" bestFit="1" customWidth="1"/>
    <col min="3" max="3" width="32.7109375" style="117" bestFit="1" customWidth="1"/>
    <col min="4" max="4" width="113.85546875" style="117" customWidth="1"/>
    <col min="5" max="5" width="14.5703125" style="117" customWidth="1"/>
    <col min="6" max="6" width="14.42578125" style="117" customWidth="1"/>
    <col min="7" max="7" width="19.28515625" style="117" customWidth="1"/>
    <col min="8" max="8" width="18.28515625" style="186" bestFit="1" customWidth="1"/>
    <col min="9" max="9" width="14.28515625" style="197" customWidth="1"/>
    <col min="10" max="10" width="23.42578125" style="186" customWidth="1"/>
    <col min="11" max="16384" width="9.28515625" style="117"/>
  </cols>
  <sheetData>
    <row r="1" spans="1:10" ht="15.75">
      <c r="B1" s="48" t="s">
        <v>13399</v>
      </c>
      <c r="C1" s="48" t="s">
        <v>22</v>
      </c>
      <c r="D1" s="49"/>
      <c r="E1" s="49"/>
      <c r="F1" s="118"/>
      <c r="G1" s="118"/>
      <c r="H1" s="172"/>
      <c r="I1" s="189"/>
      <c r="J1" s="172"/>
    </row>
    <row r="2" spans="1:10" ht="15.75">
      <c r="B2" s="118" t="s">
        <v>13400</v>
      </c>
      <c r="C2" s="49">
        <f>'Cover Page'!B3:D3</f>
        <v>0</v>
      </c>
      <c r="D2" s="49"/>
      <c r="E2" s="49"/>
      <c r="F2" s="118"/>
      <c r="G2" s="118"/>
      <c r="H2" s="172"/>
      <c r="I2" s="189"/>
      <c r="J2" s="172"/>
    </row>
    <row r="3" spans="1:10" ht="15.75">
      <c r="B3" s="118"/>
      <c r="C3" s="49"/>
      <c r="D3" s="49"/>
      <c r="E3" s="49"/>
      <c r="F3" s="118"/>
      <c r="G3" s="118"/>
      <c r="H3" s="172"/>
      <c r="I3" s="189"/>
      <c r="J3" s="172"/>
    </row>
    <row r="4" spans="1:10" ht="94.5">
      <c r="A4" s="50" t="s">
        <v>24</v>
      </c>
      <c r="B4" s="51" t="s">
        <v>5</v>
      </c>
      <c r="C4" s="51" t="s">
        <v>136</v>
      </c>
      <c r="D4" s="51" t="s">
        <v>137</v>
      </c>
      <c r="E4" s="52" t="s">
        <v>3</v>
      </c>
      <c r="F4" s="51" t="s">
        <v>44</v>
      </c>
      <c r="G4" s="51" t="s">
        <v>26</v>
      </c>
      <c r="H4" s="173" t="s">
        <v>2</v>
      </c>
      <c r="I4" s="190" t="s">
        <v>8</v>
      </c>
      <c r="J4" s="173" t="s">
        <v>1</v>
      </c>
    </row>
    <row r="5" spans="1:10" ht="15.75">
      <c r="A5" s="53">
        <v>1</v>
      </c>
      <c r="B5" s="119" t="s">
        <v>199</v>
      </c>
      <c r="C5" s="120" t="s">
        <v>209</v>
      </c>
      <c r="D5" s="119" t="s">
        <v>210</v>
      </c>
      <c r="E5" s="119" t="s">
        <v>211</v>
      </c>
      <c r="F5" s="119" t="s">
        <v>6</v>
      </c>
      <c r="G5" s="119">
        <v>1</v>
      </c>
      <c r="H5" s="174">
        <v>2769.5167500000002</v>
      </c>
      <c r="I5" s="191">
        <v>0.25</v>
      </c>
      <c r="J5" s="187">
        <f t="shared" ref="J5:J68" si="0">H5*(1-I5)</f>
        <v>2077.1375625000001</v>
      </c>
    </row>
    <row r="6" spans="1:10" ht="15.75">
      <c r="A6" s="53">
        <f>A5+1</f>
        <v>2</v>
      </c>
      <c r="B6" s="119" t="s">
        <v>199</v>
      </c>
      <c r="C6" s="120" t="s">
        <v>212</v>
      </c>
      <c r="D6" s="119" t="s">
        <v>210</v>
      </c>
      <c r="E6" s="119" t="s">
        <v>211</v>
      </c>
      <c r="F6" s="119" t="s">
        <v>6</v>
      </c>
      <c r="G6" s="119">
        <v>1</v>
      </c>
      <c r="H6" s="174">
        <v>3797.1667500000003</v>
      </c>
      <c r="I6" s="191">
        <v>0.25</v>
      </c>
      <c r="J6" s="187">
        <f t="shared" si="0"/>
        <v>2847.8750625000002</v>
      </c>
    </row>
    <row r="7" spans="1:10" ht="15.75">
      <c r="A7" s="53">
        <f t="shared" ref="A7:A70" si="1">A6+1</f>
        <v>3</v>
      </c>
      <c r="B7" s="119" t="s">
        <v>199</v>
      </c>
      <c r="C7" s="120" t="s">
        <v>213</v>
      </c>
      <c r="D7" s="119" t="s">
        <v>210</v>
      </c>
      <c r="E7" s="119" t="s">
        <v>211</v>
      </c>
      <c r="F7" s="119" t="s">
        <v>6</v>
      </c>
      <c r="G7" s="119">
        <v>1</v>
      </c>
      <c r="H7" s="174">
        <v>6160.7617499999997</v>
      </c>
      <c r="I7" s="191">
        <v>0.25</v>
      </c>
      <c r="J7" s="187">
        <f t="shared" si="0"/>
        <v>4620.5713125000002</v>
      </c>
    </row>
    <row r="8" spans="1:10" ht="75">
      <c r="A8" s="53">
        <f t="shared" si="1"/>
        <v>4</v>
      </c>
      <c r="B8" s="119" t="s">
        <v>199</v>
      </c>
      <c r="C8" s="120" t="s">
        <v>214</v>
      </c>
      <c r="D8" s="119" t="s">
        <v>215</v>
      </c>
      <c r="E8" s="119" t="s">
        <v>211</v>
      </c>
      <c r="F8" s="119" t="s">
        <v>6</v>
      </c>
      <c r="G8" s="119">
        <v>1</v>
      </c>
      <c r="H8" s="174">
        <v>2718.1342500000001</v>
      </c>
      <c r="I8" s="191">
        <v>0.25</v>
      </c>
      <c r="J8" s="187">
        <f t="shared" si="0"/>
        <v>2038.6006875</v>
      </c>
    </row>
    <row r="9" spans="1:10" ht="120">
      <c r="A9" s="53">
        <f t="shared" si="1"/>
        <v>5</v>
      </c>
      <c r="B9" s="119" t="s">
        <v>199</v>
      </c>
      <c r="C9" s="120" t="s">
        <v>216</v>
      </c>
      <c r="D9" s="119" t="s">
        <v>217</v>
      </c>
      <c r="E9" s="119" t="s">
        <v>211</v>
      </c>
      <c r="F9" s="119" t="s">
        <v>6</v>
      </c>
      <c r="G9" s="119">
        <v>1</v>
      </c>
      <c r="H9" s="174">
        <v>3081.9223500000003</v>
      </c>
      <c r="I9" s="191">
        <v>0.25</v>
      </c>
      <c r="J9" s="187">
        <f t="shared" si="0"/>
        <v>2311.4417625000001</v>
      </c>
    </row>
    <row r="10" spans="1:10" ht="120">
      <c r="A10" s="53">
        <f t="shared" si="1"/>
        <v>6</v>
      </c>
      <c r="B10" s="119" t="s">
        <v>199</v>
      </c>
      <c r="C10" s="120" t="s">
        <v>218</v>
      </c>
      <c r="D10" s="119" t="s">
        <v>219</v>
      </c>
      <c r="E10" s="119" t="s">
        <v>211</v>
      </c>
      <c r="F10" s="119" t="s">
        <v>6</v>
      </c>
      <c r="G10" s="119">
        <v>1</v>
      </c>
      <c r="H10" s="174">
        <v>4777.5448500000002</v>
      </c>
      <c r="I10" s="191">
        <v>0.25</v>
      </c>
      <c r="J10" s="187">
        <f t="shared" si="0"/>
        <v>3583.1586375000002</v>
      </c>
    </row>
    <row r="11" spans="1:10" ht="120">
      <c r="A11" s="53">
        <f t="shared" si="1"/>
        <v>7</v>
      </c>
      <c r="B11" s="119" t="s">
        <v>199</v>
      </c>
      <c r="C11" s="120" t="s">
        <v>220</v>
      </c>
      <c r="D11" s="119" t="s">
        <v>221</v>
      </c>
      <c r="E11" s="119" t="s">
        <v>211</v>
      </c>
      <c r="F11" s="119" t="s">
        <v>6</v>
      </c>
      <c r="G11" s="119">
        <v>1</v>
      </c>
      <c r="H11" s="174">
        <v>5137.22235</v>
      </c>
      <c r="I11" s="191">
        <v>0.25</v>
      </c>
      <c r="J11" s="187">
        <f t="shared" si="0"/>
        <v>3852.9167625</v>
      </c>
    </row>
    <row r="12" spans="1:10" ht="15.75">
      <c r="A12" s="53">
        <f t="shared" si="1"/>
        <v>8</v>
      </c>
      <c r="B12" s="119" t="s">
        <v>199</v>
      </c>
      <c r="C12" s="120" t="s">
        <v>222</v>
      </c>
      <c r="D12" s="119" t="s">
        <v>223</v>
      </c>
      <c r="E12" s="119" t="s">
        <v>211</v>
      </c>
      <c r="F12" s="119" t="s">
        <v>6</v>
      </c>
      <c r="G12" s="119">
        <v>1</v>
      </c>
      <c r="H12" s="174">
        <v>1248.4321</v>
      </c>
      <c r="I12" s="191">
        <v>0.25</v>
      </c>
      <c r="J12" s="187">
        <f t="shared" si="0"/>
        <v>936.32407499999999</v>
      </c>
    </row>
    <row r="13" spans="1:10" ht="15.75">
      <c r="A13" s="53">
        <f t="shared" si="1"/>
        <v>9</v>
      </c>
      <c r="B13" s="119" t="s">
        <v>199</v>
      </c>
      <c r="C13" s="119" t="s">
        <v>224</v>
      </c>
      <c r="D13" s="119" t="s">
        <v>225</v>
      </c>
      <c r="E13" s="119" t="s">
        <v>211</v>
      </c>
      <c r="F13" s="119" t="s">
        <v>6</v>
      </c>
      <c r="G13" s="119">
        <v>1</v>
      </c>
      <c r="H13" s="174">
        <v>1232.3538000000001</v>
      </c>
      <c r="I13" s="191">
        <v>0.25</v>
      </c>
      <c r="J13" s="187">
        <f t="shared" si="0"/>
        <v>924.26535000000013</v>
      </c>
    </row>
    <row r="14" spans="1:10" ht="30">
      <c r="A14" s="53">
        <f t="shared" si="1"/>
        <v>10</v>
      </c>
      <c r="B14" s="119" t="s">
        <v>199</v>
      </c>
      <c r="C14" s="121" t="s">
        <v>226</v>
      </c>
      <c r="D14" s="121" t="s">
        <v>227</v>
      </c>
      <c r="E14" s="119" t="s">
        <v>211</v>
      </c>
      <c r="F14" s="119" t="s">
        <v>6</v>
      </c>
      <c r="G14" s="119">
        <v>1</v>
      </c>
      <c r="H14" s="174">
        <v>1008</v>
      </c>
      <c r="I14" s="191">
        <v>0.25</v>
      </c>
      <c r="J14" s="187">
        <f t="shared" si="0"/>
        <v>756</v>
      </c>
    </row>
    <row r="15" spans="1:10" ht="15.75">
      <c r="A15" s="53">
        <f t="shared" si="1"/>
        <v>11</v>
      </c>
      <c r="B15" s="119" t="s">
        <v>199</v>
      </c>
      <c r="C15" s="121" t="s">
        <v>228</v>
      </c>
      <c r="D15" s="121" t="s">
        <v>229</v>
      </c>
      <c r="E15" s="119" t="s">
        <v>211</v>
      </c>
      <c r="F15" s="119" t="s">
        <v>6</v>
      </c>
      <c r="G15" s="119">
        <v>1</v>
      </c>
      <c r="H15" s="174">
        <v>337.51250000000005</v>
      </c>
      <c r="I15" s="191">
        <v>0.25</v>
      </c>
      <c r="J15" s="187">
        <f t="shared" si="0"/>
        <v>253.13437500000003</v>
      </c>
    </row>
    <row r="16" spans="1:10" ht="30">
      <c r="A16" s="53">
        <f t="shared" si="1"/>
        <v>12</v>
      </c>
      <c r="B16" s="119" t="s">
        <v>199</v>
      </c>
      <c r="C16" s="121" t="s">
        <v>230</v>
      </c>
      <c r="D16" s="121" t="s">
        <v>231</v>
      </c>
      <c r="E16" s="119" t="s">
        <v>211</v>
      </c>
      <c r="F16" s="119" t="s">
        <v>6</v>
      </c>
      <c r="G16" s="119">
        <v>1</v>
      </c>
      <c r="H16" s="174">
        <v>1808.4625000000001</v>
      </c>
      <c r="I16" s="191">
        <v>0.25</v>
      </c>
      <c r="J16" s="187">
        <f t="shared" si="0"/>
        <v>1356.3468750000002</v>
      </c>
    </row>
    <row r="17" spans="1:18" ht="15.75">
      <c r="A17" s="53">
        <f t="shared" si="1"/>
        <v>13</v>
      </c>
      <c r="B17" s="119" t="s">
        <v>199</v>
      </c>
      <c r="C17" s="121" t="s">
        <v>232</v>
      </c>
      <c r="D17" s="121" t="s">
        <v>233</v>
      </c>
      <c r="E17" s="119" t="s">
        <v>211</v>
      </c>
      <c r="F17" s="119" t="s">
        <v>6</v>
      </c>
      <c r="G17" s="119">
        <v>1</v>
      </c>
      <c r="H17" s="174">
        <v>1339.98</v>
      </c>
      <c r="I17" s="191">
        <v>0.25</v>
      </c>
      <c r="J17" s="187">
        <f t="shared" si="0"/>
        <v>1004.985</v>
      </c>
    </row>
    <row r="18" spans="1:18" ht="30">
      <c r="A18" s="53">
        <f t="shared" si="1"/>
        <v>14</v>
      </c>
      <c r="B18" s="119" t="s">
        <v>199</v>
      </c>
      <c r="C18" s="121" t="s">
        <v>234</v>
      </c>
      <c r="D18" s="121" t="s">
        <v>235</v>
      </c>
      <c r="E18" s="119" t="s">
        <v>211</v>
      </c>
      <c r="F18" s="119" t="s">
        <v>6</v>
      </c>
      <c r="G18" s="119">
        <v>1</v>
      </c>
      <c r="H18" s="174">
        <v>5798.1625000000004</v>
      </c>
      <c r="I18" s="191">
        <v>0.25</v>
      </c>
      <c r="J18" s="187">
        <f t="shared" si="0"/>
        <v>4348.6218750000007</v>
      </c>
    </row>
    <row r="19" spans="1:18" ht="15.75">
      <c r="A19" s="53">
        <f t="shared" si="1"/>
        <v>15</v>
      </c>
      <c r="B19" s="119" t="s">
        <v>199</v>
      </c>
      <c r="C19" s="121" t="s">
        <v>232</v>
      </c>
      <c r="D19" s="121" t="s">
        <v>233</v>
      </c>
      <c r="E19" s="119" t="s">
        <v>211</v>
      </c>
      <c r="F19" s="119" t="s">
        <v>6</v>
      </c>
      <c r="G19" s="119">
        <v>1</v>
      </c>
      <c r="H19" s="174">
        <v>1339.98</v>
      </c>
      <c r="I19" s="191">
        <v>0.25</v>
      </c>
      <c r="J19" s="187">
        <f t="shared" si="0"/>
        <v>1004.985</v>
      </c>
    </row>
    <row r="20" spans="1:18" ht="15.75">
      <c r="A20" s="53">
        <f t="shared" si="1"/>
        <v>16</v>
      </c>
      <c r="B20" s="119" t="s">
        <v>199</v>
      </c>
      <c r="C20" s="121" t="s">
        <v>236</v>
      </c>
      <c r="D20" s="121" t="s">
        <v>237</v>
      </c>
      <c r="E20" s="119" t="s">
        <v>211</v>
      </c>
      <c r="F20" s="119" t="s">
        <v>6</v>
      </c>
      <c r="G20" s="119">
        <v>1</v>
      </c>
      <c r="H20" s="174">
        <v>1481.0400000000002</v>
      </c>
      <c r="I20" s="191">
        <v>0.25</v>
      </c>
      <c r="J20" s="187">
        <f t="shared" si="0"/>
        <v>1110.7800000000002</v>
      </c>
    </row>
    <row r="21" spans="1:18" ht="15.75">
      <c r="A21" s="53">
        <f t="shared" si="1"/>
        <v>17</v>
      </c>
      <c r="B21" s="119" t="s">
        <v>199</v>
      </c>
      <c r="C21" s="121" t="s">
        <v>238</v>
      </c>
      <c r="D21" s="121" t="s">
        <v>239</v>
      </c>
      <c r="E21" s="119" t="s">
        <v>211</v>
      </c>
      <c r="F21" s="119" t="s">
        <v>6</v>
      </c>
      <c r="G21" s="119">
        <v>1</v>
      </c>
      <c r="H21" s="174">
        <v>2877.9300000000003</v>
      </c>
      <c r="I21" s="191">
        <v>0.25</v>
      </c>
      <c r="J21" s="187">
        <f t="shared" si="0"/>
        <v>2158.4475000000002</v>
      </c>
    </row>
    <row r="22" spans="1:18" ht="15.75">
      <c r="A22" s="53">
        <f t="shared" si="1"/>
        <v>18</v>
      </c>
      <c r="B22" s="119" t="s">
        <v>199</v>
      </c>
      <c r="C22" s="121" t="s">
        <v>240</v>
      </c>
      <c r="D22" s="121" t="s">
        <v>241</v>
      </c>
      <c r="E22" s="119" t="s">
        <v>211</v>
      </c>
      <c r="F22" s="119" t="s">
        <v>6</v>
      </c>
      <c r="G22" s="119">
        <v>1</v>
      </c>
      <c r="H22" s="174">
        <v>5436.09</v>
      </c>
      <c r="I22" s="191">
        <v>0.25</v>
      </c>
      <c r="J22" s="187">
        <f t="shared" si="0"/>
        <v>4077.0675000000001</v>
      </c>
    </row>
    <row r="23" spans="1:18" ht="15.75">
      <c r="A23" s="53">
        <f t="shared" si="1"/>
        <v>19</v>
      </c>
      <c r="B23" s="119" t="s">
        <v>199</v>
      </c>
      <c r="C23" s="121" t="s">
        <v>242</v>
      </c>
      <c r="D23" s="121" t="s">
        <v>243</v>
      </c>
      <c r="E23" s="119" t="s">
        <v>211</v>
      </c>
      <c r="F23" s="119" t="s">
        <v>6</v>
      </c>
      <c r="G23" s="119">
        <v>1</v>
      </c>
      <c r="H23" s="174">
        <v>10754.37</v>
      </c>
      <c r="I23" s="191">
        <v>0.25</v>
      </c>
      <c r="J23" s="187">
        <f t="shared" si="0"/>
        <v>8065.7775000000001</v>
      </c>
    </row>
    <row r="24" spans="1:18" ht="15.75">
      <c r="A24" s="53">
        <f t="shared" si="1"/>
        <v>20</v>
      </c>
      <c r="B24" s="119" t="s">
        <v>199</v>
      </c>
      <c r="C24" s="121" t="s">
        <v>244</v>
      </c>
      <c r="D24" s="121" t="s">
        <v>245</v>
      </c>
      <c r="E24" s="119" t="s">
        <v>211</v>
      </c>
      <c r="F24" s="119" t="s">
        <v>6</v>
      </c>
      <c r="G24" s="119">
        <v>1</v>
      </c>
      <c r="H24" s="174">
        <v>20470.890000000003</v>
      </c>
      <c r="I24" s="191">
        <v>0.25</v>
      </c>
      <c r="J24" s="187">
        <f t="shared" si="0"/>
        <v>15353.167500000003</v>
      </c>
    </row>
    <row r="25" spans="1:18" ht="30">
      <c r="A25" s="53">
        <f t="shared" si="1"/>
        <v>21</v>
      </c>
      <c r="B25" s="119" t="s">
        <v>199</v>
      </c>
      <c r="C25" s="121" t="s">
        <v>246</v>
      </c>
      <c r="D25" s="121" t="s">
        <v>247</v>
      </c>
      <c r="E25" s="119" t="s">
        <v>211</v>
      </c>
      <c r="F25" s="119" t="s">
        <v>6</v>
      </c>
      <c r="G25" s="119">
        <v>1</v>
      </c>
      <c r="H25" s="174">
        <v>2259.5039999999999</v>
      </c>
      <c r="I25" s="191">
        <v>0.25</v>
      </c>
      <c r="J25" s="187">
        <f t="shared" si="0"/>
        <v>1694.6279999999999</v>
      </c>
    </row>
    <row r="26" spans="1:18" ht="15.75">
      <c r="A26" s="53">
        <f t="shared" si="1"/>
        <v>22</v>
      </c>
      <c r="B26" s="119" t="s">
        <v>199</v>
      </c>
      <c r="C26" s="121" t="s">
        <v>248</v>
      </c>
      <c r="D26" s="121" t="s">
        <v>249</v>
      </c>
      <c r="E26" s="119" t="s">
        <v>211</v>
      </c>
      <c r="F26" s="119" t="s">
        <v>6</v>
      </c>
      <c r="G26" s="119">
        <v>1</v>
      </c>
      <c r="H26" s="174">
        <v>3184.6873500000002</v>
      </c>
      <c r="I26" s="191">
        <v>0.25</v>
      </c>
      <c r="J26" s="187">
        <f t="shared" si="0"/>
        <v>2388.5155125000001</v>
      </c>
    </row>
    <row r="27" spans="1:18" ht="15.75">
      <c r="A27" s="53">
        <f t="shared" si="1"/>
        <v>23</v>
      </c>
      <c r="B27" s="119" t="s">
        <v>199</v>
      </c>
      <c r="C27" s="121" t="s">
        <v>250</v>
      </c>
      <c r="D27" s="121" t="s">
        <v>251</v>
      </c>
      <c r="E27" s="119" t="s">
        <v>211</v>
      </c>
      <c r="F27" s="119" t="s">
        <v>6</v>
      </c>
      <c r="G27" s="119">
        <v>1</v>
      </c>
      <c r="H27" s="174">
        <v>2901.6000000000004</v>
      </c>
      <c r="I27" s="191">
        <v>0.25</v>
      </c>
      <c r="J27" s="187">
        <f t="shared" si="0"/>
        <v>2176.2000000000003</v>
      </c>
      <c r="R27" s="61"/>
    </row>
    <row r="28" spans="1:18" ht="15.75">
      <c r="A28" s="53">
        <f t="shared" si="1"/>
        <v>24</v>
      </c>
      <c r="B28" s="119" t="s">
        <v>199</v>
      </c>
      <c r="C28" s="121" t="s">
        <v>252</v>
      </c>
      <c r="D28" s="121" t="s">
        <v>253</v>
      </c>
      <c r="E28" s="119" t="s">
        <v>211</v>
      </c>
      <c r="F28" s="119" t="s">
        <v>6</v>
      </c>
      <c r="G28" s="119">
        <v>1</v>
      </c>
      <c r="H28" s="174">
        <v>669.98750000000007</v>
      </c>
      <c r="I28" s="191">
        <v>0.25</v>
      </c>
      <c r="J28" s="187">
        <f t="shared" si="0"/>
        <v>502.49062500000002</v>
      </c>
    </row>
    <row r="29" spans="1:18" ht="15.75">
      <c r="A29" s="53">
        <f t="shared" si="1"/>
        <v>25</v>
      </c>
      <c r="B29" s="119" t="s">
        <v>199</v>
      </c>
      <c r="C29" s="121" t="s">
        <v>254</v>
      </c>
      <c r="D29" s="121" t="s">
        <v>255</v>
      </c>
      <c r="E29" s="119" t="s">
        <v>211</v>
      </c>
      <c r="F29" s="119" t="s">
        <v>6</v>
      </c>
      <c r="G29" s="119">
        <v>1</v>
      </c>
      <c r="H29" s="174">
        <v>740.5200000000001</v>
      </c>
      <c r="I29" s="191">
        <v>0.25</v>
      </c>
      <c r="J29" s="187">
        <f t="shared" si="0"/>
        <v>555.3900000000001</v>
      </c>
    </row>
    <row r="30" spans="1:18" ht="15.75">
      <c r="A30" s="53">
        <f t="shared" si="1"/>
        <v>26</v>
      </c>
      <c r="B30" s="119" t="s">
        <v>199</v>
      </c>
      <c r="C30" s="121" t="s">
        <v>256</v>
      </c>
      <c r="D30" s="121" t="s">
        <v>257</v>
      </c>
      <c r="E30" s="119" t="s">
        <v>211</v>
      </c>
      <c r="F30" s="119" t="s">
        <v>6</v>
      </c>
      <c r="G30" s="119">
        <v>1</v>
      </c>
      <c r="H30" s="174">
        <v>1436.16</v>
      </c>
      <c r="I30" s="191">
        <v>0.25</v>
      </c>
      <c r="J30" s="187">
        <f t="shared" si="0"/>
        <v>1077.1200000000001</v>
      </c>
    </row>
    <row r="31" spans="1:18" ht="15.75">
      <c r="A31" s="53">
        <f t="shared" si="1"/>
        <v>27</v>
      </c>
      <c r="B31" s="119" t="s">
        <v>199</v>
      </c>
      <c r="C31" s="121" t="s">
        <v>258</v>
      </c>
      <c r="D31" s="121" t="s">
        <v>259</v>
      </c>
      <c r="E31" s="119" t="s">
        <v>211</v>
      </c>
      <c r="F31" s="119" t="s">
        <v>6</v>
      </c>
      <c r="G31" s="119">
        <v>1</v>
      </c>
      <c r="H31" s="174">
        <v>2715.2400000000002</v>
      </c>
      <c r="I31" s="191">
        <v>0.25</v>
      </c>
      <c r="J31" s="187">
        <f t="shared" si="0"/>
        <v>2036.4300000000003</v>
      </c>
    </row>
    <row r="32" spans="1:18" ht="15.75">
      <c r="A32" s="53">
        <f t="shared" si="1"/>
        <v>28</v>
      </c>
      <c r="B32" s="119" t="s">
        <v>199</v>
      </c>
      <c r="C32" s="121" t="s">
        <v>260</v>
      </c>
      <c r="D32" s="121" t="s">
        <v>261</v>
      </c>
      <c r="E32" s="119" t="s">
        <v>211</v>
      </c>
      <c r="F32" s="119" t="s">
        <v>6</v>
      </c>
      <c r="G32" s="119">
        <v>1</v>
      </c>
      <c r="H32" s="174">
        <v>5374.380000000001</v>
      </c>
      <c r="I32" s="191">
        <v>0.25</v>
      </c>
      <c r="J32" s="187">
        <f t="shared" si="0"/>
        <v>4030.7850000000008</v>
      </c>
    </row>
    <row r="33" spans="1:10" ht="15.75">
      <c r="A33" s="53">
        <f t="shared" si="1"/>
        <v>29</v>
      </c>
      <c r="B33" s="119" t="s">
        <v>199</v>
      </c>
      <c r="C33" s="121" t="s">
        <v>262</v>
      </c>
      <c r="D33" s="121" t="s">
        <v>263</v>
      </c>
      <c r="E33" s="119" t="s">
        <v>211</v>
      </c>
      <c r="F33" s="119" t="s">
        <v>6</v>
      </c>
      <c r="G33" s="119">
        <v>1</v>
      </c>
      <c r="H33" s="174">
        <v>10232.640000000001</v>
      </c>
      <c r="I33" s="191">
        <v>0.25</v>
      </c>
      <c r="J33" s="187">
        <f t="shared" si="0"/>
        <v>7674.4800000000014</v>
      </c>
    </row>
    <row r="34" spans="1:10" ht="15.75">
      <c r="A34" s="53">
        <f t="shared" si="1"/>
        <v>30</v>
      </c>
      <c r="B34" s="119" t="s">
        <v>199</v>
      </c>
      <c r="C34" s="121" t="s">
        <v>264</v>
      </c>
      <c r="D34" s="119" t="s">
        <v>265</v>
      </c>
      <c r="E34" s="119" t="s">
        <v>211</v>
      </c>
      <c r="F34" s="119" t="s">
        <v>6</v>
      </c>
      <c r="G34" s="119">
        <v>1</v>
      </c>
      <c r="H34" s="174">
        <v>1129.752</v>
      </c>
      <c r="I34" s="191">
        <v>0.25</v>
      </c>
      <c r="J34" s="187">
        <f t="shared" si="0"/>
        <v>847.31399999999996</v>
      </c>
    </row>
    <row r="35" spans="1:10" ht="15.75">
      <c r="A35" s="53">
        <f t="shared" si="1"/>
        <v>31</v>
      </c>
      <c r="B35" s="119" t="s">
        <v>199</v>
      </c>
      <c r="C35" s="121" t="s">
        <v>266</v>
      </c>
      <c r="D35" s="121" t="s">
        <v>267</v>
      </c>
      <c r="E35" s="119" t="s">
        <v>211</v>
      </c>
      <c r="F35" s="119" t="s">
        <v>6</v>
      </c>
      <c r="G35" s="119">
        <v>1</v>
      </c>
      <c r="H35" s="174">
        <v>493.27200000000005</v>
      </c>
      <c r="I35" s="191">
        <v>0.25</v>
      </c>
      <c r="J35" s="187">
        <f t="shared" si="0"/>
        <v>369.95400000000006</v>
      </c>
    </row>
    <row r="36" spans="1:10" ht="15.75">
      <c r="A36" s="53">
        <f t="shared" si="1"/>
        <v>32</v>
      </c>
      <c r="B36" s="119" t="s">
        <v>199</v>
      </c>
      <c r="C36" s="121" t="s">
        <v>268</v>
      </c>
      <c r="D36" s="121" t="s">
        <v>269</v>
      </c>
      <c r="E36" s="119" t="s">
        <v>211</v>
      </c>
      <c r="F36" s="119" t="s">
        <v>6</v>
      </c>
      <c r="G36" s="119">
        <v>1</v>
      </c>
      <c r="H36" s="174">
        <v>246.63600000000002</v>
      </c>
      <c r="I36" s="191">
        <v>0.25</v>
      </c>
      <c r="J36" s="187">
        <f t="shared" si="0"/>
        <v>184.97700000000003</v>
      </c>
    </row>
    <row r="37" spans="1:10" ht="15.75">
      <c r="A37" s="53">
        <f t="shared" si="1"/>
        <v>33</v>
      </c>
      <c r="B37" s="119" t="s">
        <v>199</v>
      </c>
      <c r="C37" s="121" t="s">
        <v>270</v>
      </c>
      <c r="D37" s="121" t="s">
        <v>271</v>
      </c>
      <c r="E37" s="119" t="s">
        <v>211</v>
      </c>
      <c r="F37" s="119" t="s">
        <v>6</v>
      </c>
      <c r="G37" s="119">
        <v>1</v>
      </c>
      <c r="H37" s="174">
        <v>477.85725000000002</v>
      </c>
      <c r="I37" s="191">
        <v>0.25</v>
      </c>
      <c r="J37" s="187">
        <f t="shared" si="0"/>
        <v>358.39293750000002</v>
      </c>
    </row>
    <row r="38" spans="1:10" ht="15.75">
      <c r="A38" s="53">
        <f t="shared" si="1"/>
        <v>34</v>
      </c>
      <c r="B38" s="119" t="s">
        <v>199</v>
      </c>
      <c r="C38" s="121" t="s">
        <v>272</v>
      </c>
      <c r="D38" s="121" t="s">
        <v>273</v>
      </c>
      <c r="E38" s="119" t="s">
        <v>211</v>
      </c>
      <c r="F38" s="119" t="s">
        <v>6</v>
      </c>
      <c r="G38" s="119">
        <v>1</v>
      </c>
      <c r="H38" s="174">
        <v>1017.3735</v>
      </c>
      <c r="I38" s="191">
        <v>0.25</v>
      </c>
      <c r="J38" s="187">
        <f t="shared" si="0"/>
        <v>763.030125</v>
      </c>
    </row>
    <row r="39" spans="1:10" ht="15.75">
      <c r="A39" s="53">
        <f t="shared" si="1"/>
        <v>35</v>
      </c>
      <c r="B39" s="119" t="s">
        <v>199</v>
      </c>
      <c r="C39" s="121" t="s">
        <v>274</v>
      </c>
      <c r="D39" s="121" t="s">
        <v>275</v>
      </c>
      <c r="E39" s="119" t="s">
        <v>211</v>
      </c>
      <c r="F39" s="119" t="s">
        <v>6</v>
      </c>
      <c r="G39" s="119">
        <v>1</v>
      </c>
      <c r="H39" s="174">
        <v>508.68675000000002</v>
      </c>
      <c r="I39" s="191">
        <v>0.25</v>
      </c>
      <c r="J39" s="187">
        <f t="shared" si="0"/>
        <v>381.5150625</v>
      </c>
    </row>
    <row r="40" spans="1:10" ht="15.75">
      <c r="A40" s="53">
        <f t="shared" si="1"/>
        <v>36</v>
      </c>
      <c r="B40" s="119" t="s">
        <v>199</v>
      </c>
      <c r="C40" s="122" t="s">
        <v>276</v>
      </c>
      <c r="D40" s="121" t="s">
        <v>277</v>
      </c>
      <c r="E40" s="119" t="s">
        <v>211</v>
      </c>
      <c r="F40" s="119" t="s">
        <v>6</v>
      </c>
      <c r="G40" s="119">
        <v>1</v>
      </c>
      <c r="H40" s="174">
        <v>508.68675000000002</v>
      </c>
      <c r="I40" s="191">
        <v>0.25</v>
      </c>
      <c r="J40" s="187">
        <f t="shared" si="0"/>
        <v>381.5150625</v>
      </c>
    </row>
    <row r="41" spans="1:10" ht="15.75">
      <c r="A41" s="53">
        <f t="shared" si="1"/>
        <v>37</v>
      </c>
      <c r="B41" s="119" t="s">
        <v>199</v>
      </c>
      <c r="C41" s="122" t="s">
        <v>278</v>
      </c>
      <c r="D41" s="121" t="s">
        <v>279</v>
      </c>
      <c r="E41" s="119" t="s">
        <v>211</v>
      </c>
      <c r="F41" s="119" t="s">
        <v>6</v>
      </c>
      <c r="G41" s="119">
        <v>1</v>
      </c>
      <c r="H41" s="174">
        <v>1017.3735</v>
      </c>
      <c r="I41" s="191">
        <v>0.25</v>
      </c>
      <c r="J41" s="187">
        <f t="shared" si="0"/>
        <v>763.030125</v>
      </c>
    </row>
    <row r="42" spans="1:10" ht="15.75">
      <c r="A42" s="53">
        <f t="shared" si="1"/>
        <v>38</v>
      </c>
      <c r="B42" s="119" t="s">
        <v>199</v>
      </c>
      <c r="C42" s="121" t="s">
        <v>280</v>
      </c>
      <c r="D42" s="121" t="s">
        <v>281</v>
      </c>
      <c r="E42" s="119" t="s">
        <v>211</v>
      </c>
      <c r="F42" s="119" t="s">
        <v>6</v>
      </c>
      <c r="G42" s="119">
        <v>1</v>
      </c>
      <c r="H42" s="174">
        <v>6083.6880000000001</v>
      </c>
      <c r="I42" s="191">
        <v>0.25</v>
      </c>
      <c r="J42" s="187">
        <f t="shared" si="0"/>
        <v>4562.7659999999996</v>
      </c>
    </row>
    <row r="43" spans="1:10" ht="15.75">
      <c r="A43" s="53">
        <f t="shared" si="1"/>
        <v>39</v>
      </c>
      <c r="B43" s="119" t="s">
        <v>199</v>
      </c>
      <c r="C43" s="121" t="s">
        <v>282</v>
      </c>
      <c r="D43" s="121" t="s">
        <v>283</v>
      </c>
      <c r="E43" s="119" t="s">
        <v>211</v>
      </c>
      <c r="F43" s="119" t="s">
        <v>6</v>
      </c>
      <c r="G43" s="119">
        <v>1</v>
      </c>
      <c r="H43" s="174">
        <v>3041.8440000000001</v>
      </c>
      <c r="I43" s="191">
        <v>0.25</v>
      </c>
      <c r="J43" s="187">
        <f t="shared" si="0"/>
        <v>2281.3829999999998</v>
      </c>
    </row>
    <row r="44" spans="1:10" ht="15.75">
      <c r="A44" s="53">
        <f t="shared" si="1"/>
        <v>40</v>
      </c>
      <c r="B44" s="119" t="s">
        <v>199</v>
      </c>
      <c r="C44" s="121" t="s">
        <v>284</v>
      </c>
      <c r="D44" s="121" t="s">
        <v>285</v>
      </c>
      <c r="E44" s="119" t="s">
        <v>211</v>
      </c>
      <c r="F44" s="119" t="s">
        <v>6</v>
      </c>
      <c r="G44" s="119">
        <v>1</v>
      </c>
      <c r="H44" s="174">
        <v>4059.2175000000002</v>
      </c>
      <c r="I44" s="191">
        <v>0.25</v>
      </c>
      <c r="J44" s="187">
        <f t="shared" si="0"/>
        <v>3044.413125</v>
      </c>
    </row>
    <row r="45" spans="1:10" ht="15.75">
      <c r="A45" s="53">
        <f t="shared" si="1"/>
        <v>41</v>
      </c>
      <c r="B45" s="119" t="s">
        <v>199</v>
      </c>
      <c r="C45" s="121" t="s">
        <v>286</v>
      </c>
      <c r="D45" s="121" t="s">
        <v>287</v>
      </c>
      <c r="E45" s="119" t="s">
        <v>211</v>
      </c>
      <c r="F45" s="119" t="s">
        <v>6</v>
      </c>
      <c r="G45" s="119">
        <v>1</v>
      </c>
      <c r="H45" s="174">
        <v>2029.6087500000001</v>
      </c>
      <c r="I45" s="191">
        <v>0.25</v>
      </c>
      <c r="J45" s="187">
        <f t="shared" si="0"/>
        <v>1522.2065625</v>
      </c>
    </row>
    <row r="46" spans="1:10" ht="15.75">
      <c r="A46" s="53">
        <f t="shared" si="1"/>
        <v>42</v>
      </c>
      <c r="B46" s="119" t="s">
        <v>199</v>
      </c>
      <c r="C46" s="121" t="s">
        <v>288</v>
      </c>
      <c r="D46" s="121" t="s">
        <v>289</v>
      </c>
      <c r="E46" s="119" t="s">
        <v>211</v>
      </c>
      <c r="F46" s="119" t="s">
        <v>6</v>
      </c>
      <c r="G46" s="119">
        <v>1</v>
      </c>
      <c r="H46" s="174">
        <v>549.79275000000007</v>
      </c>
      <c r="I46" s="191">
        <v>0.25</v>
      </c>
      <c r="J46" s="187">
        <f t="shared" si="0"/>
        <v>412.34456250000005</v>
      </c>
    </row>
    <row r="47" spans="1:10" ht="15.75">
      <c r="A47" s="53">
        <f t="shared" si="1"/>
        <v>43</v>
      </c>
      <c r="B47" s="119" t="s">
        <v>199</v>
      </c>
      <c r="C47" s="121" t="s">
        <v>290</v>
      </c>
      <c r="D47" s="121" t="s">
        <v>291</v>
      </c>
      <c r="E47" s="119" t="s">
        <v>211</v>
      </c>
      <c r="F47" s="119" t="s">
        <v>6</v>
      </c>
      <c r="G47" s="119">
        <v>1</v>
      </c>
      <c r="H47" s="174">
        <v>549.79275000000007</v>
      </c>
      <c r="I47" s="191">
        <v>0.25</v>
      </c>
      <c r="J47" s="187">
        <f t="shared" si="0"/>
        <v>412.34456250000005</v>
      </c>
    </row>
    <row r="48" spans="1:10" ht="15.75">
      <c r="A48" s="53">
        <f t="shared" si="1"/>
        <v>44</v>
      </c>
      <c r="B48" s="119" t="s">
        <v>199</v>
      </c>
      <c r="C48" s="121" t="s">
        <v>292</v>
      </c>
      <c r="D48" s="121" t="s">
        <v>293</v>
      </c>
      <c r="E48" s="119" t="s">
        <v>211</v>
      </c>
      <c r="F48" s="119" t="s">
        <v>6</v>
      </c>
      <c r="G48" s="119">
        <v>1</v>
      </c>
      <c r="H48" s="174">
        <v>1325.6685</v>
      </c>
      <c r="I48" s="191">
        <v>0.25</v>
      </c>
      <c r="J48" s="187">
        <f t="shared" si="0"/>
        <v>994.25137500000005</v>
      </c>
    </row>
    <row r="49" spans="1:10" ht="15.75">
      <c r="A49" s="53">
        <f t="shared" si="1"/>
        <v>45</v>
      </c>
      <c r="B49" s="119" t="s">
        <v>199</v>
      </c>
      <c r="C49" s="121" t="s">
        <v>294</v>
      </c>
      <c r="D49" s="121" t="s">
        <v>295</v>
      </c>
      <c r="E49" s="119" t="s">
        <v>211</v>
      </c>
      <c r="F49" s="119" t="s">
        <v>6</v>
      </c>
      <c r="G49" s="119">
        <v>1</v>
      </c>
      <c r="H49" s="174">
        <v>1325.6685</v>
      </c>
      <c r="I49" s="191">
        <v>0.25</v>
      </c>
      <c r="J49" s="187">
        <f t="shared" si="0"/>
        <v>994.25137500000005</v>
      </c>
    </row>
    <row r="50" spans="1:10" ht="15.75">
      <c r="A50" s="53">
        <f t="shared" si="1"/>
        <v>46</v>
      </c>
      <c r="B50" s="119" t="s">
        <v>199</v>
      </c>
      <c r="C50" s="121" t="s">
        <v>296</v>
      </c>
      <c r="D50" s="121" t="s">
        <v>297</v>
      </c>
      <c r="E50" s="119" t="s">
        <v>211</v>
      </c>
      <c r="F50" s="119" t="s">
        <v>6</v>
      </c>
      <c r="G50" s="119">
        <v>1</v>
      </c>
      <c r="H50" s="174">
        <v>4012.97325</v>
      </c>
      <c r="I50" s="191">
        <v>0.25</v>
      </c>
      <c r="J50" s="187">
        <f t="shared" si="0"/>
        <v>3009.7299375000002</v>
      </c>
    </row>
    <row r="51" spans="1:10" ht="15.75">
      <c r="A51" s="53">
        <f t="shared" si="1"/>
        <v>47</v>
      </c>
      <c r="B51" s="119" t="s">
        <v>199</v>
      </c>
      <c r="C51" s="121" t="s">
        <v>298</v>
      </c>
      <c r="D51" s="121" t="s">
        <v>299</v>
      </c>
      <c r="E51" s="119" t="s">
        <v>211</v>
      </c>
      <c r="F51" s="119" t="s">
        <v>6</v>
      </c>
      <c r="G51" s="119">
        <v>1</v>
      </c>
      <c r="H51" s="174">
        <v>2003.9175</v>
      </c>
      <c r="I51" s="191">
        <v>0.25</v>
      </c>
      <c r="J51" s="187">
        <f t="shared" si="0"/>
        <v>1502.9381250000001</v>
      </c>
    </row>
    <row r="52" spans="1:10" ht="15.75">
      <c r="A52" s="53">
        <f t="shared" si="1"/>
        <v>48</v>
      </c>
      <c r="B52" s="119" t="s">
        <v>199</v>
      </c>
      <c r="C52" s="121" t="s">
        <v>300</v>
      </c>
      <c r="D52" s="121" t="s">
        <v>301</v>
      </c>
      <c r="E52" s="119" t="s">
        <v>211</v>
      </c>
      <c r="F52" s="119" t="s">
        <v>6</v>
      </c>
      <c r="G52" s="119">
        <v>1</v>
      </c>
      <c r="H52" s="174">
        <v>2291.6595000000002</v>
      </c>
      <c r="I52" s="191">
        <v>0.25</v>
      </c>
      <c r="J52" s="187">
        <f t="shared" si="0"/>
        <v>1718.7446250000003</v>
      </c>
    </row>
    <row r="53" spans="1:10" ht="15.75">
      <c r="A53" s="53">
        <f t="shared" si="1"/>
        <v>49</v>
      </c>
      <c r="B53" s="119" t="s">
        <v>199</v>
      </c>
      <c r="C53" s="121" t="s">
        <v>302</v>
      </c>
      <c r="D53" s="121" t="s">
        <v>303</v>
      </c>
      <c r="E53" s="119" t="s">
        <v>211</v>
      </c>
      <c r="F53" s="119" t="s">
        <v>6</v>
      </c>
      <c r="G53" s="119">
        <v>1</v>
      </c>
      <c r="H53" s="174">
        <v>1137.3</v>
      </c>
      <c r="I53" s="191">
        <v>0.25</v>
      </c>
      <c r="J53" s="187">
        <f t="shared" si="0"/>
        <v>852.97499999999991</v>
      </c>
    </row>
    <row r="54" spans="1:10" ht="15.75">
      <c r="A54" s="53">
        <f t="shared" si="1"/>
        <v>50</v>
      </c>
      <c r="B54" s="119" t="s">
        <v>199</v>
      </c>
      <c r="C54" s="121" t="s">
        <v>304</v>
      </c>
      <c r="D54" s="121" t="s">
        <v>305</v>
      </c>
      <c r="E54" s="119" t="s">
        <v>211</v>
      </c>
      <c r="F54" s="119" t="s">
        <v>6</v>
      </c>
      <c r="G54" s="119">
        <v>1</v>
      </c>
      <c r="H54" s="174">
        <v>2291.6595000000002</v>
      </c>
      <c r="I54" s="191">
        <v>0.25</v>
      </c>
      <c r="J54" s="187">
        <f t="shared" si="0"/>
        <v>1718.7446250000003</v>
      </c>
    </row>
    <row r="55" spans="1:10" ht="15.75">
      <c r="A55" s="53">
        <f t="shared" si="1"/>
        <v>51</v>
      </c>
      <c r="B55" s="119" t="s">
        <v>199</v>
      </c>
      <c r="C55" s="121" t="s">
        <v>306</v>
      </c>
      <c r="D55" s="121" t="s">
        <v>307</v>
      </c>
      <c r="E55" s="119" t="s">
        <v>211</v>
      </c>
      <c r="F55" s="119" t="s">
        <v>6</v>
      </c>
      <c r="G55" s="119">
        <v>1</v>
      </c>
      <c r="H55" s="174">
        <v>1137.3</v>
      </c>
      <c r="I55" s="191">
        <v>0.25</v>
      </c>
      <c r="J55" s="187">
        <f t="shared" si="0"/>
        <v>852.97499999999991</v>
      </c>
    </row>
    <row r="56" spans="1:10" ht="15.75">
      <c r="A56" s="53">
        <f t="shared" si="1"/>
        <v>52</v>
      </c>
      <c r="B56" s="119" t="s">
        <v>199</v>
      </c>
      <c r="C56" s="121" t="s">
        <v>308</v>
      </c>
      <c r="D56" s="121" t="s">
        <v>309</v>
      </c>
      <c r="E56" s="119" t="s">
        <v>211</v>
      </c>
      <c r="F56" s="119" t="s">
        <v>6</v>
      </c>
      <c r="G56" s="119">
        <v>1</v>
      </c>
      <c r="H56" s="174">
        <v>2291.6595000000002</v>
      </c>
      <c r="I56" s="191">
        <v>0.25</v>
      </c>
      <c r="J56" s="187">
        <f t="shared" si="0"/>
        <v>1718.7446250000003</v>
      </c>
    </row>
    <row r="57" spans="1:10" ht="15.75">
      <c r="A57" s="53">
        <f t="shared" si="1"/>
        <v>53</v>
      </c>
      <c r="B57" s="119" t="s">
        <v>199</v>
      </c>
      <c r="C57" s="121" t="s">
        <v>310</v>
      </c>
      <c r="D57" s="121" t="s">
        <v>311</v>
      </c>
      <c r="E57" s="119" t="s">
        <v>211</v>
      </c>
      <c r="F57" s="119" t="s">
        <v>6</v>
      </c>
      <c r="G57" s="119">
        <v>1</v>
      </c>
      <c r="H57" s="174">
        <v>1145.8297500000001</v>
      </c>
      <c r="I57" s="191">
        <v>0.25</v>
      </c>
      <c r="J57" s="187">
        <f t="shared" si="0"/>
        <v>859.37231250000013</v>
      </c>
    </row>
    <row r="58" spans="1:10" ht="15.75">
      <c r="A58" s="53">
        <f t="shared" si="1"/>
        <v>54</v>
      </c>
      <c r="B58" s="119" t="s">
        <v>199</v>
      </c>
      <c r="C58" s="121" t="s">
        <v>312</v>
      </c>
      <c r="D58" s="121" t="s">
        <v>313</v>
      </c>
      <c r="E58" s="119" t="s">
        <v>211</v>
      </c>
      <c r="F58" s="119" t="s">
        <v>6</v>
      </c>
      <c r="G58" s="119">
        <v>1</v>
      </c>
      <c r="H58" s="174">
        <v>4578.1807500000004</v>
      </c>
      <c r="I58" s="191">
        <v>0.25</v>
      </c>
      <c r="J58" s="187">
        <f t="shared" si="0"/>
        <v>3433.6355625000006</v>
      </c>
    </row>
    <row r="59" spans="1:10" ht="15.75">
      <c r="A59" s="53">
        <f t="shared" si="1"/>
        <v>55</v>
      </c>
      <c r="B59" s="119" t="s">
        <v>199</v>
      </c>
      <c r="C59" s="121" t="s">
        <v>314</v>
      </c>
      <c r="D59" s="121" t="s">
        <v>315</v>
      </c>
      <c r="E59" s="119" t="s">
        <v>211</v>
      </c>
      <c r="F59" s="119" t="s">
        <v>6</v>
      </c>
      <c r="G59" s="119">
        <v>1</v>
      </c>
      <c r="H59" s="174">
        <v>2291.6595000000002</v>
      </c>
      <c r="I59" s="191">
        <v>0.25</v>
      </c>
      <c r="J59" s="187">
        <f t="shared" si="0"/>
        <v>1718.7446250000003</v>
      </c>
    </row>
    <row r="60" spans="1:10" ht="15.75">
      <c r="A60" s="53">
        <f t="shared" si="1"/>
        <v>56</v>
      </c>
      <c r="B60" s="119" t="s">
        <v>199</v>
      </c>
      <c r="C60" s="121" t="s">
        <v>316</v>
      </c>
      <c r="D60" s="121" t="s">
        <v>317</v>
      </c>
      <c r="E60" s="119" t="s">
        <v>211</v>
      </c>
      <c r="F60" s="119" t="s">
        <v>6</v>
      </c>
      <c r="G60" s="119">
        <v>1</v>
      </c>
      <c r="H60" s="174">
        <v>4012.97325</v>
      </c>
      <c r="I60" s="191">
        <v>0.25</v>
      </c>
      <c r="J60" s="187">
        <f t="shared" si="0"/>
        <v>3009.7299375000002</v>
      </c>
    </row>
    <row r="61" spans="1:10" ht="15.75">
      <c r="A61" s="53">
        <f t="shared" si="1"/>
        <v>57</v>
      </c>
      <c r="B61" s="119" t="s">
        <v>199</v>
      </c>
      <c r="C61" s="121" t="s">
        <v>318</v>
      </c>
      <c r="D61" s="121" t="s">
        <v>319</v>
      </c>
      <c r="E61" s="119" t="s">
        <v>211</v>
      </c>
      <c r="F61" s="119" t="s">
        <v>6</v>
      </c>
      <c r="G61" s="119">
        <v>1</v>
      </c>
      <c r="H61" s="174">
        <v>2003.9175</v>
      </c>
      <c r="I61" s="191">
        <v>0.25</v>
      </c>
      <c r="J61" s="187">
        <f t="shared" si="0"/>
        <v>1502.9381250000001</v>
      </c>
    </row>
    <row r="62" spans="1:10" ht="30">
      <c r="A62" s="53">
        <f t="shared" si="1"/>
        <v>58</v>
      </c>
      <c r="B62" s="119" t="s">
        <v>199</v>
      </c>
      <c r="C62" s="122" t="s">
        <v>320</v>
      </c>
      <c r="D62" s="121" t="s">
        <v>321</v>
      </c>
      <c r="E62" s="119" t="s">
        <v>211</v>
      </c>
      <c r="F62" s="119" t="s">
        <v>6</v>
      </c>
      <c r="G62" s="119">
        <v>1</v>
      </c>
      <c r="H62" s="174">
        <v>25.69125</v>
      </c>
      <c r="I62" s="191">
        <v>0.25</v>
      </c>
      <c r="J62" s="187">
        <f t="shared" si="0"/>
        <v>19.268437500000001</v>
      </c>
    </row>
    <row r="63" spans="1:10" ht="15.75">
      <c r="A63" s="53">
        <f t="shared" si="1"/>
        <v>59</v>
      </c>
      <c r="B63" s="119" t="s">
        <v>199</v>
      </c>
      <c r="C63" s="122" t="s">
        <v>322</v>
      </c>
      <c r="D63" s="121" t="s">
        <v>323</v>
      </c>
      <c r="E63" s="119" t="s">
        <v>211</v>
      </c>
      <c r="F63" s="119" t="s">
        <v>6</v>
      </c>
      <c r="G63" s="119">
        <v>1</v>
      </c>
      <c r="H63" s="174">
        <v>12.845625</v>
      </c>
      <c r="I63" s="191">
        <v>0.25</v>
      </c>
      <c r="J63" s="187">
        <f t="shared" si="0"/>
        <v>9.6342187500000005</v>
      </c>
    </row>
    <row r="64" spans="1:10" ht="15.75">
      <c r="A64" s="53">
        <f t="shared" si="1"/>
        <v>60</v>
      </c>
      <c r="B64" s="119" t="s">
        <v>199</v>
      </c>
      <c r="C64" s="122" t="s">
        <v>324</v>
      </c>
      <c r="D64" s="121" t="s">
        <v>325</v>
      </c>
      <c r="E64" s="119" t="s">
        <v>211</v>
      </c>
      <c r="F64" s="119" t="s">
        <v>6</v>
      </c>
      <c r="G64" s="119">
        <v>1</v>
      </c>
      <c r="H64" s="174">
        <v>128.45625000000001</v>
      </c>
      <c r="I64" s="191">
        <v>0.25</v>
      </c>
      <c r="J64" s="187">
        <f t="shared" si="0"/>
        <v>96.342187500000009</v>
      </c>
    </row>
    <row r="65" spans="1:10" ht="30">
      <c r="A65" s="53">
        <f t="shared" si="1"/>
        <v>61</v>
      </c>
      <c r="B65" s="119" t="s">
        <v>199</v>
      </c>
      <c r="C65" s="122" t="s">
        <v>326</v>
      </c>
      <c r="D65" s="121" t="s">
        <v>327</v>
      </c>
      <c r="E65" s="119" t="s">
        <v>211</v>
      </c>
      <c r="F65" s="119" t="s">
        <v>6</v>
      </c>
      <c r="G65" s="119">
        <v>1</v>
      </c>
      <c r="H65" s="174">
        <v>59.089874999999999</v>
      </c>
      <c r="I65" s="191">
        <v>0.25</v>
      </c>
      <c r="J65" s="187">
        <f t="shared" si="0"/>
        <v>44.317406249999998</v>
      </c>
    </row>
    <row r="66" spans="1:10" ht="15.75">
      <c r="A66" s="53">
        <f t="shared" si="1"/>
        <v>62</v>
      </c>
      <c r="B66" s="119" t="s">
        <v>199</v>
      </c>
      <c r="C66" s="122" t="s">
        <v>328</v>
      </c>
      <c r="D66" s="121" t="s">
        <v>329</v>
      </c>
      <c r="E66" s="119" t="s">
        <v>211</v>
      </c>
      <c r="F66" s="119" t="s">
        <v>6</v>
      </c>
      <c r="G66" s="119">
        <v>1</v>
      </c>
      <c r="H66" s="174">
        <v>25.69125</v>
      </c>
      <c r="I66" s="191">
        <v>0.25</v>
      </c>
      <c r="J66" s="187">
        <f t="shared" si="0"/>
        <v>19.268437500000001</v>
      </c>
    </row>
    <row r="67" spans="1:10" ht="15.75">
      <c r="A67" s="53">
        <f t="shared" si="1"/>
        <v>63</v>
      </c>
      <c r="B67" s="119" t="s">
        <v>199</v>
      </c>
      <c r="C67" s="122" t="s">
        <v>330</v>
      </c>
      <c r="D67" s="121" t="s">
        <v>331</v>
      </c>
      <c r="E67" s="119" t="s">
        <v>211</v>
      </c>
      <c r="F67" s="119" t="s">
        <v>6</v>
      </c>
      <c r="G67" s="119">
        <v>1</v>
      </c>
      <c r="H67" s="174">
        <v>179.83875</v>
      </c>
      <c r="I67" s="191">
        <v>0.25</v>
      </c>
      <c r="J67" s="187">
        <f t="shared" si="0"/>
        <v>134.8790625</v>
      </c>
    </row>
    <row r="68" spans="1:10" ht="15.75">
      <c r="A68" s="53">
        <f t="shared" si="1"/>
        <v>64</v>
      </c>
      <c r="B68" s="119" t="s">
        <v>199</v>
      </c>
      <c r="C68" s="122" t="s">
        <v>332</v>
      </c>
      <c r="D68" s="121" t="s">
        <v>333</v>
      </c>
      <c r="E68" s="119" t="s">
        <v>211</v>
      </c>
      <c r="F68" s="119" t="s">
        <v>6</v>
      </c>
      <c r="G68" s="119">
        <v>1</v>
      </c>
      <c r="H68" s="174">
        <v>25.69125</v>
      </c>
      <c r="I68" s="191">
        <v>0.25</v>
      </c>
      <c r="J68" s="187">
        <f t="shared" si="0"/>
        <v>19.268437500000001</v>
      </c>
    </row>
    <row r="69" spans="1:10" ht="15.75">
      <c r="A69" s="53">
        <f t="shared" si="1"/>
        <v>65</v>
      </c>
      <c r="B69" s="119" t="s">
        <v>199</v>
      </c>
      <c r="C69" s="122" t="s">
        <v>334</v>
      </c>
      <c r="D69" s="121" t="s">
        <v>335</v>
      </c>
      <c r="E69" s="119" t="s">
        <v>211</v>
      </c>
      <c r="F69" s="119" t="s">
        <v>6</v>
      </c>
      <c r="G69" s="119">
        <v>1</v>
      </c>
      <c r="H69" s="174">
        <v>12.75</v>
      </c>
      <c r="I69" s="191">
        <v>0.25</v>
      </c>
      <c r="J69" s="187">
        <f t="shared" ref="J69:J132" si="2">H69*(1-I69)</f>
        <v>9.5625</v>
      </c>
    </row>
    <row r="70" spans="1:10" ht="15.75">
      <c r="A70" s="53">
        <f t="shared" si="1"/>
        <v>66</v>
      </c>
      <c r="B70" s="119" t="s">
        <v>199</v>
      </c>
      <c r="C70" s="122" t="s">
        <v>336</v>
      </c>
      <c r="D70" s="121" t="s">
        <v>337</v>
      </c>
      <c r="E70" s="119" t="s">
        <v>211</v>
      </c>
      <c r="F70" s="119" t="s">
        <v>6</v>
      </c>
      <c r="G70" s="119">
        <v>1</v>
      </c>
      <c r="H70" s="174">
        <v>102.765</v>
      </c>
      <c r="I70" s="191">
        <v>0.25</v>
      </c>
      <c r="J70" s="187">
        <f t="shared" si="2"/>
        <v>77.073750000000004</v>
      </c>
    </row>
    <row r="71" spans="1:10" ht="30">
      <c r="A71" s="53">
        <f t="shared" ref="A71:A134" si="3">A70+1</f>
        <v>67</v>
      </c>
      <c r="B71" s="119" t="s">
        <v>199</v>
      </c>
      <c r="C71" s="122" t="s">
        <v>338</v>
      </c>
      <c r="D71" s="121" t="s">
        <v>339</v>
      </c>
      <c r="E71" s="119" t="s">
        <v>211</v>
      </c>
      <c r="F71" s="119" t="s">
        <v>6</v>
      </c>
      <c r="G71" s="119">
        <v>1</v>
      </c>
      <c r="H71" s="174">
        <v>2358.4567500000003</v>
      </c>
      <c r="I71" s="191">
        <v>0.25</v>
      </c>
      <c r="J71" s="187">
        <f t="shared" si="2"/>
        <v>1768.8425625000002</v>
      </c>
    </row>
    <row r="72" spans="1:10" ht="30">
      <c r="A72" s="53">
        <f t="shared" si="3"/>
        <v>68</v>
      </c>
      <c r="B72" s="119" t="s">
        <v>199</v>
      </c>
      <c r="C72" s="122" t="s">
        <v>340</v>
      </c>
      <c r="D72" s="121" t="s">
        <v>341</v>
      </c>
      <c r="E72" s="119" t="s">
        <v>211</v>
      </c>
      <c r="F72" s="119" t="s">
        <v>6</v>
      </c>
      <c r="G72" s="119">
        <v>1</v>
      </c>
      <c r="H72" s="174">
        <v>13354.311750000001</v>
      </c>
      <c r="I72" s="191">
        <v>0.25</v>
      </c>
      <c r="J72" s="187">
        <f t="shared" si="2"/>
        <v>10015.733812500001</v>
      </c>
    </row>
    <row r="73" spans="1:10" ht="30">
      <c r="A73" s="53">
        <f t="shared" si="3"/>
        <v>69</v>
      </c>
      <c r="B73" s="119" t="s">
        <v>199</v>
      </c>
      <c r="C73" s="122" t="s">
        <v>342</v>
      </c>
      <c r="D73" s="121" t="s">
        <v>343</v>
      </c>
      <c r="E73" s="119" t="s">
        <v>211</v>
      </c>
      <c r="F73" s="119" t="s">
        <v>6</v>
      </c>
      <c r="G73" s="119">
        <v>1</v>
      </c>
      <c r="H73" s="174">
        <v>25686.111750000004</v>
      </c>
      <c r="I73" s="191">
        <v>0.25</v>
      </c>
      <c r="J73" s="187">
        <f t="shared" si="2"/>
        <v>19264.583812500001</v>
      </c>
    </row>
    <row r="74" spans="1:10" ht="30">
      <c r="A74" s="53">
        <f t="shared" si="3"/>
        <v>70</v>
      </c>
      <c r="B74" s="119" t="s">
        <v>199</v>
      </c>
      <c r="C74" s="122" t="s">
        <v>344</v>
      </c>
      <c r="D74" s="121" t="s">
        <v>345</v>
      </c>
      <c r="E74" s="119" t="s">
        <v>211</v>
      </c>
      <c r="F74" s="119" t="s">
        <v>6</v>
      </c>
      <c r="G74" s="119">
        <v>1</v>
      </c>
      <c r="H74" s="174">
        <v>1538.9058750000002</v>
      </c>
      <c r="I74" s="191">
        <v>0.25</v>
      </c>
      <c r="J74" s="187">
        <f t="shared" si="2"/>
        <v>1154.1794062500001</v>
      </c>
    </row>
    <row r="75" spans="1:10" ht="30">
      <c r="A75" s="53">
        <f t="shared" si="3"/>
        <v>71</v>
      </c>
      <c r="B75" s="119" t="s">
        <v>199</v>
      </c>
      <c r="C75" s="122" t="s">
        <v>346</v>
      </c>
      <c r="D75" s="121" t="s">
        <v>347</v>
      </c>
      <c r="E75" s="119" t="s">
        <v>211</v>
      </c>
      <c r="F75" s="119" t="s">
        <v>6</v>
      </c>
      <c r="G75" s="119">
        <v>1</v>
      </c>
      <c r="H75" s="174">
        <v>6677.1558750000004</v>
      </c>
      <c r="I75" s="191">
        <v>0.25</v>
      </c>
      <c r="J75" s="187">
        <f t="shared" si="2"/>
        <v>5007.8669062500003</v>
      </c>
    </row>
    <row r="76" spans="1:10" ht="30">
      <c r="A76" s="53">
        <f t="shared" si="3"/>
        <v>72</v>
      </c>
      <c r="B76" s="119" t="s">
        <v>199</v>
      </c>
      <c r="C76" s="122" t="s">
        <v>348</v>
      </c>
      <c r="D76" s="121" t="s">
        <v>349</v>
      </c>
      <c r="E76" s="119" t="s">
        <v>211</v>
      </c>
      <c r="F76" s="119" t="s">
        <v>6</v>
      </c>
      <c r="G76" s="119">
        <v>1</v>
      </c>
      <c r="H76" s="174">
        <v>12843.055875000002</v>
      </c>
      <c r="I76" s="191">
        <v>0.25</v>
      </c>
      <c r="J76" s="187">
        <f t="shared" si="2"/>
        <v>9632.2919062500005</v>
      </c>
    </row>
    <row r="77" spans="1:10" ht="15.75">
      <c r="A77" s="53">
        <f t="shared" si="3"/>
        <v>73</v>
      </c>
      <c r="B77" s="119" t="s">
        <v>199</v>
      </c>
      <c r="C77" s="122" t="s">
        <v>350</v>
      </c>
      <c r="D77" s="121" t="s">
        <v>351</v>
      </c>
      <c r="E77" s="119" t="s">
        <v>211</v>
      </c>
      <c r="F77" s="119" t="s">
        <v>6</v>
      </c>
      <c r="G77" s="119">
        <v>1</v>
      </c>
      <c r="H77" s="174">
        <v>40300</v>
      </c>
      <c r="I77" s="191">
        <v>0.25</v>
      </c>
      <c r="J77" s="187">
        <f t="shared" si="2"/>
        <v>30225</v>
      </c>
    </row>
    <row r="78" spans="1:10" ht="30">
      <c r="A78" s="53">
        <f t="shared" si="3"/>
        <v>74</v>
      </c>
      <c r="B78" s="119" t="s">
        <v>199</v>
      </c>
      <c r="C78" s="120" t="s">
        <v>352</v>
      </c>
      <c r="D78" s="120" t="s">
        <v>353</v>
      </c>
      <c r="E78" s="119" t="s">
        <v>211</v>
      </c>
      <c r="F78" s="119" t="s">
        <v>6</v>
      </c>
      <c r="G78" s="119">
        <v>1</v>
      </c>
      <c r="H78" s="174">
        <v>20553</v>
      </c>
      <c r="I78" s="191">
        <v>0.25</v>
      </c>
      <c r="J78" s="187">
        <f t="shared" si="2"/>
        <v>15414.75</v>
      </c>
    </row>
    <row r="79" spans="1:10" ht="18">
      <c r="A79" s="53">
        <f t="shared" si="3"/>
        <v>75</v>
      </c>
      <c r="B79" s="119" t="s">
        <v>199</v>
      </c>
      <c r="C79" s="120" t="s">
        <v>354</v>
      </c>
      <c r="D79" s="120" t="s">
        <v>355</v>
      </c>
      <c r="E79" s="119" t="s">
        <v>211</v>
      </c>
      <c r="F79" s="119" t="s">
        <v>6</v>
      </c>
      <c r="G79" s="119">
        <v>1</v>
      </c>
      <c r="H79" s="174">
        <v>15106.455000000002</v>
      </c>
      <c r="I79" s="191">
        <v>0.25</v>
      </c>
      <c r="J79" s="187">
        <f t="shared" si="2"/>
        <v>11329.841250000001</v>
      </c>
    </row>
    <row r="80" spans="1:10" ht="15.75">
      <c r="A80" s="53">
        <f t="shared" si="3"/>
        <v>76</v>
      </c>
      <c r="B80" s="119" t="s">
        <v>199</v>
      </c>
      <c r="C80" s="120" t="s">
        <v>356</v>
      </c>
      <c r="D80" s="120" t="s">
        <v>357</v>
      </c>
      <c r="E80" s="119" t="s">
        <v>211</v>
      </c>
      <c r="F80" s="119" t="s">
        <v>6</v>
      </c>
      <c r="G80" s="119">
        <v>1</v>
      </c>
      <c r="H80" s="174">
        <v>1079.0325</v>
      </c>
      <c r="I80" s="191">
        <v>0.25</v>
      </c>
      <c r="J80" s="187">
        <f t="shared" si="2"/>
        <v>809.27437499999996</v>
      </c>
    </row>
    <row r="81" spans="1:10" ht="15.75">
      <c r="A81" s="53">
        <f t="shared" si="3"/>
        <v>77</v>
      </c>
      <c r="B81" s="119" t="s">
        <v>199</v>
      </c>
      <c r="C81" s="120" t="s">
        <v>358</v>
      </c>
      <c r="D81" s="120" t="s">
        <v>359</v>
      </c>
      <c r="E81" s="119" t="s">
        <v>211</v>
      </c>
      <c r="F81" s="119" t="s">
        <v>6</v>
      </c>
      <c r="G81" s="119">
        <v>1</v>
      </c>
      <c r="H81" s="174">
        <v>837.53475000000003</v>
      </c>
      <c r="I81" s="191">
        <v>0.25</v>
      </c>
      <c r="J81" s="187">
        <f t="shared" si="2"/>
        <v>628.15106250000008</v>
      </c>
    </row>
    <row r="82" spans="1:10" ht="15.75">
      <c r="A82" s="53">
        <f t="shared" si="3"/>
        <v>78</v>
      </c>
      <c r="B82" s="119" t="s">
        <v>199</v>
      </c>
      <c r="C82" s="120" t="s">
        <v>360</v>
      </c>
      <c r="D82" s="120" t="s">
        <v>361</v>
      </c>
      <c r="E82" s="119" t="s">
        <v>211</v>
      </c>
      <c r="F82" s="119" t="s">
        <v>6</v>
      </c>
      <c r="G82" s="119">
        <v>1</v>
      </c>
      <c r="H82" s="174">
        <v>323.70975000000004</v>
      </c>
      <c r="I82" s="191">
        <v>0.25</v>
      </c>
      <c r="J82" s="187">
        <f t="shared" si="2"/>
        <v>242.78231250000005</v>
      </c>
    </row>
    <row r="83" spans="1:10" ht="30">
      <c r="A83" s="53">
        <f t="shared" si="3"/>
        <v>79</v>
      </c>
      <c r="B83" s="119" t="s">
        <v>199</v>
      </c>
      <c r="C83" s="121" t="s">
        <v>362</v>
      </c>
      <c r="D83" s="121" t="s">
        <v>363</v>
      </c>
      <c r="E83" s="119" t="s">
        <v>211</v>
      </c>
      <c r="F83" s="119" t="s">
        <v>6</v>
      </c>
      <c r="G83" s="119">
        <v>1</v>
      </c>
      <c r="H83" s="174">
        <v>31615.350000000002</v>
      </c>
      <c r="I83" s="191">
        <v>0.25</v>
      </c>
      <c r="J83" s="187">
        <f t="shared" si="2"/>
        <v>23711.512500000001</v>
      </c>
    </row>
    <row r="84" spans="1:10" ht="30">
      <c r="A84" s="53">
        <f t="shared" si="3"/>
        <v>80</v>
      </c>
      <c r="B84" s="119" t="s">
        <v>199</v>
      </c>
      <c r="C84" s="121" t="s">
        <v>364</v>
      </c>
      <c r="D84" s="121" t="s">
        <v>363</v>
      </c>
      <c r="E84" s="119" t="s">
        <v>211</v>
      </c>
      <c r="F84" s="119" t="s">
        <v>6</v>
      </c>
      <c r="G84" s="119">
        <v>1</v>
      </c>
      <c r="H84" s="174">
        <v>15802.637500000001</v>
      </c>
      <c r="I84" s="191">
        <v>0.25</v>
      </c>
      <c r="J84" s="187">
        <f t="shared" si="2"/>
        <v>11851.978125000001</v>
      </c>
    </row>
    <row r="85" spans="1:10" ht="15.75">
      <c r="A85" s="53">
        <f t="shared" si="3"/>
        <v>81</v>
      </c>
      <c r="B85" s="119" t="s">
        <v>199</v>
      </c>
      <c r="C85" s="121" t="s">
        <v>365</v>
      </c>
      <c r="D85" s="121" t="s">
        <v>366</v>
      </c>
      <c r="E85" s="119" t="s">
        <v>211</v>
      </c>
      <c r="F85" s="119" t="s">
        <v>6</v>
      </c>
      <c r="G85" s="119">
        <v>1</v>
      </c>
      <c r="H85" s="174">
        <v>11530.837500000001</v>
      </c>
      <c r="I85" s="191">
        <v>0.25</v>
      </c>
      <c r="J85" s="187">
        <f t="shared" si="2"/>
        <v>8648.1281250000011</v>
      </c>
    </row>
    <row r="86" spans="1:10" ht="30">
      <c r="A86" s="53">
        <f t="shared" si="3"/>
        <v>82</v>
      </c>
      <c r="B86" s="119" t="s">
        <v>199</v>
      </c>
      <c r="C86" s="121" t="s">
        <v>367</v>
      </c>
      <c r="D86" s="121" t="s">
        <v>368</v>
      </c>
      <c r="E86" s="119" t="s">
        <v>211</v>
      </c>
      <c r="F86" s="119" t="s">
        <v>6</v>
      </c>
      <c r="G86" s="119">
        <v>1</v>
      </c>
      <c r="H86" s="174">
        <v>5762.9000000000005</v>
      </c>
      <c r="I86" s="191">
        <v>0.25</v>
      </c>
      <c r="J86" s="187">
        <f t="shared" si="2"/>
        <v>4322.1750000000002</v>
      </c>
    </row>
    <row r="87" spans="1:10" ht="15.75">
      <c r="A87" s="53">
        <f t="shared" si="3"/>
        <v>83</v>
      </c>
      <c r="B87" s="119" t="s">
        <v>199</v>
      </c>
      <c r="C87" s="121" t="s">
        <v>369</v>
      </c>
      <c r="D87" s="121" t="s">
        <v>370</v>
      </c>
      <c r="E87" s="119" t="s">
        <v>211</v>
      </c>
      <c r="F87" s="119" t="s">
        <v>6</v>
      </c>
      <c r="G87" s="119">
        <v>1</v>
      </c>
      <c r="H87" s="174">
        <v>2009.9625000000001</v>
      </c>
      <c r="I87" s="191">
        <v>0.25</v>
      </c>
      <c r="J87" s="187">
        <f t="shared" si="2"/>
        <v>1507.4718750000002</v>
      </c>
    </row>
    <row r="88" spans="1:10" ht="15.75">
      <c r="A88" s="53">
        <f t="shared" si="3"/>
        <v>84</v>
      </c>
      <c r="B88" s="119" t="s">
        <v>199</v>
      </c>
      <c r="C88" s="121" t="s">
        <v>371</v>
      </c>
      <c r="D88" s="121" t="s">
        <v>372</v>
      </c>
      <c r="E88" s="119" t="s">
        <v>211</v>
      </c>
      <c r="F88" s="119" t="s">
        <v>6</v>
      </c>
      <c r="G88" s="119">
        <v>1</v>
      </c>
      <c r="H88" s="174">
        <v>811.03750000000002</v>
      </c>
      <c r="I88" s="191">
        <v>0.25</v>
      </c>
      <c r="J88" s="187">
        <f t="shared" si="2"/>
        <v>608.27812500000005</v>
      </c>
    </row>
    <row r="89" spans="1:10" ht="15.75">
      <c r="A89" s="53">
        <f t="shared" si="3"/>
        <v>85</v>
      </c>
      <c r="B89" s="119" t="s">
        <v>199</v>
      </c>
      <c r="C89" s="121" t="s">
        <v>373</v>
      </c>
      <c r="D89" s="121" t="s">
        <v>374</v>
      </c>
      <c r="E89" s="119" t="s">
        <v>211</v>
      </c>
      <c r="F89" s="119" t="s">
        <v>6</v>
      </c>
      <c r="G89" s="119">
        <v>1</v>
      </c>
      <c r="H89" s="174">
        <v>4308.4800000000005</v>
      </c>
      <c r="I89" s="191">
        <v>0.25</v>
      </c>
      <c r="J89" s="187">
        <f t="shared" si="2"/>
        <v>3231.3600000000006</v>
      </c>
    </row>
    <row r="90" spans="1:10" ht="15.75">
      <c r="A90" s="53">
        <f t="shared" si="3"/>
        <v>86</v>
      </c>
      <c r="B90" s="119" t="s">
        <v>199</v>
      </c>
      <c r="C90" s="121" t="s">
        <v>375</v>
      </c>
      <c r="D90" s="121" t="s">
        <v>376</v>
      </c>
      <c r="E90" s="119" t="s">
        <v>211</v>
      </c>
      <c r="F90" s="119" t="s">
        <v>6</v>
      </c>
      <c r="G90" s="119">
        <v>1</v>
      </c>
      <c r="H90" s="174">
        <v>2827.4400000000005</v>
      </c>
      <c r="I90" s="191">
        <v>0.25</v>
      </c>
      <c r="J90" s="187">
        <f t="shared" si="2"/>
        <v>2120.5800000000004</v>
      </c>
    </row>
    <row r="91" spans="1:10" ht="15.75">
      <c r="A91" s="53">
        <f t="shared" si="3"/>
        <v>87</v>
      </c>
      <c r="B91" s="119" t="s">
        <v>199</v>
      </c>
      <c r="C91" s="119" t="s">
        <v>377</v>
      </c>
      <c r="D91" s="120" t="s">
        <v>378</v>
      </c>
      <c r="E91" s="119" t="s">
        <v>211</v>
      </c>
      <c r="F91" s="119" t="s">
        <v>6</v>
      </c>
      <c r="G91" s="119">
        <v>1</v>
      </c>
      <c r="H91" s="174">
        <v>217.464</v>
      </c>
      <c r="I91" s="191">
        <v>0.25</v>
      </c>
      <c r="J91" s="187">
        <f t="shared" si="2"/>
        <v>163.09800000000001</v>
      </c>
    </row>
    <row r="92" spans="1:10" ht="15.75">
      <c r="A92" s="53">
        <f t="shared" si="3"/>
        <v>88</v>
      </c>
      <c r="B92" s="119" t="s">
        <v>199</v>
      </c>
      <c r="C92" s="120" t="s">
        <v>379</v>
      </c>
      <c r="D92" s="120" t="s">
        <v>380</v>
      </c>
      <c r="E92" s="119" t="s">
        <v>211</v>
      </c>
      <c r="F92" s="119" t="s">
        <v>6</v>
      </c>
      <c r="G92" s="119">
        <v>1</v>
      </c>
      <c r="H92" s="174">
        <v>106.08</v>
      </c>
      <c r="I92" s="191">
        <v>0.25</v>
      </c>
      <c r="J92" s="187">
        <f t="shared" si="2"/>
        <v>79.56</v>
      </c>
    </row>
    <row r="93" spans="1:10" ht="15.75">
      <c r="A93" s="53">
        <f t="shared" si="3"/>
        <v>89</v>
      </c>
      <c r="B93" s="119" t="s">
        <v>199</v>
      </c>
      <c r="C93" s="121" t="s">
        <v>381</v>
      </c>
      <c r="D93" s="121" t="s">
        <v>382</v>
      </c>
      <c r="E93" s="119" t="s">
        <v>211</v>
      </c>
      <c r="F93" s="119" t="s">
        <v>6</v>
      </c>
      <c r="G93" s="119">
        <v>1</v>
      </c>
      <c r="H93" s="174">
        <v>8733.9973499999996</v>
      </c>
      <c r="I93" s="191">
        <v>0.25</v>
      </c>
      <c r="J93" s="187">
        <f t="shared" si="2"/>
        <v>6550.4980125000002</v>
      </c>
    </row>
    <row r="94" spans="1:10" ht="15.75">
      <c r="A94" s="53">
        <f t="shared" si="3"/>
        <v>90</v>
      </c>
      <c r="B94" s="119" t="s">
        <v>199</v>
      </c>
      <c r="C94" s="121" t="s">
        <v>383</v>
      </c>
      <c r="D94" s="121" t="s">
        <v>384</v>
      </c>
      <c r="E94" s="119" t="s">
        <v>211</v>
      </c>
      <c r="F94" s="119" t="s">
        <v>6</v>
      </c>
      <c r="G94" s="119">
        <v>1</v>
      </c>
      <c r="H94" s="174">
        <v>7337.4210000000003</v>
      </c>
      <c r="I94" s="191">
        <v>0.25</v>
      </c>
      <c r="J94" s="187">
        <f t="shared" si="2"/>
        <v>5503.0657499999998</v>
      </c>
    </row>
    <row r="95" spans="1:10" ht="15.75">
      <c r="A95" s="53">
        <f t="shared" si="3"/>
        <v>91</v>
      </c>
      <c r="B95" s="119" t="s">
        <v>199</v>
      </c>
      <c r="C95" s="121" t="s">
        <v>385</v>
      </c>
      <c r="D95" s="120" t="s">
        <v>386</v>
      </c>
      <c r="E95" s="119" t="s">
        <v>211</v>
      </c>
      <c r="F95" s="119" t="s">
        <v>6</v>
      </c>
      <c r="G95" s="119">
        <v>1</v>
      </c>
      <c r="H95" s="174">
        <v>4075.8815500000001</v>
      </c>
      <c r="I95" s="191">
        <v>0.25</v>
      </c>
      <c r="J95" s="187">
        <f t="shared" si="2"/>
        <v>3056.9111625</v>
      </c>
    </row>
    <row r="96" spans="1:10" ht="15.75">
      <c r="A96" s="53">
        <f t="shared" si="3"/>
        <v>92</v>
      </c>
      <c r="B96" s="119" t="s">
        <v>199</v>
      </c>
      <c r="C96" s="121" t="s">
        <v>387</v>
      </c>
      <c r="D96" s="120" t="s">
        <v>388</v>
      </c>
      <c r="E96" s="119" t="s">
        <v>211</v>
      </c>
      <c r="F96" s="119" t="s">
        <v>6</v>
      </c>
      <c r="G96" s="119">
        <v>1</v>
      </c>
      <c r="H96" s="174">
        <v>5551.6473999999998</v>
      </c>
      <c r="I96" s="191">
        <v>0.25</v>
      </c>
      <c r="J96" s="187">
        <f t="shared" si="2"/>
        <v>4163.7355499999994</v>
      </c>
    </row>
    <row r="97" spans="1:10" ht="15.75">
      <c r="A97" s="53">
        <f t="shared" si="3"/>
        <v>93</v>
      </c>
      <c r="B97" s="119" t="s">
        <v>199</v>
      </c>
      <c r="C97" s="121" t="s">
        <v>389</v>
      </c>
      <c r="D97" s="120" t="s">
        <v>390</v>
      </c>
      <c r="E97" s="119" t="s">
        <v>211</v>
      </c>
      <c r="F97" s="119" t="s">
        <v>6</v>
      </c>
      <c r="G97" s="119">
        <v>1</v>
      </c>
      <c r="H97" s="174">
        <v>11103.274650000001</v>
      </c>
      <c r="I97" s="191">
        <v>0.25</v>
      </c>
      <c r="J97" s="187">
        <f t="shared" si="2"/>
        <v>8327.4559875000014</v>
      </c>
    </row>
    <row r="98" spans="1:10" ht="15.75">
      <c r="A98" s="53">
        <f t="shared" si="3"/>
        <v>94</v>
      </c>
      <c r="B98" s="119" t="s">
        <v>199</v>
      </c>
      <c r="C98" s="121" t="s">
        <v>391</v>
      </c>
      <c r="D98" s="120" t="s">
        <v>392</v>
      </c>
      <c r="E98" s="119" t="s">
        <v>211</v>
      </c>
      <c r="F98" s="119" t="s">
        <v>6</v>
      </c>
      <c r="G98" s="119">
        <v>1</v>
      </c>
      <c r="H98" s="174">
        <v>16865.741425</v>
      </c>
      <c r="I98" s="191">
        <v>0.25</v>
      </c>
      <c r="J98" s="187">
        <f t="shared" si="2"/>
        <v>12649.30606875</v>
      </c>
    </row>
    <row r="99" spans="1:10" ht="15.75">
      <c r="A99" s="53">
        <f t="shared" si="3"/>
        <v>95</v>
      </c>
      <c r="B99" s="119" t="s">
        <v>199</v>
      </c>
      <c r="C99" s="121" t="s">
        <v>393</v>
      </c>
      <c r="D99" s="120" t="s">
        <v>394</v>
      </c>
      <c r="E99" s="119" t="s">
        <v>211</v>
      </c>
      <c r="F99" s="119" t="s">
        <v>6</v>
      </c>
      <c r="G99" s="119">
        <v>1</v>
      </c>
      <c r="H99" s="174">
        <v>25860.802175000001</v>
      </c>
      <c r="I99" s="191">
        <v>0.25</v>
      </c>
      <c r="J99" s="187">
        <f t="shared" si="2"/>
        <v>19395.60163125</v>
      </c>
    </row>
    <row r="100" spans="1:10" ht="15.75">
      <c r="A100" s="53">
        <f t="shared" si="3"/>
        <v>96</v>
      </c>
      <c r="B100" s="119" t="s">
        <v>199</v>
      </c>
      <c r="C100" s="120" t="s">
        <v>395</v>
      </c>
      <c r="D100" s="120" t="s">
        <v>396</v>
      </c>
      <c r="E100" s="119" t="s">
        <v>211</v>
      </c>
      <c r="F100" s="119" t="s">
        <v>6</v>
      </c>
      <c r="G100" s="119">
        <v>1</v>
      </c>
      <c r="H100" s="174">
        <v>2153.73</v>
      </c>
      <c r="I100" s="191">
        <v>0.25</v>
      </c>
      <c r="J100" s="187">
        <f t="shared" si="2"/>
        <v>1615.2975000000001</v>
      </c>
    </row>
    <row r="101" spans="1:10" ht="60">
      <c r="A101" s="53">
        <f t="shared" si="3"/>
        <v>97</v>
      </c>
      <c r="B101" s="119" t="s">
        <v>199</v>
      </c>
      <c r="C101" s="123" t="s">
        <v>397</v>
      </c>
      <c r="D101" s="124" t="s">
        <v>398</v>
      </c>
      <c r="E101" s="119" t="s">
        <v>211</v>
      </c>
      <c r="F101" s="119" t="s">
        <v>6</v>
      </c>
      <c r="G101" s="119">
        <v>1</v>
      </c>
      <c r="H101" s="174">
        <v>877.61310000000014</v>
      </c>
      <c r="I101" s="191">
        <v>0.25</v>
      </c>
      <c r="J101" s="187">
        <f t="shared" si="2"/>
        <v>658.20982500000014</v>
      </c>
    </row>
    <row r="102" spans="1:10" ht="45">
      <c r="A102" s="53">
        <f t="shared" si="3"/>
        <v>98</v>
      </c>
      <c r="B102" s="119" t="s">
        <v>199</v>
      </c>
      <c r="C102" s="123" t="s">
        <v>399</v>
      </c>
      <c r="D102" s="124" t="s">
        <v>400</v>
      </c>
      <c r="E102" s="119" t="s">
        <v>211</v>
      </c>
      <c r="F102" s="119" t="s">
        <v>6</v>
      </c>
      <c r="G102" s="119">
        <v>1</v>
      </c>
      <c r="H102" s="174">
        <v>868.36425000000008</v>
      </c>
      <c r="I102" s="191">
        <v>0.25</v>
      </c>
      <c r="J102" s="187">
        <f t="shared" si="2"/>
        <v>651.27318750000006</v>
      </c>
    </row>
    <row r="103" spans="1:10" ht="15.75">
      <c r="A103" s="53">
        <f t="shared" si="3"/>
        <v>99</v>
      </c>
      <c r="B103" s="119" t="s">
        <v>199</v>
      </c>
      <c r="C103" s="119" t="s">
        <v>401</v>
      </c>
      <c r="D103" s="120" t="s">
        <v>402</v>
      </c>
      <c r="E103" s="119" t="s">
        <v>211</v>
      </c>
      <c r="F103" s="119" t="s">
        <v>6</v>
      </c>
      <c r="G103" s="119">
        <v>1</v>
      </c>
      <c r="H103" s="174">
        <v>745.92600000000004</v>
      </c>
      <c r="I103" s="191">
        <v>0.25</v>
      </c>
      <c r="J103" s="187">
        <f t="shared" si="2"/>
        <v>559.44450000000006</v>
      </c>
    </row>
    <row r="104" spans="1:10" ht="15.75">
      <c r="A104" s="53">
        <f t="shared" si="3"/>
        <v>100</v>
      </c>
      <c r="B104" s="119" t="s">
        <v>199</v>
      </c>
      <c r="C104" s="120" t="s">
        <v>403</v>
      </c>
      <c r="D104" s="120" t="s">
        <v>404</v>
      </c>
      <c r="E104" s="119" t="s">
        <v>211</v>
      </c>
      <c r="F104" s="119" t="s">
        <v>6</v>
      </c>
      <c r="G104" s="119">
        <v>1</v>
      </c>
      <c r="H104" s="174">
        <v>887.75699999999995</v>
      </c>
      <c r="I104" s="191">
        <v>0.25</v>
      </c>
      <c r="J104" s="187">
        <f t="shared" si="2"/>
        <v>665.81774999999993</v>
      </c>
    </row>
    <row r="105" spans="1:10" ht="15.75">
      <c r="A105" s="53">
        <f t="shared" si="3"/>
        <v>101</v>
      </c>
      <c r="B105" s="119" t="s">
        <v>199</v>
      </c>
      <c r="C105" s="119" t="s">
        <v>405</v>
      </c>
      <c r="D105" s="120" t="s">
        <v>406</v>
      </c>
      <c r="E105" s="119" t="s">
        <v>211</v>
      </c>
      <c r="F105" s="119" t="s">
        <v>6</v>
      </c>
      <c r="G105" s="119">
        <v>1</v>
      </c>
      <c r="H105" s="174">
        <v>857.28960000000006</v>
      </c>
      <c r="I105" s="191">
        <v>0.25</v>
      </c>
      <c r="J105" s="187">
        <f t="shared" si="2"/>
        <v>642.96720000000005</v>
      </c>
    </row>
    <row r="106" spans="1:10" ht="15.75">
      <c r="A106" s="53">
        <f t="shared" si="3"/>
        <v>102</v>
      </c>
      <c r="B106" s="119" t="s">
        <v>199</v>
      </c>
      <c r="C106" s="120" t="s">
        <v>407</v>
      </c>
      <c r="D106" s="120" t="s">
        <v>408</v>
      </c>
      <c r="E106" s="119" t="s">
        <v>211</v>
      </c>
      <c r="F106" s="119" t="s">
        <v>6</v>
      </c>
      <c r="G106" s="119">
        <v>1</v>
      </c>
      <c r="H106" s="174">
        <v>1140.6915000000001</v>
      </c>
      <c r="I106" s="191">
        <v>0.25</v>
      </c>
      <c r="J106" s="187">
        <f t="shared" si="2"/>
        <v>855.51862500000016</v>
      </c>
    </row>
    <row r="107" spans="1:10" ht="15.75">
      <c r="A107" s="53">
        <f t="shared" si="3"/>
        <v>103</v>
      </c>
      <c r="B107" s="119" t="s">
        <v>199</v>
      </c>
      <c r="C107" s="120" t="s">
        <v>409</v>
      </c>
      <c r="D107" s="120" t="s">
        <v>410</v>
      </c>
      <c r="E107" s="119" t="s">
        <v>211</v>
      </c>
      <c r="F107" s="119" t="s">
        <v>6</v>
      </c>
      <c r="G107" s="119">
        <v>1</v>
      </c>
      <c r="H107" s="174">
        <v>2193.9</v>
      </c>
      <c r="I107" s="191">
        <v>0.25</v>
      </c>
      <c r="J107" s="187">
        <f t="shared" si="2"/>
        <v>1645.4250000000002</v>
      </c>
    </row>
    <row r="108" spans="1:10" ht="15.75">
      <c r="A108" s="53">
        <f t="shared" si="3"/>
        <v>104</v>
      </c>
      <c r="B108" s="119" t="s">
        <v>199</v>
      </c>
      <c r="C108" s="120" t="s">
        <v>411</v>
      </c>
      <c r="D108" s="125" t="s">
        <v>412</v>
      </c>
      <c r="E108" s="119" t="s">
        <v>211</v>
      </c>
      <c r="F108" s="119" t="s">
        <v>6</v>
      </c>
      <c r="G108" s="119">
        <v>1</v>
      </c>
      <c r="H108" s="174">
        <v>1264.0094999999999</v>
      </c>
      <c r="I108" s="191">
        <v>0.25</v>
      </c>
      <c r="J108" s="187">
        <f t="shared" si="2"/>
        <v>948.00712499999986</v>
      </c>
    </row>
    <row r="109" spans="1:10" ht="15.75">
      <c r="A109" s="53">
        <f t="shared" si="3"/>
        <v>105</v>
      </c>
      <c r="B109" s="119" t="s">
        <v>199</v>
      </c>
      <c r="C109" s="125" t="s">
        <v>413</v>
      </c>
      <c r="D109" s="125" t="s">
        <v>414</v>
      </c>
      <c r="E109" s="119" t="s">
        <v>211</v>
      </c>
      <c r="F109" s="119" t="s">
        <v>6</v>
      </c>
      <c r="G109" s="119">
        <v>1</v>
      </c>
      <c r="H109" s="174">
        <v>872.47485000000006</v>
      </c>
      <c r="I109" s="191">
        <v>0.25</v>
      </c>
      <c r="J109" s="187">
        <f t="shared" si="2"/>
        <v>654.35613750000005</v>
      </c>
    </row>
    <row r="110" spans="1:10" ht="15.75">
      <c r="A110" s="53">
        <f t="shared" si="3"/>
        <v>106</v>
      </c>
      <c r="B110" s="119" t="s">
        <v>199</v>
      </c>
      <c r="C110" s="125" t="s">
        <v>415</v>
      </c>
      <c r="D110" s="125" t="s">
        <v>416</v>
      </c>
      <c r="E110" s="119" t="s">
        <v>211</v>
      </c>
      <c r="F110" s="119" t="s">
        <v>6</v>
      </c>
      <c r="G110" s="119">
        <v>1</v>
      </c>
      <c r="H110" s="174">
        <v>606.31349999999998</v>
      </c>
      <c r="I110" s="191">
        <v>0.25</v>
      </c>
      <c r="J110" s="187">
        <f t="shared" si="2"/>
        <v>454.73512499999998</v>
      </c>
    </row>
    <row r="111" spans="1:10" ht="15.75">
      <c r="A111" s="53">
        <f t="shared" si="3"/>
        <v>107</v>
      </c>
      <c r="B111" s="119" t="s">
        <v>199</v>
      </c>
      <c r="C111" s="125" t="s">
        <v>417</v>
      </c>
      <c r="D111" s="125" t="s">
        <v>418</v>
      </c>
      <c r="E111" s="119" t="s">
        <v>211</v>
      </c>
      <c r="F111" s="119" t="s">
        <v>6</v>
      </c>
      <c r="G111" s="119">
        <v>1</v>
      </c>
      <c r="H111" s="174">
        <v>606.31349999999998</v>
      </c>
      <c r="I111" s="191">
        <v>0.25</v>
      </c>
      <c r="J111" s="187">
        <f t="shared" si="2"/>
        <v>454.73512499999998</v>
      </c>
    </row>
    <row r="112" spans="1:10" ht="15.75">
      <c r="A112" s="53">
        <f t="shared" si="3"/>
        <v>108</v>
      </c>
      <c r="B112" s="119" t="s">
        <v>199</v>
      </c>
      <c r="C112" s="125" t="s">
        <v>419</v>
      </c>
      <c r="D112" s="125" t="s">
        <v>420</v>
      </c>
      <c r="E112" s="119" t="s">
        <v>211</v>
      </c>
      <c r="F112" s="119" t="s">
        <v>6</v>
      </c>
      <c r="G112" s="119">
        <v>1</v>
      </c>
      <c r="H112" s="174">
        <v>945.43799999999999</v>
      </c>
      <c r="I112" s="191">
        <v>0.25</v>
      </c>
      <c r="J112" s="187">
        <f t="shared" si="2"/>
        <v>709.07849999999996</v>
      </c>
    </row>
    <row r="113" spans="1:10" ht="15.75">
      <c r="A113" s="53">
        <f t="shared" si="3"/>
        <v>109</v>
      </c>
      <c r="B113" s="119" t="s">
        <v>199</v>
      </c>
      <c r="C113" s="125" t="s">
        <v>421</v>
      </c>
      <c r="D113" s="125" t="s">
        <v>422</v>
      </c>
      <c r="E113" s="119" t="s">
        <v>211</v>
      </c>
      <c r="F113" s="119" t="s">
        <v>6</v>
      </c>
      <c r="G113" s="119">
        <v>1</v>
      </c>
      <c r="H113" s="174">
        <v>606.31349999999998</v>
      </c>
      <c r="I113" s="191">
        <v>0.25</v>
      </c>
      <c r="J113" s="187">
        <f t="shared" si="2"/>
        <v>454.73512499999998</v>
      </c>
    </row>
    <row r="114" spans="1:10" ht="15.75">
      <c r="A114" s="53">
        <f t="shared" si="3"/>
        <v>110</v>
      </c>
      <c r="B114" s="119" t="s">
        <v>199</v>
      </c>
      <c r="C114" s="125" t="s">
        <v>423</v>
      </c>
      <c r="D114" s="125" t="s">
        <v>424</v>
      </c>
      <c r="E114" s="119" t="s">
        <v>211</v>
      </c>
      <c r="F114" s="119" t="s">
        <v>6</v>
      </c>
      <c r="G114" s="119">
        <v>1</v>
      </c>
      <c r="H114" s="174">
        <v>606.31349999999998</v>
      </c>
      <c r="I114" s="191">
        <v>0.25</v>
      </c>
      <c r="J114" s="187">
        <f t="shared" si="2"/>
        <v>454.73512499999998</v>
      </c>
    </row>
    <row r="115" spans="1:10" ht="15.75">
      <c r="A115" s="53">
        <f t="shared" si="3"/>
        <v>111</v>
      </c>
      <c r="B115" s="119" t="s">
        <v>199</v>
      </c>
      <c r="C115" s="125" t="s">
        <v>425</v>
      </c>
      <c r="D115" s="125" t="s">
        <v>426</v>
      </c>
      <c r="E115" s="119" t="s">
        <v>211</v>
      </c>
      <c r="F115" s="119" t="s">
        <v>6</v>
      </c>
      <c r="G115" s="119">
        <v>1</v>
      </c>
      <c r="H115" s="174">
        <v>606.31349999999998</v>
      </c>
      <c r="I115" s="191">
        <v>0.25</v>
      </c>
      <c r="J115" s="187">
        <f t="shared" si="2"/>
        <v>454.73512499999998</v>
      </c>
    </row>
    <row r="116" spans="1:10" ht="15.75">
      <c r="A116" s="53">
        <f t="shared" si="3"/>
        <v>112</v>
      </c>
      <c r="B116" s="119" t="s">
        <v>199</v>
      </c>
      <c r="C116" s="125" t="s">
        <v>427</v>
      </c>
      <c r="D116" s="125" t="s">
        <v>428</v>
      </c>
      <c r="E116" s="119" t="s">
        <v>211</v>
      </c>
      <c r="F116" s="119" t="s">
        <v>6</v>
      </c>
      <c r="G116" s="119">
        <v>1</v>
      </c>
      <c r="H116" s="174">
        <v>246.63600000000002</v>
      </c>
      <c r="I116" s="191">
        <v>0.25</v>
      </c>
      <c r="J116" s="187">
        <f t="shared" si="2"/>
        <v>184.97700000000003</v>
      </c>
    </row>
    <row r="117" spans="1:10" ht="15.75">
      <c r="A117" s="53">
        <f t="shared" si="3"/>
        <v>113</v>
      </c>
      <c r="B117" s="119" t="s">
        <v>199</v>
      </c>
      <c r="C117" s="125" t="s">
        <v>429</v>
      </c>
      <c r="D117" s="120" t="s">
        <v>430</v>
      </c>
      <c r="E117" s="119" t="s">
        <v>211</v>
      </c>
      <c r="F117" s="119" t="s">
        <v>6</v>
      </c>
      <c r="G117" s="119">
        <v>1</v>
      </c>
      <c r="H117" s="174">
        <v>630.36</v>
      </c>
      <c r="I117" s="191">
        <v>0.25</v>
      </c>
      <c r="J117" s="187">
        <f t="shared" si="2"/>
        <v>472.77</v>
      </c>
    </row>
    <row r="118" spans="1:10" ht="15.75">
      <c r="A118" s="53">
        <f t="shared" si="3"/>
        <v>114</v>
      </c>
      <c r="B118" s="119" t="s">
        <v>199</v>
      </c>
      <c r="C118" s="125" t="s">
        <v>431</v>
      </c>
      <c r="D118" s="120" t="s">
        <v>432</v>
      </c>
      <c r="E118" s="119" t="s">
        <v>211</v>
      </c>
      <c r="F118" s="119" t="s">
        <v>6</v>
      </c>
      <c r="G118" s="119">
        <v>1</v>
      </c>
      <c r="H118" s="174">
        <v>2719.2425000000003</v>
      </c>
      <c r="I118" s="191">
        <v>0.25</v>
      </c>
      <c r="J118" s="187">
        <f t="shared" si="2"/>
        <v>2039.4318750000002</v>
      </c>
    </row>
    <row r="119" spans="1:10" ht="15.75">
      <c r="A119" s="53">
        <f t="shared" si="3"/>
        <v>115</v>
      </c>
      <c r="B119" s="119" t="s">
        <v>199</v>
      </c>
      <c r="C119" s="125" t="s">
        <v>433</v>
      </c>
      <c r="D119" s="120" t="s">
        <v>434</v>
      </c>
      <c r="E119" s="119" t="s">
        <v>211</v>
      </c>
      <c r="F119" s="119" t="s">
        <v>6</v>
      </c>
      <c r="G119" s="119">
        <v>1</v>
      </c>
      <c r="H119" s="174">
        <v>2013.9925000000001</v>
      </c>
      <c r="I119" s="191">
        <v>0.25</v>
      </c>
      <c r="J119" s="187">
        <f t="shared" si="2"/>
        <v>1510.494375</v>
      </c>
    </row>
    <row r="120" spans="1:10" ht="15.75">
      <c r="A120" s="53">
        <f t="shared" si="3"/>
        <v>116</v>
      </c>
      <c r="B120" s="119" t="s">
        <v>199</v>
      </c>
      <c r="C120" s="125" t="s">
        <v>435</v>
      </c>
      <c r="D120" s="120" t="s">
        <v>436</v>
      </c>
      <c r="E120" s="119" t="s">
        <v>211</v>
      </c>
      <c r="F120" s="119" t="s">
        <v>6</v>
      </c>
      <c r="G120" s="119">
        <v>1</v>
      </c>
      <c r="H120" s="174">
        <v>653.86750000000006</v>
      </c>
      <c r="I120" s="191">
        <v>0.25</v>
      </c>
      <c r="J120" s="187">
        <f t="shared" si="2"/>
        <v>490.40062500000005</v>
      </c>
    </row>
    <row r="121" spans="1:10" ht="15.75">
      <c r="A121" s="53">
        <f t="shared" si="3"/>
        <v>117</v>
      </c>
      <c r="B121" s="119" t="s">
        <v>199</v>
      </c>
      <c r="C121" s="125" t="s">
        <v>437</v>
      </c>
      <c r="D121" s="120" t="s">
        <v>438</v>
      </c>
      <c r="E121" s="119" t="s">
        <v>211</v>
      </c>
      <c r="F121" s="119" t="s">
        <v>6</v>
      </c>
      <c r="G121" s="119">
        <v>1</v>
      </c>
      <c r="H121" s="174">
        <v>704.24250000000006</v>
      </c>
      <c r="I121" s="191">
        <v>0.25</v>
      </c>
      <c r="J121" s="187">
        <f t="shared" si="2"/>
        <v>528.18187499999999</v>
      </c>
    </row>
    <row r="122" spans="1:10" ht="15.75">
      <c r="A122" s="53">
        <f t="shared" si="3"/>
        <v>118</v>
      </c>
      <c r="B122" s="119" t="s">
        <v>199</v>
      </c>
      <c r="C122" s="120" t="s">
        <v>439</v>
      </c>
      <c r="D122" s="120" t="s">
        <v>440</v>
      </c>
      <c r="E122" s="119" t="s">
        <v>211</v>
      </c>
      <c r="F122" s="119" t="s">
        <v>6</v>
      </c>
      <c r="G122" s="119">
        <v>1</v>
      </c>
      <c r="H122" s="174">
        <v>362.45699999999999</v>
      </c>
      <c r="I122" s="191">
        <v>0.25</v>
      </c>
      <c r="J122" s="187">
        <f t="shared" si="2"/>
        <v>271.84275000000002</v>
      </c>
    </row>
    <row r="123" spans="1:10" ht="15.75">
      <c r="A123" s="53">
        <f t="shared" si="3"/>
        <v>119</v>
      </c>
      <c r="B123" s="119" t="s">
        <v>199</v>
      </c>
      <c r="C123" s="120" t="s">
        <v>441</v>
      </c>
      <c r="D123" s="120" t="s">
        <v>442</v>
      </c>
      <c r="E123" s="119" t="s">
        <v>211</v>
      </c>
      <c r="F123" s="119" t="s">
        <v>6</v>
      </c>
      <c r="G123" s="119">
        <v>1</v>
      </c>
      <c r="H123" s="174">
        <v>354.53924999999998</v>
      </c>
      <c r="I123" s="191">
        <v>0.25</v>
      </c>
      <c r="J123" s="187">
        <f t="shared" si="2"/>
        <v>265.90443749999997</v>
      </c>
    </row>
    <row r="124" spans="1:10" ht="15.75">
      <c r="A124" s="53">
        <f t="shared" si="3"/>
        <v>120</v>
      </c>
      <c r="B124" s="119" t="s">
        <v>199</v>
      </c>
      <c r="C124" s="120" t="s">
        <v>443</v>
      </c>
      <c r="D124" s="120" t="s">
        <v>444</v>
      </c>
      <c r="E124" s="119" t="s">
        <v>211</v>
      </c>
      <c r="F124" s="119" t="s">
        <v>6</v>
      </c>
      <c r="G124" s="119">
        <v>1</v>
      </c>
      <c r="H124" s="174">
        <v>405.92174999999997</v>
      </c>
      <c r="I124" s="191">
        <v>0.25</v>
      </c>
      <c r="J124" s="187">
        <f t="shared" si="2"/>
        <v>304.44131249999998</v>
      </c>
    </row>
    <row r="125" spans="1:10" ht="15.75">
      <c r="A125" s="53">
        <f t="shared" si="3"/>
        <v>121</v>
      </c>
      <c r="B125" s="119" t="s">
        <v>199</v>
      </c>
      <c r="C125" s="120" t="s">
        <v>445</v>
      </c>
      <c r="D125" s="120" t="s">
        <v>446</v>
      </c>
      <c r="E125" s="119" t="s">
        <v>211</v>
      </c>
      <c r="F125" s="119" t="s">
        <v>6</v>
      </c>
      <c r="G125" s="119">
        <v>1</v>
      </c>
      <c r="H125" s="174">
        <v>241.49775</v>
      </c>
      <c r="I125" s="191">
        <v>0.25</v>
      </c>
      <c r="J125" s="187">
        <f t="shared" si="2"/>
        <v>181.1233125</v>
      </c>
    </row>
    <row r="126" spans="1:10" ht="15.75">
      <c r="A126" s="53">
        <f t="shared" si="3"/>
        <v>122</v>
      </c>
      <c r="B126" s="119" t="s">
        <v>199</v>
      </c>
      <c r="C126" s="126" t="s">
        <v>447</v>
      </c>
      <c r="D126" s="120" t="s">
        <v>448</v>
      </c>
      <c r="E126" s="119" t="s">
        <v>211</v>
      </c>
      <c r="F126" s="119" t="s">
        <v>6</v>
      </c>
      <c r="G126" s="119">
        <v>1</v>
      </c>
      <c r="H126" s="174">
        <v>236.3595</v>
      </c>
      <c r="I126" s="191">
        <v>0.25</v>
      </c>
      <c r="J126" s="187">
        <f t="shared" si="2"/>
        <v>177.26962499999999</v>
      </c>
    </row>
    <row r="127" spans="1:10" ht="15.75">
      <c r="A127" s="53">
        <f t="shared" si="3"/>
        <v>123</v>
      </c>
      <c r="B127" s="119" t="s">
        <v>199</v>
      </c>
      <c r="C127" s="120" t="s">
        <v>449</v>
      </c>
      <c r="D127" s="120" t="s">
        <v>450</v>
      </c>
      <c r="E127" s="119" t="s">
        <v>211</v>
      </c>
      <c r="F127" s="119" t="s">
        <v>6</v>
      </c>
      <c r="G127" s="119">
        <v>1</v>
      </c>
      <c r="H127" s="174">
        <v>125.78637500000001</v>
      </c>
      <c r="I127" s="191">
        <v>0.25</v>
      </c>
      <c r="J127" s="187">
        <f t="shared" si="2"/>
        <v>94.339781250000001</v>
      </c>
    </row>
    <row r="128" spans="1:10" ht="15.75">
      <c r="A128" s="53">
        <f t="shared" si="3"/>
        <v>124</v>
      </c>
      <c r="B128" s="119" t="s">
        <v>199</v>
      </c>
      <c r="C128" s="120" t="s">
        <v>451</v>
      </c>
      <c r="D128" s="120" t="s">
        <v>452</v>
      </c>
      <c r="E128" s="119" t="s">
        <v>211</v>
      </c>
      <c r="F128" s="119" t="s">
        <v>6</v>
      </c>
      <c r="G128" s="119">
        <v>1</v>
      </c>
      <c r="H128" s="174">
        <v>30.924999999999997</v>
      </c>
      <c r="I128" s="191">
        <v>0.25</v>
      </c>
      <c r="J128" s="187">
        <f t="shared" si="2"/>
        <v>23.193749999999998</v>
      </c>
    </row>
    <row r="129" spans="1:10" ht="15.75">
      <c r="A129" s="53">
        <f t="shared" si="3"/>
        <v>125</v>
      </c>
      <c r="B129" s="119" t="s">
        <v>199</v>
      </c>
      <c r="C129" s="120" t="s">
        <v>453</v>
      </c>
      <c r="D129" s="120" t="s">
        <v>454</v>
      </c>
      <c r="E129" s="119" t="s">
        <v>211</v>
      </c>
      <c r="F129" s="119" t="s">
        <v>6</v>
      </c>
      <c r="G129" s="119">
        <v>1</v>
      </c>
      <c r="H129" s="174">
        <v>426.47475000000003</v>
      </c>
      <c r="I129" s="191">
        <v>0.25</v>
      </c>
      <c r="J129" s="187">
        <f t="shared" si="2"/>
        <v>319.85606250000001</v>
      </c>
    </row>
    <row r="130" spans="1:10" ht="15.75">
      <c r="A130" s="53">
        <f t="shared" si="3"/>
        <v>126</v>
      </c>
      <c r="B130" s="119" t="s">
        <v>199</v>
      </c>
      <c r="C130" s="120" t="s">
        <v>455</v>
      </c>
      <c r="D130" s="120" t="s">
        <v>456</v>
      </c>
      <c r="E130" s="119" t="s">
        <v>211</v>
      </c>
      <c r="F130" s="119" t="s">
        <v>6</v>
      </c>
      <c r="G130" s="119">
        <v>1</v>
      </c>
      <c r="H130" s="174">
        <v>604.09500000000003</v>
      </c>
      <c r="I130" s="191">
        <v>0.25</v>
      </c>
      <c r="J130" s="187">
        <f t="shared" si="2"/>
        <v>453.07125000000002</v>
      </c>
    </row>
    <row r="131" spans="1:10" ht="15.75">
      <c r="A131" s="53">
        <f t="shared" si="3"/>
        <v>127</v>
      </c>
      <c r="B131" s="119" t="s">
        <v>199</v>
      </c>
      <c r="C131" s="120" t="s">
        <v>457</v>
      </c>
      <c r="D131" s="119" t="s">
        <v>458</v>
      </c>
      <c r="E131" s="119" t="s">
        <v>211</v>
      </c>
      <c r="F131" s="119" t="s">
        <v>6</v>
      </c>
      <c r="G131" s="119">
        <v>1</v>
      </c>
      <c r="H131" s="174">
        <v>29.086525000000002</v>
      </c>
      <c r="I131" s="191">
        <v>0.25</v>
      </c>
      <c r="J131" s="187">
        <f t="shared" si="2"/>
        <v>21.814893750000003</v>
      </c>
    </row>
    <row r="132" spans="1:10" ht="15.75">
      <c r="A132" s="53">
        <f t="shared" si="3"/>
        <v>128</v>
      </c>
      <c r="B132" s="119" t="s">
        <v>199</v>
      </c>
      <c r="C132" s="120" t="s">
        <v>459</v>
      </c>
      <c r="D132" s="120" t="s">
        <v>460</v>
      </c>
      <c r="E132" s="119" t="s">
        <v>211</v>
      </c>
      <c r="F132" s="119" t="s">
        <v>6</v>
      </c>
      <c r="G132" s="119">
        <v>1</v>
      </c>
      <c r="H132" s="174">
        <v>1713.4980000000003</v>
      </c>
      <c r="I132" s="191">
        <v>0.25</v>
      </c>
      <c r="J132" s="187">
        <f t="shared" si="2"/>
        <v>1285.1235000000001</v>
      </c>
    </row>
    <row r="133" spans="1:10" ht="15.75">
      <c r="A133" s="53">
        <f t="shared" si="3"/>
        <v>129</v>
      </c>
      <c r="B133" s="119" t="s">
        <v>199</v>
      </c>
      <c r="C133" s="120" t="s">
        <v>461</v>
      </c>
      <c r="D133" s="120" t="s">
        <v>462</v>
      </c>
      <c r="E133" s="119" t="s">
        <v>211</v>
      </c>
      <c r="F133" s="119" t="s">
        <v>6</v>
      </c>
      <c r="G133" s="119">
        <v>1</v>
      </c>
      <c r="H133" s="174">
        <v>1129.5990000000002</v>
      </c>
      <c r="I133" s="191">
        <v>0.25</v>
      </c>
      <c r="J133" s="187">
        <f t="shared" ref="J133:J196" si="4">H133*(1-I133)</f>
        <v>847.19925000000012</v>
      </c>
    </row>
    <row r="134" spans="1:10" ht="15.75">
      <c r="A134" s="53">
        <f t="shared" si="3"/>
        <v>130</v>
      </c>
      <c r="B134" s="119" t="s">
        <v>199</v>
      </c>
      <c r="C134" s="120" t="s">
        <v>463</v>
      </c>
      <c r="D134" s="120" t="s">
        <v>464</v>
      </c>
      <c r="E134" s="119" t="s">
        <v>211</v>
      </c>
      <c r="F134" s="119" t="s">
        <v>6</v>
      </c>
      <c r="G134" s="119">
        <v>1</v>
      </c>
      <c r="H134" s="174">
        <v>1098.54</v>
      </c>
      <c r="I134" s="191">
        <v>0.25</v>
      </c>
      <c r="J134" s="187">
        <f t="shared" si="4"/>
        <v>823.90499999999997</v>
      </c>
    </row>
    <row r="135" spans="1:10" ht="15.75">
      <c r="A135" s="53">
        <f t="shared" ref="A135:A198" si="5">A134+1</f>
        <v>131</v>
      </c>
      <c r="B135" s="119" t="s">
        <v>199</v>
      </c>
      <c r="C135" s="120" t="s">
        <v>465</v>
      </c>
      <c r="D135" s="120" t="s">
        <v>466</v>
      </c>
      <c r="E135" s="119" t="s">
        <v>211</v>
      </c>
      <c r="F135" s="119" t="s">
        <v>6</v>
      </c>
      <c r="G135" s="119">
        <v>1</v>
      </c>
      <c r="H135" s="174">
        <v>1792.0788</v>
      </c>
      <c r="I135" s="191">
        <v>0.25</v>
      </c>
      <c r="J135" s="187">
        <f t="shared" si="4"/>
        <v>1344.0590999999999</v>
      </c>
    </row>
    <row r="136" spans="1:10" ht="15.75">
      <c r="A136" s="53">
        <f t="shared" si="5"/>
        <v>132</v>
      </c>
      <c r="B136" s="119" t="s">
        <v>199</v>
      </c>
      <c r="C136" s="120" t="s">
        <v>467</v>
      </c>
      <c r="D136" s="120" t="s">
        <v>468</v>
      </c>
      <c r="E136" s="119" t="s">
        <v>211</v>
      </c>
      <c r="F136" s="119" t="s">
        <v>6</v>
      </c>
      <c r="G136" s="119">
        <v>1</v>
      </c>
      <c r="H136" s="174">
        <v>1728.9</v>
      </c>
      <c r="I136" s="191">
        <v>0.25</v>
      </c>
      <c r="J136" s="187">
        <f t="shared" si="4"/>
        <v>1296.6750000000002</v>
      </c>
    </row>
    <row r="137" spans="1:10" ht="30">
      <c r="A137" s="53">
        <f t="shared" si="5"/>
        <v>133</v>
      </c>
      <c r="B137" s="119" t="s">
        <v>199</v>
      </c>
      <c r="C137" s="120" t="s">
        <v>469</v>
      </c>
      <c r="D137" s="120" t="s">
        <v>470</v>
      </c>
      <c r="E137" s="119" t="s">
        <v>211</v>
      </c>
      <c r="F137" s="119" t="s">
        <v>6</v>
      </c>
      <c r="G137" s="119">
        <v>1</v>
      </c>
      <c r="H137" s="174">
        <v>2031.0954000000002</v>
      </c>
      <c r="I137" s="191">
        <v>0.25</v>
      </c>
      <c r="J137" s="187">
        <f t="shared" si="4"/>
        <v>1523.3215500000001</v>
      </c>
    </row>
    <row r="138" spans="1:10" ht="15.75">
      <c r="A138" s="53">
        <f t="shared" si="5"/>
        <v>134</v>
      </c>
      <c r="B138" s="119" t="s">
        <v>199</v>
      </c>
      <c r="C138" s="120" t="s">
        <v>471</v>
      </c>
      <c r="D138" s="120" t="s">
        <v>472</v>
      </c>
      <c r="E138" s="119" t="s">
        <v>211</v>
      </c>
      <c r="F138" s="119" t="s">
        <v>6</v>
      </c>
      <c r="G138" s="119">
        <v>1</v>
      </c>
      <c r="H138" s="174">
        <v>493.31280000000004</v>
      </c>
      <c r="I138" s="191">
        <v>0.25</v>
      </c>
      <c r="J138" s="187">
        <f t="shared" si="4"/>
        <v>369.9846</v>
      </c>
    </row>
    <row r="139" spans="1:10" ht="15.75">
      <c r="A139" s="53">
        <f t="shared" si="5"/>
        <v>135</v>
      </c>
      <c r="B139" s="119" t="s">
        <v>199</v>
      </c>
      <c r="C139" s="120" t="s">
        <v>473</v>
      </c>
      <c r="D139" s="120" t="s">
        <v>474</v>
      </c>
      <c r="E139" s="119" t="s">
        <v>211</v>
      </c>
      <c r="F139" s="119" t="s">
        <v>6</v>
      </c>
      <c r="G139" s="119">
        <v>1</v>
      </c>
      <c r="H139" s="174">
        <v>105.5341</v>
      </c>
      <c r="I139" s="191">
        <v>0.25</v>
      </c>
      <c r="J139" s="187">
        <f t="shared" si="4"/>
        <v>79.150575000000003</v>
      </c>
    </row>
    <row r="140" spans="1:10" ht="30">
      <c r="A140" s="53">
        <f t="shared" si="5"/>
        <v>136</v>
      </c>
      <c r="B140" s="119" t="s">
        <v>199</v>
      </c>
      <c r="C140" s="120" t="s">
        <v>475</v>
      </c>
      <c r="D140" s="120" t="s">
        <v>476</v>
      </c>
      <c r="E140" s="119" t="s">
        <v>211</v>
      </c>
      <c r="F140" s="119" t="s">
        <v>6</v>
      </c>
      <c r="G140" s="119">
        <v>1</v>
      </c>
      <c r="H140" s="174">
        <v>768.3456000000001</v>
      </c>
      <c r="I140" s="191">
        <v>0.25</v>
      </c>
      <c r="J140" s="187">
        <f t="shared" si="4"/>
        <v>576.25920000000008</v>
      </c>
    </row>
    <row r="141" spans="1:10" ht="30">
      <c r="A141" s="53">
        <f t="shared" si="5"/>
        <v>137</v>
      </c>
      <c r="B141" s="119" t="s">
        <v>199</v>
      </c>
      <c r="C141" s="120" t="s">
        <v>477</v>
      </c>
      <c r="D141" s="120" t="s">
        <v>478</v>
      </c>
      <c r="E141" s="119" t="s">
        <v>211</v>
      </c>
      <c r="F141" s="119" t="s">
        <v>6</v>
      </c>
      <c r="G141" s="119">
        <v>1</v>
      </c>
      <c r="H141" s="174">
        <v>2492.88</v>
      </c>
      <c r="I141" s="191">
        <v>0.25</v>
      </c>
      <c r="J141" s="187">
        <f t="shared" si="4"/>
        <v>1869.66</v>
      </c>
    </row>
    <row r="142" spans="1:10" ht="15.75">
      <c r="A142" s="53">
        <f t="shared" si="5"/>
        <v>138</v>
      </c>
      <c r="B142" s="119" t="s">
        <v>199</v>
      </c>
      <c r="C142" s="120" t="s">
        <v>479</v>
      </c>
      <c r="D142" s="120" t="s">
        <v>480</v>
      </c>
      <c r="E142" s="119" t="s">
        <v>211</v>
      </c>
      <c r="F142" s="119" t="s">
        <v>6</v>
      </c>
      <c r="G142" s="119">
        <v>1</v>
      </c>
      <c r="H142" s="174">
        <v>359.67750000000001</v>
      </c>
      <c r="I142" s="191">
        <v>0.25</v>
      </c>
      <c r="J142" s="187">
        <f t="shared" si="4"/>
        <v>269.75812500000001</v>
      </c>
    </row>
    <row r="143" spans="1:10" ht="15.75">
      <c r="A143" s="53">
        <f t="shared" si="5"/>
        <v>139</v>
      </c>
      <c r="B143" s="119" t="s">
        <v>199</v>
      </c>
      <c r="C143" s="120" t="s">
        <v>481</v>
      </c>
      <c r="D143" s="120" t="s">
        <v>482</v>
      </c>
      <c r="E143" s="119" t="s">
        <v>211</v>
      </c>
      <c r="F143" s="119" t="s">
        <v>6</v>
      </c>
      <c r="G143" s="119">
        <v>1</v>
      </c>
      <c r="H143" s="174">
        <v>256.91250000000002</v>
      </c>
      <c r="I143" s="191">
        <v>0.25</v>
      </c>
      <c r="J143" s="187">
        <f t="shared" si="4"/>
        <v>192.68437500000002</v>
      </c>
    </row>
    <row r="144" spans="1:10" ht="15.75">
      <c r="A144" s="53">
        <f t="shared" si="5"/>
        <v>140</v>
      </c>
      <c r="B144" s="119" t="s">
        <v>199</v>
      </c>
      <c r="C144" s="120" t="s">
        <v>483</v>
      </c>
      <c r="D144" s="120" t="s">
        <v>484</v>
      </c>
      <c r="E144" s="119" t="s">
        <v>211</v>
      </c>
      <c r="F144" s="119" t="s">
        <v>6</v>
      </c>
      <c r="G144" s="119">
        <v>1</v>
      </c>
      <c r="H144" s="174">
        <v>462.44250000000005</v>
      </c>
      <c r="I144" s="191">
        <v>0.25</v>
      </c>
      <c r="J144" s="187">
        <f t="shared" si="4"/>
        <v>346.83187500000003</v>
      </c>
    </row>
    <row r="145" spans="1:10" ht="15.75">
      <c r="A145" s="53">
        <f t="shared" si="5"/>
        <v>141</v>
      </c>
      <c r="B145" s="119" t="s">
        <v>199</v>
      </c>
      <c r="C145" s="120" t="s">
        <v>485</v>
      </c>
      <c r="D145" s="120" t="s">
        <v>486</v>
      </c>
      <c r="E145" s="119" t="s">
        <v>211</v>
      </c>
      <c r="F145" s="119" t="s">
        <v>6</v>
      </c>
      <c r="G145" s="119">
        <v>1</v>
      </c>
      <c r="H145" s="174">
        <v>565.20749999999998</v>
      </c>
      <c r="I145" s="191">
        <v>0.25</v>
      </c>
      <c r="J145" s="187">
        <f t="shared" si="4"/>
        <v>423.90562499999999</v>
      </c>
    </row>
    <row r="146" spans="1:10" ht="15.75">
      <c r="A146" s="53">
        <f t="shared" si="5"/>
        <v>142</v>
      </c>
      <c r="B146" s="119" t="s">
        <v>199</v>
      </c>
      <c r="C146" s="120" t="s">
        <v>487</v>
      </c>
      <c r="D146" s="120" t="s">
        <v>488</v>
      </c>
      <c r="E146" s="119" t="s">
        <v>211</v>
      </c>
      <c r="F146" s="119" t="s">
        <v>6</v>
      </c>
      <c r="G146" s="119">
        <v>1</v>
      </c>
      <c r="H146" s="174">
        <v>113.04150000000001</v>
      </c>
      <c r="I146" s="191">
        <v>0.25</v>
      </c>
      <c r="J146" s="187">
        <f t="shared" si="4"/>
        <v>84.781125000000003</v>
      </c>
    </row>
    <row r="147" spans="1:10" ht="15.75">
      <c r="A147" s="53">
        <f t="shared" si="5"/>
        <v>143</v>
      </c>
      <c r="B147" s="119" t="s">
        <v>199</v>
      </c>
      <c r="C147" s="120" t="s">
        <v>489</v>
      </c>
      <c r="D147" s="120" t="s">
        <v>490</v>
      </c>
      <c r="E147" s="119" t="s">
        <v>211</v>
      </c>
      <c r="F147" s="119" t="s">
        <v>6</v>
      </c>
      <c r="G147" s="119">
        <v>1</v>
      </c>
      <c r="H147" s="174">
        <v>49.327200000000005</v>
      </c>
      <c r="I147" s="191">
        <v>0.25</v>
      </c>
      <c r="J147" s="187">
        <f t="shared" si="4"/>
        <v>36.995400000000004</v>
      </c>
    </row>
    <row r="148" spans="1:10" ht="15.75">
      <c r="A148" s="53">
        <f t="shared" si="5"/>
        <v>144</v>
      </c>
      <c r="B148" s="119" t="s">
        <v>199</v>
      </c>
      <c r="C148" s="120" t="s">
        <v>491</v>
      </c>
      <c r="D148" s="120" t="s">
        <v>492</v>
      </c>
      <c r="E148" s="119" t="s">
        <v>211</v>
      </c>
      <c r="F148" s="119" t="s">
        <v>6</v>
      </c>
      <c r="G148" s="119">
        <v>1</v>
      </c>
      <c r="H148" s="174">
        <v>154.14750000000001</v>
      </c>
      <c r="I148" s="191">
        <v>0.25</v>
      </c>
      <c r="J148" s="187">
        <f t="shared" si="4"/>
        <v>115.610625</v>
      </c>
    </row>
    <row r="149" spans="1:10" ht="15.75">
      <c r="A149" s="53">
        <f t="shared" si="5"/>
        <v>145</v>
      </c>
      <c r="B149" s="119" t="s">
        <v>199</v>
      </c>
      <c r="C149" s="120" t="s">
        <v>493</v>
      </c>
      <c r="D149" s="120" t="s">
        <v>494</v>
      </c>
      <c r="E149" s="119" t="s">
        <v>211</v>
      </c>
      <c r="F149" s="119" t="s">
        <v>6</v>
      </c>
      <c r="G149" s="119">
        <v>1</v>
      </c>
      <c r="H149" s="174">
        <v>154.14750000000001</v>
      </c>
      <c r="I149" s="191">
        <v>0.25</v>
      </c>
      <c r="J149" s="187">
        <f t="shared" si="4"/>
        <v>115.610625</v>
      </c>
    </row>
    <row r="150" spans="1:10" ht="15.75">
      <c r="A150" s="53">
        <f t="shared" si="5"/>
        <v>146</v>
      </c>
      <c r="B150" s="119" t="s">
        <v>199</v>
      </c>
      <c r="C150" s="120" t="s">
        <v>495</v>
      </c>
      <c r="D150" s="120" t="s">
        <v>496</v>
      </c>
      <c r="E150" s="119" t="s">
        <v>211</v>
      </c>
      <c r="F150" s="119" t="s">
        <v>6</v>
      </c>
      <c r="G150" s="119">
        <v>1</v>
      </c>
      <c r="H150" s="174">
        <v>137.76249999999999</v>
      </c>
      <c r="I150" s="191">
        <v>0.25</v>
      </c>
      <c r="J150" s="187">
        <f t="shared" si="4"/>
        <v>103.32187499999999</v>
      </c>
    </row>
    <row r="151" spans="1:10" ht="15.75">
      <c r="A151" s="53">
        <f t="shared" si="5"/>
        <v>147</v>
      </c>
      <c r="B151" s="119" t="s">
        <v>199</v>
      </c>
      <c r="C151" s="120" t="s">
        <v>497</v>
      </c>
      <c r="D151" s="120" t="s">
        <v>498</v>
      </c>
      <c r="E151" s="119" t="s">
        <v>211</v>
      </c>
      <c r="F151" s="119" t="s">
        <v>6</v>
      </c>
      <c r="G151" s="119">
        <v>1</v>
      </c>
      <c r="H151" s="174">
        <v>43.819200000000002</v>
      </c>
      <c r="I151" s="191">
        <v>0.25</v>
      </c>
      <c r="J151" s="187">
        <f t="shared" si="4"/>
        <v>32.864400000000003</v>
      </c>
    </row>
    <row r="152" spans="1:10" ht="15.75">
      <c r="A152" s="53">
        <f t="shared" si="5"/>
        <v>148</v>
      </c>
      <c r="B152" s="119" t="s">
        <v>199</v>
      </c>
      <c r="C152" s="120" t="s">
        <v>499</v>
      </c>
      <c r="D152" s="120" t="s">
        <v>500</v>
      </c>
      <c r="E152" s="119" t="s">
        <v>211</v>
      </c>
      <c r="F152" s="119" t="s">
        <v>6</v>
      </c>
      <c r="G152" s="119">
        <v>1</v>
      </c>
      <c r="H152" s="174">
        <v>50.71755000000001</v>
      </c>
      <c r="I152" s="191">
        <v>0.25</v>
      </c>
      <c r="J152" s="187">
        <f t="shared" si="4"/>
        <v>38.038162500000006</v>
      </c>
    </row>
    <row r="153" spans="1:10" ht="15.75">
      <c r="A153" s="53">
        <f t="shared" si="5"/>
        <v>149</v>
      </c>
      <c r="B153" s="119" t="s">
        <v>199</v>
      </c>
      <c r="C153" s="120" t="s">
        <v>501</v>
      </c>
      <c r="D153" s="120" t="s">
        <v>502</v>
      </c>
      <c r="E153" s="119" t="s">
        <v>211</v>
      </c>
      <c r="F153" s="119" t="s">
        <v>6</v>
      </c>
      <c r="G153" s="119">
        <v>1</v>
      </c>
      <c r="H153" s="174">
        <v>1326.2931500000002</v>
      </c>
      <c r="I153" s="191">
        <v>0.25</v>
      </c>
      <c r="J153" s="187">
        <f t="shared" si="4"/>
        <v>994.71986250000009</v>
      </c>
    </row>
    <row r="154" spans="1:10" ht="15.75">
      <c r="A154" s="53">
        <f t="shared" si="5"/>
        <v>150</v>
      </c>
      <c r="B154" s="119" t="s">
        <v>199</v>
      </c>
      <c r="C154" s="120" t="s">
        <v>503</v>
      </c>
      <c r="D154" s="120" t="s">
        <v>504</v>
      </c>
      <c r="E154" s="119" t="s">
        <v>211</v>
      </c>
      <c r="F154" s="119" t="s">
        <v>6</v>
      </c>
      <c r="G154" s="119">
        <v>1</v>
      </c>
      <c r="H154" s="174">
        <v>1224</v>
      </c>
      <c r="I154" s="191">
        <v>0.25</v>
      </c>
      <c r="J154" s="187">
        <f t="shared" si="4"/>
        <v>918</v>
      </c>
    </row>
    <row r="155" spans="1:10" ht="15.75">
      <c r="A155" s="53">
        <f t="shared" si="5"/>
        <v>151</v>
      </c>
      <c r="B155" s="119" t="s">
        <v>199</v>
      </c>
      <c r="C155" s="120" t="s">
        <v>505</v>
      </c>
      <c r="D155" s="120" t="s">
        <v>506</v>
      </c>
      <c r="E155" s="119" t="s">
        <v>211</v>
      </c>
      <c r="F155" s="119" t="s">
        <v>6</v>
      </c>
      <c r="G155" s="119">
        <v>1</v>
      </c>
      <c r="H155" s="174">
        <v>1402.5</v>
      </c>
      <c r="I155" s="191">
        <v>0.25</v>
      </c>
      <c r="J155" s="187">
        <f t="shared" si="4"/>
        <v>1051.875</v>
      </c>
    </row>
    <row r="156" spans="1:10" ht="15.75">
      <c r="A156" s="53">
        <f t="shared" si="5"/>
        <v>152</v>
      </c>
      <c r="B156" s="119" t="s">
        <v>199</v>
      </c>
      <c r="C156" s="120" t="s">
        <v>507</v>
      </c>
      <c r="D156" s="120" t="s">
        <v>508</v>
      </c>
      <c r="E156" s="119" t="s">
        <v>211</v>
      </c>
      <c r="F156" s="119" t="s">
        <v>6</v>
      </c>
      <c r="G156" s="119">
        <v>1</v>
      </c>
      <c r="H156" s="174">
        <v>909.84</v>
      </c>
      <c r="I156" s="191">
        <v>0.25</v>
      </c>
      <c r="J156" s="187">
        <f t="shared" si="4"/>
        <v>682.38</v>
      </c>
    </row>
    <row r="157" spans="1:10" ht="15.75">
      <c r="A157" s="53">
        <f t="shared" si="5"/>
        <v>153</v>
      </c>
      <c r="B157" s="119" t="s">
        <v>199</v>
      </c>
      <c r="C157" s="120" t="s">
        <v>509</v>
      </c>
      <c r="D157" s="120" t="s">
        <v>510</v>
      </c>
      <c r="E157" s="119" t="s">
        <v>211</v>
      </c>
      <c r="F157" s="119" t="s">
        <v>6</v>
      </c>
      <c r="G157" s="119">
        <v>1</v>
      </c>
      <c r="H157" s="174">
        <v>494.7</v>
      </c>
      <c r="I157" s="191">
        <v>0.25</v>
      </c>
      <c r="J157" s="187">
        <f t="shared" si="4"/>
        <v>371.02499999999998</v>
      </c>
    </row>
    <row r="158" spans="1:10" ht="15.75">
      <c r="A158" s="53">
        <f t="shared" si="5"/>
        <v>154</v>
      </c>
      <c r="B158" s="119" t="s">
        <v>199</v>
      </c>
      <c r="C158" s="120" t="s">
        <v>511</v>
      </c>
      <c r="D158" s="120" t="s">
        <v>512</v>
      </c>
      <c r="E158" s="119" t="s">
        <v>211</v>
      </c>
      <c r="F158" s="119" t="s">
        <v>6</v>
      </c>
      <c r="G158" s="119">
        <v>1</v>
      </c>
      <c r="H158" s="174">
        <v>539.81849999999997</v>
      </c>
      <c r="I158" s="191">
        <v>0.25</v>
      </c>
      <c r="J158" s="187">
        <f t="shared" si="4"/>
        <v>404.86387500000001</v>
      </c>
    </row>
    <row r="159" spans="1:10" ht="15.75">
      <c r="A159" s="53">
        <f t="shared" si="5"/>
        <v>155</v>
      </c>
      <c r="B159" s="119" t="s">
        <v>199</v>
      </c>
      <c r="C159" s="120" t="s">
        <v>513</v>
      </c>
      <c r="D159" s="120" t="s">
        <v>514</v>
      </c>
      <c r="E159" s="119" t="s">
        <v>211</v>
      </c>
      <c r="F159" s="119" t="s">
        <v>6</v>
      </c>
      <c r="G159" s="119">
        <v>1</v>
      </c>
      <c r="H159" s="174">
        <v>1.02</v>
      </c>
      <c r="I159" s="191">
        <v>0.25</v>
      </c>
      <c r="J159" s="187">
        <f t="shared" si="4"/>
        <v>0.76500000000000001</v>
      </c>
    </row>
    <row r="160" spans="1:10" ht="15.75">
      <c r="A160" s="53">
        <f t="shared" si="5"/>
        <v>156</v>
      </c>
      <c r="B160" s="119" t="s">
        <v>199</v>
      </c>
      <c r="C160" s="120" t="s">
        <v>515</v>
      </c>
      <c r="D160" s="120" t="s">
        <v>516</v>
      </c>
      <c r="E160" s="119" t="s">
        <v>211</v>
      </c>
      <c r="F160" s="119" t="s">
        <v>6</v>
      </c>
      <c r="G160" s="119">
        <v>1</v>
      </c>
      <c r="H160" s="174">
        <v>1031.7038985849058</v>
      </c>
      <c r="I160" s="191">
        <v>0.25</v>
      </c>
      <c r="J160" s="187">
        <f t="shared" si="4"/>
        <v>773.77792393867935</v>
      </c>
    </row>
    <row r="161" spans="1:10" ht="15.75">
      <c r="A161" s="53">
        <f t="shared" si="5"/>
        <v>157</v>
      </c>
      <c r="B161" s="119" t="s">
        <v>199</v>
      </c>
      <c r="C161" s="120" t="s">
        <v>517</v>
      </c>
      <c r="D161" s="120" t="s">
        <v>518</v>
      </c>
      <c r="E161" s="119" t="s">
        <v>211</v>
      </c>
      <c r="F161" s="119" t="s">
        <v>6</v>
      </c>
      <c r="G161" s="119">
        <v>1</v>
      </c>
      <c r="H161" s="174">
        <v>1031.7038985849058</v>
      </c>
      <c r="I161" s="191">
        <v>0.25</v>
      </c>
      <c r="J161" s="187">
        <f t="shared" si="4"/>
        <v>773.77792393867935</v>
      </c>
    </row>
    <row r="162" spans="1:10" ht="15.75">
      <c r="A162" s="53">
        <f t="shared" si="5"/>
        <v>158</v>
      </c>
      <c r="B162" s="119" t="s">
        <v>199</v>
      </c>
      <c r="C162" s="120" t="s">
        <v>519</v>
      </c>
      <c r="D162" s="120" t="s">
        <v>520</v>
      </c>
      <c r="E162" s="119" t="s">
        <v>211</v>
      </c>
      <c r="F162" s="119" t="s">
        <v>6</v>
      </c>
      <c r="G162" s="119">
        <v>1</v>
      </c>
      <c r="H162" s="174">
        <v>1031.7038985849058</v>
      </c>
      <c r="I162" s="191">
        <v>0.25</v>
      </c>
      <c r="J162" s="187">
        <f t="shared" si="4"/>
        <v>773.77792393867935</v>
      </c>
    </row>
    <row r="163" spans="1:10" ht="30">
      <c r="A163" s="53">
        <f t="shared" si="5"/>
        <v>159</v>
      </c>
      <c r="B163" s="119" t="s">
        <v>199</v>
      </c>
      <c r="C163" s="120" t="s">
        <v>521</v>
      </c>
      <c r="D163" s="120" t="s">
        <v>522</v>
      </c>
      <c r="E163" s="119" t="s">
        <v>211</v>
      </c>
      <c r="F163" s="119" t="s">
        <v>6</v>
      </c>
      <c r="G163" s="119">
        <v>1</v>
      </c>
      <c r="H163" s="174">
        <v>616.59</v>
      </c>
      <c r="I163" s="191">
        <v>0.25</v>
      </c>
      <c r="J163" s="187">
        <f t="shared" si="4"/>
        <v>462.4425</v>
      </c>
    </row>
    <row r="164" spans="1:10" ht="15.75">
      <c r="A164" s="53">
        <f t="shared" si="5"/>
        <v>160</v>
      </c>
      <c r="B164" s="119" t="s">
        <v>199</v>
      </c>
      <c r="C164" s="120" t="s">
        <v>523</v>
      </c>
      <c r="D164" s="120" t="s">
        <v>524</v>
      </c>
      <c r="E164" s="119" t="s">
        <v>211</v>
      </c>
      <c r="F164" s="119" t="s">
        <v>6</v>
      </c>
      <c r="G164" s="119">
        <v>1</v>
      </c>
      <c r="H164" s="174">
        <v>327.49795</v>
      </c>
      <c r="I164" s="191">
        <v>0.25</v>
      </c>
      <c r="J164" s="187">
        <f t="shared" si="4"/>
        <v>245.62346250000002</v>
      </c>
    </row>
    <row r="165" spans="1:10" ht="15.75">
      <c r="A165" s="53">
        <f t="shared" si="5"/>
        <v>161</v>
      </c>
      <c r="B165" s="119" t="s">
        <v>199</v>
      </c>
      <c r="C165" s="120" t="s">
        <v>525</v>
      </c>
      <c r="D165" s="120" t="s">
        <v>526</v>
      </c>
      <c r="E165" s="119" t="s">
        <v>211</v>
      </c>
      <c r="F165" s="119" t="s">
        <v>6</v>
      </c>
      <c r="G165" s="119">
        <v>1</v>
      </c>
      <c r="H165" s="174">
        <v>110.20775235849057</v>
      </c>
      <c r="I165" s="191">
        <v>0.25</v>
      </c>
      <c r="J165" s="187">
        <f t="shared" si="4"/>
        <v>82.655814268867928</v>
      </c>
    </row>
    <row r="166" spans="1:10" ht="15.75">
      <c r="A166" s="53">
        <f t="shared" si="5"/>
        <v>162</v>
      </c>
      <c r="B166" s="119" t="s">
        <v>199</v>
      </c>
      <c r="C166" s="120" t="s">
        <v>527</v>
      </c>
      <c r="D166" s="120" t="s">
        <v>528</v>
      </c>
      <c r="E166" s="119" t="s">
        <v>211</v>
      </c>
      <c r="F166" s="119" t="s">
        <v>6</v>
      </c>
      <c r="G166" s="119">
        <v>1</v>
      </c>
      <c r="H166" s="174">
        <v>127.08605000000001</v>
      </c>
      <c r="I166" s="191">
        <v>0.25</v>
      </c>
      <c r="J166" s="187">
        <f t="shared" si="4"/>
        <v>95.314537500000014</v>
      </c>
    </row>
    <row r="167" spans="1:10" ht="15.75">
      <c r="A167" s="53">
        <f t="shared" si="5"/>
        <v>163</v>
      </c>
      <c r="B167" s="119" t="s">
        <v>199</v>
      </c>
      <c r="C167" s="120" t="s">
        <v>529</v>
      </c>
      <c r="D167" s="120" t="s">
        <v>530</v>
      </c>
      <c r="E167" s="119" t="s">
        <v>211</v>
      </c>
      <c r="F167" s="119" t="s">
        <v>6</v>
      </c>
      <c r="G167" s="119">
        <v>1</v>
      </c>
      <c r="H167" s="174">
        <v>127.08605000000001</v>
      </c>
      <c r="I167" s="191">
        <v>0.25</v>
      </c>
      <c r="J167" s="187">
        <f t="shared" si="4"/>
        <v>95.314537500000014</v>
      </c>
    </row>
    <row r="168" spans="1:10" ht="15.75">
      <c r="A168" s="53">
        <f t="shared" si="5"/>
        <v>164</v>
      </c>
      <c r="B168" s="119" t="s">
        <v>199</v>
      </c>
      <c r="C168" s="120" t="s">
        <v>531</v>
      </c>
      <c r="D168" s="120" t="s">
        <v>532</v>
      </c>
      <c r="E168" s="119" t="s">
        <v>211</v>
      </c>
      <c r="F168" s="119" t="s">
        <v>6</v>
      </c>
      <c r="G168" s="119">
        <v>1</v>
      </c>
      <c r="H168" s="174">
        <v>671.84130000000005</v>
      </c>
      <c r="I168" s="191">
        <v>0.25</v>
      </c>
      <c r="J168" s="187">
        <f t="shared" si="4"/>
        <v>503.88097500000003</v>
      </c>
    </row>
    <row r="169" spans="1:10" ht="15.75">
      <c r="A169" s="53">
        <f t="shared" si="5"/>
        <v>165</v>
      </c>
      <c r="B169" s="119" t="s">
        <v>199</v>
      </c>
      <c r="C169" s="120" t="s">
        <v>533</v>
      </c>
      <c r="D169" s="120" t="s">
        <v>534</v>
      </c>
      <c r="E169" s="119" t="s">
        <v>211</v>
      </c>
      <c r="F169" s="119" t="s">
        <v>6</v>
      </c>
      <c r="G169" s="119">
        <v>1</v>
      </c>
      <c r="H169" s="174">
        <v>142.32952500000002</v>
      </c>
      <c r="I169" s="191">
        <v>0.25</v>
      </c>
      <c r="J169" s="187">
        <f t="shared" si="4"/>
        <v>106.74714375000002</v>
      </c>
    </row>
    <row r="170" spans="1:10" ht="15.75">
      <c r="A170" s="53">
        <f t="shared" si="5"/>
        <v>166</v>
      </c>
      <c r="B170" s="119" t="s">
        <v>199</v>
      </c>
      <c r="C170" s="120" t="s">
        <v>535</v>
      </c>
      <c r="D170" s="120" t="s">
        <v>536</v>
      </c>
      <c r="E170" s="119" t="s">
        <v>211</v>
      </c>
      <c r="F170" s="119" t="s">
        <v>6</v>
      </c>
      <c r="G170" s="119">
        <v>1</v>
      </c>
      <c r="H170" s="174">
        <v>580.72299999999996</v>
      </c>
      <c r="I170" s="191">
        <v>0.25</v>
      </c>
      <c r="J170" s="187">
        <f t="shared" si="4"/>
        <v>435.54224999999997</v>
      </c>
    </row>
    <row r="171" spans="1:10" ht="15.75">
      <c r="A171" s="53">
        <f t="shared" si="5"/>
        <v>167</v>
      </c>
      <c r="B171" s="119" t="s">
        <v>199</v>
      </c>
      <c r="C171" s="120" t="s">
        <v>537</v>
      </c>
      <c r="D171" s="120" t="s">
        <v>538</v>
      </c>
      <c r="E171" s="119" t="s">
        <v>211</v>
      </c>
      <c r="F171" s="119" t="s">
        <v>6</v>
      </c>
      <c r="G171" s="119">
        <v>1</v>
      </c>
      <c r="H171" s="174">
        <v>422.73692499999999</v>
      </c>
      <c r="I171" s="191">
        <v>0.25</v>
      </c>
      <c r="J171" s="187">
        <f t="shared" si="4"/>
        <v>317.05269375</v>
      </c>
    </row>
    <row r="172" spans="1:10" ht="15.75">
      <c r="A172" s="53">
        <f t="shared" si="5"/>
        <v>168</v>
      </c>
      <c r="B172" s="119" t="s">
        <v>199</v>
      </c>
      <c r="C172" s="120" t="s">
        <v>539</v>
      </c>
      <c r="D172" s="120" t="s">
        <v>540</v>
      </c>
      <c r="E172" s="119" t="s">
        <v>211</v>
      </c>
      <c r="F172" s="119" t="s">
        <v>6</v>
      </c>
      <c r="G172" s="119">
        <v>1</v>
      </c>
      <c r="H172" s="174">
        <v>871.04420000000005</v>
      </c>
      <c r="I172" s="191">
        <v>0.25</v>
      </c>
      <c r="J172" s="187">
        <f t="shared" si="4"/>
        <v>653.28314999999998</v>
      </c>
    </row>
    <row r="173" spans="1:10" ht="15.75">
      <c r="A173" s="53">
        <f t="shared" si="5"/>
        <v>169</v>
      </c>
      <c r="B173" s="119" t="s">
        <v>199</v>
      </c>
      <c r="C173" s="120" t="s">
        <v>541</v>
      </c>
      <c r="D173" s="120" t="s">
        <v>542</v>
      </c>
      <c r="E173" s="119" t="s">
        <v>211</v>
      </c>
      <c r="F173" s="119" t="s">
        <v>6</v>
      </c>
      <c r="G173" s="119">
        <v>1</v>
      </c>
      <c r="H173" s="174">
        <v>105.7069</v>
      </c>
      <c r="I173" s="191">
        <v>0.25</v>
      </c>
      <c r="J173" s="187">
        <f t="shared" si="4"/>
        <v>79.280175</v>
      </c>
    </row>
    <row r="174" spans="1:10" ht="15.75">
      <c r="A174" s="53">
        <f t="shared" si="5"/>
        <v>170</v>
      </c>
      <c r="B174" s="119" t="s">
        <v>199</v>
      </c>
      <c r="C174" s="120" t="s">
        <v>543</v>
      </c>
      <c r="D174" s="120" t="s">
        <v>544</v>
      </c>
      <c r="E174" s="119" t="s">
        <v>211</v>
      </c>
      <c r="F174" s="119" t="s">
        <v>6</v>
      </c>
      <c r="G174" s="119">
        <v>1</v>
      </c>
      <c r="H174" s="174">
        <v>23.978500000000004</v>
      </c>
      <c r="I174" s="191">
        <v>0.25</v>
      </c>
      <c r="J174" s="187">
        <f t="shared" si="4"/>
        <v>17.983875000000005</v>
      </c>
    </row>
    <row r="175" spans="1:10" ht="15.75">
      <c r="A175" s="53">
        <f t="shared" si="5"/>
        <v>171</v>
      </c>
      <c r="B175" s="119" t="s">
        <v>199</v>
      </c>
      <c r="C175" s="120" t="s">
        <v>545</v>
      </c>
      <c r="D175" s="120" t="s">
        <v>546</v>
      </c>
      <c r="E175" s="119" t="s">
        <v>211</v>
      </c>
      <c r="F175" s="119" t="s">
        <v>6</v>
      </c>
      <c r="G175" s="119">
        <v>1</v>
      </c>
      <c r="H175" s="174">
        <v>765</v>
      </c>
      <c r="I175" s="191">
        <v>0.25</v>
      </c>
      <c r="J175" s="187">
        <f t="shared" si="4"/>
        <v>573.75</v>
      </c>
    </row>
    <row r="176" spans="1:10" ht="15.75">
      <c r="A176" s="53">
        <f t="shared" si="5"/>
        <v>172</v>
      </c>
      <c r="B176" s="119" t="s">
        <v>199</v>
      </c>
      <c r="C176" s="120" t="s">
        <v>547</v>
      </c>
      <c r="D176" s="120" t="s">
        <v>548</v>
      </c>
      <c r="E176" s="119" t="s">
        <v>211</v>
      </c>
      <c r="F176" s="119" t="s">
        <v>6</v>
      </c>
      <c r="G176" s="119">
        <v>1</v>
      </c>
      <c r="H176" s="174">
        <v>765</v>
      </c>
      <c r="I176" s="191">
        <v>0.25</v>
      </c>
      <c r="J176" s="187">
        <f t="shared" si="4"/>
        <v>573.75</v>
      </c>
    </row>
    <row r="177" spans="1:10" ht="15.75">
      <c r="A177" s="53">
        <f t="shared" si="5"/>
        <v>173</v>
      </c>
      <c r="B177" s="119" t="s">
        <v>199</v>
      </c>
      <c r="C177" s="120" t="s">
        <v>549</v>
      </c>
      <c r="D177" s="120" t="s">
        <v>550</v>
      </c>
      <c r="E177" s="119" t="s">
        <v>211</v>
      </c>
      <c r="F177" s="119" t="s">
        <v>6</v>
      </c>
      <c r="G177" s="119">
        <v>1</v>
      </c>
      <c r="H177" s="174">
        <v>128.45625000000001</v>
      </c>
      <c r="I177" s="191">
        <v>0.25</v>
      </c>
      <c r="J177" s="187">
        <f t="shared" si="4"/>
        <v>96.342187500000009</v>
      </c>
    </row>
    <row r="178" spans="1:10" ht="15.75">
      <c r="A178" s="53">
        <f t="shared" si="5"/>
        <v>174</v>
      </c>
      <c r="B178" s="119" t="s">
        <v>199</v>
      </c>
      <c r="C178" s="120" t="s">
        <v>551</v>
      </c>
      <c r="D178" s="120" t="s">
        <v>552</v>
      </c>
      <c r="E178" s="119" t="s">
        <v>211</v>
      </c>
      <c r="F178" s="119" t="s">
        <v>6</v>
      </c>
      <c r="G178" s="119">
        <v>1</v>
      </c>
      <c r="H178" s="174">
        <v>693.66375000000005</v>
      </c>
      <c r="I178" s="191">
        <v>0.25</v>
      </c>
      <c r="J178" s="187">
        <f t="shared" si="4"/>
        <v>520.24781250000001</v>
      </c>
    </row>
    <row r="179" spans="1:10" ht="15.75">
      <c r="A179" s="53">
        <f t="shared" si="5"/>
        <v>175</v>
      </c>
      <c r="B179" s="119" t="s">
        <v>199</v>
      </c>
      <c r="C179" s="120" t="s">
        <v>553</v>
      </c>
      <c r="D179" s="120" t="s">
        <v>554</v>
      </c>
      <c r="E179" s="119" t="s">
        <v>211</v>
      </c>
      <c r="F179" s="119" t="s">
        <v>6</v>
      </c>
      <c r="G179" s="119">
        <v>1</v>
      </c>
      <c r="H179" s="174">
        <v>405.92174999999997</v>
      </c>
      <c r="I179" s="191">
        <v>0.25</v>
      </c>
      <c r="J179" s="187">
        <f t="shared" si="4"/>
        <v>304.44131249999998</v>
      </c>
    </row>
    <row r="180" spans="1:10" ht="15.75">
      <c r="A180" s="53">
        <f t="shared" si="5"/>
        <v>176</v>
      </c>
      <c r="B180" s="119" t="s">
        <v>199</v>
      </c>
      <c r="C180" s="120" t="s">
        <v>555</v>
      </c>
      <c r="D180" s="120" t="s">
        <v>556</v>
      </c>
      <c r="E180" s="119" t="s">
        <v>211</v>
      </c>
      <c r="F180" s="119" t="s">
        <v>6</v>
      </c>
      <c r="G180" s="119">
        <v>1</v>
      </c>
      <c r="H180" s="174">
        <v>474.3</v>
      </c>
      <c r="I180" s="191">
        <v>0.25</v>
      </c>
      <c r="J180" s="187">
        <f t="shared" si="4"/>
        <v>355.72500000000002</v>
      </c>
    </row>
    <row r="181" spans="1:10" ht="15.75">
      <c r="A181" s="53">
        <f t="shared" si="5"/>
        <v>177</v>
      </c>
      <c r="B181" s="119" t="s">
        <v>199</v>
      </c>
      <c r="C181" s="120" t="s">
        <v>557</v>
      </c>
      <c r="D181" s="120" t="s">
        <v>558</v>
      </c>
      <c r="E181" s="119" t="s">
        <v>211</v>
      </c>
      <c r="F181" s="119" t="s">
        <v>6</v>
      </c>
      <c r="G181" s="119">
        <v>1</v>
      </c>
      <c r="H181" s="174">
        <v>405.92174999999997</v>
      </c>
      <c r="I181" s="191">
        <v>0.25</v>
      </c>
      <c r="J181" s="187">
        <f t="shared" si="4"/>
        <v>304.44131249999998</v>
      </c>
    </row>
    <row r="182" spans="1:10" ht="15.75">
      <c r="A182" s="53">
        <f t="shared" si="5"/>
        <v>178</v>
      </c>
      <c r="B182" s="119" t="s">
        <v>199</v>
      </c>
      <c r="C182" s="127" t="s">
        <v>559</v>
      </c>
      <c r="D182" s="119" t="s">
        <v>560</v>
      </c>
      <c r="E182" s="119" t="s">
        <v>211</v>
      </c>
      <c r="F182" s="119" t="s">
        <v>6</v>
      </c>
      <c r="G182" s="119">
        <v>1</v>
      </c>
      <c r="H182" s="174">
        <v>19.938424999999999</v>
      </c>
      <c r="I182" s="191">
        <v>0.25</v>
      </c>
      <c r="J182" s="187">
        <f t="shared" si="4"/>
        <v>14.95381875</v>
      </c>
    </row>
    <row r="183" spans="1:10" ht="15.75">
      <c r="A183" s="53">
        <f t="shared" si="5"/>
        <v>179</v>
      </c>
      <c r="B183" s="119" t="s">
        <v>199</v>
      </c>
      <c r="C183" s="127" t="s">
        <v>561</v>
      </c>
      <c r="D183" s="119" t="s">
        <v>562</v>
      </c>
      <c r="E183" s="119" t="s">
        <v>211</v>
      </c>
      <c r="F183" s="119" t="s">
        <v>6</v>
      </c>
      <c r="G183" s="119">
        <v>1</v>
      </c>
      <c r="H183" s="174">
        <v>99.75</v>
      </c>
      <c r="I183" s="191">
        <v>0.25</v>
      </c>
      <c r="J183" s="187">
        <f t="shared" si="4"/>
        <v>74.8125</v>
      </c>
    </row>
    <row r="184" spans="1:10" ht="15.75">
      <c r="A184" s="53">
        <f t="shared" si="5"/>
        <v>180</v>
      </c>
      <c r="B184" s="119" t="s">
        <v>199</v>
      </c>
      <c r="C184" s="127" t="s">
        <v>563</v>
      </c>
      <c r="D184" s="119" t="s">
        <v>564</v>
      </c>
      <c r="E184" s="119" t="s">
        <v>211</v>
      </c>
      <c r="F184" s="119" t="s">
        <v>6</v>
      </c>
      <c r="G184" s="119">
        <v>1</v>
      </c>
      <c r="H184" s="174">
        <v>157.5</v>
      </c>
      <c r="I184" s="191">
        <v>0.25</v>
      </c>
      <c r="J184" s="187">
        <f t="shared" si="4"/>
        <v>118.125</v>
      </c>
    </row>
    <row r="185" spans="1:10" ht="15.75">
      <c r="A185" s="53">
        <f t="shared" si="5"/>
        <v>181</v>
      </c>
      <c r="B185" s="119" t="s">
        <v>199</v>
      </c>
      <c r="C185" s="127" t="s">
        <v>565</v>
      </c>
      <c r="D185" s="119" t="s">
        <v>566</v>
      </c>
      <c r="E185" s="119" t="s">
        <v>211</v>
      </c>
      <c r="F185" s="119" t="s">
        <v>6</v>
      </c>
      <c r="G185" s="119">
        <v>1</v>
      </c>
      <c r="H185" s="174">
        <v>167.99</v>
      </c>
      <c r="I185" s="191">
        <v>0.25</v>
      </c>
      <c r="J185" s="187">
        <f t="shared" si="4"/>
        <v>125.99250000000001</v>
      </c>
    </row>
    <row r="186" spans="1:10" ht="30">
      <c r="A186" s="53">
        <f t="shared" si="5"/>
        <v>182</v>
      </c>
      <c r="B186" s="119" t="s">
        <v>199</v>
      </c>
      <c r="C186" s="127" t="s">
        <v>567</v>
      </c>
      <c r="D186" s="119" t="s">
        <v>568</v>
      </c>
      <c r="E186" s="119" t="s">
        <v>211</v>
      </c>
      <c r="F186" s="119" t="s">
        <v>6</v>
      </c>
      <c r="G186" s="119">
        <v>1</v>
      </c>
      <c r="H186" s="174">
        <v>240.98</v>
      </c>
      <c r="I186" s="191">
        <v>0.25</v>
      </c>
      <c r="J186" s="187">
        <f t="shared" si="4"/>
        <v>180.73499999999999</v>
      </c>
    </row>
    <row r="187" spans="1:10" ht="15.75">
      <c r="A187" s="53">
        <f t="shared" si="5"/>
        <v>183</v>
      </c>
      <c r="B187" s="119" t="s">
        <v>199</v>
      </c>
      <c r="C187" s="127" t="s">
        <v>569</v>
      </c>
      <c r="D187" s="119" t="s">
        <v>570</v>
      </c>
      <c r="E187" s="119" t="s">
        <v>211</v>
      </c>
      <c r="F187" s="119" t="s">
        <v>6</v>
      </c>
      <c r="G187" s="119">
        <v>1</v>
      </c>
      <c r="H187" s="174">
        <v>251.4</v>
      </c>
      <c r="I187" s="191">
        <v>0.25</v>
      </c>
      <c r="J187" s="187">
        <f t="shared" si="4"/>
        <v>188.55</v>
      </c>
    </row>
    <row r="188" spans="1:10" ht="15.75">
      <c r="A188" s="53">
        <f t="shared" si="5"/>
        <v>184</v>
      </c>
      <c r="B188" s="119" t="s">
        <v>199</v>
      </c>
      <c r="C188" s="127" t="s">
        <v>571</v>
      </c>
      <c r="D188" s="119" t="s">
        <v>572</v>
      </c>
      <c r="E188" s="119" t="s">
        <v>211</v>
      </c>
      <c r="F188" s="119" t="s">
        <v>6</v>
      </c>
      <c r="G188" s="119">
        <v>1</v>
      </c>
      <c r="H188" s="174">
        <v>251.4</v>
      </c>
      <c r="I188" s="191">
        <v>0.25</v>
      </c>
      <c r="J188" s="187">
        <f t="shared" si="4"/>
        <v>188.55</v>
      </c>
    </row>
    <row r="189" spans="1:10" ht="15.75">
      <c r="A189" s="53">
        <f t="shared" si="5"/>
        <v>185</v>
      </c>
      <c r="B189" s="119" t="s">
        <v>199</v>
      </c>
      <c r="C189" s="127" t="s">
        <v>573</v>
      </c>
      <c r="D189" s="119" t="s">
        <v>574</v>
      </c>
      <c r="E189" s="119" t="s">
        <v>211</v>
      </c>
      <c r="F189" s="119" t="s">
        <v>6</v>
      </c>
      <c r="G189" s="119">
        <v>1</v>
      </c>
      <c r="H189" s="174">
        <v>262.39999999999998</v>
      </c>
      <c r="I189" s="191">
        <v>0.25</v>
      </c>
      <c r="J189" s="187">
        <f t="shared" si="4"/>
        <v>196.79999999999998</v>
      </c>
    </row>
    <row r="190" spans="1:10" ht="15.75">
      <c r="A190" s="53">
        <f t="shared" si="5"/>
        <v>186</v>
      </c>
      <c r="B190" s="119" t="s">
        <v>199</v>
      </c>
      <c r="C190" s="127" t="s">
        <v>575</v>
      </c>
      <c r="D190" s="119" t="s">
        <v>576</v>
      </c>
      <c r="E190" s="119" t="s">
        <v>211</v>
      </c>
      <c r="F190" s="119" t="s">
        <v>6</v>
      </c>
      <c r="G190" s="119">
        <v>1</v>
      </c>
      <c r="H190" s="174">
        <v>262.39999999999998</v>
      </c>
      <c r="I190" s="191">
        <v>0.25</v>
      </c>
      <c r="J190" s="187">
        <f t="shared" si="4"/>
        <v>196.79999999999998</v>
      </c>
    </row>
    <row r="191" spans="1:10" ht="15.75">
      <c r="A191" s="53">
        <f t="shared" si="5"/>
        <v>187</v>
      </c>
      <c r="B191" s="119" t="s">
        <v>199</v>
      </c>
      <c r="C191" s="127" t="s">
        <v>577</v>
      </c>
      <c r="D191" s="128" t="s">
        <v>578</v>
      </c>
      <c r="E191" s="119" t="s">
        <v>211</v>
      </c>
      <c r="F191" s="119" t="s">
        <v>6</v>
      </c>
      <c r="G191" s="119">
        <v>1</v>
      </c>
      <c r="H191" s="175">
        <v>938.00220000000002</v>
      </c>
      <c r="I191" s="191">
        <v>0.25</v>
      </c>
      <c r="J191" s="187">
        <f t="shared" si="4"/>
        <v>703.50165000000004</v>
      </c>
    </row>
    <row r="192" spans="1:10" ht="30">
      <c r="A192" s="53">
        <f t="shared" si="5"/>
        <v>188</v>
      </c>
      <c r="B192" s="119" t="s">
        <v>199</v>
      </c>
      <c r="C192" s="129" t="s">
        <v>579</v>
      </c>
      <c r="D192" s="120" t="s">
        <v>580</v>
      </c>
      <c r="E192" s="119" t="s">
        <v>211</v>
      </c>
      <c r="F192" s="119" t="s">
        <v>6</v>
      </c>
      <c r="G192" s="119">
        <v>1</v>
      </c>
      <c r="H192" s="174">
        <v>704.95259999999996</v>
      </c>
      <c r="I192" s="191">
        <v>0.25</v>
      </c>
      <c r="J192" s="187">
        <f t="shared" si="4"/>
        <v>528.71444999999994</v>
      </c>
    </row>
    <row r="193" spans="1:10" ht="15.75">
      <c r="A193" s="53">
        <f t="shared" si="5"/>
        <v>189</v>
      </c>
      <c r="B193" s="119" t="s">
        <v>199</v>
      </c>
      <c r="C193" s="129" t="s">
        <v>581</v>
      </c>
      <c r="D193" s="120" t="s">
        <v>582</v>
      </c>
      <c r="E193" s="119" t="s">
        <v>211</v>
      </c>
      <c r="F193" s="119" t="s">
        <v>6</v>
      </c>
      <c r="G193" s="119">
        <v>1</v>
      </c>
      <c r="H193" s="174">
        <v>656.625</v>
      </c>
      <c r="I193" s="191">
        <v>0.25</v>
      </c>
      <c r="J193" s="187">
        <f t="shared" si="4"/>
        <v>492.46875</v>
      </c>
    </row>
    <row r="194" spans="1:10" ht="15.75">
      <c r="A194" s="53">
        <f t="shared" si="5"/>
        <v>190</v>
      </c>
      <c r="B194" s="119" t="s">
        <v>199</v>
      </c>
      <c r="C194" s="129" t="s">
        <v>583</v>
      </c>
      <c r="D194" s="120" t="s">
        <v>584</v>
      </c>
      <c r="E194" s="119" t="s">
        <v>211</v>
      </c>
      <c r="F194" s="119" t="s">
        <v>6</v>
      </c>
      <c r="G194" s="119">
        <v>1</v>
      </c>
      <c r="H194" s="174">
        <v>1022.7591000000001</v>
      </c>
      <c r="I194" s="191">
        <v>0.25</v>
      </c>
      <c r="J194" s="187">
        <f t="shared" si="4"/>
        <v>767.06932500000005</v>
      </c>
    </row>
    <row r="195" spans="1:10" ht="15.75">
      <c r="A195" s="53">
        <f t="shared" si="5"/>
        <v>191</v>
      </c>
      <c r="B195" s="119" t="s">
        <v>199</v>
      </c>
      <c r="C195" s="129" t="s">
        <v>585</v>
      </c>
      <c r="D195" s="120" t="s">
        <v>586</v>
      </c>
      <c r="E195" s="119" t="s">
        <v>211</v>
      </c>
      <c r="F195" s="119" t="s">
        <v>6</v>
      </c>
      <c r="G195" s="119">
        <v>1</v>
      </c>
      <c r="H195" s="174">
        <v>352.47629999999998</v>
      </c>
      <c r="I195" s="191">
        <v>0.25</v>
      </c>
      <c r="J195" s="187">
        <f t="shared" si="4"/>
        <v>264.35722499999997</v>
      </c>
    </row>
    <row r="196" spans="1:10" ht="15.75">
      <c r="A196" s="53">
        <f t="shared" si="5"/>
        <v>192</v>
      </c>
      <c r="B196" s="119" t="s">
        <v>199</v>
      </c>
      <c r="C196" s="130" t="s">
        <v>587</v>
      </c>
      <c r="D196" s="119" t="s">
        <v>588</v>
      </c>
      <c r="E196" s="119" t="s">
        <v>211</v>
      </c>
      <c r="F196" s="119" t="s">
        <v>6</v>
      </c>
      <c r="G196" s="119">
        <v>1</v>
      </c>
      <c r="H196" s="174">
        <v>689.61590000000001</v>
      </c>
      <c r="I196" s="191">
        <v>0.25</v>
      </c>
      <c r="J196" s="187">
        <f t="shared" si="4"/>
        <v>517.21192500000006</v>
      </c>
    </row>
    <row r="197" spans="1:10" ht="15.75">
      <c r="A197" s="53">
        <f t="shared" si="5"/>
        <v>193</v>
      </c>
      <c r="B197" s="119" t="s">
        <v>199</v>
      </c>
      <c r="C197" s="129" t="s">
        <v>589</v>
      </c>
      <c r="D197" s="119" t="s">
        <v>590</v>
      </c>
      <c r="E197" s="119" t="s">
        <v>211</v>
      </c>
      <c r="F197" s="119" t="s">
        <v>6</v>
      </c>
      <c r="G197" s="119">
        <v>1</v>
      </c>
      <c r="H197" s="174">
        <v>375.58949999999999</v>
      </c>
      <c r="I197" s="191">
        <v>0.25</v>
      </c>
      <c r="J197" s="187">
        <f t="shared" ref="J197:J260" si="6">H197*(1-I197)</f>
        <v>281.69212499999998</v>
      </c>
    </row>
    <row r="198" spans="1:10" ht="15.75">
      <c r="A198" s="53">
        <f t="shared" si="5"/>
        <v>194</v>
      </c>
      <c r="B198" s="119" t="s">
        <v>199</v>
      </c>
      <c r="C198" s="129" t="s">
        <v>591</v>
      </c>
      <c r="D198" s="119" t="s">
        <v>592</v>
      </c>
      <c r="E198" s="119" t="s">
        <v>211</v>
      </c>
      <c r="F198" s="119" t="s">
        <v>6</v>
      </c>
      <c r="G198" s="119">
        <v>1</v>
      </c>
      <c r="H198" s="174">
        <v>339.76609999999999</v>
      </c>
      <c r="I198" s="191">
        <v>0.25</v>
      </c>
      <c r="J198" s="187">
        <f t="shared" si="6"/>
        <v>254.82457499999998</v>
      </c>
    </row>
    <row r="199" spans="1:10" ht="15.75">
      <c r="A199" s="53">
        <f t="shared" ref="A199:A262" si="7">A198+1</f>
        <v>195</v>
      </c>
      <c r="B199" s="119" t="s">
        <v>199</v>
      </c>
      <c r="C199" s="129" t="s">
        <v>593</v>
      </c>
      <c r="D199" s="119" t="s">
        <v>594</v>
      </c>
      <c r="E199" s="119" t="s">
        <v>211</v>
      </c>
      <c r="F199" s="119" t="s">
        <v>6</v>
      </c>
      <c r="G199" s="119">
        <v>1</v>
      </c>
      <c r="H199" s="174">
        <v>570.46550000000002</v>
      </c>
      <c r="I199" s="191">
        <v>0.25</v>
      </c>
      <c r="J199" s="187">
        <f t="shared" si="6"/>
        <v>427.84912500000002</v>
      </c>
    </row>
    <row r="200" spans="1:10" ht="15.75">
      <c r="A200" s="53">
        <f t="shared" si="7"/>
        <v>196</v>
      </c>
      <c r="B200" s="119" t="s">
        <v>199</v>
      </c>
      <c r="C200" s="127" t="s">
        <v>595</v>
      </c>
      <c r="D200" s="119" t="s">
        <v>596</v>
      </c>
      <c r="E200" s="119" t="s">
        <v>211</v>
      </c>
      <c r="F200" s="119" t="s">
        <v>6</v>
      </c>
      <c r="G200" s="119">
        <v>1</v>
      </c>
      <c r="H200" s="174">
        <v>1810.3263750000001</v>
      </c>
      <c r="I200" s="191">
        <v>0.25</v>
      </c>
      <c r="J200" s="187">
        <f t="shared" si="6"/>
        <v>1357.74478125</v>
      </c>
    </row>
    <row r="201" spans="1:10" ht="15.75">
      <c r="A201" s="53">
        <f t="shared" si="7"/>
        <v>197</v>
      </c>
      <c r="B201" s="119" t="s">
        <v>199</v>
      </c>
      <c r="C201" s="129" t="s">
        <v>597</v>
      </c>
      <c r="D201" s="120" t="s">
        <v>598</v>
      </c>
      <c r="E201" s="119" t="s">
        <v>211</v>
      </c>
      <c r="F201" s="119" t="s">
        <v>6</v>
      </c>
      <c r="G201" s="119">
        <v>1</v>
      </c>
      <c r="H201" s="174">
        <v>253.66835</v>
      </c>
      <c r="I201" s="191">
        <v>0.25</v>
      </c>
      <c r="J201" s="187">
        <f t="shared" si="6"/>
        <v>190.2512625</v>
      </c>
    </row>
    <row r="202" spans="1:10" ht="15.75">
      <c r="A202" s="53">
        <f t="shared" si="7"/>
        <v>198</v>
      </c>
      <c r="B202" s="119" t="s">
        <v>199</v>
      </c>
      <c r="C202" s="127" t="s">
        <v>599</v>
      </c>
      <c r="D202" s="120" t="s">
        <v>600</v>
      </c>
      <c r="E202" s="119" t="s">
        <v>211</v>
      </c>
      <c r="F202" s="119" t="s">
        <v>6</v>
      </c>
      <c r="G202" s="119">
        <v>1</v>
      </c>
      <c r="H202" s="174">
        <v>438.15167500000001</v>
      </c>
      <c r="I202" s="191">
        <v>0.25</v>
      </c>
      <c r="J202" s="187">
        <f t="shared" si="6"/>
        <v>328.61375624999999</v>
      </c>
    </row>
    <row r="203" spans="1:10" ht="15.75">
      <c r="A203" s="53">
        <f t="shared" si="7"/>
        <v>199</v>
      </c>
      <c r="B203" s="119" t="s">
        <v>199</v>
      </c>
      <c r="C203" s="129" t="s">
        <v>601</v>
      </c>
      <c r="D203" s="120" t="s">
        <v>602</v>
      </c>
      <c r="E203" s="119" t="s">
        <v>211</v>
      </c>
      <c r="F203" s="119" t="s">
        <v>6</v>
      </c>
      <c r="G203" s="119">
        <v>1</v>
      </c>
      <c r="H203" s="174">
        <v>386.26542499999999</v>
      </c>
      <c r="I203" s="191">
        <v>0.25</v>
      </c>
      <c r="J203" s="187">
        <f t="shared" si="6"/>
        <v>289.69906874999998</v>
      </c>
    </row>
    <row r="204" spans="1:10" ht="15.75">
      <c r="A204" s="53">
        <f t="shared" si="7"/>
        <v>200</v>
      </c>
      <c r="B204" s="119" t="s">
        <v>199</v>
      </c>
      <c r="C204" s="129" t="s">
        <v>603</v>
      </c>
      <c r="D204" s="120" t="s">
        <v>604</v>
      </c>
      <c r="E204" s="119" t="s">
        <v>211</v>
      </c>
      <c r="F204" s="119" t="s">
        <v>6</v>
      </c>
      <c r="G204" s="119">
        <v>1</v>
      </c>
      <c r="H204" s="174">
        <v>438.15167500000001</v>
      </c>
      <c r="I204" s="191">
        <v>0.25</v>
      </c>
      <c r="J204" s="187">
        <f t="shared" si="6"/>
        <v>328.61375624999999</v>
      </c>
    </row>
    <row r="205" spans="1:10" ht="15.75">
      <c r="A205" s="53">
        <f t="shared" si="7"/>
        <v>201</v>
      </c>
      <c r="B205" s="119" t="s">
        <v>199</v>
      </c>
      <c r="C205" s="129" t="s">
        <v>605</v>
      </c>
      <c r="D205" s="120" t="s">
        <v>606</v>
      </c>
      <c r="E205" s="119" t="s">
        <v>211</v>
      </c>
      <c r="F205" s="119" t="s">
        <v>6</v>
      </c>
      <c r="G205" s="119">
        <v>1</v>
      </c>
      <c r="H205" s="174">
        <v>449.67747500000002</v>
      </c>
      <c r="I205" s="191">
        <v>0.25</v>
      </c>
      <c r="J205" s="187">
        <f t="shared" si="6"/>
        <v>337.25810625000003</v>
      </c>
    </row>
    <row r="206" spans="1:10" ht="15.75">
      <c r="A206" s="53">
        <f t="shared" si="7"/>
        <v>202</v>
      </c>
      <c r="B206" s="119" t="s">
        <v>199</v>
      </c>
      <c r="C206" s="129" t="s">
        <v>607</v>
      </c>
      <c r="D206" s="120" t="s">
        <v>608</v>
      </c>
      <c r="E206" s="119" t="s">
        <v>211</v>
      </c>
      <c r="F206" s="119" t="s">
        <v>6</v>
      </c>
      <c r="G206" s="119">
        <v>1</v>
      </c>
      <c r="H206" s="174">
        <v>536.15120000000002</v>
      </c>
      <c r="I206" s="191">
        <v>0.25</v>
      </c>
      <c r="J206" s="187">
        <f t="shared" si="6"/>
        <v>402.11340000000001</v>
      </c>
    </row>
    <row r="207" spans="1:10" ht="15.75">
      <c r="A207" s="53">
        <f t="shared" si="7"/>
        <v>203</v>
      </c>
      <c r="B207" s="119" t="s">
        <v>199</v>
      </c>
      <c r="C207" s="131" t="s">
        <v>609</v>
      </c>
      <c r="D207" s="120" t="s">
        <v>610</v>
      </c>
      <c r="E207" s="119" t="s">
        <v>211</v>
      </c>
      <c r="F207" s="119" t="s">
        <v>6</v>
      </c>
      <c r="G207" s="119">
        <v>1</v>
      </c>
      <c r="H207" s="174">
        <v>472.73915000000005</v>
      </c>
      <c r="I207" s="191">
        <v>0.25</v>
      </c>
      <c r="J207" s="187">
        <f t="shared" si="6"/>
        <v>354.55436250000002</v>
      </c>
    </row>
    <row r="208" spans="1:10" ht="15.75">
      <c r="A208" s="53">
        <f t="shared" si="7"/>
        <v>204</v>
      </c>
      <c r="B208" s="119" t="s">
        <v>199</v>
      </c>
      <c r="C208" s="120" t="s">
        <v>611</v>
      </c>
      <c r="D208" s="132" t="s">
        <v>612</v>
      </c>
      <c r="E208" s="119" t="s">
        <v>211</v>
      </c>
      <c r="F208" s="119" t="s">
        <v>6</v>
      </c>
      <c r="G208" s="119">
        <v>1</v>
      </c>
      <c r="H208" s="174">
        <v>352.63</v>
      </c>
      <c r="I208" s="191">
        <v>0.25</v>
      </c>
      <c r="J208" s="187">
        <f t="shared" si="6"/>
        <v>264.47249999999997</v>
      </c>
    </row>
    <row r="209" spans="1:10" ht="15.75">
      <c r="A209" s="53">
        <f t="shared" si="7"/>
        <v>205</v>
      </c>
      <c r="B209" s="119" t="s">
        <v>199</v>
      </c>
      <c r="C209" s="120" t="s">
        <v>613</v>
      </c>
      <c r="D209" s="132" t="s">
        <v>614</v>
      </c>
      <c r="E209" s="119" t="s">
        <v>211</v>
      </c>
      <c r="F209" s="119" t="s">
        <v>6</v>
      </c>
      <c r="G209" s="119">
        <v>1</v>
      </c>
      <c r="H209" s="174">
        <v>428.19</v>
      </c>
      <c r="I209" s="191">
        <v>0.25</v>
      </c>
      <c r="J209" s="187">
        <f t="shared" si="6"/>
        <v>321.14249999999998</v>
      </c>
    </row>
    <row r="210" spans="1:10" ht="15.75">
      <c r="A210" s="53">
        <f t="shared" si="7"/>
        <v>206</v>
      </c>
      <c r="B210" s="119" t="s">
        <v>199</v>
      </c>
      <c r="C210" s="133" t="s">
        <v>615</v>
      </c>
      <c r="D210" s="134" t="s">
        <v>616</v>
      </c>
      <c r="E210" s="119" t="s">
        <v>211</v>
      </c>
      <c r="F210" s="119" t="s">
        <v>6</v>
      </c>
      <c r="G210" s="119">
        <v>1</v>
      </c>
      <c r="H210" s="176">
        <v>292.13</v>
      </c>
      <c r="I210" s="191">
        <v>0.25</v>
      </c>
      <c r="J210" s="187">
        <f t="shared" si="6"/>
        <v>219.0975</v>
      </c>
    </row>
    <row r="211" spans="1:10" ht="15.75">
      <c r="A211" s="53">
        <f t="shared" si="7"/>
        <v>207</v>
      </c>
      <c r="B211" s="119" t="s">
        <v>199</v>
      </c>
      <c r="C211" s="133" t="s">
        <v>617</v>
      </c>
      <c r="D211" s="134" t="s">
        <v>618</v>
      </c>
      <c r="E211" s="119" t="s">
        <v>211</v>
      </c>
      <c r="F211" s="119" t="s">
        <v>6</v>
      </c>
      <c r="G211" s="119">
        <v>1</v>
      </c>
      <c r="H211" s="176">
        <v>265.56720000000001</v>
      </c>
      <c r="I211" s="191">
        <v>0.25</v>
      </c>
      <c r="J211" s="187">
        <f t="shared" si="6"/>
        <v>199.17540000000002</v>
      </c>
    </row>
    <row r="212" spans="1:10" ht="15.75">
      <c r="A212" s="53">
        <f t="shared" si="7"/>
        <v>208</v>
      </c>
      <c r="B212" s="119" t="s">
        <v>199</v>
      </c>
      <c r="C212" s="133" t="s">
        <v>619</v>
      </c>
      <c r="D212" s="134" t="s">
        <v>620</v>
      </c>
      <c r="E212" s="119" t="s">
        <v>211</v>
      </c>
      <c r="F212" s="119" t="s">
        <v>6</v>
      </c>
      <c r="G212" s="119">
        <v>1</v>
      </c>
      <c r="H212" s="177">
        <v>133.77000000000001</v>
      </c>
      <c r="I212" s="191">
        <v>0.25</v>
      </c>
      <c r="J212" s="187">
        <f t="shared" si="6"/>
        <v>100.32750000000001</v>
      </c>
    </row>
    <row r="213" spans="1:10" ht="15.75">
      <c r="A213" s="53">
        <f t="shared" si="7"/>
        <v>209</v>
      </c>
      <c r="B213" s="119" t="s">
        <v>199</v>
      </c>
      <c r="C213" s="133" t="s">
        <v>621</v>
      </c>
      <c r="D213" s="134" t="s">
        <v>622</v>
      </c>
      <c r="E213" s="119" t="s">
        <v>211</v>
      </c>
      <c r="F213" s="119" t="s">
        <v>6</v>
      </c>
      <c r="G213" s="119">
        <v>1</v>
      </c>
      <c r="H213" s="177">
        <v>133.77000000000001</v>
      </c>
      <c r="I213" s="191">
        <v>0.25</v>
      </c>
      <c r="J213" s="187">
        <f t="shared" si="6"/>
        <v>100.32750000000001</v>
      </c>
    </row>
    <row r="214" spans="1:10" ht="15.75">
      <c r="A214" s="53">
        <f t="shared" si="7"/>
        <v>210</v>
      </c>
      <c r="B214" s="119" t="s">
        <v>199</v>
      </c>
      <c r="C214" s="133" t="s">
        <v>623</v>
      </c>
      <c r="D214" s="134" t="s">
        <v>624</v>
      </c>
      <c r="E214" s="119" t="s">
        <v>211</v>
      </c>
      <c r="F214" s="119" t="s">
        <v>6</v>
      </c>
      <c r="G214" s="119">
        <v>1</v>
      </c>
      <c r="H214" s="176">
        <v>259.8</v>
      </c>
      <c r="I214" s="191">
        <v>0.25</v>
      </c>
      <c r="J214" s="187">
        <f t="shared" si="6"/>
        <v>194.85000000000002</v>
      </c>
    </row>
    <row r="215" spans="1:10" ht="15.75">
      <c r="A215" s="53">
        <f t="shared" si="7"/>
        <v>211</v>
      </c>
      <c r="B215" s="119" t="s">
        <v>199</v>
      </c>
      <c r="C215" s="133" t="s">
        <v>625</v>
      </c>
      <c r="D215" s="134" t="s">
        <v>626</v>
      </c>
      <c r="E215" s="119" t="s">
        <v>211</v>
      </c>
      <c r="F215" s="119" t="s">
        <v>6</v>
      </c>
      <c r="G215" s="119">
        <v>1</v>
      </c>
      <c r="H215" s="176">
        <v>257.86619999999999</v>
      </c>
      <c r="I215" s="191">
        <v>0.25</v>
      </c>
      <c r="J215" s="187">
        <f t="shared" si="6"/>
        <v>193.39965000000001</v>
      </c>
    </row>
    <row r="216" spans="1:10" ht="15.75">
      <c r="A216" s="53">
        <f t="shared" si="7"/>
        <v>212</v>
      </c>
      <c r="B216" s="119" t="s">
        <v>199</v>
      </c>
      <c r="C216" s="133" t="s">
        <v>627</v>
      </c>
      <c r="D216" s="134" t="s">
        <v>628</v>
      </c>
      <c r="E216" s="119" t="s">
        <v>211</v>
      </c>
      <c r="F216" s="119" t="s">
        <v>6</v>
      </c>
      <c r="G216" s="119">
        <v>1</v>
      </c>
      <c r="H216" s="176">
        <v>488.6</v>
      </c>
      <c r="I216" s="191">
        <v>0.25</v>
      </c>
      <c r="J216" s="187">
        <f t="shared" si="6"/>
        <v>366.45000000000005</v>
      </c>
    </row>
    <row r="217" spans="1:10" ht="15.75">
      <c r="A217" s="53">
        <f t="shared" si="7"/>
        <v>213</v>
      </c>
      <c r="B217" s="119" t="s">
        <v>199</v>
      </c>
      <c r="C217" s="133" t="s">
        <v>629</v>
      </c>
      <c r="D217" s="134" t="s">
        <v>630</v>
      </c>
      <c r="E217" s="119" t="s">
        <v>211</v>
      </c>
      <c r="F217" s="119" t="s">
        <v>6</v>
      </c>
      <c r="G217" s="119">
        <v>1</v>
      </c>
      <c r="H217" s="176">
        <v>479.02</v>
      </c>
      <c r="I217" s="191">
        <v>0.25</v>
      </c>
      <c r="J217" s="187">
        <f t="shared" si="6"/>
        <v>359.26499999999999</v>
      </c>
    </row>
    <row r="218" spans="1:10" ht="15.75">
      <c r="A218" s="53">
        <f t="shared" si="7"/>
        <v>214</v>
      </c>
      <c r="B218" s="119" t="s">
        <v>199</v>
      </c>
      <c r="C218" s="133" t="s">
        <v>631</v>
      </c>
      <c r="D218" s="134" t="s">
        <v>632</v>
      </c>
      <c r="E218" s="119" t="s">
        <v>211</v>
      </c>
      <c r="F218" s="119" t="s">
        <v>6</v>
      </c>
      <c r="G218" s="119">
        <v>1</v>
      </c>
      <c r="H218" s="177">
        <v>314.14160000000004</v>
      </c>
      <c r="I218" s="191">
        <v>0.25</v>
      </c>
      <c r="J218" s="187">
        <f t="shared" si="6"/>
        <v>235.60620000000003</v>
      </c>
    </row>
    <row r="219" spans="1:10" ht="15.75">
      <c r="A219" s="53">
        <f t="shared" si="7"/>
        <v>215</v>
      </c>
      <c r="B219" s="119" t="s">
        <v>199</v>
      </c>
      <c r="C219" s="133" t="s">
        <v>633</v>
      </c>
      <c r="D219" s="134" t="s">
        <v>634</v>
      </c>
      <c r="E219" s="119" t="s">
        <v>211</v>
      </c>
      <c r="F219" s="119" t="s">
        <v>6</v>
      </c>
      <c r="G219" s="119">
        <v>1</v>
      </c>
      <c r="H219" s="177">
        <v>314.14160000000004</v>
      </c>
      <c r="I219" s="191">
        <v>0.25</v>
      </c>
      <c r="J219" s="187">
        <f t="shared" si="6"/>
        <v>235.60620000000003</v>
      </c>
    </row>
    <row r="220" spans="1:10" ht="15.75">
      <c r="A220" s="53">
        <f t="shared" si="7"/>
        <v>216</v>
      </c>
      <c r="B220" s="119" t="s">
        <v>199</v>
      </c>
      <c r="C220" s="133" t="s">
        <v>635</v>
      </c>
      <c r="D220" s="134" t="s">
        <v>636</v>
      </c>
      <c r="E220" s="119" t="s">
        <v>211</v>
      </c>
      <c r="F220" s="119" t="s">
        <v>6</v>
      </c>
      <c r="G220" s="119">
        <v>1</v>
      </c>
      <c r="H220" s="177">
        <v>168.66557500000002</v>
      </c>
      <c r="I220" s="191">
        <v>0.25</v>
      </c>
      <c r="J220" s="187">
        <f t="shared" si="6"/>
        <v>126.49918125000002</v>
      </c>
    </row>
    <row r="221" spans="1:10" ht="15.75">
      <c r="A221" s="53">
        <f t="shared" si="7"/>
        <v>217</v>
      </c>
      <c r="B221" s="119" t="s">
        <v>199</v>
      </c>
      <c r="C221" s="133" t="s">
        <v>637</v>
      </c>
      <c r="D221" s="134" t="s">
        <v>638</v>
      </c>
      <c r="E221" s="119" t="s">
        <v>211</v>
      </c>
      <c r="F221" s="119" t="s">
        <v>6</v>
      </c>
      <c r="G221" s="119">
        <v>1</v>
      </c>
      <c r="H221" s="177">
        <v>168.66557500000002</v>
      </c>
      <c r="I221" s="191">
        <v>0.25</v>
      </c>
      <c r="J221" s="187">
        <f t="shared" si="6"/>
        <v>126.49918125000002</v>
      </c>
    </row>
    <row r="222" spans="1:10" ht="15.75">
      <c r="A222" s="53">
        <f t="shared" si="7"/>
        <v>218</v>
      </c>
      <c r="B222" s="119" t="s">
        <v>199</v>
      </c>
      <c r="C222" s="133" t="s">
        <v>639</v>
      </c>
      <c r="D222" s="134" t="s">
        <v>640</v>
      </c>
      <c r="E222" s="119" t="s">
        <v>211</v>
      </c>
      <c r="F222" s="119" t="s">
        <v>6</v>
      </c>
      <c r="G222" s="119">
        <v>1</v>
      </c>
      <c r="H222" s="177">
        <v>298.58270000000005</v>
      </c>
      <c r="I222" s="191">
        <v>0.25</v>
      </c>
      <c r="J222" s="187">
        <f t="shared" si="6"/>
        <v>223.93702500000003</v>
      </c>
    </row>
    <row r="223" spans="1:10" ht="15.75">
      <c r="A223" s="53">
        <f t="shared" si="7"/>
        <v>219</v>
      </c>
      <c r="B223" s="119" t="s">
        <v>199</v>
      </c>
      <c r="C223" s="133" t="s">
        <v>641</v>
      </c>
      <c r="D223" s="134" t="s">
        <v>642</v>
      </c>
      <c r="E223" s="119" t="s">
        <v>211</v>
      </c>
      <c r="F223" s="119" t="s">
        <v>6</v>
      </c>
      <c r="G223" s="119">
        <v>1</v>
      </c>
      <c r="H223" s="177">
        <v>298.58270000000005</v>
      </c>
      <c r="I223" s="191">
        <v>0.25</v>
      </c>
      <c r="J223" s="187">
        <f t="shared" si="6"/>
        <v>223.93702500000003</v>
      </c>
    </row>
    <row r="224" spans="1:10" ht="15.75">
      <c r="A224" s="53">
        <f t="shared" si="7"/>
        <v>220</v>
      </c>
      <c r="B224" s="119" t="s">
        <v>199</v>
      </c>
      <c r="C224" s="133" t="s">
        <v>643</v>
      </c>
      <c r="D224" s="134" t="s">
        <v>644</v>
      </c>
      <c r="E224" s="119" t="s">
        <v>211</v>
      </c>
      <c r="F224" s="119" t="s">
        <v>6</v>
      </c>
      <c r="G224" s="119">
        <v>1</v>
      </c>
      <c r="H224" s="177">
        <v>513.8048500000001</v>
      </c>
      <c r="I224" s="191">
        <v>0.25</v>
      </c>
      <c r="J224" s="187">
        <f t="shared" si="6"/>
        <v>385.3536375000001</v>
      </c>
    </row>
    <row r="225" spans="1:10" ht="15.75">
      <c r="A225" s="53">
        <f t="shared" si="7"/>
        <v>221</v>
      </c>
      <c r="B225" s="119" t="s">
        <v>199</v>
      </c>
      <c r="C225" s="133" t="s">
        <v>645</v>
      </c>
      <c r="D225" s="134" t="s">
        <v>646</v>
      </c>
      <c r="E225" s="119" t="s">
        <v>211</v>
      </c>
      <c r="F225" s="119" t="s">
        <v>6</v>
      </c>
      <c r="G225" s="119">
        <v>1</v>
      </c>
      <c r="H225" s="177">
        <v>503.72985000000006</v>
      </c>
      <c r="I225" s="191">
        <v>0.25</v>
      </c>
      <c r="J225" s="187">
        <f t="shared" si="6"/>
        <v>377.79738750000001</v>
      </c>
    </row>
    <row r="226" spans="1:10" ht="15.75">
      <c r="A226" s="53">
        <f t="shared" si="7"/>
        <v>222</v>
      </c>
      <c r="B226" s="119" t="s">
        <v>199</v>
      </c>
      <c r="C226" s="133" t="s">
        <v>647</v>
      </c>
      <c r="D226" s="134" t="s">
        <v>648</v>
      </c>
      <c r="E226" s="119" t="s">
        <v>211</v>
      </c>
      <c r="F226" s="119" t="s">
        <v>6</v>
      </c>
      <c r="G226" s="119">
        <v>1</v>
      </c>
      <c r="H226" s="177">
        <v>367.50200000000001</v>
      </c>
      <c r="I226" s="191">
        <v>0.25</v>
      </c>
      <c r="J226" s="187">
        <f t="shared" si="6"/>
        <v>275.62650000000002</v>
      </c>
    </row>
    <row r="227" spans="1:10" ht="15.75">
      <c r="A227" s="53">
        <f t="shared" si="7"/>
        <v>223</v>
      </c>
      <c r="B227" s="119" t="s">
        <v>199</v>
      </c>
      <c r="C227" s="133" t="s">
        <v>649</v>
      </c>
      <c r="D227" s="134" t="s">
        <v>650</v>
      </c>
      <c r="E227" s="119" t="s">
        <v>211</v>
      </c>
      <c r="F227" s="119" t="s">
        <v>6</v>
      </c>
      <c r="G227" s="119">
        <v>1</v>
      </c>
      <c r="H227" s="177">
        <v>367.50200000000001</v>
      </c>
      <c r="I227" s="191">
        <v>0.25</v>
      </c>
      <c r="J227" s="187">
        <f t="shared" si="6"/>
        <v>275.62650000000002</v>
      </c>
    </row>
    <row r="228" spans="1:10" ht="15.75">
      <c r="A228" s="53">
        <f t="shared" si="7"/>
        <v>224</v>
      </c>
      <c r="B228" s="119" t="s">
        <v>199</v>
      </c>
      <c r="C228" s="133" t="s">
        <v>651</v>
      </c>
      <c r="D228" s="134" t="s">
        <v>652</v>
      </c>
      <c r="E228" s="119" t="s">
        <v>211</v>
      </c>
      <c r="F228" s="119" t="s">
        <v>6</v>
      </c>
      <c r="G228" s="119">
        <v>1</v>
      </c>
      <c r="H228" s="177">
        <v>219.28237500000003</v>
      </c>
      <c r="I228" s="191">
        <v>0.25</v>
      </c>
      <c r="J228" s="187">
        <f t="shared" si="6"/>
        <v>164.46178125000003</v>
      </c>
    </row>
    <row r="229" spans="1:10" ht="15.75">
      <c r="A229" s="53">
        <f t="shared" si="7"/>
        <v>225</v>
      </c>
      <c r="B229" s="119" t="s">
        <v>199</v>
      </c>
      <c r="C229" s="133" t="s">
        <v>653</v>
      </c>
      <c r="D229" s="134" t="s">
        <v>654</v>
      </c>
      <c r="E229" s="119" t="s">
        <v>211</v>
      </c>
      <c r="F229" s="119" t="s">
        <v>6</v>
      </c>
      <c r="G229" s="119">
        <v>1</v>
      </c>
      <c r="H229" s="177">
        <v>219.28237500000003</v>
      </c>
      <c r="I229" s="191">
        <v>0.25</v>
      </c>
      <c r="J229" s="187">
        <f t="shared" si="6"/>
        <v>164.46178125000003</v>
      </c>
    </row>
    <row r="230" spans="1:10" ht="15.75">
      <c r="A230" s="53">
        <f t="shared" si="7"/>
        <v>226</v>
      </c>
      <c r="B230" s="119" t="s">
        <v>199</v>
      </c>
      <c r="C230" s="133" t="s">
        <v>655</v>
      </c>
      <c r="D230" s="134" t="s">
        <v>656</v>
      </c>
      <c r="E230" s="119" t="s">
        <v>211</v>
      </c>
      <c r="F230" s="119" t="s">
        <v>6</v>
      </c>
      <c r="G230" s="119">
        <v>1</v>
      </c>
      <c r="H230" s="177">
        <v>349.30025000000001</v>
      </c>
      <c r="I230" s="191">
        <v>0.25</v>
      </c>
      <c r="J230" s="187">
        <f t="shared" si="6"/>
        <v>261.9751875</v>
      </c>
    </row>
    <row r="231" spans="1:10" ht="15.75">
      <c r="A231" s="53">
        <f t="shared" si="7"/>
        <v>227</v>
      </c>
      <c r="B231" s="119" t="s">
        <v>199</v>
      </c>
      <c r="C231" s="133" t="s">
        <v>657</v>
      </c>
      <c r="D231" s="134" t="s">
        <v>658</v>
      </c>
      <c r="E231" s="119" t="s">
        <v>211</v>
      </c>
      <c r="F231" s="119" t="s">
        <v>6</v>
      </c>
      <c r="G231" s="119">
        <v>1</v>
      </c>
      <c r="H231" s="177">
        <v>349.30025000000001</v>
      </c>
      <c r="I231" s="191">
        <v>0.25</v>
      </c>
      <c r="J231" s="187">
        <f t="shared" si="6"/>
        <v>261.9751875</v>
      </c>
    </row>
    <row r="232" spans="1:10" ht="15.75">
      <c r="A232" s="53">
        <f t="shared" si="7"/>
        <v>228</v>
      </c>
      <c r="B232" s="119" t="s">
        <v>199</v>
      </c>
      <c r="C232" s="133" t="s">
        <v>659</v>
      </c>
      <c r="D232" s="134" t="s">
        <v>660</v>
      </c>
      <c r="E232" s="119" t="s">
        <v>211</v>
      </c>
      <c r="F232" s="119" t="s">
        <v>6</v>
      </c>
      <c r="G232" s="119">
        <v>1</v>
      </c>
      <c r="H232" s="177">
        <v>570.51702499999999</v>
      </c>
      <c r="I232" s="191">
        <v>0.25</v>
      </c>
      <c r="J232" s="187">
        <f t="shared" si="6"/>
        <v>427.88776874999996</v>
      </c>
    </row>
    <row r="233" spans="1:10" ht="15.75">
      <c r="A233" s="53">
        <f t="shared" si="7"/>
        <v>229</v>
      </c>
      <c r="B233" s="119" t="s">
        <v>199</v>
      </c>
      <c r="C233" s="133" t="s">
        <v>661</v>
      </c>
      <c r="D233" s="134" t="s">
        <v>662</v>
      </c>
      <c r="E233" s="119" t="s">
        <v>211</v>
      </c>
      <c r="F233" s="119" t="s">
        <v>6</v>
      </c>
      <c r="G233" s="119">
        <v>1</v>
      </c>
      <c r="H233" s="177">
        <v>570.51702499999999</v>
      </c>
      <c r="I233" s="191">
        <v>0.25</v>
      </c>
      <c r="J233" s="187">
        <f t="shared" si="6"/>
        <v>427.88776874999996</v>
      </c>
    </row>
    <row r="234" spans="1:10" ht="15.75">
      <c r="A234" s="53">
        <f t="shared" si="7"/>
        <v>230</v>
      </c>
      <c r="B234" s="119" t="s">
        <v>199</v>
      </c>
      <c r="C234" s="133" t="s">
        <v>663</v>
      </c>
      <c r="D234" s="134" t="s">
        <v>664</v>
      </c>
      <c r="E234" s="119" t="s">
        <v>211</v>
      </c>
      <c r="F234" s="119" t="s">
        <v>6</v>
      </c>
      <c r="G234" s="119">
        <v>1</v>
      </c>
      <c r="H234" s="177">
        <v>406.50749999999999</v>
      </c>
      <c r="I234" s="191">
        <v>0.25</v>
      </c>
      <c r="J234" s="187">
        <f t="shared" si="6"/>
        <v>304.88062500000001</v>
      </c>
    </row>
    <row r="235" spans="1:10" ht="15.75">
      <c r="A235" s="53">
        <f t="shared" si="7"/>
        <v>231</v>
      </c>
      <c r="B235" s="119" t="s">
        <v>199</v>
      </c>
      <c r="C235" s="133" t="s">
        <v>665</v>
      </c>
      <c r="D235" s="134" t="s">
        <v>666</v>
      </c>
      <c r="E235" s="119" t="s">
        <v>211</v>
      </c>
      <c r="F235" s="119" t="s">
        <v>6</v>
      </c>
      <c r="G235" s="119">
        <v>1</v>
      </c>
      <c r="H235" s="177">
        <v>406.50749999999999</v>
      </c>
      <c r="I235" s="191">
        <v>0.25</v>
      </c>
      <c r="J235" s="187">
        <f t="shared" si="6"/>
        <v>304.88062500000001</v>
      </c>
    </row>
    <row r="236" spans="1:10" ht="15.75">
      <c r="A236" s="53">
        <f t="shared" si="7"/>
        <v>232</v>
      </c>
      <c r="B236" s="119" t="s">
        <v>199</v>
      </c>
      <c r="C236" s="133" t="s">
        <v>667</v>
      </c>
      <c r="D236" s="134" t="s">
        <v>668</v>
      </c>
      <c r="E236" s="119" t="s">
        <v>211</v>
      </c>
      <c r="F236" s="119" t="s">
        <v>6</v>
      </c>
      <c r="G236" s="119">
        <v>1</v>
      </c>
      <c r="H236" s="177">
        <v>260.03575000000006</v>
      </c>
      <c r="I236" s="191">
        <v>0.25</v>
      </c>
      <c r="J236" s="187">
        <f t="shared" si="6"/>
        <v>195.02681250000006</v>
      </c>
    </row>
    <row r="237" spans="1:10" ht="15.75">
      <c r="A237" s="53">
        <f t="shared" si="7"/>
        <v>233</v>
      </c>
      <c r="B237" s="119" t="s">
        <v>199</v>
      </c>
      <c r="C237" s="133" t="s">
        <v>669</v>
      </c>
      <c r="D237" s="134" t="s">
        <v>670</v>
      </c>
      <c r="E237" s="119" t="s">
        <v>211</v>
      </c>
      <c r="F237" s="119" t="s">
        <v>6</v>
      </c>
      <c r="G237" s="119">
        <v>1</v>
      </c>
      <c r="H237" s="177">
        <v>260.03575000000006</v>
      </c>
      <c r="I237" s="191">
        <v>0.25</v>
      </c>
      <c r="J237" s="187">
        <f t="shared" si="6"/>
        <v>195.02681250000006</v>
      </c>
    </row>
    <row r="238" spans="1:10" ht="15.75">
      <c r="A238" s="53">
        <f t="shared" si="7"/>
        <v>234</v>
      </c>
      <c r="B238" s="119" t="s">
        <v>199</v>
      </c>
      <c r="C238" s="133" t="s">
        <v>671</v>
      </c>
      <c r="D238" s="134" t="s">
        <v>672</v>
      </c>
      <c r="E238" s="119" t="s">
        <v>211</v>
      </c>
      <c r="F238" s="119" t="s">
        <v>6</v>
      </c>
      <c r="G238" s="119">
        <v>1</v>
      </c>
      <c r="H238" s="177">
        <v>390.05362500000001</v>
      </c>
      <c r="I238" s="191">
        <v>0.25</v>
      </c>
      <c r="J238" s="187">
        <f t="shared" si="6"/>
        <v>292.54021875000001</v>
      </c>
    </row>
    <row r="239" spans="1:10" ht="15.75">
      <c r="A239" s="53">
        <f t="shared" si="7"/>
        <v>235</v>
      </c>
      <c r="B239" s="119" t="s">
        <v>199</v>
      </c>
      <c r="C239" s="133" t="s">
        <v>673</v>
      </c>
      <c r="D239" s="134" t="s">
        <v>674</v>
      </c>
      <c r="E239" s="119" t="s">
        <v>211</v>
      </c>
      <c r="F239" s="119" t="s">
        <v>6</v>
      </c>
      <c r="G239" s="119">
        <v>1</v>
      </c>
      <c r="H239" s="177">
        <v>390.05362500000001</v>
      </c>
      <c r="I239" s="191">
        <v>0.25</v>
      </c>
      <c r="J239" s="187">
        <f t="shared" si="6"/>
        <v>292.54021875000001</v>
      </c>
    </row>
    <row r="240" spans="1:10" ht="15.75">
      <c r="A240" s="53">
        <f t="shared" si="7"/>
        <v>236</v>
      </c>
      <c r="B240" s="119" t="s">
        <v>199</v>
      </c>
      <c r="C240" s="133" t="s">
        <v>675</v>
      </c>
      <c r="D240" s="134" t="s">
        <v>676</v>
      </c>
      <c r="E240" s="119" t="s">
        <v>211</v>
      </c>
      <c r="F240" s="119" t="s">
        <v>6</v>
      </c>
      <c r="G240" s="119">
        <v>1</v>
      </c>
      <c r="H240" s="177">
        <v>611.27040000000011</v>
      </c>
      <c r="I240" s="191">
        <v>0.25</v>
      </c>
      <c r="J240" s="187">
        <f t="shared" si="6"/>
        <v>458.45280000000008</v>
      </c>
    </row>
    <row r="241" spans="1:10" ht="15.75">
      <c r="A241" s="53">
        <f t="shared" si="7"/>
        <v>237</v>
      </c>
      <c r="B241" s="119" t="s">
        <v>199</v>
      </c>
      <c r="C241" s="133" t="s">
        <v>677</v>
      </c>
      <c r="D241" s="134" t="s">
        <v>678</v>
      </c>
      <c r="E241" s="119" t="s">
        <v>211</v>
      </c>
      <c r="F241" s="119" t="s">
        <v>6</v>
      </c>
      <c r="G241" s="119">
        <v>1</v>
      </c>
      <c r="H241" s="177">
        <v>611.27040000000011</v>
      </c>
      <c r="I241" s="191">
        <v>0.25</v>
      </c>
      <c r="J241" s="187">
        <f t="shared" si="6"/>
        <v>458.45280000000008</v>
      </c>
    </row>
    <row r="242" spans="1:10" ht="15.75">
      <c r="A242" s="53">
        <f t="shared" si="7"/>
        <v>238</v>
      </c>
      <c r="B242" s="119" t="s">
        <v>199</v>
      </c>
      <c r="C242" s="133" t="s">
        <v>679</v>
      </c>
      <c r="D242" s="134" t="s">
        <v>680</v>
      </c>
      <c r="E242" s="119" t="s">
        <v>211</v>
      </c>
      <c r="F242" s="119" t="s">
        <v>6</v>
      </c>
      <c r="G242" s="119">
        <v>1</v>
      </c>
      <c r="H242" s="177">
        <v>367.50200000000001</v>
      </c>
      <c r="I242" s="191">
        <v>0.25</v>
      </c>
      <c r="J242" s="187">
        <f t="shared" si="6"/>
        <v>275.62650000000002</v>
      </c>
    </row>
    <row r="243" spans="1:10" ht="15.75">
      <c r="A243" s="53">
        <f t="shared" si="7"/>
        <v>239</v>
      </c>
      <c r="B243" s="119" t="s">
        <v>199</v>
      </c>
      <c r="C243" s="133" t="s">
        <v>681</v>
      </c>
      <c r="D243" s="134" t="s">
        <v>682</v>
      </c>
      <c r="E243" s="119" t="s">
        <v>211</v>
      </c>
      <c r="F243" s="119" t="s">
        <v>6</v>
      </c>
      <c r="G243" s="119">
        <v>1</v>
      </c>
      <c r="H243" s="177">
        <v>367.50200000000001</v>
      </c>
      <c r="I243" s="191">
        <v>0.25</v>
      </c>
      <c r="J243" s="187">
        <f t="shared" si="6"/>
        <v>275.62650000000002</v>
      </c>
    </row>
    <row r="244" spans="1:10" ht="15.75">
      <c r="A244" s="53">
        <f t="shared" si="7"/>
        <v>240</v>
      </c>
      <c r="B244" s="119" t="s">
        <v>199</v>
      </c>
      <c r="C244" s="133" t="s">
        <v>683</v>
      </c>
      <c r="D244" s="134" t="s">
        <v>684</v>
      </c>
      <c r="E244" s="119" t="s">
        <v>211</v>
      </c>
      <c r="F244" s="119" t="s">
        <v>6</v>
      </c>
      <c r="G244" s="119">
        <v>1</v>
      </c>
      <c r="H244" s="177">
        <v>219.28237500000003</v>
      </c>
      <c r="I244" s="191">
        <v>0.25</v>
      </c>
      <c r="J244" s="187">
        <f t="shared" si="6"/>
        <v>164.46178125000003</v>
      </c>
    </row>
    <row r="245" spans="1:10" ht="15.75">
      <c r="A245" s="53">
        <f t="shared" si="7"/>
        <v>241</v>
      </c>
      <c r="B245" s="119" t="s">
        <v>199</v>
      </c>
      <c r="C245" s="133" t="s">
        <v>685</v>
      </c>
      <c r="D245" s="134" t="s">
        <v>686</v>
      </c>
      <c r="E245" s="119" t="s">
        <v>211</v>
      </c>
      <c r="F245" s="119" t="s">
        <v>6</v>
      </c>
      <c r="G245" s="119">
        <v>1</v>
      </c>
      <c r="H245" s="177">
        <v>219.28237500000003</v>
      </c>
      <c r="I245" s="191">
        <v>0.25</v>
      </c>
      <c r="J245" s="187">
        <f t="shared" si="6"/>
        <v>164.46178125000003</v>
      </c>
    </row>
    <row r="246" spans="1:10" ht="15.75">
      <c r="A246" s="53">
        <f t="shared" si="7"/>
        <v>242</v>
      </c>
      <c r="B246" s="119" t="s">
        <v>199</v>
      </c>
      <c r="C246" s="133" t="s">
        <v>687</v>
      </c>
      <c r="D246" s="134" t="s">
        <v>688</v>
      </c>
      <c r="E246" s="119" t="s">
        <v>211</v>
      </c>
      <c r="F246" s="119" t="s">
        <v>6</v>
      </c>
      <c r="G246" s="119">
        <v>1</v>
      </c>
      <c r="H246" s="177">
        <v>349.30025000000001</v>
      </c>
      <c r="I246" s="191">
        <v>0.25</v>
      </c>
      <c r="J246" s="187">
        <f t="shared" si="6"/>
        <v>261.9751875</v>
      </c>
    </row>
    <row r="247" spans="1:10" ht="15.75">
      <c r="A247" s="53">
        <f t="shared" si="7"/>
        <v>243</v>
      </c>
      <c r="B247" s="119" t="s">
        <v>199</v>
      </c>
      <c r="C247" s="133" t="s">
        <v>689</v>
      </c>
      <c r="D247" s="134" t="s">
        <v>690</v>
      </c>
      <c r="E247" s="119" t="s">
        <v>211</v>
      </c>
      <c r="F247" s="119" t="s">
        <v>6</v>
      </c>
      <c r="G247" s="119">
        <v>1</v>
      </c>
      <c r="H247" s="177">
        <v>349.30025000000001</v>
      </c>
      <c r="I247" s="191">
        <v>0.25</v>
      </c>
      <c r="J247" s="187">
        <f t="shared" si="6"/>
        <v>261.9751875</v>
      </c>
    </row>
    <row r="248" spans="1:10" ht="15.75">
      <c r="A248" s="53">
        <f t="shared" si="7"/>
        <v>244</v>
      </c>
      <c r="B248" s="119" t="s">
        <v>199</v>
      </c>
      <c r="C248" s="133" t="s">
        <v>691</v>
      </c>
      <c r="D248" s="134" t="s">
        <v>692</v>
      </c>
      <c r="E248" s="119" t="s">
        <v>211</v>
      </c>
      <c r="F248" s="119" t="s">
        <v>6</v>
      </c>
      <c r="G248" s="119">
        <v>1</v>
      </c>
      <c r="H248" s="177">
        <v>570.51702499999999</v>
      </c>
      <c r="I248" s="191">
        <v>0.25</v>
      </c>
      <c r="J248" s="187">
        <f t="shared" si="6"/>
        <v>427.88776874999996</v>
      </c>
    </row>
    <row r="249" spans="1:10" ht="15.75">
      <c r="A249" s="53">
        <f t="shared" si="7"/>
        <v>245</v>
      </c>
      <c r="B249" s="119" t="s">
        <v>199</v>
      </c>
      <c r="C249" s="133" t="s">
        <v>693</v>
      </c>
      <c r="D249" s="134" t="s">
        <v>694</v>
      </c>
      <c r="E249" s="119" t="s">
        <v>211</v>
      </c>
      <c r="F249" s="119" t="s">
        <v>6</v>
      </c>
      <c r="G249" s="119">
        <v>1</v>
      </c>
      <c r="H249" s="177">
        <v>570.51702499999999</v>
      </c>
      <c r="I249" s="191">
        <v>0.25</v>
      </c>
      <c r="J249" s="187">
        <f t="shared" si="6"/>
        <v>427.88776874999996</v>
      </c>
    </row>
    <row r="250" spans="1:10" ht="15.75">
      <c r="A250" s="53">
        <f t="shared" si="7"/>
        <v>246</v>
      </c>
      <c r="B250" s="119" t="s">
        <v>199</v>
      </c>
      <c r="C250" s="133" t="s">
        <v>695</v>
      </c>
      <c r="D250" s="134" t="s">
        <v>696</v>
      </c>
      <c r="E250" s="119" t="s">
        <v>211</v>
      </c>
      <c r="F250" s="119" t="s">
        <v>6</v>
      </c>
      <c r="G250" s="119">
        <v>1</v>
      </c>
      <c r="H250" s="177">
        <v>406.50749999999999</v>
      </c>
      <c r="I250" s="191">
        <v>0.25</v>
      </c>
      <c r="J250" s="187">
        <f t="shared" si="6"/>
        <v>304.88062500000001</v>
      </c>
    </row>
    <row r="251" spans="1:10" ht="15.75">
      <c r="A251" s="53">
        <f t="shared" si="7"/>
        <v>247</v>
      </c>
      <c r="B251" s="119" t="s">
        <v>199</v>
      </c>
      <c r="C251" s="133" t="s">
        <v>697</v>
      </c>
      <c r="D251" s="134" t="s">
        <v>698</v>
      </c>
      <c r="E251" s="119" t="s">
        <v>211</v>
      </c>
      <c r="F251" s="119" t="s">
        <v>6</v>
      </c>
      <c r="G251" s="119">
        <v>1</v>
      </c>
      <c r="H251" s="177">
        <v>406.50749999999999</v>
      </c>
      <c r="I251" s="191">
        <v>0.25</v>
      </c>
      <c r="J251" s="187">
        <f t="shared" si="6"/>
        <v>304.88062500000001</v>
      </c>
    </row>
    <row r="252" spans="1:10" ht="15.75">
      <c r="A252" s="53">
        <f t="shared" si="7"/>
        <v>248</v>
      </c>
      <c r="B252" s="119" t="s">
        <v>199</v>
      </c>
      <c r="C252" s="133" t="s">
        <v>699</v>
      </c>
      <c r="D252" s="134" t="s">
        <v>700</v>
      </c>
      <c r="E252" s="119" t="s">
        <v>211</v>
      </c>
      <c r="F252" s="119" t="s">
        <v>6</v>
      </c>
      <c r="G252" s="119">
        <v>1</v>
      </c>
      <c r="H252" s="177">
        <v>260.03575000000006</v>
      </c>
      <c r="I252" s="191">
        <v>0.25</v>
      </c>
      <c r="J252" s="187">
        <f t="shared" si="6"/>
        <v>195.02681250000006</v>
      </c>
    </row>
    <row r="253" spans="1:10" ht="15.75">
      <c r="A253" s="53">
        <f t="shared" si="7"/>
        <v>249</v>
      </c>
      <c r="B253" s="119" t="s">
        <v>199</v>
      </c>
      <c r="C253" s="133" t="s">
        <v>701</v>
      </c>
      <c r="D253" s="134" t="s">
        <v>702</v>
      </c>
      <c r="E253" s="119" t="s">
        <v>211</v>
      </c>
      <c r="F253" s="119" t="s">
        <v>6</v>
      </c>
      <c r="G253" s="119">
        <v>1</v>
      </c>
      <c r="H253" s="177">
        <v>260.03575000000006</v>
      </c>
      <c r="I253" s="191">
        <v>0.25</v>
      </c>
      <c r="J253" s="187">
        <f t="shared" si="6"/>
        <v>195.02681250000006</v>
      </c>
    </row>
    <row r="254" spans="1:10" ht="15.75">
      <c r="A254" s="53">
        <f t="shared" si="7"/>
        <v>250</v>
      </c>
      <c r="B254" s="119" t="s">
        <v>199</v>
      </c>
      <c r="C254" s="133" t="s">
        <v>703</v>
      </c>
      <c r="D254" s="134" t="s">
        <v>704</v>
      </c>
      <c r="E254" s="119" t="s">
        <v>211</v>
      </c>
      <c r="F254" s="119" t="s">
        <v>6</v>
      </c>
      <c r="G254" s="119">
        <v>1</v>
      </c>
      <c r="H254" s="177">
        <v>390.05362500000001</v>
      </c>
      <c r="I254" s="191">
        <v>0.25</v>
      </c>
      <c r="J254" s="187">
        <f t="shared" si="6"/>
        <v>292.54021875000001</v>
      </c>
    </row>
    <row r="255" spans="1:10" ht="15.75">
      <c r="A255" s="53">
        <f t="shared" si="7"/>
        <v>251</v>
      </c>
      <c r="B255" s="119" t="s">
        <v>199</v>
      </c>
      <c r="C255" s="133" t="s">
        <v>705</v>
      </c>
      <c r="D255" s="134" t="s">
        <v>706</v>
      </c>
      <c r="E255" s="119" t="s">
        <v>211</v>
      </c>
      <c r="F255" s="119" t="s">
        <v>6</v>
      </c>
      <c r="G255" s="119">
        <v>1</v>
      </c>
      <c r="H255" s="177">
        <v>390.05362500000001</v>
      </c>
      <c r="I255" s="191">
        <v>0.25</v>
      </c>
      <c r="J255" s="187">
        <f t="shared" si="6"/>
        <v>292.54021875000001</v>
      </c>
    </row>
    <row r="256" spans="1:10" ht="15.75">
      <c r="A256" s="53">
        <f t="shared" si="7"/>
        <v>252</v>
      </c>
      <c r="B256" s="119" t="s">
        <v>199</v>
      </c>
      <c r="C256" s="133" t="s">
        <v>707</v>
      </c>
      <c r="D256" s="134" t="s">
        <v>708</v>
      </c>
      <c r="E256" s="119" t="s">
        <v>211</v>
      </c>
      <c r="F256" s="119" t="s">
        <v>6</v>
      </c>
      <c r="G256" s="119">
        <v>1</v>
      </c>
      <c r="H256" s="177">
        <v>611.27040000000011</v>
      </c>
      <c r="I256" s="191">
        <v>0.25</v>
      </c>
      <c r="J256" s="187">
        <f t="shared" si="6"/>
        <v>458.45280000000008</v>
      </c>
    </row>
    <row r="257" spans="1:10" ht="15.75">
      <c r="A257" s="53">
        <f t="shared" si="7"/>
        <v>253</v>
      </c>
      <c r="B257" s="119" t="s">
        <v>199</v>
      </c>
      <c r="C257" s="133" t="s">
        <v>709</v>
      </c>
      <c r="D257" s="134" t="s">
        <v>710</v>
      </c>
      <c r="E257" s="119" t="s">
        <v>211</v>
      </c>
      <c r="F257" s="119" t="s">
        <v>6</v>
      </c>
      <c r="G257" s="119">
        <v>1</v>
      </c>
      <c r="H257" s="177">
        <v>611.27040000000011</v>
      </c>
      <c r="I257" s="191">
        <v>0.25</v>
      </c>
      <c r="J257" s="187">
        <f t="shared" si="6"/>
        <v>458.45280000000008</v>
      </c>
    </row>
    <row r="258" spans="1:10" ht="15.75">
      <c r="A258" s="53">
        <f t="shared" si="7"/>
        <v>254</v>
      </c>
      <c r="B258" s="119" t="s">
        <v>199</v>
      </c>
      <c r="C258" s="129" t="s">
        <v>711</v>
      </c>
      <c r="D258" s="120" t="s">
        <v>712</v>
      </c>
      <c r="E258" s="119" t="s">
        <v>211</v>
      </c>
      <c r="F258" s="119" t="s">
        <v>6</v>
      </c>
      <c r="G258" s="119">
        <v>1</v>
      </c>
      <c r="H258" s="174">
        <v>238.65900000000002</v>
      </c>
      <c r="I258" s="191">
        <v>0.25</v>
      </c>
      <c r="J258" s="187">
        <f t="shared" si="6"/>
        <v>178.99425000000002</v>
      </c>
    </row>
    <row r="259" spans="1:10" ht="15.75">
      <c r="A259" s="53">
        <f t="shared" si="7"/>
        <v>255</v>
      </c>
      <c r="B259" s="119" t="s">
        <v>199</v>
      </c>
      <c r="C259" s="129" t="s">
        <v>713</v>
      </c>
      <c r="D259" s="120" t="s">
        <v>714</v>
      </c>
      <c r="E259" s="119" t="s">
        <v>211</v>
      </c>
      <c r="F259" s="119" t="s">
        <v>6</v>
      </c>
      <c r="G259" s="119">
        <v>1</v>
      </c>
      <c r="H259" s="174">
        <v>278.8485</v>
      </c>
      <c r="I259" s="191">
        <v>0.25</v>
      </c>
      <c r="J259" s="187">
        <f t="shared" si="6"/>
        <v>209.13637499999999</v>
      </c>
    </row>
    <row r="260" spans="1:10" ht="15.75">
      <c r="A260" s="53">
        <f t="shared" si="7"/>
        <v>256</v>
      </c>
      <c r="B260" s="119" t="s">
        <v>199</v>
      </c>
      <c r="C260" s="129" t="s">
        <v>715</v>
      </c>
      <c r="D260" s="120" t="s">
        <v>716</v>
      </c>
      <c r="E260" s="119" t="s">
        <v>211</v>
      </c>
      <c r="F260" s="119" t="s">
        <v>6</v>
      </c>
      <c r="G260" s="119">
        <v>1</v>
      </c>
      <c r="H260" s="174">
        <v>358.69015000000002</v>
      </c>
      <c r="I260" s="191">
        <v>0.25</v>
      </c>
      <c r="J260" s="187">
        <f t="shared" si="6"/>
        <v>269.01761250000004</v>
      </c>
    </row>
    <row r="261" spans="1:10" ht="15.75">
      <c r="A261" s="53">
        <f t="shared" si="7"/>
        <v>257</v>
      </c>
      <c r="B261" s="119" t="s">
        <v>199</v>
      </c>
      <c r="C261" s="129" t="s">
        <v>717</v>
      </c>
      <c r="D261" s="120" t="s">
        <v>718</v>
      </c>
      <c r="E261" s="119" t="s">
        <v>211</v>
      </c>
      <c r="F261" s="119" t="s">
        <v>6</v>
      </c>
      <c r="G261" s="119">
        <v>1</v>
      </c>
      <c r="H261" s="174">
        <v>401.34770000000003</v>
      </c>
      <c r="I261" s="191">
        <v>0.25</v>
      </c>
      <c r="J261" s="187">
        <f t="shared" ref="J261:J324" si="8">H261*(1-I261)</f>
        <v>301.01077500000002</v>
      </c>
    </row>
    <row r="262" spans="1:10" ht="15.75">
      <c r="A262" s="53">
        <f t="shared" si="7"/>
        <v>258</v>
      </c>
      <c r="B262" s="119" t="s">
        <v>199</v>
      </c>
      <c r="C262" s="129" t="s">
        <v>719</v>
      </c>
      <c r="D262" s="120" t="s">
        <v>720</v>
      </c>
      <c r="E262" s="119" t="s">
        <v>211</v>
      </c>
      <c r="F262" s="119" t="s">
        <v>6</v>
      </c>
      <c r="G262" s="119">
        <v>1</v>
      </c>
      <c r="H262" s="174">
        <v>358.69015000000002</v>
      </c>
      <c r="I262" s="191">
        <v>0.25</v>
      </c>
      <c r="J262" s="187">
        <f t="shared" si="8"/>
        <v>269.01761250000004</v>
      </c>
    </row>
    <row r="263" spans="1:10" ht="15.75">
      <c r="A263" s="53">
        <f t="shared" ref="A263:A326" si="9">A262+1</f>
        <v>259</v>
      </c>
      <c r="B263" s="119" t="s">
        <v>199</v>
      </c>
      <c r="C263" s="129" t="s">
        <v>721</v>
      </c>
      <c r="D263" s="120" t="s">
        <v>722</v>
      </c>
      <c r="E263" s="119" t="s">
        <v>211</v>
      </c>
      <c r="F263" s="119" t="s">
        <v>6</v>
      </c>
      <c r="G263" s="119">
        <v>1</v>
      </c>
      <c r="H263" s="174">
        <v>401.34770000000003</v>
      </c>
      <c r="I263" s="191">
        <v>0.25</v>
      </c>
      <c r="J263" s="187">
        <f t="shared" si="8"/>
        <v>301.01077500000002</v>
      </c>
    </row>
    <row r="264" spans="1:10" ht="15.75">
      <c r="A264" s="53">
        <f t="shared" si="9"/>
        <v>260</v>
      </c>
      <c r="B264" s="119" t="s">
        <v>199</v>
      </c>
      <c r="C264" s="129" t="s">
        <v>723</v>
      </c>
      <c r="D264" s="120" t="s">
        <v>724</v>
      </c>
      <c r="E264" s="119" t="s">
        <v>211</v>
      </c>
      <c r="F264" s="119" t="s">
        <v>6</v>
      </c>
      <c r="G264" s="119">
        <v>1</v>
      </c>
      <c r="H264" s="174">
        <v>587.48332500000004</v>
      </c>
      <c r="I264" s="191">
        <v>0.25</v>
      </c>
      <c r="J264" s="187">
        <f t="shared" si="8"/>
        <v>440.61249375</v>
      </c>
    </row>
    <row r="265" spans="1:10" ht="15.75">
      <c r="A265" s="53">
        <f t="shared" si="9"/>
        <v>261</v>
      </c>
      <c r="B265" s="119" t="s">
        <v>199</v>
      </c>
      <c r="C265" s="129" t="s">
        <v>725</v>
      </c>
      <c r="D265" s="120" t="s">
        <v>726</v>
      </c>
      <c r="E265" s="119" t="s">
        <v>211</v>
      </c>
      <c r="F265" s="119" t="s">
        <v>6</v>
      </c>
      <c r="G265" s="119">
        <v>1</v>
      </c>
      <c r="H265" s="174">
        <v>630.14087500000005</v>
      </c>
      <c r="I265" s="191">
        <v>0.25</v>
      </c>
      <c r="J265" s="187">
        <f t="shared" si="8"/>
        <v>472.60565625000004</v>
      </c>
    </row>
    <row r="266" spans="1:10" ht="15.75">
      <c r="A266" s="53">
        <f t="shared" si="9"/>
        <v>262</v>
      </c>
      <c r="B266" s="119" t="s">
        <v>199</v>
      </c>
      <c r="C266" s="129" t="s">
        <v>727</v>
      </c>
      <c r="D266" s="120" t="s">
        <v>728</v>
      </c>
      <c r="E266" s="119" t="s">
        <v>211</v>
      </c>
      <c r="F266" s="119" t="s">
        <v>6</v>
      </c>
      <c r="G266" s="119">
        <v>1</v>
      </c>
      <c r="H266" s="174">
        <v>52.974350000000001</v>
      </c>
      <c r="I266" s="191">
        <v>0.25</v>
      </c>
      <c r="J266" s="187">
        <f t="shared" si="8"/>
        <v>39.730762499999997</v>
      </c>
    </row>
    <row r="267" spans="1:10" ht="15.75">
      <c r="A267" s="53">
        <f t="shared" si="9"/>
        <v>263</v>
      </c>
      <c r="B267" s="119" t="s">
        <v>199</v>
      </c>
      <c r="C267" s="129" t="s">
        <v>729</v>
      </c>
      <c r="D267" s="120" t="s">
        <v>730</v>
      </c>
      <c r="E267" s="119" t="s">
        <v>211</v>
      </c>
      <c r="F267" s="119" t="s">
        <v>6</v>
      </c>
      <c r="G267" s="119">
        <v>1</v>
      </c>
      <c r="H267" s="174">
        <v>10.991825</v>
      </c>
      <c r="I267" s="191">
        <v>0.25</v>
      </c>
      <c r="J267" s="187">
        <f t="shared" si="8"/>
        <v>8.2438687500000007</v>
      </c>
    </row>
    <row r="268" spans="1:10" ht="15.75">
      <c r="A268" s="53">
        <f t="shared" si="9"/>
        <v>264</v>
      </c>
      <c r="B268" s="119" t="s">
        <v>199</v>
      </c>
      <c r="C268" s="129" t="s">
        <v>731</v>
      </c>
      <c r="D268" s="120" t="s">
        <v>732</v>
      </c>
      <c r="E268" s="119" t="s">
        <v>211</v>
      </c>
      <c r="F268" s="119" t="s">
        <v>6</v>
      </c>
      <c r="G268" s="119">
        <v>1</v>
      </c>
      <c r="H268" s="174">
        <v>52.974350000000001</v>
      </c>
      <c r="I268" s="191">
        <v>0.25</v>
      </c>
      <c r="J268" s="187">
        <f t="shared" si="8"/>
        <v>39.730762499999997</v>
      </c>
    </row>
    <row r="269" spans="1:10" ht="15.75">
      <c r="A269" s="53">
        <f t="shared" si="9"/>
        <v>265</v>
      </c>
      <c r="B269" s="119" t="s">
        <v>199</v>
      </c>
      <c r="C269" s="129" t="s">
        <v>733</v>
      </c>
      <c r="D269" s="120" t="s">
        <v>712</v>
      </c>
      <c r="E269" s="119" t="s">
        <v>211</v>
      </c>
      <c r="F269" s="119" t="s">
        <v>6</v>
      </c>
      <c r="G269" s="119">
        <v>1</v>
      </c>
      <c r="H269" s="174">
        <v>238.65900000000002</v>
      </c>
      <c r="I269" s="191">
        <v>0.25</v>
      </c>
      <c r="J269" s="187">
        <f t="shared" si="8"/>
        <v>178.99425000000002</v>
      </c>
    </row>
    <row r="270" spans="1:10" ht="15.75">
      <c r="A270" s="53">
        <f t="shared" si="9"/>
        <v>266</v>
      </c>
      <c r="B270" s="119" t="s">
        <v>199</v>
      </c>
      <c r="C270" s="129" t="s">
        <v>734</v>
      </c>
      <c r="D270" s="120" t="s">
        <v>714</v>
      </c>
      <c r="E270" s="119" t="s">
        <v>211</v>
      </c>
      <c r="F270" s="119" t="s">
        <v>6</v>
      </c>
      <c r="G270" s="119">
        <v>1</v>
      </c>
      <c r="H270" s="174">
        <v>278.8485</v>
      </c>
      <c r="I270" s="191">
        <v>0.25</v>
      </c>
      <c r="J270" s="187">
        <f t="shared" si="8"/>
        <v>209.13637499999999</v>
      </c>
    </row>
    <row r="271" spans="1:10" ht="15.75">
      <c r="A271" s="53">
        <f t="shared" si="9"/>
        <v>267</v>
      </c>
      <c r="B271" s="119" t="s">
        <v>199</v>
      </c>
      <c r="C271" s="129" t="s">
        <v>735</v>
      </c>
      <c r="D271" s="120" t="s">
        <v>716</v>
      </c>
      <c r="E271" s="119" t="s">
        <v>211</v>
      </c>
      <c r="F271" s="119" t="s">
        <v>6</v>
      </c>
      <c r="G271" s="119">
        <v>1</v>
      </c>
      <c r="H271" s="174">
        <v>358.69015000000002</v>
      </c>
      <c r="I271" s="191">
        <v>0.25</v>
      </c>
      <c r="J271" s="187">
        <f t="shared" si="8"/>
        <v>269.01761250000004</v>
      </c>
    </row>
    <row r="272" spans="1:10" ht="15.75">
      <c r="A272" s="53">
        <f t="shared" si="9"/>
        <v>268</v>
      </c>
      <c r="B272" s="119" t="s">
        <v>199</v>
      </c>
      <c r="C272" s="129" t="s">
        <v>736</v>
      </c>
      <c r="D272" s="120" t="s">
        <v>718</v>
      </c>
      <c r="E272" s="119" t="s">
        <v>211</v>
      </c>
      <c r="F272" s="119" t="s">
        <v>6</v>
      </c>
      <c r="G272" s="119">
        <v>1</v>
      </c>
      <c r="H272" s="174">
        <v>401.34770000000003</v>
      </c>
      <c r="I272" s="191">
        <v>0.25</v>
      </c>
      <c r="J272" s="187">
        <f t="shared" si="8"/>
        <v>301.01077500000002</v>
      </c>
    </row>
    <row r="273" spans="1:10" ht="15.75">
      <c r="A273" s="53">
        <f t="shared" si="9"/>
        <v>269</v>
      </c>
      <c r="B273" s="119" t="s">
        <v>199</v>
      </c>
      <c r="C273" s="129" t="s">
        <v>737</v>
      </c>
      <c r="D273" s="120" t="s">
        <v>720</v>
      </c>
      <c r="E273" s="119" t="s">
        <v>211</v>
      </c>
      <c r="F273" s="119" t="s">
        <v>6</v>
      </c>
      <c r="G273" s="119">
        <v>1</v>
      </c>
      <c r="H273" s="174">
        <v>358.69015000000002</v>
      </c>
      <c r="I273" s="191">
        <v>0.25</v>
      </c>
      <c r="J273" s="187">
        <f t="shared" si="8"/>
        <v>269.01761250000004</v>
      </c>
    </row>
    <row r="274" spans="1:10" ht="15.75">
      <c r="A274" s="53">
        <f t="shared" si="9"/>
        <v>270</v>
      </c>
      <c r="B274" s="119" t="s">
        <v>199</v>
      </c>
      <c r="C274" s="129" t="s">
        <v>738</v>
      </c>
      <c r="D274" s="120" t="s">
        <v>722</v>
      </c>
      <c r="E274" s="119" t="s">
        <v>211</v>
      </c>
      <c r="F274" s="119" t="s">
        <v>6</v>
      </c>
      <c r="G274" s="119">
        <v>1</v>
      </c>
      <c r="H274" s="174">
        <v>401.34770000000003</v>
      </c>
      <c r="I274" s="191">
        <v>0.25</v>
      </c>
      <c r="J274" s="187">
        <f t="shared" si="8"/>
        <v>301.01077500000002</v>
      </c>
    </row>
    <row r="275" spans="1:10" ht="15.75">
      <c r="A275" s="53">
        <f t="shared" si="9"/>
        <v>271</v>
      </c>
      <c r="B275" s="119" t="s">
        <v>199</v>
      </c>
      <c r="C275" s="129" t="s">
        <v>739</v>
      </c>
      <c r="D275" s="120" t="s">
        <v>724</v>
      </c>
      <c r="E275" s="119" t="s">
        <v>211</v>
      </c>
      <c r="F275" s="119" t="s">
        <v>6</v>
      </c>
      <c r="G275" s="119">
        <v>1</v>
      </c>
      <c r="H275" s="174">
        <v>587.48332500000004</v>
      </c>
      <c r="I275" s="191">
        <v>0.25</v>
      </c>
      <c r="J275" s="187">
        <f t="shared" si="8"/>
        <v>440.61249375</v>
      </c>
    </row>
    <row r="276" spans="1:10" ht="15.75">
      <c r="A276" s="53">
        <f t="shared" si="9"/>
        <v>272</v>
      </c>
      <c r="B276" s="119" t="s">
        <v>199</v>
      </c>
      <c r="C276" s="129" t="s">
        <v>740</v>
      </c>
      <c r="D276" s="120" t="s">
        <v>726</v>
      </c>
      <c r="E276" s="119" t="s">
        <v>211</v>
      </c>
      <c r="F276" s="119" t="s">
        <v>6</v>
      </c>
      <c r="G276" s="119">
        <v>1</v>
      </c>
      <c r="H276" s="174">
        <v>630.14087500000005</v>
      </c>
      <c r="I276" s="191">
        <v>0.25</v>
      </c>
      <c r="J276" s="187">
        <f t="shared" si="8"/>
        <v>472.60565625000004</v>
      </c>
    </row>
    <row r="277" spans="1:10" ht="15.75">
      <c r="A277" s="53">
        <f t="shared" si="9"/>
        <v>273</v>
      </c>
      <c r="B277" s="119" t="s">
        <v>199</v>
      </c>
      <c r="C277" s="129" t="s">
        <v>741</v>
      </c>
      <c r="D277" s="120" t="s">
        <v>742</v>
      </c>
      <c r="E277" s="119" t="s">
        <v>211</v>
      </c>
      <c r="F277" s="119" t="s">
        <v>6</v>
      </c>
      <c r="G277" s="119">
        <v>1</v>
      </c>
      <c r="H277" s="174">
        <v>204.02550000000002</v>
      </c>
      <c r="I277" s="191">
        <v>0.25</v>
      </c>
      <c r="J277" s="187">
        <f t="shared" si="8"/>
        <v>153.01912500000003</v>
      </c>
    </row>
    <row r="278" spans="1:10" ht="15.75">
      <c r="A278" s="53">
        <f t="shared" si="9"/>
        <v>274</v>
      </c>
      <c r="B278" s="119" t="s">
        <v>199</v>
      </c>
      <c r="C278" s="129" t="s">
        <v>743</v>
      </c>
      <c r="D278" s="120" t="s">
        <v>744</v>
      </c>
      <c r="E278" s="119" t="s">
        <v>211</v>
      </c>
      <c r="F278" s="119" t="s">
        <v>6</v>
      </c>
      <c r="G278" s="119">
        <v>1</v>
      </c>
      <c r="H278" s="174">
        <v>339.12450000000007</v>
      </c>
      <c r="I278" s="191">
        <v>0.25</v>
      </c>
      <c r="J278" s="187">
        <f t="shared" si="8"/>
        <v>254.34337500000004</v>
      </c>
    </row>
    <row r="279" spans="1:10" ht="15.75">
      <c r="A279" s="53">
        <f t="shared" si="9"/>
        <v>275</v>
      </c>
      <c r="B279" s="119" t="s">
        <v>199</v>
      </c>
      <c r="C279" s="129" t="s">
        <v>745</v>
      </c>
      <c r="D279" s="120" t="s">
        <v>746</v>
      </c>
      <c r="E279" s="119" t="s">
        <v>211</v>
      </c>
      <c r="F279" s="119" t="s">
        <v>6</v>
      </c>
      <c r="G279" s="119">
        <v>1</v>
      </c>
      <c r="H279" s="174">
        <v>585.76049999999998</v>
      </c>
      <c r="I279" s="191">
        <v>0.25</v>
      </c>
      <c r="J279" s="187">
        <f t="shared" si="8"/>
        <v>439.32037500000001</v>
      </c>
    </row>
    <row r="280" spans="1:10" ht="15.75">
      <c r="A280" s="53">
        <f t="shared" si="9"/>
        <v>276</v>
      </c>
      <c r="B280" s="119" t="s">
        <v>199</v>
      </c>
      <c r="C280" s="129" t="s">
        <v>747</v>
      </c>
      <c r="D280" s="120" t="s">
        <v>748</v>
      </c>
      <c r="E280" s="119" t="s">
        <v>211</v>
      </c>
      <c r="F280" s="119" t="s">
        <v>6</v>
      </c>
      <c r="G280" s="119">
        <v>1</v>
      </c>
      <c r="H280" s="174">
        <v>191.87300000000002</v>
      </c>
      <c r="I280" s="191">
        <v>0.25</v>
      </c>
      <c r="J280" s="187">
        <f t="shared" si="8"/>
        <v>143.90475000000001</v>
      </c>
    </row>
    <row r="281" spans="1:10" ht="15.75">
      <c r="A281" s="53">
        <f t="shared" si="9"/>
        <v>277</v>
      </c>
      <c r="B281" s="119" t="s">
        <v>199</v>
      </c>
      <c r="C281" s="129" t="s">
        <v>749</v>
      </c>
      <c r="D281" s="120" t="s">
        <v>750</v>
      </c>
      <c r="E281" s="119" t="s">
        <v>211</v>
      </c>
      <c r="F281" s="119" t="s">
        <v>6</v>
      </c>
      <c r="G281" s="119">
        <v>1</v>
      </c>
      <c r="H281" s="174">
        <v>233.34480000000002</v>
      </c>
      <c r="I281" s="191">
        <v>0.25</v>
      </c>
      <c r="J281" s="187">
        <f t="shared" si="8"/>
        <v>175.0086</v>
      </c>
    </row>
    <row r="282" spans="1:10" ht="15.75">
      <c r="A282" s="53">
        <f t="shared" si="9"/>
        <v>278</v>
      </c>
      <c r="B282" s="119" t="s">
        <v>199</v>
      </c>
      <c r="C282" s="129" t="s">
        <v>751</v>
      </c>
      <c r="D282" s="120" t="s">
        <v>752</v>
      </c>
      <c r="E282" s="119" t="s">
        <v>211</v>
      </c>
      <c r="F282" s="119" t="s">
        <v>6</v>
      </c>
      <c r="G282" s="119">
        <v>1</v>
      </c>
      <c r="H282" s="174">
        <v>309.53422500000005</v>
      </c>
      <c r="I282" s="191">
        <v>0.25</v>
      </c>
      <c r="J282" s="187">
        <f t="shared" si="8"/>
        <v>232.15066875000002</v>
      </c>
    </row>
    <row r="283" spans="1:10" ht="15.75">
      <c r="A283" s="53">
        <f t="shared" si="9"/>
        <v>279</v>
      </c>
      <c r="B283" s="119" t="s">
        <v>199</v>
      </c>
      <c r="C283" s="129" t="s">
        <v>753</v>
      </c>
      <c r="D283" s="120" t="s">
        <v>754</v>
      </c>
      <c r="E283" s="119" t="s">
        <v>211</v>
      </c>
      <c r="F283" s="119" t="s">
        <v>6</v>
      </c>
      <c r="G283" s="119">
        <v>1</v>
      </c>
      <c r="H283" s="174">
        <v>421.62867500000004</v>
      </c>
      <c r="I283" s="191">
        <v>0.25</v>
      </c>
      <c r="J283" s="187">
        <f t="shared" si="8"/>
        <v>316.22150625000006</v>
      </c>
    </row>
    <row r="284" spans="1:10" ht="15.75">
      <c r="A284" s="53">
        <f t="shared" si="9"/>
        <v>280</v>
      </c>
      <c r="B284" s="119" t="s">
        <v>199</v>
      </c>
      <c r="C284" s="129" t="s">
        <v>755</v>
      </c>
      <c r="D284" s="120" t="s">
        <v>756</v>
      </c>
      <c r="E284" s="119" t="s">
        <v>211</v>
      </c>
      <c r="F284" s="119" t="s">
        <v>6</v>
      </c>
      <c r="G284" s="119">
        <v>1</v>
      </c>
      <c r="H284" s="174">
        <v>539.18377499999997</v>
      </c>
      <c r="I284" s="191">
        <v>0.25</v>
      </c>
      <c r="J284" s="187">
        <f t="shared" si="8"/>
        <v>404.38783124999998</v>
      </c>
    </row>
    <row r="285" spans="1:10" ht="15.75">
      <c r="A285" s="53">
        <f t="shared" si="9"/>
        <v>281</v>
      </c>
      <c r="B285" s="119" t="s">
        <v>199</v>
      </c>
      <c r="C285" s="129" t="s">
        <v>757</v>
      </c>
      <c r="D285" s="120" t="s">
        <v>758</v>
      </c>
      <c r="E285" s="119" t="s">
        <v>211</v>
      </c>
      <c r="F285" s="119" t="s">
        <v>6</v>
      </c>
      <c r="G285" s="119">
        <v>1</v>
      </c>
      <c r="H285" s="174">
        <v>579.13115000000005</v>
      </c>
      <c r="I285" s="191">
        <v>0.25</v>
      </c>
      <c r="J285" s="187">
        <f t="shared" si="8"/>
        <v>434.34836250000001</v>
      </c>
    </row>
    <row r="286" spans="1:10" ht="15.75">
      <c r="A286" s="53">
        <f t="shared" si="9"/>
        <v>282</v>
      </c>
      <c r="B286" s="119" t="s">
        <v>199</v>
      </c>
      <c r="C286" s="129" t="s">
        <v>759</v>
      </c>
      <c r="D286" s="120" t="s">
        <v>760</v>
      </c>
      <c r="E286" s="119" t="s">
        <v>211</v>
      </c>
      <c r="F286" s="119" t="s">
        <v>6</v>
      </c>
      <c r="G286" s="119">
        <v>1</v>
      </c>
      <c r="H286" s="148">
        <v>845.37599999999998</v>
      </c>
      <c r="I286" s="191">
        <v>0.25</v>
      </c>
      <c r="J286" s="187">
        <f t="shared" si="8"/>
        <v>634.03199999999993</v>
      </c>
    </row>
    <row r="287" spans="1:10" ht="15.75">
      <c r="A287" s="53">
        <f t="shared" si="9"/>
        <v>283</v>
      </c>
      <c r="B287" s="119" t="s">
        <v>199</v>
      </c>
      <c r="C287" s="129" t="s">
        <v>761</v>
      </c>
      <c r="D287" s="120" t="s">
        <v>762</v>
      </c>
      <c r="E287" s="119" t="s">
        <v>211</v>
      </c>
      <c r="F287" s="119" t="s">
        <v>6</v>
      </c>
      <c r="G287" s="119">
        <v>1</v>
      </c>
      <c r="H287" s="174">
        <v>893.65250000000003</v>
      </c>
      <c r="I287" s="191">
        <v>0.25</v>
      </c>
      <c r="J287" s="187">
        <f t="shared" si="8"/>
        <v>670.239375</v>
      </c>
    </row>
    <row r="288" spans="1:10" ht="15.75">
      <c r="A288" s="53">
        <f t="shared" si="9"/>
        <v>284</v>
      </c>
      <c r="B288" s="119" t="s">
        <v>199</v>
      </c>
      <c r="C288" s="120" t="s">
        <v>763</v>
      </c>
      <c r="D288" s="120" t="s">
        <v>764</v>
      </c>
      <c r="E288" s="119" t="s">
        <v>211</v>
      </c>
      <c r="F288" s="119" t="s">
        <v>6</v>
      </c>
      <c r="G288" s="119">
        <v>1</v>
      </c>
      <c r="H288" s="174">
        <v>385.21762500000006</v>
      </c>
      <c r="I288" s="191">
        <v>0.25</v>
      </c>
      <c r="J288" s="187">
        <f t="shared" si="8"/>
        <v>288.91321875000006</v>
      </c>
    </row>
    <row r="289" spans="1:10" ht="15.75">
      <c r="A289" s="53">
        <f t="shared" si="9"/>
        <v>285</v>
      </c>
      <c r="B289" s="119" t="s">
        <v>199</v>
      </c>
      <c r="C289" s="120" t="s">
        <v>765</v>
      </c>
      <c r="D289" s="120" t="s">
        <v>766</v>
      </c>
      <c r="E289" s="119" t="s">
        <v>211</v>
      </c>
      <c r="F289" s="119" t="s">
        <v>6</v>
      </c>
      <c r="G289" s="119">
        <v>1</v>
      </c>
      <c r="H289" s="174">
        <v>397.26732500000003</v>
      </c>
      <c r="I289" s="191">
        <v>0.25</v>
      </c>
      <c r="J289" s="187">
        <f t="shared" si="8"/>
        <v>297.95049375000002</v>
      </c>
    </row>
    <row r="290" spans="1:10" ht="15.75">
      <c r="A290" s="53">
        <f t="shared" si="9"/>
        <v>286</v>
      </c>
      <c r="B290" s="119" t="s">
        <v>199</v>
      </c>
      <c r="C290" s="120" t="s">
        <v>767</v>
      </c>
      <c r="D290" s="120" t="s">
        <v>768</v>
      </c>
      <c r="E290" s="119" t="s">
        <v>211</v>
      </c>
      <c r="F290" s="119" t="s">
        <v>6</v>
      </c>
      <c r="G290" s="119">
        <v>1</v>
      </c>
      <c r="H290" s="174">
        <v>417.13522499999999</v>
      </c>
      <c r="I290" s="191">
        <v>0.25</v>
      </c>
      <c r="J290" s="187">
        <f t="shared" si="8"/>
        <v>312.85141874999999</v>
      </c>
    </row>
    <row r="291" spans="1:10" ht="15.75">
      <c r="A291" s="53">
        <f t="shared" si="9"/>
        <v>287</v>
      </c>
      <c r="B291" s="119" t="s">
        <v>199</v>
      </c>
      <c r="C291" s="120" t="s">
        <v>769</v>
      </c>
      <c r="D291" s="120" t="s">
        <v>770</v>
      </c>
      <c r="E291" s="119" t="s">
        <v>211</v>
      </c>
      <c r="F291" s="119" t="s">
        <v>6</v>
      </c>
      <c r="G291" s="119">
        <v>1</v>
      </c>
      <c r="H291" s="174">
        <v>270.75555000000003</v>
      </c>
      <c r="I291" s="191">
        <v>0.25</v>
      </c>
      <c r="J291" s="187">
        <f t="shared" si="8"/>
        <v>203.06666250000001</v>
      </c>
    </row>
    <row r="292" spans="1:10" ht="15.75">
      <c r="A292" s="53">
        <f t="shared" si="9"/>
        <v>288</v>
      </c>
      <c r="B292" s="119" t="s">
        <v>199</v>
      </c>
      <c r="C292" s="120" t="s">
        <v>771</v>
      </c>
      <c r="D292" s="120" t="s">
        <v>772</v>
      </c>
      <c r="E292" s="119" t="s">
        <v>211</v>
      </c>
      <c r="F292" s="119" t="s">
        <v>6</v>
      </c>
      <c r="G292" s="119">
        <v>1</v>
      </c>
      <c r="H292" s="174">
        <v>291.66117500000001</v>
      </c>
      <c r="I292" s="191">
        <v>0.25</v>
      </c>
      <c r="J292" s="187">
        <f t="shared" si="8"/>
        <v>218.74588125000002</v>
      </c>
    </row>
    <row r="293" spans="1:10" ht="15.75">
      <c r="A293" s="53">
        <f t="shared" si="9"/>
        <v>289</v>
      </c>
      <c r="B293" s="119" t="s">
        <v>199</v>
      </c>
      <c r="C293" s="120" t="s">
        <v>773</v>
      </c>
      <c r="D293" s="120" t="s">
        <v>774</v>
      </c>
      <c r="E293" s="119" t="s">
        <v>211</v>
      </c>
      <c r="F293" s="119" t="s">
        <v>6</v>
      </c>
      <c r="G293" s="119">
        <v>1</v>
      </c>
      <c r="H293" s="174">
        <v>291.66117500000001</v>
      </c>
      <c r="I293" s="191">
        <v>0.25</v>
      </c>
      <c r="J293" s="187">
        <f t="shared" si="8"/>
        <v>218.74588125000002</v>
      </c>
    </row>
    <row r="294" spans="1:10" ht="15.75">
      <c r="A294" s="53">
        <f t="shared" si="9"/>
        <v>290</v>
      </c>
      <c r="B294" s="119" t="s">
        <v>199</v>
      </c>
      <c r="C294" s="119" t="s">
        <v>775</v>
      </c>
      <c r="D294" s="119" t="s">
        <v>776</v>
      </c>
      <c r="E294" s="119" t="s">
        <v>211</v>
      </c>
      <c r="F294" s="119" t="s">
        <v>6</v>
      </c>
      <c r="G294" s="119">
        <v>1</v>
      </c>
      <c r="H294" s="174">
        <v>50.536200000000001</v>
      </c>
      <c r="I294" s="191">
        <v>0.25</v>
      </c>
      <c r="J294" s="187">
        <f t="shared" si="8"/>
        <v>37.902149999999999</v>
      </c>
    </row>
    <row r="295" spans="1:10" ht="15.75">
      <c r="A295" s="53">
        <f t="shared" si="9"/>
        <v>291</v>
      </c>
      <c r="B295" s="119" t="s">
        <v>199</v>
      </c>
      <c r="C295" s="119" t="s">
        <v>777</v>
      </c>
      <c r="D295" s="119" t="s">
        <v>778</v>
      </c>
      <c r="E295" s="119" t="s">
        <v>211</v>
      </c>
      <c r="F295" s="119" t="s">
        <v>6</v>
      </c>
      <c r="G295" s="119">
        <v>1</v>
      </c>
      <c r="H295" s="174">
        <v>46.546500000000009</v>
      </c>
      <c r="I295" s="191">
        <v>0.25</v>
      </c>
      <c r="J295" s="187">
        <f t="shared" si="8"/>
        <v>34.909875000000007</v>
      </c>
    </row>
    <row r="296" spans="1:10" ht="15.75">
      <c r="A296" s="53">
        <f t="shared" si="9"/>
        <v>292</v>
      </c>
      <c r="B296" s="119" t="s">
        <v>199</v>
      </c>
      <c r="C296" s="119" t="s">
        <v>779</v>
      </c>
      <c r="D296" s="119" t="s">
        <v>780</v>
      </c>
      <c r="E296" s="119" t="s">
        <v>211</v>
      </c>
      <c r="F296" s="119" t="s">
        <v>6</v>
      </c>
      <c r="G296" s="119">
        <v>1</v>
      </c>
      <c r="H296" s="174">
        <v>53.538550000000001</v>
      </c>
      <c r="I296" s="191">
        <v>0.25</v>
      </c>
      <c r="J296" s="187">
        <f t="shared" si="8"/>
        <v>40.153912500000004</v>
      </c>
    </row>
    <row r="297" spans="1:10" ht="15.75">
      <c r="A297" s="53">
        <f t="shared" si="9"/>
        <v>293</v>
      </c>
      <c r="B297" s="119" t="s">
        <v>199</v>
      </c>
      <c r="C297" s="119" t="s">
        <v>781</v>
      </c>
      <c r="D297" s="119" t="s">
        <v>782</v>
      </c>
      <c r="E297" s="119" t="s">
        <v>211</v>
      </c>
      <c r="F297" s="119" t="s">
        <v>6</v>
      </c>
      <c r="G297" s="119">
        <v>1</v>
      </c>
      <c r="H297" s="174">
        <v>344.90755000000001</v>
      </c>
      <c r="I297" s="191">
        <v>0.25</v>
      </c>
      <c r="J297" s="187">
        <f t="shared" si="8"/>
        <v>258.68066250000004</v>
      </c>
    </row>
    <row r="298" spans="1:10" ht="15.75">
      <c r="A298" s="53">
        <f t="shared" si="9"/>
        <v>294</v>
      </c>
      <c r="B298" s="119" t="s">
        <v>199</v>
      </c>
      <c r="C298" s="119" t="s">
        <v>783</v>
      </c>
      <c r="D298" s="119" t="s">
        <v>784</v>
      </c>
      <c r="E298" s="119" t="s">
        <v>211</v>
      </c>
      <c r="F298" s="119" t="s">
        <v>6</v>
      </c>
      <c r="G298" s="119">
        <v>1</v>
      </c>
      <c r="H298" s="174">
        <v>50.939200000000007</v>
      </c>
      <c r="I298" s="191">
        <v>0.25</v>
      </c>
      <c r="J298" s="187">
        <f t="shared" si="8"/>
        <v>38.204400000000007</v>
      </c>
    </row>
    <row r="299" spans="1:10" ht="15.75">
      <c r="A299" s="53">
        <f t="shared" si="9"/>
        <v>295</v>
      </c>
      <c r="B299" s="119" t="s">
        <v>199</v>
      </c>
      <c r="C299" s="119" t="s">
        <v>785</v>
      </c>
      <c r="D299" s="119" t="s">
        <v>786</v>
      </c>
      <c r="E299" s="119" t="s">
        <v>211</v>
      </c>
      <c r="F299" s="119" t="s">
        <v>6</v>
      </c>
      <c r="G299" s="119">
        <v>1</v>
      </c>
      <c r="H299" s="174">
        <v>55.714750000000002</v>
      </c>
      <c r="I299" s="191">
        <v>0.25</v>
      </c>
      <c r="J299" s="187">
        <f t="shared" si="8"/>
        <v>41.7860625</v>
      </c>
    </row>
    <row r="300" spans="1:10" ht="30">
      <c r="A300" s="53">
        <f t="shared" si="9"/>
        <v>296</v>
      </c>
      <c r="B300" s="119" t="s">
        <v>199</v>
      </c>
      <c r="C300" s="121" t="s">
        <v>787</v>
      </c>
      <c r="D300" s="121" t="s">
        <v>788</v>
      </c>
      <c r="E300" s="119" t="s">
        <v>211</v>
      </c>
      <c r="F300" s="119" t="s">
        <v>6</v>
      </c>
      <c r="G300" s="119">
        <v>1</v>
      </c>
      <c r="H300" s="174">
        <v>2517.7425000000003</v>
      </c>
      <c r="I300" s="191">
        <v>0.25</v>
      </c>
      <c r="J300" s="187">
        <f t="shared" si="8"/>
        <v>1888.3068750000002</v>
      </c>
    </row>
    <row r="301" spans="1:10" ht="30">
      <c r="A301" s="53">
        <f t="shared" si="9"/>
        <v>297</v>
      </c>
      <c r="B301" s="119" t="s">
        <v>199</v>
      </c>
      <c r="C301" s="121" t="s">
        <v>789</v>
      </c>
      <c r="D301" s="121" t="s">
        <v>790</v>
      </c>
      <c r="E301" s="119" t="s">
        <v>211</v>
      </c>
      <c r="F301" s="119" t="s">
        <v>6</v>
      </c>
      <c r="G301" s="119">
        <v>1</v>
      </c>
      <c r="H301" s="174">
        <v>2517.7425000000003</v>
      </c>
      <c r="I301" s="191">
        <v>0.25</v>
      </c>
      <c r="J301" s="187">
        <f t="shared" si="8"/>
        <v>1888.3068750000002</v>
      </c>
    </row>
    <row r="302" spans="1:10" ht="30">
      <c r="A302" s="53">
        <f t="shared" si="9"/>
        <v>298</v>
      </c>
      <c r="B302" s="119" t="s">
        <v>199</v>
      </c>
      <c r="C302" s="121" t="s">
        <v>791</v>
      </c>
      <c r="D302" s="121" t="s">
        <v>792</v>
      </c>
      <c r="E302" s="119" t="s">
        <v>211</v>
      </c>
      <c r="F302" s="119" t="s">
        <v>6</v>
      </c>
      <c r="G302" s="119">
        <v>1</v>
      </c>
      <c r="H302" s="174">
        <v>2517.7425000000003</v>
      </c>
      <c r="I302" s="191">
        <v>0.25</v>
      </c>
      <c r="J302" s="187">
        <f t="shared" si="8"/>
        <v>1888.3068750000002</v>
      </c>
    </row>
    <row r="303" spans="1:10" ht="30">
      <c r="A303" s="53">
        <f t="shared" si="9"/>
        <v>299</v>
      </c>
      <c r="B303" s="119" t="s">
        <v>199</v>
      </c>
      <c r="C303" s="121" t="s">
        <v>793</v>
      </c>
      <c r="D303" s="121" t="s">
        <v>794</v>
      </c>
      <c r="E303" s="119" t="s">
        <v>211</v>
      </c>
      <c r="F303" s="119" t="s">
        <v>6</v>
      </c>
      <c r="G303" s="119">
        <v>1</v>
      </c>
      <c r="H303" s="174">
        <v>854.70255000000009</v>
      </c>
      <c r="I303" s="191">
        <v>0.25</v>
      </c>
      <c r="J303" s="187">
        <f t="shared" si="8"/>
        <v>641.02691250000009</v>
      </c>
    </row>
    <row r="304" spans="1:10" ht="30">
      <c r="A304" s="53">
        <f t="shared" si="9"/>
        <v>300</v>
      </c>
      <c r="B304" s="119" t="s">
        <v>199</v>
      </c>
      <c r="C304" s="121" t="s">
        <v>795</v>
      </c>
      <c r="D304" s="121" t="s">
        <v>796</v>
      </c>
      <c r="E304" s="119" t="s">
        <v>211</v>
      </c>
      <c r="F304" s="119" t="s">
        <v>6</v>
      </c>
      <c r="G304" s="119">
        <v>1</v>
      </c>
      <c r="H304" s="174">
        <v>1103.6860250000002</v>
      </c>
      <c r="I304" s="191">
        <v>0.25</v>
      </c>
      <c r="J304" s="187">
        <f t="shared" si="8"/>
        <v>827.76451875000021</v>
      </c>
    </row>
    <row r="305" spans="1:10" ht="30">
      <c r="A305" s="53">
        <f t="shared" si="9"/>
        <v>301</v>
      </c>
      <c r="B305" s="119" t="s">
        <v>199</v>
      </c>
      <c r="C305" s="121" t="s">
        <v>797</v>
      </c>
      <c r="D305" s="121" t="s">
        <v>798</v>
      </c>
      <c r="E305" s="119" t="s">
        <v>211</v>
      </c>
      <c r="F305" s="119" t="s">
        <v>6</v>
      </c>
      <c r="G305" s="119">
        <v>1</v>
      </c>
      <c r="H305" s="174">
        <v>1065.1793750000002</v>
      </c>
      <c r="I305" s="191">
        <v>0.25</v>
      </c>
      <c r="J305" s="187">
        <f t="shared" si="8"/>
        <v>798.88453125000012</v>
      </c>
    </row>
    <row r="306" spans="1:10" ht="30">
      <c r="A306" s="53">
        <f t="shared" si="9"/>
        <v>302</v>
      </c>
      <c r="B306" s="119" t="s">
        <v>199</v>
      </c>
      <c r="C306" s="121" t="s">
        <v>799</v>
      </c>
      <c r="D306" s="121" t="s">
        <v>800</v>
      </c>
      <c r="E306" s="119" t="s">
        <v>211</v>
      </c>
      <c r="F306" s="119" t="s">
        <v>6</v>
      </c>
      <c r="G306" s="119">
        <v>1</v>
      </c>
      <c r="H306" s="174">
        <v>1065.1793750000002</v>
      </c>
      <c r="I306" s="191">
        <v>0.25</v>
      </c>
      <c r="J306" s="187">
        <f t="shared" si="8"/>
        <v>798.88453125000012</v>
      </c>
    </row>
    <row r="307" spans="1:10" ht="30">
      <c r="A307" s="53">
        <f t="shared" si="9"/>
        <v>303</v>
      </c>
      <c r="B307" s="119" t="s">
        <v>199</v>
      </c>
      <c r="C307" s="121" t="s">
        <v>801</v>
      </c>
      <c r="D307" s="121" t="s">
        <v>802</v>
      </c>
      <c r="E307" s="119" t="s">
        <v>211</v>
      </c>
      <c r="F307" s="119" t="s">
        <v>6</v>
      </c>
      <c r="G307" s="119">
        <v>1</v>
      </c>
      <c r="H307" s="174">
        <v>1011.278125</v>
      </c>
      <c r="I307" s="191">
        <v>0.25</v>
      </c>
      <c r="J307" s="187">
        <f t="shared" si="8"/>
        <v>758.45859375000009</v>
      </c>
    </row>
    <row r="308" spans="1:10" ht="30">
      <c r="A308" s="53">
        <f t="shared" si="9"/>
        <v>304</v>
      </c>
      <c r="B308" s="119" t="s">
        <v>199</v>
      </c>
      <c r="C308" s="121" t="s">
        <v>803</v>
      </c>
      <c r="D308" s="121" t="s">
        <v>804</v>
      </c>
      <c r="E308" s="119" t="s">
        <v>211</v>
      </c>
      <c r="F308" s="119" t="s">
        <v>6</v>
      </c>
      <c r="G308" s="119">
        <v>1</v>
      </c>
      <c r="H308" s="174">
        <v>1252.5542250000001</v>
      </c>
      <c r="I308" s="191">
        <v>0.25</v>
      </c>
      <c r="J308" s="187">
        <f t="shared" si="8"/>
        <v>939.41566875000012</v>
      </c>
    </row>
    <row r="309" spans="1:10" ht="30">
      <c r="A309" s="53">
        <f t="shared" si="9"/>
        <v>305</v>
      </c>
      <c r="B309" s="119" t="s">
        <v>199</v>
      </c>
      <c r="C309" s="121" t="s">
        <v>805</v>
      </c>
      <c r="D309" s="121" t="s">
        <v>806</v>
      </c>
      <c r="E309" s="119" t="s">
        <v>211</v>
      </c>
      <c r="F309" s="119" t="s">
        <v>6</v>
      </c>
      <c r="G309" s="119">
        <v>1</v>
      </c>
      <c r="H309" s="174">
        <v>1226.8831250000001</v>
      </c>
      <c r="I309" s="191">
        <v>0.25</v>
      </c>
      <c r="J309" s="187">
        <f t="shared" si="8"/>
        <v>920.16234374999999</v>
      </c>
    </row>
    <row r="310" spans="1:10" ht="30">
      <c r="A310" s="53">
        <f t="shared" si="9"/>
        <v>306</v>
      </c>
      <c r="B310" s="119" t="s">
        <v>199</v>
      </c>
      <c r="C310" s="121" t="s">
        <v>807</v>
      </c>
      <c r="D310" s="121" t="s">
        <v>808</v>
      </c>
      <c r="E310" s="119" t="s">
        <v>211</v>
      </c>
      <c r="F310" s="119" t="s">
        <v>6</v>
      </c>
      <c r="G310" s="119">
        <v>1</v>
      </c>
      <c r="H310" s="174">
        <v>1226.8831250000001</v>
      </c>
      <c r="I310" s="191">
        <v>0.25</v>
      </c>
      <c r="J310" s="187">
        <f t="shared" si="8"/>
        <v>920.16234374999999</v>
      </c>
    </row>
    <row r="311" spans="1:10" ht="30">
      <c r="A311" s="53">
        <f t="shared" si="9"/>
        <v>307</v>
      </c>
      <c r="B311" s="119" t="s">
        <v>199</v>
      </c>
      <c r="C311" s="121" t="s">
        <v>809</v>
      </c>
      <c r="D311" s="121" t="s">
        <v>810</v>
      </c>
      <c r="E311" s="119" t="s">
        <v>211</v>
      </c>
      <c r="F311" s="119" t="s">
        <v>6</v>
      </c>
      <c r="G311" s="119">
        <v>1</v>
      </c>
      <c r="H311" s="174">
        <v>1835.1914750000001</v>
      </c>
      <c r="I311" s="191">
        <v>0.25</v>
      </c>
      <c r="J311" s="187">
        <f t="shared" si="8"/>
        <v>1376.3936062500002</v>
      </c>
    </row>
    <row r="312" spans="1:10" ht="30">
      <c r="A312" s="53">
        <f t="shared" si="9"/>
        <v>308</v>
      </c>
      <c r="B312" s="119" t="s">
        <v>199</v>
      </c>
      <c r="C312" s="121" t="s">
        <v>811</v>
      </c>
      <c r="D312" s="121" t="s">
        <v>812</v>
      </c>
      <c r="E312" s="119" t="s">
        <v>211</v>
      </c>
      <c r="F312" s="119" t="s">
        <v>6</v>
      </c>
      <c r="G312" s="119">
        <v>1</v>
      </c>
      <c r="H312" s="174">
        <v>1937.8557250000001</v>
      </c>
      <c r="I312" s="191">
        <v>0.25</v>
      </c>
      <c r="J312" s="187">
        <f t="shared" si="8"/>
        <v>1453.39179375</v>
      </c>
    </row>
    <row r="313" spans="1:10" ht="30">
      <c r="A313" s="53">
        <f t="shared" si="9"/>
        <v>309</v>
      </c>
      <c r="B313" s="119" t="s">
        <v>199</v>
      </c>
      <c r="C313" s="121" t="s">
        <v>813</v>
      </c>
      <c r="D313" s="121" t="s">
        <v>814</v>
      </c>
      <c r="E313" s="119" t="s">
        <v>211</v>
      </c>
      <c r="F313" s="119" t="s">
        <v>6</v>
      </c>
      <c r="G313" s="119">
        <v>1</v>
      </c>
      <c r="H313" s="174">
        <v>1937.8557250000001</v>
      </c>
      <c r="I313" s="191">
        <v>0.25</v>
      </c>
      <c r="J313" s="187">
        <f t="shared" si="8"/>
        <v>1453.39179375</v>
      </c>
    </row>
    <row r="314" spans="1:10" ht="30">
      <c r="A314" s="53">
        <f t="shared" si="9"/>
        <v>310</v>
      </c>
      <c r="B314" s="119" t="s">
        <v>199</v>
      </c>
      <c r="C314" s="121" t="s">
        <v>815</v>
      </c>
      <c r="D314" s="121" t="s">
        <v>816</v>
      </c>
      <c r="E314" s="119" t="s">
        <v>211</v>
      </c>
      <c r="F314" s="119" t="s">
        <v>6</v>
      </c>
      <c r="G314" s="119">
        <v>1</v>
      </c>
      <c r="H314" s="174">
        <v>1989.1878500000003</v>
      </c>
      <c r="I314" s="191">
        <v>0.25</v>
      </c>
      <c r="J314" s="187">
        <f t="shared" si="8"/>
        <v>1491.8908875000002</v>
      </c>
    </row>
    <row r="315" spans="1:10" ht="15.75">
      <c r="A315" s="53">
        <f t="shared" si="9"/>
        <v>311</v>
      </c>
      <c r="B315" s="119" t="s">
        <v>199</v>
      </c>
      <c r="C315" s="121" t="s">
        <v>817</v>
      </c>
      <c r="D315" s="121" t="s">
        <v>818</v>
      </c>
      <c r="E315" s="119" t="s">
        <v>211</v>
      </c>
      <c r="F315" s="119" t="s">
        <v>6</v>
      </c>
      <c r="G315" s="119">
        <v>1</v>
      </c>
      <c r="H315" s="148">
        <v>338.70120000000003</v>
      </c>
      <c r="I315" s="191">
        <v>0.25</v>
      </c>
      <c r="J315" s="187">
        <f t="shared" si="8"/>
        <v>254.02590000000004</v>
      </c>
    </row>
    <row r="316" spans="1:10" ht="15.75">
      <c r="A316" s="53">
        <f t="shared" si="9"/>
        <v>312</v>
      </c>
      <c r="B316" s="119" t="s">
        <v>199</v>
      </c>
      <c r="C316" s="121" t="s">
        <v>819</v>
      </c>
      <c r="D316" s="121" t="s">
        <v>820</v>
      </c>
      <c r="E316" s="119" t="s">
        <v>211</v>
      </c>
      <c r="F316" s="119" t="s">
        <v>6</v>
      </c>
      <c r="G316" s="119">
        <v>1</v>
      </c>
      <c r="H316" s="174">
        <v>160.927975</v>
      </c>
      <c r="I316" s="191">
        <v>0.25</v>
      </c>
      <c r="J316" s="187">
        <f t="shared" si="8"/>
        <v>120.69598125</v>
      </c>
    </row>
    <row r="317" spans="1:10" ht="15.75">
      <c r="A317" s="53">
        <f t="shared" si="9"/>
        <v>313</v>
      </c>
      <c r="B317" s="119" t="s">
        <v>199</v>
      </c>
      <c r="C317" s="121" t="s">
        <v>821</v>
      </c>
      <c r="D317" s="121" t="s">
        <v>822</v>
      </c>
      <c r="E317" s="119" t="s">
        <v>211</v>
      </c>
      <c r="F317" s="119" t="s">
        <v>6</v>
      </c>
      <c r="G317" s="119">
        <v>1</v>
      </c>
      <c r="H317" s="174">
        <v>321.86602500000004</v>
      </c>
      <c r="I317" s="191">
        <v>0.25</v>
      </c>
      <c r="J317" s="187">
        <f t="shared" si="8"/>
        <v>241.39951875000003</v>
      </c>
    </row>
    <row r="318" spans="1:10" ht="15.75">
      <c r="A318" s="53">
        <f t="shared" si="9"/>
        <v>314</v>
      </c>
      <c r="B318" s="119" t="s">
        <v>199</v>
      </c>
      <c r="C318" s="121" t="s">
        <v>823</v>
      </c>
      <c r="D318" s="121" t="s">
        <v>824</v>
      </c>
      <c r="E318" s="119" t="s">
        <v>211</v>
      </c>
      <c r="F318" s="119" t="s">
        <v>6</v>
      </c>
      <c r="G318" s="119">
        <v>1</v>
      </c>
      <c r="H318" s="148">
        <v>619.70099999999991</v>
      </c>
      <c r="I318" s="191">
        <v>0.25</v>
      </c>
      <c r="J318" s="187">
        <f t="shared" si="8"/>
        <v>464.7757499999999</v>
      </c>
    </row>
    <row r="319" spans="1:10" ht="15.75">
      <c r="A319" s="53">
        <f t="shared" si="9"/>
        <v>315</v>
      </c>
      <c r="B319" s="119" t="s">
        <v>199</v>
      </c>
      <c r="C319" s="121" t="s">
        <v>825</v>
      </c>
      <c r="D319" s="121" t="s">
        <v>826</v>
      </c>
      <c r="E319" s="119" t="s">
        <v>211</v>
      </c>
      <c r="F319" s="119" t="s">
        <v>6</v>
      </c>
      <c r="G319" s="119">
        <v>1</v>
      </c>
      <c r="H319" s="148">
        <v>6426</v>
      </c>
      <c r="I319" s="191">
        <v>0.25</v>
      </c>
      <c r="J319" s="187">
        <f t="shared" si="8"/>
        <v>4819.5</v>
      </c>
    </row>
    <row r="320" spans="1:10" ht="15.75">
      <c r="A320" s="53">
        <f t="shared" si="9"/>
        <v>316</v>
      </c>
      <c r="B320" s="119" t="s">
        <v>199</v>
      </c>
      <c r="C320" s="121" t="s">
        <v>827</v>
      </c>
      <c r="D320" s="121" t="s">
        <v>828</v>
      </c>
      <c r="E320" s="119" t="s">
        <v>211</v>
      </c>
      <c r="F320" s="119" t="s">
        <v>6</v>
      </c>
      <c r="G320" s="119">
        <v>1</v>
      </c>
      <c r="H320" s="174">
        <v>244.30867500000002</v>
      </c>
      <c r="I320" s="191">
        <v>0.25</v>
      </c>
      <c r="J320" s="187">
        <f t="shared" si="8"/>
        <v>183.23150625000002</v>
      </c>
    </row>
    <row r="321" spans="1:10" ht="15.75">
      <c r="A321" s="53">
        <f t="shared" si="9"/>
        <v>317</v>
      </c>
      <c r="B321" s="119" t="s">
        <v>199</v>
      </c>
      <c r="C321" s="121" t="s">
        <v>829</v>
      </c>
      <c r="D321" s="121" t="s">
        <v>830</v>
      </c>
      <c r="E321" s="119" t="s">
        <v>211</v>
      </c>
      <c r="F321" s="119" t="s">
        <v>6</v>
      </c>
      <c r="G321" s="119">
        <v>1</v>
      </c>
      <c r="H321" s="174">
        <v>380.03907500000003</v>
      </c>
      <c r="I321" s="191">
        <v>0.25</v>
      </c>
      <c r="J321" s="187">
        <f t="shared" si="8"/>
        <v>285.02930624999999</v>
      </c>
    </row>
    <row r="322" spans="1:10" ht="15.75">
      <c r="A322" s="53">
        <f t="shared" si="9"/>
        <v>318</v>
      </c>
      <c r="B322" s="119" t="s">
        <v>199</v>
      </c>
      <c r="C322" s="121" t="s">
        <v>831</v>
      </c>
      <c r="D322" s="121" t="s">
        <v>832</v>
      </c>
      <c r="E322" s="119" t="s">
        <v>211</v>
      </c>
      <c r="F322" s="119" t="s">
        <v>6</v>
      </c>
      <c r="G322" s="119">
        <v>1</v>
      </c>
      <c r="H322" s="174">
        <v>645.67652500000008</v>
      </c>
      <c r="I322" s="191">
        <v>0.25</v>
      </c>
      <c r="J322" s="187">
        <f t="shared" si="8"/>
        <v>484.25739375000006</v>
      </c>
    </row>
    <row r="323" spans="1:10" ht="15.75">
      <c r="A323" s="53">
        <f t="shared" si="9"/>
        <v>319</v>
      </c>
      <c r="B323" s="119" t="s">
        <v>199</v>
      </c>
      <c r="C323" s="121" t="s">
        <v>833</v>
      </c>
      <c r="D323" s="121" t="s">
        <v>834</v>
      </c>
      <c r="E323" s="119" t="s">
        <v>211</v>
      </c>
      <c r="F323" s="119" t="s">
        <v>6</v>
      </c>
      <c r="G323" s="119">
        <v>1</v>
      </c>
      <c r="H323" s="174">
        <v>9916.8225000000002</v>
      </c>
      <c r="I323" s="191">
        <v>0.25</v>
      </c>
      <c r="J323" s="187">
        <f t="shared" si="8"/>
        <v>7437.6168749999997</v>
      </c>
    </row>
    <row r="324" spans="1:10" ht="15.75">
      <c r="A324" s="53">
        <f t="shared" si="9"/>
        <v>320</v>
      </c>
      <c r="B324" s="119" t="s">
        <v>199</v>
      </c>
      <c r="C324" s="121" t="s">
        <v>835</v>
      </c>
      <c r="D324" s="121" t="s">
        <v>836</v>
      </c>
      <c r="E324" s="119" t="s">
        <v>211</v>
      </c>
      <c r="F324" s="119" t="s">
        <v>6</v>
      </c>
      <c r="G324" s="119">
        <v>1</v>
      </c>
      <c r="H324" s="174">
        <v>16781.5245</v>
      </c>
      <c r="I324" s="191">
        <v>0.25</v>
      </c>
      <c r="J324" s="187">
        <f t="shared" si="8"/>
        <v>12586.143375</v>
      </c>
    </row>
    <row r="325" spans="1:10" ht="15.75">
      <c r="A325" s="53">
        <f t="shared" si="9"/>
        <v>321</v>
      </c>
      <c r="B325" s="119" t="s">
        <v>199</v>
      </c>
      <c r="C325" s="121" t="s">
        <v>837</v>
      </c>
      <c r="D325" s="121" t="s">
        <v>838</v>
      </c>
      <c r="E325" s="119" t="s">
        <v>211</v>
      </c>
      <c r="F325" s="119" t="s">
        <v>6</v>
      </c>
      <c r="G325" s="119">
        <v>1</v>
      </c>
      <c r="H325" s="174">
        <v>17983.875</v>
      </c>
      <c r="I325" s="191">
        <v>0.25</v>
      </c>
      <c r="J325" s="187">
        <f t="shared" ref="J325:J388" si="10">H325*(1-I325)</f>
        <v>13487.90625</v>
      </c>
    </row>
    <row r="326" spans="1:10" ht="15.75">
      <c r="A326" s="53">
        <f t="shared" si="9"/>
        <v>322</v>
      </c>
      <c r="B326" s="119" t="s">
        <v>199</v>
      </c>
      <c r="C326" s="121" t="s">
        <v>839</v>
      </c>
      <c r="D326" s="121" t="s">
        <v>840</v>
      </c>
      <c r="E326" s="119" t="s">
        <v>211</v>
      </c>
      <c r="F326" s="119" t="s">
        <v>6</v>
      </c>
      <c r="G326" s="119">
        <v>1</v>
      </c>
      <c r="H326" s="174">
        <v>17983.875</v>
      </c>
      <c r="I326" s="191">
        <v>0.25</v>
      </c>
      <c r="J326" s="187">
        <f t="shared" si="10"/>
        <v>13487.90625</v>
      </c>
    </row>
    <row r="327" spans="1:10" ht="15.75">
      <c r="A327" s="53">
        <f t="shared" ref="A327:A390" si="11">A326+1</f>
        <v>323</v>
      </c>
      <c r="B327" s="119" t="s">
        <v>199</v>
      </c>
      <c r="C327" s="121" t="s">
        <v>841</v>
      </c>
      <c r="D327" s="121" t="s">
        <v>842</v>
      </c>
      <c r="E327" s="119" t="s">
        <v>211</v>
      </c>
      <c r="F327" s="119" t="s">
        <v>6</v>
      </c>
      <c r="G327" s="119">
        <v>1</v>
      </c>
      <c r="H327" s="174">
        <v>6453.34</v>
      </c>
      <c r="I327" s="191">
        <v>0.25</v>
      </c>
      <c r="J327" s="187">
        <f t="shared" si="10"/>
        <v>4840.0050000000001</v>
      </c>
    </row>
    <row r="328" spans="1:10" ht="15.75">
      <c r="A328" s="53">
        <f t="shared" si="11"/>
        <v>324</v>
      </c>
      <c r="B328" s="119" t="s">
        <v>199</v>
      </c>
      <c r="C328" s="121" t="s">
        <v>843</v>
      </c>
      <c r="D328" s="121" t="s">
        <v>844</v>
      </c>
      <c r="E328" s="119" t="s">
        <v>211</v>
      </c>
      <c r="F328" s="119" t="s">
        <v>6</v>
      </c>
      <c r="G328" s="119">
        <v>1</v>
      </c>
      <c r="H328" s="174">
        <v>6453.34</v>
      </c>
      <c r="I328" s="191">
        <v>0.25</v>
      </c>
      <c r="J328" s="187">
        <f t="shared" si="10"/>
        <v>4840.0050000000001</v>
      </c>
    </row>
    <row r="329" spans="1:10" ht="15.75">
      <c r="A329" s="53">
        <f t="shared" si="11"/>
        <v>325</v>
      </c>
      <c r="B329" s="119" t="s">
        <v>199</v>
      </c>
      <c r="C329" s="121" t="s">
        <v>845</v>
      </c>
      <c r="D329" s="121" t="s">
        <v>846</v>
      </c>
      <c r="E329" s="119" t="s">
        <v>211</v>
      </c>
      <c r="F329" s="119" t="s">
        <v>6</v>
      </c>
      <c r="G329" s="119">
        <v>1</v>
      </c>
      <c r="H329" s="174">
        <v>3568.0008000000003</v>
      </c>
      <c r="I329" s="191">
        <v>0.25</v>
      </c>
      <c r="J329" s="187">
        <f t="shared" si="10"/>
        <v>2676.0006000000003</v>
      </c>
    </row>
    <row r="330" spans="1:10" ht="15.75">
      <c r="A330" s="53">
        <f t="shared" si="11"/>
        <v>326</v>
      </c>
      <c r="B330" s="119" t="s">
        <v>199</v>
      </c>
      <c r="C330" s="121" t="s">
        <v>847</v>
      </c>
      <c r="D330" s="121" t="s">
        <v>848</v>
      </c>
      <c r="E330" s="119" t="s">
        <v>211</v>
      </c>
      <c r="F330" s="119" t="s">
        <v>6</v>
      </c>
      <c r="G330" s="119">
        <v>1</v>
      </c>
      <c r="H330" s="174">
        <v>1464.4012500000001</v>
      </c>
      <c r="I330" s="191">
        <v>0.25</v>
      </c>
      <c r="J330" s="187">
        <f t="shared" si="10"/>
        <v>1098.3009375000001</v>
      </c>
    </row>
    <row r="331" spans="1:10" ht="15.75">
      <c r="A331" s="53">
        <f t="shared" si="11"/>
        <v>327</v>
      </c>
      <c r="B331" s="119" t="s">
        <v>199</v>
      </c>
      <c r="C331" s="121" t="s">
        <v>849</v>
      </c>
      <c r="D331" s="121" t="s">
        <v>850</v>
      </c>
      <c r="E331" s="119" t="s">
        <v>211</v>
      </c>
      <c r="F331" s="119" t="s">
        <v>6</v>
      </c>
      <c r="G331" s="119">
        <v>1</v>
      </c>
      <c r="H331" s="148">
        <v>876.18000000000006</v>
      </c>
      <c r="I331" s="191">
        <v>0.25</v>
      </c>
      <c r="J331" s="187">
        <f t="shared" si="10"/>
        <v>657.13499999999999</v>
      </c>
    </row>
    <row r="332" spans="1:10" ht="15.75">
      <c r="A332" s="53">
        <f t="shared" si="11"/>
        <v>328</v>
      </c>
      <c r="B332" s="119" t="s">
        <v>199</v>
      </c>
      <c r="C332" s="121" t="s">
        <v>851</v>
      </c>
      <c r="D332" s="121" t="s">
        <v>852</v>
      </c>
      <c r="E332" s="119" t="s">
        <v>211</v>
      </c>
      <c r="F332" s="119" t="s">
        <v>6</v>
      </c>
      <c r="G332" s="119">
        <v>1</v>
      </c>
      <c r="H332" s="174">
        <v>1173.5762999999999</v>
      </c>
      <c r="I332" s="191">
        <v>0.25</v>
      </c>
      <c r="J332" s="187">
        <f t="shared" si="10"/>
        <v>880.18222500000002</v>
      </c>
    </row>
    <row r="333" spans="1:10" ht="15.75">
      <c r="A333" s="53">
        <f t="shared" si="11"/>
        <v>329</v>
      </c>
      <c r="B333" s="119" t="s">
        <v>199</v>
      </c>
      <c r="C333" s="121" t="s">
        <v>853</v>
      </c>
      <c r="D333" s="121" t="s">
        <v>854</v>
      </c>
      <c r="E333" s="119" t="s">
        <v>211</v>
      </c>
      <c r="F333" s="119" t="s">
        <v>6</v>
      </c>
      <c r="G333" s="119">
        <v>1</v>
      </c>
      <c r="H333" s="174">
        <v>1147.8850500000001</v>
      </c>
      <c r="I333" s="191">
        <v>0.25</v>
      </c>
      <c r="J333" s="187">
        <f t="shared" si="10"/>
        <v>860.91378750000013</v>
      </c>
    </row>
    <row r="334" spans="1:10" ht="15.75">
      <c r="A334" s="53">
        <f t="shared" si="11"/>
        <v>330</v>
      </c>
      <c r="B334" s="119" t="s">
        <v>199</v>
      </c>
      <c r="C334" s="121" t="s">
        <v>855</v>
      </c>
      <c r="D334" s="121" t="s">
        <v>856</v>
      </c>
      <c r="E334" s="119" t="s">
        <v>211</v>
      </c>
      <c r="F334" s="119" t="s">
        <v>6</v>
      </c>
      <c r="G334" s="119">
        <v>1</v>
      </c>
      <c r="H334" s="174">
        <v>436.75125000000003</v>
      </c>
      <c r="I334" s="191">
        <v>0.25</v>
      </c>
      <c r="J334" s="187">
        <f t="shared" si="10"/>
        <v>327.56343750000002</v>
      </c>
    </row>
    <row r="335" spans="1:10" ht="15.75">
      <c r="A335" s="53">
        <f t="shared" si="11"/>
        <v>331</v>
      </c>
      <c r="B335" s="119" t="s">
        <v>199</v>
      </c>
      <c r="C335" s="121" t="s">
        <v>857</v>
      </c>
      <c r="D335" s="121" t="s">
        <v>858</v>
      </c>
      <c r="E335" s="119" t="s">
        <v>211</v>
      </c>
      <c r="F335" s="119" t="s">
        <v>6</v>
      </c>
      <c r="G335" s="119">
        <v>1</v>
      </c>
      <c r="H335" s="174">
        <v>2956.9218249999999</v>
      </c>
      <c r="I335" s="191">
        <v>0.25</v>
      </c>
      <c r="J335" s="187">
        <f t="shared" si="10"/>
        <v>2217.69136875</v>
      </c>
    </row>
    <row r="336" spans="1:10" ht="15.75">
      <c r="A336" s="53">
        <f t="shared" si="11"/>
        <v>332</v>
      </c>
      <c r="B336" s="119" t="s">
        <v>199</v>
      </c>
      <c r="C336" s="121" t="s">
        <v>859</v>
      </c>
      <c r="D336" s="121" t="s">
        <v>860</v>
      </c>
      <c r="E336" s="119" t="s">
        <v>211</v>
      </c>
      <c r="F336" s="119" t="s">
        <v>6</v>
      </c>
      <c r="G336" s="119">
        <v>1</v>
      </c>
      <c r="H336" s="174">
        <v>3121.7286749999998</v>
      </c>
      <c r="I336" s="191">
        <v>0.25</v>
      </c>
      <c r="J336" s="187">
        <f t="shared" si="10"/>
        <v>2341.2965062499998</v>
      </c>
    </row>
    <row r="337" spans="1:10" ht="15.75">
      <c r="A337" s="53">
        <f t="shared" si="11"/>
        <v>333</v>
      </c>
      <c r="B337" s="119" t="s">
        <v>199</v>
      </c>
      <c r="C337" s="121" t="s">
        <v>861</v>
      </c>
      <c r="D337" s="121" t="s">
        <v>858</v>
      </c>
      <c r="E337" s="119" t="s">
        <v>211</v>
      </c>
      <c r="F337" s="119" t="s">
        <v>6</v>
      </c>
      <c r="G337" s="119">
        <v>1</v>
      </c>
      <c r="H337" s="174">
        <v>2821.1914250000004</v>
      </c>
      <c r="I337" s="191">
        <v>0.25</v>
      </c>
      <c r="J337" s="187">
        <f t="shared" si="10"/>
        <v>2115.8935687500002</v>
      </c>
    </row>
    <row r="338" spans="1:10" ht="15.75">
      <c r="A338" s="53">
        <f t="shared" si="11"/>
        <v>334</v>
      </c>
      <c r="B338" s="119" t="s">
        <v>199</v>
      </c>
      <c r="C338" s="121" t="s">
        <v>862</v>
      </c>
      <c r="D338" s="121" t="s">
        <v>863</v>
      </c>
      <c r="E338" s="119" t="s">
        <v>211</v>
      </c>
      <c r="F338" s="119" t="s">
        <v>6</v>
      </c>
      <c r="G338" s="119">
        <v>1</v>
      </c>
      <c r="H338" s="174">
        <v>2375.9267999999997</v>
      </c>
      <c r="I338" s="191">
        <v>0.25</v>
      </c>
      <c r="J338" s="187">
        <f t="shared" si="10"/>
        <v>1781.9450999999999</v>
      </c>
    </row>
    <row r="339" spans="1:10" ht="15.75">
      <c r="A339" s="53">
        <f t="shared" si="11"/>
        <v>335</v>
      </c>
      <c r="B339" s="119" t="s">
        <v>199</v>
      </c>
      <c r="C339" s="121" t="s">
        <v>864</v>
      </c>
      <c r="D339" s="121" t="s">
        <v>865</v>
      </c>
      <c r="E339" s="119" t="s">
        <v>211</v>
      </c>
      <c r="F339" s="119" t="s">
        <v>6</v>
      </c>
      <c r="G339" s="119">
        <v>1</v>
      </c>
      <c r="H339" s="174">
        <v>2511.5766000000003</v>
      </c>
      <c r="I339" s="191">
        <v>0.25</v>
      </c>
      <c r="J339" s="187">
        <f t="shared" si="10"/>
        <v>1883.6824500000002</v>
      </c>
    </row>
    <row r="340" spans="1:10" ht="15.75">
      <c r="A340" s="53">
        <f t="shared" si="11"/>
        <v>336</v>
      </c>
      <c r="B340" s="119" t="s">
        <v>199</v>
      </c>
      <c r="C340" s="121" t="s">
        <v>866</v>
      </c>
      <c r="D340" s="121" t="s">
        <v>867</v>
      </c>
      <c r="E340" s="119" t="s">
        <v>211</v>
      </c>
      <c r="F340" s="119" t="s">
        <v>6</v>
      </c>
      <c r="G340" s="119">
        <v>1</v>
      </c>
      <c r="H340" s="174">
        <v>2269.0511999999999</v>
      </c>
      <c r="I340" s="191">
        <v>0.25</v>
      </c>
      <c r="J340" s="187">
        <f t="shared" si="10"/>
        <v>1701.7883999999999</v>
      </c>
    </row>
    <row r="341" spans="1:10" ht="15.75">
      <c r="A341" s="53">
        <f t="shared" si="11"/>
        <v>337</v>
      </c>
      <c r="B341" s="119" t="s">
        <v>199</v>
      </c>
      <c r="C341" s="121" t="s">
        <v>868</v>
      </c>
      <c r="D341" s="121" t="s">
        <v>869</v>
      </c>
      <c r="E341" s="119" t="s">
        <v>211</v>
      </c>
      <c r="F341" s="119" t="s">
        <v>6</v>
      </c>
      <c r="G341" s="119">
        <v>1</v>
      </c>
      <c r="H341" s="174">
        <v>1727.610625</v>
      </c>
      <c r="I341" s="191">
        <v>0.25</v>
      </c>
      <c r="J341" s="187">
        <f t="shared" si="10"/>
        <v>1295.70796875</v>
      </c>
    </row>
    <row r="342" spans="1:10" ht="15.75">
      <c r="A342" s="53">
        <f t="shared" si="11"/>
        <v>338</v>
      </c>
      <c r="B342" s="119" t="s">
        <v>199</v>
      </c>
      <c r="C342" s="121" t="s">
        <v>870</v>
      </c>
      <c r="D342" s="121" t="s">
        <v>871</v>
      </c>
      <c r="E342" s="119" t="s">
        <v>211</v>
      </c>
      <c r="F342" s="119" t="s">
        <v>6</v>
      </c>
      <c r="G342" s="119">
        <v>1</v>
      </c>
      <c r="H342" s="174">
        <v>1421.2601000000002</v>
      </c>
      <c r="I342" s="191">
        <v>0.25</v>
      </c>
      <c r="J342" s="187">
        <f t="shared" si="10"/>
        <v>1065.9450750000001</v>
      </c>
    </row>
    <row r="343" spans="1:10" ht="15.75">
      <c r="A343" s="53">
        <f t="shared" si="11"/>
        <v>339</v>
      </c>
      <c r="B343" s="119" t="s">
        <v>199</v>
      </c>
      <c r="C343" s="121" t="s">
        <v>872</v>
      </c>
      <c r="D343" s="121" t="s">
        <v>873</v>
      </c>
      <c r="E343" s="119" t="s">
        <v>211</v>
      </c>
      <c r="F343" s="119" t="s">
        <v>6</v>
      </c>
      <c r="G343" s="119">
        <v>1</v>
      </c>
      <c r="H343" s="174">
        <v>1549.2327500000001</v>
      </c>
      <c r="I343" s="191">
        <v>0.25</v>
      </c>
      <c r="J343" s="187">
        <f t="shared" si="10"/>
        <v>1161.9245625000001</v>
      </c>
    </row>
    <row r="344" spans="1:10" ht="15.75">
      <c r="A344" s="53">
        <f t="shared" si="11"/>
        <v>340</v>
      </c>
      <c r="B344" s="119" t="s">
        <v>199</v>
      </c>
      <c r="C344" s="121" t="s">
        <v>874</v>
      </c>
      <c r="D344" s="121" t="s">
        <v>875</v>
      </c>
      <c r="E344" s="119" t="s">
        <v>211</v>
      </c>
      <c r="F344" s="119" t="s">
        <v>6</v>
      </c>
      <c r="G344" s="119">
        <v>1</v>
      </c>
      <c r="H344" s="174">
        <v>1754.7627500000001</v>
      </c>
      <c r="I344" s="191">
        <v>0.25</v>
      </c>
      <c r="J344" s="187">
        <f t="shared" si="10"/>
        <v>1316.0720625000001</v>
      </c>
    </row>
    <row r="345" spans="1:10" ht="30">
      <c r="A345" s="53">
        <f t="shared" si="11"/>
        <v>341</v>
      </c>
      <c r="B345" s="119" t="s">
        <v>199</v>
      </c>
      <c r="C345" s="121" t="s">
        <v>876</v>
      </c>
      <c r="D345" s="121" t="s">
        <v>877</v>
      </c>
      <c r="E345" s="119" t="s">
        <v>211</v>
      </c>
      <c r="F345" s="119" t="s">
        <v>6</v>
      </c>
      <c r="G345" s="119">
        <v>1</v>
      </c>
      <c r="H345" s="174">
        <v>1.0276500000000002</v>
      </c>
      <c r="I345" s="191">
        <v>0.25</v>
      </c>
      <c r="J345" s="187">
        <f t="shared" si="10"/>
        <v>0.77073750000000008</v>
      </c>
    </row>
    <row r="346" spans="1:10" ht="30">
      <c r="A346" s="53">
        <f t="shared" si="11"/>
        <v>342</v>
      </c>
      <c r="B346" s="119" t="s">
        <v>199</v>
      </c>
      <c r="C346" s="121" t="s">
        <v>878</v>
      </c>
      <c r="D346" s="121" t="s">
        <v>879</v>
      </c>
      <c r="E346" s="119" t="s">
        <v>211</v>
      </c>
      <c r="F346" s="119" t="s">
        <v>6</v>
      </c>
      <c r="G346" s="119">
        <v>1</v>
      </c>
      <c r="H346" s="174">
        <v>3635.8257000000003</v>
      </c>
      <c r="I346" s="191">
        <v>0.25</v>
      </c>
      <c r="J346" s="187">
        <f t="shared" si="10"/>
        <v>2726.869275</v>
      </c>
    </row>
    <row r="347" spans="1:10" ht="30">
      <c r="A347" s="53">
        <f t="shared" si="11"/>
        <v>343</v>
      </c>
      <c r="B347" s="119" t="s">
        <v>199</v>
      </c>
      <c r="C347" s="121" t="s">
        <v>880</v>
      </c>
      <c r="D347" s="121" t="s">
        <v>881</v>
      </c>
      <c r="E347" s="119" t="s">
        <v>211</v>
      </c>
      <c r="F347" s="119" t="s">
        <v>6</v>
      </c>
      <c r="G347" s="119">
        <v>1</v>
      </c>
      <c r="H347" s="174">
        <v>8483.2507500000011</v>
      </c>
      <c r="I347" s="191">
        <v>0.25</v>
      </c>
      <c r="J347" s="187">
        <f t="shared" si="10"/>
        <v>6362.4380625000013</v>
      </c>
    </row>
    <row r="348" spans="1:10" ht="30">
      <c r="A348" s="53">
        <f t="shared" si="11"/>
        <v>344</v>
      </c>
      <c r="B348" s="119" t="s">
        <v>199</v>
      </c>
      <c r="C348" s="121" t="s">
        <v>882</v>
      </c>
      <c r="D348" s="121" t="s">
        <v>883</v>
      </c>
      <c r="E348" s="119" t="s">
        <v>211</v>
      </c>
      <c r="F348" s="119" t="s">
        <v>6</v>
      </c>
      <c r="G348" s="119">
        <v>1</v>
      </c>
      <c r="H348" s="174">
        <v>84830.452200000014</v>
      </c>
      <c r="I348" s="191">
        <v>0.25</v>
      </c>
      <c r="J348" s="187">
        <f t="shared" si="10"/>
        <v>63622.839150000014</v>
      </c>
    </row>
    <row r="349" spans="1:10" ht="30">
      <c r="A349" s="53">
        <f t="shared" si="11"/>
        <v>345</v>
      </c>
      <c r="B349" s="119" t="s">
        <v>199</v>
      </c>
      <c r="C349" s="121" t="s">
        <v>884</v>
      </c>
      <c r="D349" s="121" t="s">
        <v>885</v>
      </c>
      <c r="E349" s="119" t="s">
        <v>211</v>
      </c>
      <c r="F349" s="119" t="s">
        <v>6</v>
      </c>
      <c r="G349" s="119">
        <v>1</v>
      </c>
      <c r="H349" s="174">
        <v>29084.550300000003</v>
      </c>
      <c r="I349" s="191">
        <v>0.25</v>
      </c>
      <c r="J349" s="187">
        <f t="shared" si="10"/>
        <v>21813.412725000002</v>
      </c>
    </row>
    <row r="350" spans="1:10" ht="15.75">
      <c r="A350" s="53">
        <f t="shared" si="11"/>
        <v>346</v>
      </c>
      <c r="B350" s="119" t="s">
        <v>199</v>
      </c>
      <c r="C350" s="121" t="s">
        <v>886</v>
      </c>
      <c r="D350" s="121" t="s">
        <v>887</v>
      </c>
      <c r="E350" s="119" t="s">
        <v>211</v>
      </c>
      <c r="F350" s="119" t="s">
        <v>6</v>
      </c>
      <c r="G350" s="119">
        <v>1</v>
      </c>
      <c r="H350" s="174">
        <v>204.50235000000001</v>
      </c>
      <c r="I350" s="191">
        <v>0.25</v>
      </c>
      <c r="J350" s="187">
        <f t="shared" si="10"/>
        <v>153.37676250000001</v>
      </c>
    </row>
    <row r="351" spans="1:10" ht="15.75">
      <c r="A351" s="53">
        <f t="shared" si="11"/>
        <v>347</v>
      </c>
      <c r="B351" s="119" t="s">
        <v>199</v>
      </c>
      <c r="C351" s="121" t="s">
        <v>888</v>
      </c>
      <c r="D351" s="121" t="s">
        <v>889</v>
      </c>
      <c r="E351" s="119" t="s">
        <v>211</v>
      </c>
      <c r="F351" s="119" t="s">
        <v>6</v>
      </c>
      <c r="G351" s="119">
        <v>1</v>
      </c>
      <c r="H351" s="163">
        <v>3317.7750362844699</v>
      </c>
      <c r="I351" s="191">
        <v>0.25</v>
      </c>
      <c r="J351" s="187">
        <f t="shared" si="10"/>
        <v>2488.3312772133522</v>
      </c>
    </row>
    <row r="352" spans="1:10" ht="15.75">
      <c r="A352" s="53">
        <f t="shared" si="11"/>
        <v>348</v>
      </c>
      <c r="B352" s="119" t="s">
        <v>199</v>
      </c>
      <c r="C352" s="121" t="s">
        <v>890</v>
      </c>
      <c r="D352" s="121" t="s">
        <v>891</v>
      </c>
      <c r="E352" s="119" t="s">
        <v>211</v>
      </c>
      <c r="F352" s="119" t="s">
        <v>6</v>
      </c>
      <c r="G352" s="119">
        <v>1</v>
      </c>
      <c r="H352" s="163">
        <v>3317.7750362844699</v>
      </c>
      <c r="I352" s="191">
        <v>0.25</v>
      </c>
      <c r="J352" s="187">
        <f t="shared" si="10"/>
        <v>2488.3312772133522</v>
      </c>
    </row>
    <row r="353" spans="1:10" ht="30">
      <c r="A353" s="53">
        <f t="shared" si="11"/>
        <v>349</v>
      </c>
      <c r="B353" s="119" t="s">
        <v>199</v>
      </c>
      <c r="C353" s="121" t="s">
        <v>892</v>
      </c>
      <c r="D353" s="121" t="s">
        <v>893</v>
      </c>
      <c r="E353" s="119" t="s">
        <v>211</v>
      </c>
      <c r="F353" s="119" t="s">
        <v>6</v>
      </c>
      <c r="G353" s="119">
        <v>1</v>
      </c>
      <c r="H353" s="163">
        <v>3555.6627963231736</v>
      </c>
      <c r="I353" s="191">
        <v>0.25</v>
      </c>
      <c r="J353" s="187">
        <f t="shared" si="10"/>
        <v>2666.7470972423803</v>
      </c>
    </row>
    <row r="354" spans="1:10" ht="30">
      <c r="A354" s="53">
        <f t="shared" si="11"/>
        <v>350</v>
      </c>
      <c r="B354" s="119" t="s">
        <v>199</v>
      </c>
      <c r="C354" s="121" t="s">
        <v>894</v>
      </c>
      <c r="D354" s="121" t="s">
        <v>895</v>
      </c>
      <c r="E354" s="119" t="s">
        <v>211</v>
      </c>
      <c r="F354" s="119" t="s">
        <v>6</v>
      </c>
      <c r="G354" s="119">
        <v>1</v>
      </c>
      <c r="H354" s="163">
        <v>3555.6627963231736</v>
      </c>
      <c r="I354" s="191">
        <v>0.25</v>
      </c>
      <c r="J354" s="187">
        <f t="shared" si="10"/>
        <v>2666.7470972423803</v>
      </c>
    </row>
    <row r="355" spans="1:10" ht="30">
      <c r="A355" s="53">
        <f t="shared" si="11"/>
        <v>351</v>
      </c>
      <c r="B355" s="119" t="s">
        <v>199</v>
      </c>
      <c r="C355" s="121" t="s">
        <v>896</v>
      </c>
      <c r="D355" s="121" t="s">
        <v>897</v>
      </c>
      <c r="E355" s="119" t="s">
        <v>211</v>
      </c>
      <c r="F355" s="119" t="s">
        <v>6</v>
      </c>
      <c r="G355" s="119">
        <v>1</v>
      </c>
      <c r="H355" s="163">
        <v>3922.6173197871312</v>
      </c>
      <c r="I355" s="191">
        <v>0.25</v>
      </c>
      <c r="J355" s="187">
        <f t="shared" si="10"/>
        <v>2941.9629898403482</v>
      </c>
    </row>
    <row r="356" spans="1:10" ht="30">
      <c r="A356" s="53">
        <f t="shared" si="11"/>
        <v>352</v>
      </c>
      <c r="B356" s="119" t="s">
        <v>199</v>
      </c>
      <c r="C356" s="121" t="s">
        <v>898</v>
      </c>
      <c r="D356" s="121" t="s">
        <v>899</v>
      </c>
      <c r="E356" s="119" t="s">
        <v>211</v>
      </c>
      <c r="F356" s="119" t="s">
        <v>6</v>
      </c>
      <c r="G356" s="119">
        <v>1</v>
      </c>
      <c r="H356" s="163">
        <v>3922.6173197871312</v>
      </c>
      <c r="I356" s="191">
        <v>0.25</v>
      </c>
      <c r="J356" s="187">
        <f t="shared" si="10"/>
        <v>2941.9629898403482</v>
      </c>
    </row>
    <row r="357" spans="1:10" ht="45">
      <c r="A357" s="53">
        <f t="shared" si="11"/>
        <v>353</v>
      </c>
      <c r="B357" s="119" t="s">
        <v>199</v>
      </c>
      <c r="C357" s="121" t="s">
        <v>900</v>
      </c>
      <c r="D357" s="121" t="s">
        <v>901</v>
      </c>
      <c r="E357" s="119" t="s">
        <v>211</v>
      </c>
      <c r="F357" s="119" t="s">
        <v>6</v>
      </c>
      <c r="G357" s="119">
        <v>1</v>
      </c>
      <c r="H357" s="163">
        <v>4213.6502177068205</v>
      </c>
      <c r="I357" s="191">
        <v>0.25</v>
      </c>
      <c r="J357" s="187">
        <f t="shared" si="10"/>
        <v>3160.2376632801152</v>
      </c>
    </row>
    <row r="358" spans="1:10" ht="45">
      <c r="A358" s="53">
        <f t="shared" si="11"/>
        <v>354</v>
      </c>
      <c r="B358" s="119" t="s">
        <v>199</v>
      </c>
      <c r="C358" s="121" t="s">
        <v>902</v>
      </c>
      <c r="D358" s="121" t="s">
        <v>903</v>
      </c>
      <c r="E358" s="119" t="s">
        <v>211</v>
      </c>
      <c r="F358" s="119" t="s">
        <v>6</v>
      </c>
      <c r="G358" s="119">
        <v>1</v>
      </c>
      <c r="H358" s="163">
        <v>4213.6502177068205</v>
      </c>
      <c r="I358" s="191">
        <v>0.25</v>
      </c>
      <c r="J358" s="187">
        <f t="shared" si="10"/>
        <v>3160.2376632801152</v>
      </c>
    </row>
    <row r="359" spans="1:10" ht="30">
      <c r="A359" s="53">
        <f t="shared" si="11"/>
        <v>355</v>
      </c>
      <c r="B359" s="119" t="s">
        <v>199</v>
      </c>
      <c r="C359" s="121" t="s">
        <v>904</v>
      </c>
      <c r="D359" s="121" t="s">
        <v>905</v>
      </c>
      <c r="E359" s="119" t="s">
        <v>211</v>
      </c>
      <c r="F359" s="119" t="s">
        <v>6</v>
      </c>
      <c r="G359" s="119">
        <v>1</v>
      </c>
      <c r="H359" s="163">
        <v>2105.5597484276727</v>
      </c>
      <c r="I359" s="191">
        <v>0.25</v>
      </c>
      <c r="J359" s="187">
        <f t="shared" si="10"/>
        <v>1579.1698113207544</v>
      </c>
    </row>
    <row r="360" spans="1:10" ht="15.75">
      <c r="A360" s="53">
        <f t="shared" si="11"/>
        <v>356</v>
      </c>
      <c r="B360" s="119" t="s">
        <v>199</v>
      </c>
      <c r="C360" s="121" t="s">
        <v>906</v>
      </c>
      <c r="D360" s="121" t="s">
        <v>907</v>
      </c>
      <c r="E360" s="119" t="s">
        <v>211</v>
      </c>
      <c r="F360" s="119" t="s">
        <v>6</v>
      </c>
      <c r="G360" s="119">
        <v>1</v>
      </c>
      <c r="H360" s="163">
        <v>159.43541364296081</v>
      </c>
      <c r="I360" s="191">
        <v>0.25</v>
      </c>
      <c r="J360" s="187">
        <f t="shared" si="10"/>
        <v>119.5765602322206</v>
      </c>
    </row>
    <row r="361" spans="1:10" ht="15.75">
      <c r="A361" s="53">
        <f t="shared" si="11"/>
        <v>357</v>
      </c>
      <c r="B361" s="119" t="s">
        <v>199</v>
      </c>
      <c r="C361" s="121" t="s">
        <v>908</v>
      </c>
      <c r="D361" s="121" t="s">
        <v>909</v>
      </c>
      <c r="E361" s="119" t="s">
        <v>211</v>
      </c>
      <c r="F361" s="119" t="s">
        <v>6</v>
      </c>
      <c r="G361" s="119">
        <v>1</v>
      </c>
      <c r="H361" s="163">
        <v>159.43541364296081</v>
      </c>
      <c r="I361" s="191">
        <v>0.25</v>
      </c>
      <c r="J361" s="187">
        <f t="shared" si="10"/>
        <v>119.5765602322206</v>
      </c>
    </row>
    <row r="362" spans="1:10" ht="15.75">
      <c r="A362" s="53">
        <f t="shared" si="11"/>
        <v>358</v>
      </c>
      <c r="B362" s="119" t="s">
        <v>199</v>
      </c>
      <c r="C362" s="121" t="s">
        <v>910</v>
      </c>
      <c r="D362" s="121" t="s">
        <v>911</v>
      </c>
      <c r="E362" s="119" t="s">
        <v>211</v>
      </c>
      <c r="F362" s="119" t="s">
        <v>6</v>
      </c>
      <c r="G362" s="119">
        <v>1</v>
      </c>
      <c r="H362" s="163">
        <v>93.636671504596038</v>
      </c>
      <c r="I362" s="191">
        <v>0.25</v>
      </c>
      <c r="J362" s="187">
        <f t="shared" si="10"/>
        <v>70.227503628447025</v>
      </c>
    </row>
    <row r="363" spans="1:10" ht="15.75">
      <c r="A363" s="53">
        <f t="shared" si="11"/>
        <v>359</v>
      </c>
      <c r="B363" s="119" t="s">
        <v>199</v>
      </c>
      <c r="C363" s="121" t="s">
        <v>912</v>
      </c>
      <c r="D363" s="121" t="s">
        <v>913</v>
      </c>
      <c r="E363" s="119" t="s">
        <v>211</v>
      </c>
      <c r="F363" s="119" t="s">
        <v>6</v>
      </c>
      <c r="G363" s="119">
        <v>1</v>
      </c>
      <c r="H363" s="163">
        <v>506.14417029511372</v>
      </c>
      <c r="I363" s="191">
        <v>0.25</v>
      </c>
      <c r="J363" s="187">
        <f t="shared" si="10"/>
        <v>379.60812772133528</v>
      </c>
    </row>
    <row r="364" spans="1:10" ht="15.75">
      <c r="A364" s="53">
        <f t="shared" si="11"/>
        <v>360</v>
      </c>
      <c r="B364" s="119" t="s">
        <v>199</v>
      </c>
      <c r="C364" s="121" t="s">
        <v>914</v>
      </c>
      <c r="D364" s="121" t="s">
        <v>915</v>
      </c>
      <c r="E364" s="119" t="s">
        <v>211</v>
      </c>
      <c r="F364" s="119" t="s">
        <v>6</v>
      </c>
      <c r="G364" s="119">
        <v>1</v>
      </c>
      <c r="H364" s="163">
        <v>159.43541364296081</v>
      </c>
      <c r="I364" s="191">
        <v>0.25</v>
      </c>
      <c r="J364" s="187">
        <f t="shared" si="10"/>
        <v>119.5765602322206</v>
      </c>
    </row>
    <row r="365" spans="1:10" ht="15.75">
      <c r="A365" s="53">
        <f t="shared" si="11"/>
        <v>361</v>
      </c>
      <c r="B365" s="119" t="s">
        <v>199</v>
      </c>
      <c r="C365" s="121" t="s">
        <v>916</v>
      </c>
      <c r="D365" s="121" t="s">
        <v>917</v>
      </c>
      <c r="E365" s="119" t="s">
        <v>211</v>
      </c>
      <c r="F365" s="119" t="s">
        <v>6</v>
      </c>
      <c r="G365" s="119">
        <v>1</v>
      </c>
      <c r="H365" s="163">
        <v>711.13255926463455</v>
      </c>
      <c r="I365" s="191">
        <v>0.25</v>
      </c>
      <c r="J365" s="187">
        <f t="shared" si="10"/>
        <v>533.34941944847594</v>
      </c>
    </row>
    <row r="366" spans="1:10" ht="15.75">
      <c r="A366" s="53">
        <f t="shared" si="11"/>
        <v>362</v>
      </c>
      <c r="B366" s="119" t="s">
        <v>199</v>
      </c>
      <c r="C366" s="121" t="s">
        <v>918</v>
      </c>
      <c r="D366" s="121" t="s">
        <v>919</v>
      </c>
      <c r="E366" s="119" t="s">
        <v>211</v>
      </c>
      <c r="F366" s="119" t="s">
        <v>6</v>
      </c>
      <c r="G366" s="119">
        <v>1</v>
      </c>
      <c r="H366" s="163">
        <v>1657.622157716497</v>
      </c>
      <c r="I366" s="191">
        <v>0.25</v>
      </c>
      <c r="J366" s="187">
        <f t="shared" si="10"/>
        <v>1243.2166182873727</v>
      </c>
    </row>
    <row r="367" spans="1:10" ht="15.75">
      <c r="A367" s="53">
        <f t="shared" si="11"/>
        <v>363</v>
      </c>
      <c r="B367" s="119" t="s">
        <v>199</v>
      </c>
      <c r="C367" s="121" t="s">
        <v>920</v>
      </c>
      <c r="D367" s="121" t="s">
        <v>921</v>
      </c>
      <c r="E367" s="119" t="s">
        <v>211</v>
      </c>
      <c r="F367" s="119" t="s">
        <v>6</v>
      </c>
      <c r="G367" s="119">
        <v>1</v>
      </c>
      <c r="H367" s="163">
        <v>3502.5176584421865</v>
      </c>
      <c r="I367" s="191">
        <v>0.25</v>
      </c>
      <c r="J367" s="187">
        <f t="shared" si="10"/>
        <v>2626.88824383164</v>
      </c>
    </row>
    <row r="368" spans="1:10" ht="15.75">
      <c r="A368" s="53">
        <f t="shared" si="11"/>
        <v>364</v>
      </c>
      <c r="B368" s="119" t="s">
        <v>199</v>
      </c>
      <c r="C368" s="121" t="s">
        <v>922</v>
      </c>
      <c r="D368" s="121" t="s">
        <v>923</v>
      </c>
      <c r="E368" s="119" t="s">
        <v>211</v>
      </c>
      <c r="F368" s="119" t="s">
        <v>6</v>
      </c>
      <c r="G368" s="119">
        <v>1</v>
      </c>
      <c r="H368" s="163">
        <v>5344.8824383164001</v>
      </c>
      <c r="I368" s="191">
        <v>0.25</v>
      </c>
      <c r="J368" s="187">
        <f t="shared" si="10"/>
        <v>4008.6618287373003</v>
      </c>
    </row>
    <row r="369" spans="1:10" ht="15.75">
      <c r="A369" s="53">
        <f t="shared" si="11"/>
        <v>365</v>
      </c>
      <c r="B369" s="119" t="s">
        <v>199</v>
      </c>
      <c r="C369" s="121" t="s">
        <v>924</v>
      </c>
      <c r="D369" s="121" t="s">
        <v>925</v>
      </c>
      <c r="E369" s="119" t="s">
        <v>211</v>
      </c>
      <c r="F369" s="119" t="s">
        <v>6</v>
      </c>
      <c r="G369" s="119">
        <v>1</v>
      </c>
      <c r="H369" s="163">
        <v>14966.683115626511</v>
      </c>
      <c r="I369" s="191">
        <v>0.25</v>
      </c>
      <c r="J369" s="187">
        <f t="shared" si="10"/>
        <v>11225.012336719883</v>
      </c>
    </row>
    <row r="370" spans="1:10" ht="15.75">
      <c r="A370" s="53">
        <f t="shared" si="11"/>
        <v>366</v>
      </c>
      <c r="B370" s="119" t="s">
        <v>199</v>
      </c>
      <c r="C370" s="121" t="s">
        <v>926</v>
      </c>
      <c r="D370" s="121" t="s">
        <v>927</v>
      </c>
      <c r="E370" s="119" t="s">
        <v>211</v>
      </c>
      <c r="F370" s="119" t="s">
        <v>6</v>
      </c>
      <c r="G370" s="119">
        <v>1</v>
      </c>
      <c r="H370" s="163">
        <v>27645.594581519108</v>
      </c>
      <c r="I370" s="191">
        <v>0.25</v>
      </c>
      <c r="J370" s="187">
        <f t="shared" si="10"/>
        <v>20734.195936139331</v>
      </c>
    </row>
    <row r="371" spans="1:10" ht="15.75">
      <c r="A371" s="53">
        <f t="shared" si="11"/>
        <v>367</v>
      </c>
      <c r="B371" s="119" t="s">
        <v>199</v>
      </c>
      <c r="C371" s="121" t="s">
        <v>928</v>
      </c>
      <c r="D371" s="121" t="s">
        <v>929</v>
      </c>
      <c r="E371" s="119" t="s">
        <v>211</v>
      </c>
      <c r="F371" s="119" t="s">
        <v>6</v>
      </c>
      <c r="G371" s="119">
        <v>1</v>
      </c>
      <c r="H371" s="163">
        <v>48708.784228350261</v>
      </c>
      <c r="I371" s="191">
        <v>0.25</v>
      </c>
      <c r="J371" s="187">
        <f t="shared" si="10"/>
        <v>36531.588171262694</v>
      </c>
    </row>
    <row r="372" spans="1:10" ht="15.75">
      <c r="A372" s="53">
        <f t="shared" si="11"/>
        <v>368</v>
      </c>
      <c r="B372" s="119" t="s">
        <v>199</v>
      </c>
      <c r="C372" s="121" t="s">
        <v>930</v>
      </c>
      <c r="D372" s="121" t="s">
        <v>931</v>
      </c>
      <c r="E372" s="119" t="s">
        <v>211</v>
      </c>
      <c r="F372" s="119" t="s">
        <v>6</v>
      </c>
      <c r="G372" s="119">
        <v>1</v>
      </c>
      <c r="H372" s="174">
        <v>86.614775000000009</v>
      </c>
      <c r="I372" s="191">
        <v>0.25</v>
      </c>
      <c r="J372" s="187">
        <f t="shared" si="10"/>
        <v>64.961081250000007</v>
      </c>
    </row>
    <row r="373" spans="1:10" ht="15.75">
      <c r="A373" s="53">
        <f t="shared" si="11"/>
        <v>369</v>
      </c>
      <c r="B373" s="119" t="s">
        <v>199</v>
      </c>
      <c r="C373" s="121" t="s">
        <v>932</v>
      </c>
      <c r="D373" s="121" t="s">
        <v>933</v>
      </c>
      <c r="E373" s="119" t="s">
        <v>211</v>
      </c>
      <c r="F373" s="119" t="s">
        <v>6</v>
      </c>
      <c r="G373" s="119">
        <v>1</v>
      </c>
      <c r="H373" s="174">
        <v>95.571449999999999</v>
      </c>
      <c r="I373" s="191">
        <v>0.25</v>
      </c>
      <c r="J373" s="187">
        <f t="shared" si="10"/>
        <v>71.678587499999992</v>
      </c>
    </row>
    <row r="374" spans="1:10" ht="15.75">
      <c r="A374" s="53">
        <f t="shared" si="11"/>
        <v>370</v>
      </c>
      <c r="B374" s="119" t="s">
        <v>199</v>
      </c>
      <c r="C374" s="121" t="s">
        <v>934</v>
      </c>
      <c r="D374" s="121" t="s">
        <v>935</v>
      </c>
      <c r="E374" s="119" t="s">
        <v>211</v>
      </c>
      <c r="F374" s="119" t="s">
        <v>6</v>
      </c>
      <c r="G374" s="119">
        <v>1</v>
      </c>
      <c r="H374" s="174">
        <v>99.944000000000003</v>
      </c>
      <c r="I374" s="191">
        <v>0.25</v>
      </c>
      <c r="J374" s="187">
        <f t="shared" si="10"/>
        <v>74.957999999999998</v>
      </c>
    </row>
    <row r="375" spans="1:10" ht="15.75">
      <c r="A375" s="53">
        <f t="shared" si="11"/>
        <v>371</v>
      </c>
      <c r="B375" s="119" t="s">
        <v>199</v>
      </c>
      <c r="C375" s="121" t="s">
        <v>936</v>
      </c>
      <c r="D375" s="121" t="s">
        <v>937</v>
      </c>
      <c r="E375" s="119" t="s">
        <v>211</v>
      </c>
      <c r="F375" s="119" t="s">
        <v>6</v>
      </c>
      <c r="G375" s="119">
        <v>1</v>
      </c>
      <c r="H375" s="174">
        <v>99.944000000000003</v>
      </c>
      <c r="I375" s="191">
        <v>0.25</v>
      </c>
      <c r="J375" s="187">
        <f t="shared" si="10"/>
        <v>74.957999999999998</v>
      </c>
    </row>
    <row r="376" spans="1:10" ht="15.75">
      <c r="A376" s="53">
        <f t="shared" si="11"/>
        <v>372</v>
      </c>
      <c r="B376" s="119" t="s">
        <v>199</v>
      </c>
      <c r="C376" s="121" t="s">
        <v>938</v>
      </c>
      <c r="D376" s="121" t="s">
        <v>939</v>
      </c>
      <c r="E376" s="119" t="s">
        <v>211</v>
      </c>
      <c r="F376" s="119" t="s">
        <v>6</v>
      </c>
      <c r="G376" s="119">
        <v>1</v>
      </c>
      <c r="H376" s="174">
        <v>89.596975000000015</v>
      </c>
      <c r="I376" s="191">
        <v>0.25</v>
      </c>
      <c r="J376" s="187">
        <f t="shared" si="10"/>
        <v>67.197731250000004</v>
      </c>
    </row>
    <row r="377" spans="1:10" ht="15.75">
      <c r="A377" s="53">
        <f t="shared" si="11"/>
        <v>373</v>
      </c>
      <c r="B377" s="119" t="s">
        <v>199</v>
      </c>
      <c r="C377" s="121" t="s">
        <v>940</v>
      </c>
      <c r="D377" s="121" t="s">
        <v>941</v>
      </c>
      <c r="E377" s="119" t="s">
        <v>211</v>
      </c>
      <c r="F377" s="119" t="s">
        <v>6</v>
      </c>
      <c r="G377" s="119">
        <v>1</v>
      </c>
      <c r="H377" s="174">
        <v>100.7097</v>
      </c>
      <c r="I377" s="191">
        <v>0.25</v>
      </c>
      <c r="J377" s="187">
        <f t="shared" si="10"/>
        <v>75.532274999999998</v>
      </c>
    </row>
    <row r="378" spans="1:10" ht="15.75">
      <c r="A378" s="53">
        <f t="shared" si="11"/>
        <v>374</v>
      </c>
      <c r="B378" s="119" t="s">
        <v>199</v>
      </c>
      <c r="C378" s="121" t="s">
        <v>942</v>
      </c>
      <c r="D378" s="121" t="s">
        <v>943</v>
      </c>
      <c r="E378" s="119" t="s">
        <v>211</v>
      </c>
      <c r="F378" s="119" t="s">
        <v>6</v>
      </c>
      <c r="G378" s="119">
        <v>1</v>
      </c>
      <c r="H378" s="174">
        <v>113.04150000000001</v>
      </c>
      <c r="I378" s="191">
        <v>0.25</v>
      </c>
      <c r="J378" s="187">
        <f t="shared" si="10"/>
        <v>84.781125000000003</v>
      </c>
    </row>
    <row r="379" spans="1:10" ht="15.75">
      <c r="A379" s="53">
        <f t="shared" si="11"/>
        <v>375</v>
      </c>
      <c r="B379" s="119" t="s">
        <v>199</v>
      </c>
      <c r="C379" s="121" t="s">
        <v>944</v>
      </c>
      <c r="D379" s="121" t="s">
        <v>945</v>
      </c>
      <c r="E379" s="119" t="s">
        <v>211</v>
      </c>
      <c r="F379" s="119" t="s">
        <v>6</v>
      </c>
      <c r="G379" s="119">
        <v>1</v>
      </c>
      <c r="H379" s="174">
        <v>113.04150000000001</v>
      </c>
      <c r="I379" s="191">
        <v>0.25</v>
      </c>
      <c r="J379" s="187">
        <f t="shared" si="10"/>
        <v>84.781125000000003</v>
      </c>
    </row>
    <row r="380" spans="1:10" ht="15.75">
      <c r="A380" s="53">
        <f t="shared" si="11"/>
        <v>376</v>
      </c>
      <c r="B380" s="119" t="s">
        <v>199</v>
      </c>
      <c r="C380" s="121" t="s">
        <v>946</v>
      </c>
      <c r="D380" s="121" t="s">
        <v>947</v>
      </c>
      <c r="E380" s="119" t="s">
        <v>211</v>
      </c>
      <c r="F380" s="119" t="s">
        <v>6</v>
      </c>
      <c r="G380" s="119">
        <v>1</v>
      </c>
      <c r="H380" s="174">
        <v>100.7097</v>
      </c>
      <c r="I380" s="191">
        <v>0.25</v>
      </c>
      <c r="J380" s="187">
        <f t="shared" si="10"/>
        <v>75.532274999999998</v>
      </c>
    </row>
    <row r="381" spans="1:10" ht="15.75">
      <c r="A381" s="53">
        <f t="shared" si="11"/>
        <v>377</v>
      </c>
      <c r="B381" s="119" t="s">
        <v>199</v>
      </c>
      <c r="C381" s="121" t="s">
        <v>948</v>
      </c>
      <c r="D381" s="121" t="s">
        <v>949</v>
      </c>
      <c r="E381" s="119" t="s">
        <v>211</v>
      </c>
      <c r="F381" s="119" t="s">
        <v>6</v>
      </c>
      <c r="G381" s="119">
        <v>1</v>
      </c>
      <c r="H381" s="174">
        <v>113.60570000000001</v>
      </c>
      <c r="I381" s="191">
        <v>0.25</v>
      </c>
      <c r="J381" s="187">
        <f t="shared" si="10"/>
        <v>85.20427500000001</v>
      </c>
    </row>
    <row r="382" spans="1:10" ht="15.75">
      <c r="A382" s="53">
        <f t="shared" si="11"/>
        <v>378</v>
      </c>
      <c r="B382" s="119" t="s">
        <v>199</v>
      </c>
      <c r="C382" s="121" t="s">
        <v>950</v>
      </c>
      <c r="D382" s="121" t="s">
        <v>943</v>
      </c>
      <c r="E382" s="119" t="s">
        <v>211</v>
      </c>
      <c r="F382" s="119" t="s">
        <v>6</v>
      </c>
      <c r="G382" s="119">
        <v>1</v>
      </c>
      <c r="H382" s="174">
        <v>125.93750000000001</v>
      </c>
      <c r="I382" s="191">
        <v>0.25</v>
      </c>
      <c r="J382" s="187">
        <f t="shared" si="10"/>
        <v>94.453125000000014</v>
      </c>
    </row>
    <row r="383" spans="1:10" ht="15.75">
      <c r="A383" s="53">
        <f t="shared" si="11"/>
        <v>379</v>
      </c>
      <c r="B383" s="119" t="s">
        <v>199</v>
      </c>
      <c r="C383" s="121" t="s">
        <v>951</v>
      </c>
      <c r="D383" s="121" t="s">
        <v>945</v>
      </c>
      <c r="E383" s="119" t="s">
        <v>211</v>
      </c>
      <c r="F383" s="119" t="s">
        <v>6</v>
      </c>
      <c r="G383" s="119">
        <v>1</v>
      </c>
      <c r="H383" s="174">
        <v>125.93750000000001</v>
      </c>
      <c r="I383" s="191">
        <v>0.25</v>
      </c>
      <c r="J383" s="187">
        <f t="shared" si="10"/>
        <v>94.453125000000014</v>
      </c>
    </row>
    <row r="384" spans="1:10" ht="15.75">
      <c r="A384" s="53">
        <f t="shared" si="11"/>
        <v>380</v>
      </c>
      <c r="B384" s="119" t="s">
        <v>199</v>
      </c>
      <c r="C384" s="135" t="s">
        <v>952</v>
      </c>
      <c r="D384" s="119" t="s">
        <v>953</v>
      </c>
      <c r="E384" s="119" t="s">
        <v>211</v>
      </c>
      <c r="F384" s="119" t="s">
        <v>6</v>
      </c>
      <c r="G384" s="119">
        <v>1</v>
      </c>
      <c r="H384" s="174">
        <v>8.4563000000000006</v>
      </c>
      <c r="I384" s="191">
        <v>0.25</v>
      </c>
      <c r="J384" s="187">
        <f t="shared" si="10"/>
        <v>6.3422250000000009</v>
      </c>
    </row>
    <row r="385" spans="1:10" ht="15.75">
      <c r="A385" s="53">
        <f t="shared" si="11"/>
        <v>381</v>
      </c>
      <c r="B385" s="119" t="s">
        <v>199</v>
      </c>
      <c r="C385" s="120" t="s">
        <v>954</v>
      </c>
      <c r="D385" s="119" t="s">
        <v>955</v>
      </c>
      <c r="E385" s="119" t="s">
        <v>211</v>
      </c>
      <c r="F385" s="119" t="s">
        <v>6</v>
      </c>
      <c r="G385" s="119">
        <v>1</v>
      </c>
      <c r="H385" s="174">
        <v>8.4563000000000006</v>
      </c>
      <c r="I385" s="191">
        <v>0.25</v>
      </c>
      <c r="J385" s="187">
        <f t="shared" si="10"/>
        <v>6.3422250000000009</v>
      </c>
    </row>
    <row r="386" spans="1:10" ht="15.75">
      <c r="A386" s="53">
        <f t="shared" si="11"/>
        <v>382</v>
      </c>
      <c r="B386" s="119" t="s">
        <v>199</v>
      </c>
      <c r="C386" s="120" t="s">
        <v>956</v>
      </c>
      <c r="D386" s="119" t="s">
        <v>957</v>
      </c>
      <c r="E386" s="119" t="s">
        <v>211</v>
      </c>
      <c r="F386" s="119" t="s">
        <v>6</v>
      </c>
      <c r="G386" s="119">
        <v>1</v>
      </c>
      <c r="H386" s="174">
        <v>11.556600000000001</v>
      </c>
      <c r="I386" s="191">
        <v>0.25</v>
      </c>
      <c r="J386" s="187">
        <f t="shared" si="10"/>
        <v>8.6674500000000005</v>
      </c>
    </row>
    <row r="387" spans="1:10" ht="15.75">
      <c r="A387" s="53">
        <f t="shared" si="11"/>
        <v>383</v>
      </c>
      <c r="B387" s="119" t="s">
        <v>199</v>
      </c>
      <c r="C387" s="135" t="s">
        <v>958</v>
      </c>
      <c r="D387" s="119" t="s">
        <v>959</v>
      </c>
      <c r="E387" s="119" t="s">
        <v>211</v>
      </c>
      <c r="F387" s="119" t="s">
        <v>6</v>
      </c>
      <c r="G387" s="119">
        <v>1</v>
      </c>
      <c r="H387" s="174">
        <v>11.556600000000001</v>
      </c>
      <c r="I387" s="191">
        <v>0.25</v>
      </c>
      <c r="J387" s="187">
        <f t="shared" si="10"/>
        <v>8.6674500000000005</v>
      </c>
    </row>
    <row r="388" spans="1:10" ht="15.75">
      <c r="A388" s="53">
        <f t="shared" si="11"/>
        <v>384</v>
      </c>
      <c r="B388" s="119" t="s">
        <v>199</v>
      </c>
      <c r="C388" s="120" t="s">
        <v>960</v>
      </c>
      <c r="D388" s="119" t="s">
        <v>961</v>
      </c>
      <c r="E388" s="119" t="s">
        <v>211</v>
      </c>
      <c r="F388" s="119" t="s">
        <v>6</v>
      </c>
      <c r="G388" s="119">
        <v>1</v>
      </c>
      <c r="H388" s="174">
        <v>4.5011000000000001</v>
      </c>
      <c r="I388" s="191">
        <v>0.25</v>
      </c>
      <c r="J388" s="187">
        <f t="shared" si="10"/>
        <v>3.3758249999999999</v>
      </c>
    </row>
    <row r="389" spans="1:10" ht="15.75">
      <c r="A389" s="53">
        <f t="shared" si="11"/>
        <v>385</v>
      </c>
      <c r="B389" s="119" t="s">
        <v>199</v>
      </c>
      <c r="C389" s="120" t="s">
        <v>962</v>
      </c>
      <c r="D389" s="119" t="s">
        <v>963</v>
      </c>
      <c r="E389" s="119" t="s">
        <v>211</v>
      </c>
      <c r="F389" s="119" t="s">
        <v>6</v>
      </c>
      <c r="G389" s="119">
        <v>1</v>
      </c>
      <c r="H389" s="174">
        <v>4.3672000000000004</v>
      </c>
      <c r="I389" s="191">
        <v>0.25</v>
      </c>
      <c r="J389" s="187">
        <f t="shared" ref="J389:J452" si="12">H389*(1-I389)</f>
        <v>3.2754000000000003</v>
      </c>
    </row>
    <row r="390" spans="1:10" ht="15.75">
      <c r="A390" s="53">
        <f t="shared" si="11"/>
        <v>386</v>
      </c>
      <c r="B390" s="119" t="s">
        <v>199</v>
      </c>
      <c r="C390" s="120" t="s">
        <v>964</v>
      </c>
      <c r="D390" s="119" t="s">
        <v>965</v>
      </c>
      <c r="E390" s="119" t="s">
        <v>211</v>
      </c>
      <c r="F390" s="119" t="s">
        <v>6</v>
      </c>
      <c r="G390" s="119">
        <v>1</v>
      </c>
      <c r="H390" s="174">
        <v>4.7998000000000003</v>
      </c>
      <c r="I390" s="191">
        <v>0.25</v>
      </c>
      <c r="J390" s="187">
        <f t="shared" si="12"/>
        <v>3.59985</v>
      </c>
    </row>
    <row r="391" spans="1:10" ht="15.75">
      <c r="A391" s="53">
        <f t="shared" ref="A391:A454" si="13">A390+1</f>
        <v>387</v>
      </c>
      <c r="B391" s="119" t="s">
        <v>199</v>
      </c>
      <c r="C391" s="120" t="s">
        <v>966</v>
      </c>
      <c r="D391" s="119" t="s">
        <v>967</v>
      </c>
      <c r="E391" s="119" t="s">
        <v>211</v>
      </c>
      <c r="F391" s="119" t="s">
        <v>6</v>
      </c>
      <c r="G391" s="119">
        <v>1</v>
      </c>
      <c r="H391" s="174">
        <v>4.7998000000000003</v>
      </c>
      <c r="I391" s="191">
        <v>0.25</v>
      </c>
      <c r="J391" s="187">
        <f t="shared" si="12"/>
        <v>3.59985</v>
      </c>
    </row>
    <row r="392" spans="1:10" ht="15.75">
      <c r="A392" s="53">
        <f t="shared" si="13"/>
        <v>388</v>
      </c>
      <c r="B392" s="119" t="s">
        <v>199</v>
      </c>
      <c r="C392" s="120" t="s">
        <v>968</v>
      </c>
      <c r="D392" s="119" t="s">
        <v>969</v>
      </c>
      <c r="E392" s="119" t="s">
        <v>211</v>
      </c>
      <c r="F392" s="119" t="s">
        <v>6</v>
      </c>
      <c r="G392" s="119">
        <v>1</v>
      </c>
      <c r="H392" s="174">
        <v>10.279400000000001</v>
      </c>
      <c r="I392" s="191">
        <v>0.25</v>
      </c>
      <c r="J392" s="187">
        <f t="shared" si="12"/>
        <v>7.7095500000000001</v>
      </c>
    </row>
    <row r="393" spans="1:10" ht="15.75">
      <c r="A393" s="53">
        <f t="shared" si="13"/>
        <v>389</v>
      </c>
      <c r="B393" s="119" t="s">
        <v>199</v>
      </c>
      <c r="C393" s="120" t="s">
        <v>970</v>
      </c>
      <c r="D393" s="119" t="s">
        <v>971</v>
      </c>
      <c r="E393" s="119" t="s">
        <v>211</v>
      </c>
      <c r="F393" s="119" t="s">
        <v>6</v>
      </c>
      <c r="G393" s="119">
        <v>1</v>
      </c>
      <c r="H393" s="174">
        <v>10.5678</v>
      </c>
      <c r="I393" s="191">
        <v>0.25</v>
      </c>
      <c r="J393" s="187">
        <f t="shared" si="12"/>
        <v>7.9258500000000005</v>
      </c>
    </row>
    <row r="394" spans="1:10" ht="15.75">
      <c r="A394" s="53">
        <f t="shared" si="13"/>
        <v>390</v>
      </c>
      <c r="B394" s="119" t="s">
        <v>199</v>
      </c>
      <c r="C394" s="120" t="s">
        <v>972</v>
      </c>
      <c r="D394" s="119" t="s">
        <v>973</v>
      </c>
      <c r="E394" s="119" t="s">
        <v>211</v>
      </c>
      <c r="F394" s="119" t="s">
        <v>6</v>
      </c>
      <c r="G394" s="119">
        <v>1</v>
      </c>
      <c r="H394" s="174">
        <v>10.372100000000001</v>
      </c>
      <c r="I394" s="191">
        <v>0.25</v>
      </c>
      <c r="J394" s="187">
        <f t="shared" si="12"/>
        <v>7.7790750000000006</v>
      </c>
    </row>
    <row r="395" spans="1:10" ht="15.75">
      <c r="A395" s="53">
        <f t="shared" si="13"/>
        <v>391</v>
      </c>
      <c r="B395" s="119" t="s">
        <v>199</v>
      </c>
      <c r="C395" s="120" t="s">
        <v>974</v>
      </c>
      <c r="D395" s="119" t="s">
        <v>975</v>
      </c>
      <c r="E395" s="119" t="s">
        <v>211</v>
      </c>
      <c r="F395" s="119" t="s">
        <v>6</v>
      </c>
      <c r="G395" s="119">
        <v>1</v>
      </c>
      <c r="H395" s="174">
        <v>10.5678</v>
      </c>
      <c r="I395" s="191">
        <v>0.25</v>
      </c>
      <c r="J395" s="187">
        <f t="shared" si="12"/>
        <v>7.9258500000000005</v>
      </c>
    </row>
    <row r="396" spans="1:10" ht="15.75">
      <c r="A396" s="53">
        <f t="shared" si="13"/>
        <v>392</v>
      </c>
      <c r="B396" s="119" t="s">
        <v>199</v>
      </c>
      <c r="C396" s="120" t="s">
        <v>976</v>
      </c>
      <c r="D396" s="119" t="s">
        <v>977</v>
      </c>
      <c r="E396" s="119" t="s">
        <v>211</v>
      </c>
      <c r="F396" s="119" t="s">
        <v>6</v>
      </c>
      <c r="G396" s="119">
        <v>1</v>
      </c>
      <c r="H396" s="174">
        <v>48.4512</v>
      </c>
      <c r="I396" s="191">
        <v>0.25</v>
      </c>
      <c r="J396" s="187">
        <f t="shared" si="12"/>
        <v>36.3384</v>
      </c>
    </row>
    <row r="397" spans="1:10" ht="15.75">
      <c r="A397" s="53">
        <f t="shared" si="13"/>
        <v>393</v>
      </c>
      <c r="B397" s="119" t="s">
        <v>199</v>
      </c>
      <c r="C397" s="120" t="s">
        <v>978</v>
      </c>
      <c r="D397" s="119" t="s">
        <v>979</v>
      </c>
      <c r="E397" s="119" t="s">
        <v>211</v>
      </c>
      <c r="F397" s="119" t="s">
        <v>6</v>
      </c>
      <c r="G397" s="119">
        <v>1</v>
      </c>
      <c r="H397" s="174">
        <v>48.4512</v>
      </c>
      <c r="I397" s="191">
        <v>0.25</v>
      </c>
      <c r="J397" s="187">
        <f t="shared" si="12"/>
        <v>36.3384</v>
      </c>
    </row>
    <row r="398" spans="1:10" ht="15.75">
      <c r="A398" s="53">
        <f t="shared" si="13"/>
        <v>394</v>
      </c>
      <c r="B398" s="119" t="s">
        <v>199</v>
      </c>
      <c r="C398" s="120" t="s">
        <v>980</v>
      </c>
      <c r="D398" s="119" t="s">
        <v>981</v>
      </c>
      <c r="E398" s="119" t="s">
        <v>211</v>
      </c>
      <c r="F398" s="119" t="s">
        <v>6</v>
      </c>
      <c r="G398" s="119">
        <v>1</v>
      </c>
      <c r="H398" s="174">
        <v>10.1661</v>
      </c>
      <c r="I398" s="191">
        <v>0.25</v>
      </c>
      <c r="J398" s="187">
        <f t="shared" si="12"/>
        <v>7.6245750000000001</v>
      </c>
    </row>
    <row r="399" spans="1:10" ht="15.75">
      <c r="A399" s="53">
        <f t="shared" si="13"/>
        <v>395</v>
      </c>
      <c r="B399" s="119" t="s">
        <v>199</v>
      </c>
      <c r="C399" s="120" t="s">
        <v>982</v>
      </c>
      <c r="D399" s="119" t="s">
        <v>983</v>
      </c>
      <c r="E399" s="119" t="s">
        <v>211</v>
      </c>
      <c r="F399" s="119" t="s">
        <v>6</v>
      </c>
      <c r="G399" s="119">
        <v>1</v>
      </c>
      <c r="H399" s="174">
        <v>9.7026000000000003</v>
      </c>
      <c r="I399" s="191">
        <v>0.25</v>
      </c>
      <c r="J399" s="187">
        <f t="shared" si="12"/>
        <v>7.2769500000000003</v>
      </c>
    </row>
    <row r="400" spans="1:10" ht="15.75">
      <c r="A400" s="53">
        <f t="shared" si="13"/>
        <v>396</v>
      </c>
      <c r="B400" s="119" t="s">
        <v>199</v>
      </c>
      <c r="C400" s="120" t="s">
        <v>984</v>
      </c>
      <c r="D400" s="119" t="s">
        <v>985</v>
      </c>
      <c r="E400" s="119" t="s">
        <v>211</v>
      </c>
      <c r="F400" s="119" t="s">
        <v>6</v>
      </c>
      <c r="G400" s="119">
        <v>1</v>
      </c>
      <c r="H400" s="174">
        <v>9.4657</v>
      </c>
      <c r="I400" s="191">
        <v>0.25</v>
      </c>
      <c r="J400" s="187">
        <f t="shared" si="12"/>
        <v>7.0992750000000004</v>
      </c>
    </row>
    <row r="401" spans="1:10" ht="15.75">
      <c r="A401" s="53">
        <f t="shared" si="13"/>
        <v>397</v>
      </c>
      <c r="B401" s="119" t="s">
        <v>199</v>
      </c>
      <c r="C401" s="120" t="s">
        <v>986</v>
      </c>
      <c r="D401" s="119" t="s">
        <v>987</v>
      </c>
      <c r="E401" s="119" t="s">
        <v>211</v>
      </c>
      <c r="F401" s="119" t="s">
        <v>6</v>
      </c>
      <c r="G401" s="119">
        <v>1</v>
      </c>
      <c r="H401" s="174">
        <v>9.9292000000000016</v>
      </c>
      <c r="I401" s="191">
        <v>0.25</v>
      </c>
      <c r="J401" s="187">
        <f t="shared" si="12"/>
        <v>7.4469000000000012</v>
      </c>
    </row>
    <row r="402" spans="1:10" ht="15.75">
      <c r="A402" s="53">
        <f t="shared" si="13"/>
        <v>398</v>
      </c>
      <c r="B402" s="119" t="s">
        <v>199</v>
      </c>
      <c r="C402" s="120" t="s">
        <v>988</v>
      </c>
      <c r="D402" s="119" t="s">
        <v>989</v>
      </c>
      <c r="E402" s="119" t="s">
        <v>211</v>
      </c>
      <c r="F402" s="119" t="s">
        <v>6</v>
      </c>
      <c r="G402" s="119">
        <v>1</v>
      </c>
      <c r="H402" s="174">
        <v>4.6659000000000006</v>
      </c>
      <c r="I402" s="191">
        <v>0.25</v>
      </c>
      <c r="J402" s="187">
        <f t="shared" si="12"/>
        <v>3.4994250000000005</v>
      </c>
    </row>
    <row r="403" spans="1:10" ht="15.75">
      <c r="A403" s="53">
        <f t="shared" si="13"/>
        <v>399</v>
      </c>
      <c r="B403" s="119" t="s">
        <v>199</v>
      </c>
      <c r="C403" s="120" t="s">
        <v>990</v>
      </c>
      <c r="D403" s="119" t="s">
        <v>991</v>
      </c>
      <c r="E403" s="119" t="s">
        <v>211</v>
      </c>
      <c r="F403" s="119" t="s">
        <v>6</v>
      </c>
      <c r="G403" s="119">
        <v>1</v>
      </c>
      <c r="H403" s="174">
        <v>4.8925000000000001</v>
      </c>
      <c r="I403" s="191">
        <v>0.25</v>
      </c>
      <c r="J403" s="187">
        <f t="shared" si="12"/>
        <v>3.6693750000000001</v>
      </c>
    </row>
    <row r="404" spans="1:10" ht="15.75">
      <c r="A404" s="53">
        <f t="shared" si="13"/>
        <v>400</v>
      </c>
      <c r="B404" s="119" t="s">
        <v>199</v>
      </c>
      <c r="C404" s="119" t="s">
        <v>992</v>
      </c>
      <c r="D404" s="119" t="s">
        <v>993</v>
      </c>
      <c r="E404" s="119" t="s">
        <v>211</v>
      </c>
      <c r="F404" s="119" t="s">
        <v>6</v>
      </c>
      <c r="G404" s="119">
        <v>1</v>
      </c>
      <c r="H404" s="174">
        <v>8.8992000000000004</v>
      </c>
      <c r="I404" s="191">
        <v>0.25</v>
      </c>
      <c r="J404" s="187">
        <f t="shared" si="12"/>
        <v>6.6744000000000003</v>
      </c>
    </row>
    <row r="405" spans="1:10" ht="15.75">
      <c r="A405" s="53">
        <f t="shared" si="13"/>
        <v>401</v>
      </c>
      <c r="B405" s="119" t="s">
        <v>199</v>
      </c>
      <c r="C405" s="129" t="s">
        <v>994</v>
      </c>
      <c r="D405" s="120" t="s">
        <v>995</v>
      </c>
      <c r="E405" s="119" t="s">
        <v>211</v>
      </c>
      <c r="F405" s="119" t="s">
        <v>6</v>
      </c>
      <c r="G405" s="119">
        <v>1</v>
      </c>
      <c r="H405" s="174">
        <v>6.3371750000000002</v>
      </c>
      <c r="I405" s="191">
        <v>0.25</v>
      </c>
      <c r="J405" s="187">
        <f t="shared" si="12"/>
        <v>4.7528812499999997</v>
      </c>
    </row>
    <row r="406" spans="1:10" ht="15.75">
      <c r="A406" s="53">
        <f t="shared" si="13"/>
        <v>402</v>
      </c>
      <c r="B406" s="119" t="s">
        <v>199</v>
      </c>
      <c r="C406" s="129" t="s">
        <v>996</v>
      </c>
      <c r="D406" s="120" t="s">
        <v>997</v>
      </c>
      <c r="E406" s="119" t="s">
        <v>211</v>
      </c>
      <c r="F406" s="119" t="s">
        <v>6</v>
      </c>
      <c r="G406" s="119">
        <v>1</v>
      </c>
      <c r="H406" s="174">
        <v>4.0400749999999999</v>
      </c>
      <c r="I406" s="191">
        <v>0.25</v>
      </c>
      <c r="J406" s="187">
        <f t="shared" si="12"/>
        <v>3.0300562499999999</v>
      </c>
    </row>
    <row r="407" spans="1:10" ht="15.75">
      <c r="A407" s="53">
        <f t="shared" si="13"/>
        <v>403</v>
      </c>
      <c r="B407" s="119" t="s">
        <v>199</v>
      </c>
      <c r="C407" s="129" t="s">
        <v>998</v>
      </c>
      <c r="D407" s="120" t="s">
        <v>999</v>
      </c>
      <c r="E407" s="119" t="s">
        <v>211</v>
      </c>
      <c r="F407" s="119" t="s">
        <v>6</v>
      </c>
      <c r="G407" s="119">
        <v>1</v>
      </c>
      <c r="H407" s="174">
        <v>4.2617250000000011</v>
      </c>
      <c r="I407" s="191">
        <v>0.25</v>
      </c>
      <c r="J407" s="187">
        <f t="shared" si="12"/>
        <v>3.1962937500000006</v>
      </c>
    </row>
    <row r="408" spans="1:10" ht="15.75">
      <c r="A408" s="53">
        <f t="shared" si="13"/>
        <v>404</v>
      </c>
      <c r="B408" s="119" t="s">
        <v>199</v>
      </c>
      <c r="C408" s="129" t="s">
        <v>1000</v>
      </c>
      <c r="D408" s="120" t="s">
        <v>1001</v>
      </c>
      <c r="E408" s="119" t="s">
        <v>211</v>
      </c>
      <c r="F408" s="119" t="s">
        <v>6</v>
      </c>
      <c r="G408" s="119">
        <v>1</v>
      </c>
      <c r="H408" s="174">
        <v>8.070075000000001</v>
      </c>
      <c r="I408" s="191">
        <v>0.25</v>
      </c>
      <c r="J408" s="187">
        <f t="shared" si="12"/>
        <v>6.0525562500000003</v>
      </c>
    </row>
    <row r="409" spans="1:10" ht="15.75">
      <c r="A409" s="53">
        <f t="shared" si="13"/>
        <v>405</v>
      </c>
      <c r="B409" s="119" t="s">
        <v>199</v>
      </c>
      <c r="C409" s="129" t="s">
        <v>1002</v>
      </c>
      <c r="D409" s="120" t="s">
        <v>1003</v>
      </c>
      <c r="E409" s="119" t="s">
        <v>211</v>
      </c>
      <c r="F409" s="119" t="s">
        <v>6</v>
      </c>
      <c r="G409" s="119">
        <v>1</v>
      </c>
      <c r="H409" s="174">
        <v>6.3371750000000002</v>
      </c>
      <c r="I409" s="191">
        <v>0.25</v>
      </c>
      <c r="J409" s="187">
        <f t="shared" si="12"/>
        <v>4.7528812499999997</v>
      </c>
    </row>
    <row r="410" spans="1:10" ht="15.75">
      <c r="A410" s="53">
        <f t="shared" si="13"/>
        <v>406</v>
      </c>
      <c r="B410" s="119" t="s">
        <v>199</v>
      </c>
      <c r="C410" s="131" t="s">
        <v>1004</v>
      </c>
      <c r="D410" s="120" t="s">
        <v>1005</v>
      </c>
      <c r="E410" s="119" t="s">
        <v>211</v>
      </c>
      <c r="F410" s="119" t="s">
        <v>6</v>
      </c>
      <c r="G410" s="119">
        <v>1</v>
      </c>
      <c r="H410" s="178">
        <v>9.8735999999999997</v>
      </c>
      <c r="I410" s="191">
        <v>0.25</v>
      </c>
      <c r="J410" s="187">
        <f t="shared" si="12"/>
        <v>7.4051999999999998</v>
      </c>
    </row>
    <row r="411" spans="1:10" ht="15.75">
      <c r="A411" s="53">
        <f t="shared" si="13"/>
        <v>407</v>
      </c>
      <c r="B411" s="119" t="s">
        <v>199</v>
      </c>
      <c r="C411" s="131" t="s">
        <v>1006</v>
      </c>
      <c r="D411" s="120" t="s">
        <v>1007</v>
      </c>
      <c r="E411" s="119" t="s">
        <v>211</v>
      </c>
      <c r="F411" s="119" t="s">
        <v>6</v>
      </c>
      <c r="G411" s="119">
        <v>1</v>
      </c>
      <c r="H411" s="148">
        <v>17.850000000000001</v>
      </c>
      <c r="I411" s="191">
        <v>0.25</v>
      </c>
      <c r="J411" s="187">
        <f t="shared" si="12"/>
        <v>13.387500000000001</v>
      </c>
    </row>
    <row r="412" spans="1:10" ht="15.75">
      <c r="A412" s="53">
        <f t="shared" si="13"/>
        <v>408</v>
      </c>
      <c r="B412" s="119" t="s">
        <v>199</v>
      </c>
      <c r="C412" s="135" t="s">
        <v>1008</v>
      </c>
      <c r="D412" s="119" t="s">
        <v>1009</v>
      </c>
      <c r="E412" s="119" t="s">
        <v>211</v>
      </c>
      <c r="F412" s="119" t="s">
        <v>6</v>
      </c>
      <c r="G412" s="119">
        <v>1</v>
      </c>
      <c r="H412" s="174">
        <v>12.321725000000001</v>
      </c>
      <c r="I412" s="191">
        <v>0.25</v>
      </c>
      <c r="J412" s="187">
        <f t="shared" si="12"/>
        <v>9.2412937500000005</v>
      </c>
    </row>
    <row r="413" spans="1:10" ht="15.75">
      <c r="A413" s="53">
        <f t="shared" si="13"/>
        <v>409</v>
      </c>
      <c r="B413" s="119" t="s">
        <v>199</v>
      </c>
      <c r="C413" s="135" t="s">
        <v>1010</v>
      </c>
      <c r="D413" s="119" t="s">
        <v>1011</v>
      </c>
      <c r="E413" s="119" t="s">
        <v>211</v>
      </c>
      <c r="F413" s="119" t="s">
        <v>6</v>
      </c>
      <c r="G413" s="119">
        <v>1</v>
      </c>
      <c r="H413" s="174">
        <v>9.5712500000000009</v>
      </c>
      <c r="I413" s="191">
        <v>0.25</v>
      </c>
      <c r="J413" s="187">
        <f t="shared" si="12"/>
        <v>7.1784375000000011</v>
      </c>
    </row>
    <row r="414" spans="1:10" ht="15.75">
      <c r="A414" s="53">
        <f t="shared" si="13"/>
        <v>410</v>
      </c>
      <c r="B414" s="119" t="s">
        <v>199</v>
      </c>
      <c r="C414" s="131" t="s">
        <v>1012</v>
      </c>
      <c r="D414" s="120" t="s">
        <v>1013</v>
      </c>
      <c r="E414" s="119" t="s">
        <v>211</v>
      </c>
      <c r="F414" s="119" t="s">
        <v>6</v>
      </c>
      <c r="G414" s="119">
        <v>1</v>
      </c>
      <c r="H414" s="174">
        <v>11.072425000000001</v>
      </c>
      <c r="I414" s="191">
        <v>0.25</v>
      </c>
      <c r="J414" s="187">
        <f t="shared" si="12"/>
        <v>8.3043187500000002</v>
      </c>
    </row>
    <row r="415" spans="1:10" ht="15.75">
      <c r="A415" s="53">
        <f t="shared" si="13"/>
        <v>411</v>
      </c>
      <c r="B415" s="119" t="s">
        <v>199</v>
      </c>
      <c r="C415" s="131" t="s">
        <v>1014</v>
      </c>
      <c r="D415" s="120" t="s">
        <v>1015</v>
      </c>
      <c r="E415" s="119" t="s">
        <v>211</v>
      </c>
      <c r="F415" s="119" t="s">
        <v>6</v>
      </c>
      <c r="G415" s="119">
        <v>1</v>
      </c>
      <c r="H415" s="174">
        <v>17.298775000000003</v>
      </c>
      <c r="I415" s="191">
        <v>0.25</v>
      </c>
      <c r="J415" s="187">
        <f t="shared" si="12"/>
        <v>12.974081250000001</v>
      </c>
    </row>
    <row r="416" spans="1:10" ht="15.75">
      <c r="A416" s="53">
        <f t="shared" si="13"/>
        <v>412</v>
      </c>
      <c r="B416" s="119" t="s">
        <v>199</v>
      </c>
      <c r="C416" s="135" t="s">
        <v>1016</v>
      </c>
      <c r="D416" s="119" t="s">
        <v>1017</v>
      </c>
      <c r="E416" s="119" t="s">
        <v>211</v>
      </c>
      <c r="F416" s="119" t="s">
        <v>6</v>
      </c>
      <c r="G416" s="119">
        <v>1</v>
      </c>
      <c r="H416" s="174">
        <v>9.9238750000000007</v>
      </c>
      <c r="I416" s="191">
        <v>0.25</v>
      </c>
      <c r="J416" s="187">
        <f t="shared" si="12"/>
        <v>7.4429062500000001</v>
      </c>
    </row>
    <row r="417" spans="1:10" ht="15.75">
      <c r="A417" s="53">
        <f t="shared" si="13"/>
        <v>413</v>
      </c>
      <c r="B417" s="119" t="s">
        <v>199</v>
      </c>
      <c r="C417" s="135" t="s">
        <v>1018</v>
      </c>
      <c r="D417" s="119" t="s">
        <v>1019</v>
      </c>
      <c r="E417" s="119" t="s">
        <v>211</v>
      </c>
      <c r="F417" s="119" t="s">
        <v>6</v>
      </c>
      <c r="G417" s="119">
        <v>1</v>
      </c>
      <c r="H417" s="174">
        <v>12.811200000000001</v>
      </c>
      <c r="I417" s="191">
        <v>0.25</v>
      </c>
      <c r="J417" s="187">
        <f t="shared" si="12"/>
        <v>9.6084000000000014</v>
      </c>
    </row>
    <row r="418" spans="1:10" ht="15.75">
      <c r="A418" s="53">
        <f t="shared" si="13"/>
        <v>414</v>
      </c>
      <c r="B418" s="119" t="s">
        <v>199</v>
      </c>
      <c r="C418" s="135" t="s">
        <v>1020</v>
      </c>
      <c r="D418" s="119" t="s">
        <v>1021</v>
      </c>
      <c r="E418" s="119" t="s">
        <v>211</v>
      </c>
      <c r="F418" s="119" t="s">
        <v>6</v>
      </c>
      <c r="G418" s="119">
        <v>1</v>
      </c>
      <c r="H418" s="174">
        <v>12.906075000000001</v>
      </c>
      <c r="I418" s="191">
        <v>0.25</v>
      </c>
      <c r="J418" s="187">
        <f t="shared" si="12"/>
        <v>9.679556250000001</v>
      </c>
    </row>
    <row r="419" spans="1:10" ht="15.75">
      <c r="A419" s="53">
        <f t="shared" si="13"/>
        <v>415</v>
      </c>
      <c r="B419" s="119" t="s">
        <v>199</v>
      </c>
      <c r="C419" s="135" t="s">
        <v>1022</v>
      </c>
      <c r="D419" s="119" t="s">
        <v>1023</v>
      </c>
      <c r="E419" s="119" t="s">
        <v>211</v>
      </c>
      <c r="F419" s="119" t="s">
        <v>6</v>
      </c>
      <c r="G419" s="119">
        <v>1</v>
      </c>
      <c r="H419" s="174">
        <v>4.61435</v>
      </c>
      <c r="I419" s="191">
        <v>0.25</v>
      </c>
      <c r="J419" s="187">
        <f t="shared" si="12"/>
        <v>3.4607625</v>
      </c>
    </row>
    <row r="420" spans="1:10" ht="15.75">
      <c r="A420" s="53">
        <f t="shared" si="13"/>
        <v>416</v>
      </c>
      <c r="B420" s="119" t="s">
        <v>199</v>
      </c>
      <c r="C420" s="120" t="s">
        <v>1024</v>
      </c>
      <c r="D420" s="119" t="s">
        <v>1025</v>
      </c>
      <c r="E420" s="119" t="s">
        <v>211</v>
      </c>
      <c r="F420" s="119" t="s">
        <v>6</v>
      </c>
      <c r="G420" s="119">
        <v>1</v>
      </c>
      <c r="H420" s="174">
        <v>5.440500000000001</v>
      </c>
      <c r="I420" s="191">
        <v>0.25</v>
      </c>
      <c r="J420" s="187">
        <f t="shared" si="12"/>
        <v>4.080375000000001</v>
      </c>
    </row>
    <row r="421" spans="1:10" ht="15.75">
      <c r="A421" s="53">
        <f t="shared" si="13"/>
        <v>417</v>
      </c>
      <c r="B421" s="119" t="s">
        <v>199</v>
      </c>
      <c r="C421" s="120" t="s">
        <v>1026</v>
      </c>
      <c r="D421" s="119" t="s">
        <v>1027</v>
      </c>
      <c r="E421" s="119" t="s">
        <v>211</v>
      </c>
      <c r="F421" s="119" t="s">
        <v>6</v>
      </c>
      <c r="G421" s="119">
        <v>1</v>
      </c>
      <c r="H421" s="174">
        <v>5.440500000000001</v>
      </c>
      <c r="I421" s="191">
        <v>0.25</v>
      </c>
      <c r="J421" s="187">
        <f t="shared" si="12"/>
        <v>4.080375000000001</v>
      </c>
    </row>
    <row r="422" spans="1:10" ht="15.75">
      <c r="A422" s="53">
        <f t="shared" si="13"/>
        <v>418</v>
      </c>
      <c r="B422" s="119" t="s">
        <v>199</v>
      </c>
      <c r="C422" s="120" t="s">
        <v>1028</v>
      </c>
      <c r="D422" s="119" t="s">
        <v>1029</v>
      </c>
      <c r="E422" s="119" t="s">
        <v>211</v>
      </c>
      <c r="F422" s="119" t="s">
        <v>6</v>
      </c>
      <c r="G422" s="119">
        <v>1</v>
      </c>
      <c r="H422" s="174">
        <v>6.1457499999999996</v>
      </c>
      <c r="I422" s="191">
        <v>0.25</v>
      </c>
      <c r="J422" s="187">
        <f t="shared" si="12"/>
        <v>4.6093124999999997</v>
      </c>
    </row>
    <row r="423" spans="1:10" ht="15.75">
      <c r="A423" s="53">
        <f t="shared" si="13"/>
        <v>419</v>
      </c>
      <c r="B423" s="119" t="s">
        <v>199</v>
      </c>
      <c r="C423" s="120" t="s">
        <v>1030</v>
      </c>
      <c r="D423" s="119" t="s">
        <v>1031</v>
      </c>
      <c r="E423" s="119" t="s">
        <v>211</v>
      </c>
      <c r="F423" s="119" t="s">
        <v>6</v>
      </c>
      <c r="G423" s="119">
        <v>1</v>
      </c>
      <c r="H423" s="174">
        <v>6.1457499999999996</v>
      </c>
      <c r="I423" s="191">
        <v>0.25</v>
      </c>
      <c r="J423" s="187">
        <f t="shared" si="12"/>
        <v>4.6093124999999997</v>
      </c>
    </row>
    <row r="424" spans="1:10" ht="15.75">
      <c r="A424" s="53">
        <f t="shared" si="13"/>
        <v>420</v>
      </c>
      <c r="B424" s="119" t="s">
        <v>199</v>
      </c>
      <c r="C424" s="120" t="s">
        <v>1032</v>
      </c>
      <c r="D424" s="119" t="s">
        <v>1033</v>
      </c>
      <c r="E424" s="119" t="s">
        <v>211</v>
      </c>
      <c r="F424" s="119" t="s">
        <v>6</v>
      </c>
      <c r="G424" s="119">
        <v>1</v>
      </c>
      <c r="H424" s="174">
        <v>12.815400000000002</v>
      </c>
      <c r="I424" s="191">
        <v>0.25</v>
      </c>
      <c r="J424" s="187">
        <f t="shared" si="12"/>
        <v>9.6115500000000011</v>
      </c>
    </row>
    <row r="425" spans="1:10" ht="15.75">
      <c r="A425" s="53">
        <f t="shared" si="13"/>
        <v>421</v>
      </c>
      <c r="B425" s="119" t="s">
        <v>199</v>
      </c>
      <c r="C425" s="120" t="s">
        <v>1034</v>
      </c>
      <c r="D425" s="119" t="s">
        <v>1035</v>
      </c>
      <c r="E425" s="119" t="s">
        <v>211</v>
      </c>
      <c r="F425" s="119" t="s">
        <v>6</v>
      </c>
      <c r="G425" s="119">
        <v>1</v>
      </c>
      <c r="H425" s="174">
        <v>11.304150000000002</v>
      </c>
      <c r="I425" s="191">
        <v>0.25</v>
      </c>
      <c r="J425" s="187">
        <f t="shared" si="12"/>
        <v>8.4781125000000017</v>
      </c>
    </row>
    <row r="426" spans="1:10" ht="15.75">
      <c r="A426" s="53">
        <f t="shared" si="13"/>
        <v>422</v>
      </c>
      <c r="B426" s="119" t="s">
        <v>199</v>
      </c>
      <c r="C426" s="120" t="s">
        <v>1036</v>
      </c>
      <c r="D426" s="119" t="s">
        <v>1037</v>
      </c>
      <c r="E426" s="119" t="s">
        <v>211</v>
      </c>
      <c r="F426" s="119" t="s">
        <v>6</v>
      </c>
      <c r="G426" s="119">
        <v>1</v>
      </c>
      <c r="H426" s="174">
        <v>6.9</v>
      </c>
      <c r="I426" s="191">
        <v>0.25</v>
      </c>
      <c r="J426" s="187">
        <f t="shared" si="12"/>
        <v>5.1750000000000007</v>
      </c>
    </row>
    <row r="427" spans="1:10" ht="15.75">
      <c r="A427" s="53">
        <f t="shared" si="13"/>
        <v>423</v>
      </c>
      <c r="B427" s="119" t="s">
        <v>199</v>
      </c>
      <c r="C427" s="120" t="s">
        <v>1038</v>
      </c>
      <c r="D427" s="119" t="s">
        <v>1039</v>
      </c>
      <c r="E427" s="119" t="s">
        <v>211</v>
      </c>
      <c r="F427" s="119" t="s">
        <v>6</v>
      </c>
      <c r="G427" s="119">
        <v>1</v>
      </c>
      <c r="H427" s="174">
        <v>5.440500000000001</v>
      </c>
      <c r="I427" s="191">
        <v>0.25</v>
      </c>
      <c r="J427" s="187">
        <f t="shared" si="12"/>
        <v>4.080375000000001</v>
      </c>
    </row>
    <row r="428" spans="1:10" ht="15.75">
      <c r="A428" s="53">
        <f t="shared" si="13"/>
        <v>424</v>
      </c>
      <c r="B428" s="119" t="s">
        <v>199</v>
      </c>
      <c r="C428" s="136" t="s">
        <v>1040</v>
      </c>
      <c r="D428" s="121" t="s">
        <v>1041</v>
      </c>
      <c r="E428" s="119" t="s">
        <v>211</v>
      </c>
      <c r="F428" s="119" t="s">
        <v>6</v>
      </c>
      <c r="G428" s="119">
        <v>1</v>
      </c>
      <c r="H428" s="174">
        <v>3.8110000000000004</v>
      </c>
      <c r="I428" s="191">
        <v>0.25</v>
      </c>
      <c r="J428" s="187">
        <f t="shared" si="12"/>
        <v>2.8582500000000004</v>
      </c>
    </row>
    <row r="429" spans="1:10" ht="15.75">
      <c r="A429" s="53">
        <f t="shared" si="13"/>
        <v>425</v>
      </c>
      <c r="B429" s="119" t="s">
        <v>199</v>
      </c>
      <c r="C429" s="137" t="s">
        <v>1042</v>
      </c>
      <c r="D429" s="119" t="s">
        <v>1043</v>
      </c>
      <c r="E429" s="119" t="s">
        <v>211</v>
      </c>
      <c r="F429" s="119" t="s">
        <v>6</v>
      </c>
      <c r="G429" s="119">
        <v>1</v>
      </c>
      <c r="H429" s="174">
        <v>2.1012</v>
      </c>
      <c r="I429" s="191">
        <v>0.25</v>
      </c>
      <c r="J429" s="187">
        <f t="shared" si="12"/>
        <v>1.5758999999999999</v>
      </c>
    </row>
    <row r="430" spans="1:10" ht="15.75">
      <c r="A430" s="53">
        <f t="shared" si="13"/>
        <v>426</v>
      </c>
      <c r="B430" s="119" t="s">
        <v>199</v>
      </c>
      <c r="C430" s="137" t="s">
        <v>1044</v>
      </c>
      <c r="D430" s="119" t="s">
        <v>1045</v>
      </c>
      <c r="E430" s="119" t="s">
        <v>211</v>
      </c>
      <c r="F430" s="119" t="s">
        <v>6</v>
      </c>
      <c r="G430" s="119">
        <v>1</v>
      </c>
      <c r="H430" s="174">
        <v>0.20600000000000002</v>
      </c>
      <c r="I430" s="191">
        <v>0.25</v>
      </c>
      <c r="J430" s="187">
        <f t="shared" si="12"/>
        <v>0.15450000000000003</v>
      </c>
    </row>
    <row r="431" spans="1:10" ht="15.75">
      <c r="A431" s="53">
        <f t="shared" si="13"/>
        <v>427</v>
      </c>
      <c r="B431" s="119" t="s">
        <v>199</v>
      </c>
      <c r="C431" s="137" t="s">
        <v>1046</v>
      </c>
      <c r="D431" s="121" t="s">
        <v>1047</v>
      </c>
      <c r="E431" s="119" t="s">
        <v>211</v>
      </c>
      <c r="F431" s="119" t="s">
        <v>6</v>
      </c>
      <c r="G431" s="119">
        <v>1</v>
      </c>
      <c r="H431" s="174">
        <v>1.4008</v>
      </c>
      <c r="I431" s="191">
        <v>0.25</v>
      </c>
      <c r="J431" s="187">
        <f t="shared" si="12"/>
        <v>1.0506</v>
      </c>
    </row>
    <row r="432" spans="1:10" ht="15.75">
      <c r="A432" s="53">
        <f t="shared" si="13"/>
        <v>428</v>
      </c>
      <c r="B432" s="119" t="s">
        <v>199</v>
      </c>
      <c r="C432" s="121" t="s">
        <v>1048</v>
      </c>
      <c r="D432" s="121" t="s">
        <v>1049</v>
      </c>
      <c r="E432" s="119" t="s">
        <v>211</v>
      </c>
      <c r="F432" s="119" t="s">
        <v>6</v>
      </c>
      <c r="G432" s="119">
        <v>1</v>
      </c>
      <c r="H432" s="174">
        <v>2.33</v>
      </c>
      <c r="I432" s="191">
        <v>0.25</v>
      </c>
      <c r="J432" s="187">
        <f t="shared" si="12"/>
        <v>1.7475000000000001</v>
      </c>
    </row>
    <row r="433" spans="1:10" ht="15.75">
      <c r="A433" s="53">
        <f t="shared" si="13"/>
        <v>429</v>
      </c>
      <c r="B433" s="119" t="s">
        <v>199</v>
      </c>
      <c r="C433" s="121" t="s">
        <v>1050</v>
      </c>
      <c r="D433" s="121" t="s">
        <v>1049</v>
      </c>
      <c r="E433" s="119" t="s">
        <v>211</v>
      </c>
      <c r="F433" s="119" t="s">
        <v>6</v>
      </c>
      <c r="G433" s="119">
        <v>1</v>
      </c>
      <c r="H433" s="174">
        <v>1.9982</v>
      </c>
      <c r="I433" s="191">
        <v>0.25</v>
      </c>
      <c r="J433" s="187">
        <f t="shared" si="12"/>
        <v>1.49865</v>
      </c>
    </row>
    <row r="434" spans="1:10" ht="15.75">
      <c r="A434" s="53">
        <f t="shared" si="13"/>
        <v>430</v>
      </c>
      <c r="B434" s="119" t="s">
        <v>199</v>
      </c>
      <c r="C434" s="121" t="s">
        <v>1051</v>
      </c>
      <c r="D434" s="121" t="s">
        <v>1052</v>
      </c>
      <c r="E434" s="119" t="s">
        <v>211</v>
      </c>
      <c r="F434" s="119" t="s">
        <v>6</v>
      </c>
      <c r="G434" s="119">
        <v>1</v>
      </c>
      <c r="H434" s="174">
        <v>2.3277999999999999</v>
      </c>
      <c r="I434" s="191">
        <v>0.25</v>
      </c>
      <c r="J434" s="187">
        <f t="shared" si="12"/>
        <v>1.7458499999999999</v>
      </c>
    </row>
    <row r="435" spans="1:10" ht="15.75">
      <c r="A435" s="53">
        <f t="shared" si="13"/>
        <v>431</v>
      </c>
      <c r="B435" s="119" t="s">
        <v>199</v>
      </c>
      <c r="C435" s="137" t="s">
        <v>1053</v>
      </c>
      <c r="D435" s="121" t="s">
        <v>1054</v>
      </c>
      <c r="E435" s="119" t="s">
        <v>211</v>
      </c>
      <c r="F435" s="119" t="s">
        <v>6</v>
      </c>
      <c r="G435" s="119">
        <v>1</v>
      </c>
      <c r="H435" s="174">
        <v>0.80600000000000005</v>
      </c>
      <c r="I435" s="191">
        <v>0.25</v>
      </c>
      <c r="J435" s="187">
        <f t="shared" si="12"/>
        <v>0.60450000000000004</v>
      </c>
    </row>
    <row r="436" spans="1:10" ht="15.75">
      <c r="A436" s="53">
        <f t="shared" si="13"/>
        <v>432</v>
      </c>
      <c r="B436" s="119" t="s">
        <v>199</v>
      </c>
      <c r="C436" s="137" t="s">
        <v>1055</v>
      </c>
      <c r="D436" s="121" t="s">
        <v>1056</v>
      </c>
      <c r="E436" s="119" t="s">
        <v>211</v>
      </c>
      <c r="F436" s="119" t="s">
        <v>6</v>
      </c>
      <c r="G436" s="119">
        <v>1</v>
      </c>
      <c r="H436" s="174">
        <v>3.9494000000000002</v>
      </c>
      <c r="I436" s="191">
        <v>0.25</v>
      </c>
      <c r="J436" s="187">
        <f t="shared" si="12"/>
        <v>2.9620500000000001</v>
      </c>
    </row>
    <row r="437" spans="1:10" ht="15.75">
      <c r="A437" s="53">
        <f t="shared" si="13"/>
        <v>433</v>
      </c>
      <c r="B437" s="119" t="s">
        <v>199</v>
      </c>
      <c r="C437" s="137" t="s">
        <v>1057</v>
      </c>
      <c r="D437" s="121" t="s">
        <v>1058</v>
      </c>
      <c r="E437" s="119" t="s">
        <v>211</v>
      </c>
      <c r="F437" s="119" t="s">
        <v>6</v>
      </c>
      <c r="G437" s="119">
        <v>1</v>
      </c>
      <c r="H437" s="174">
        <v>1.14855</v>
      </c>
      <c r="I437" s="191">
        <v>0.25</v>
      </c>
      <c r="J437" s="187">
        <f t="shared" si="12"/>
        <v>0.86141249999999991</v>
      </c>
    </row>
    <row r="438" spans="1:10" ht="15.75">
      <c r="A438" s="53">
        <f t="shared" si="13"/>
        <v>434</v>
      </c>
      <c r="B438" s="119" t="s">
        <v>199</v>
      </c>
      <c r="C438" s="137" t="s">
        <v>1059</v>
      </c>
      <c r="D438" s="121" t="s">
        <v>1060</v>
      </c>
      <c r="E438" s="119" t="s">
        <v>211</v>
      </c>
      <c r="F438" s="119" t="s">
        <v>6</v>
      </c>
      <c r="G438" s="119">
        <v>1</v>
      </c>
      <c r="H438" s="174">
        <v>1.5314000000000001</v>
      </c>
      <c r="I438" s="191">
        <v>0.25</v>
      </c>
      <c r="J438" s="187">
        <f t="shared" si="12"/>
        <v>1.1485500000000002</v>
      </c>
    </row>
    <row r="439" spans="1:10" ht="15.75">
      <c r="A439" s="53">
        <f t="shared" si="13"/>
        <v>435</v>
      </c>
      <c r="B439" s="119" t="s">
        <v>199</v>
      </c>
      <c r="C439" s="137" t="s">
        <v>1061</v>
      </c>
      <c r="D439" s="121" t="s">
        <v>1062</v>
      </c>
      <c r="E439" s="119" t="s">
        <v>211</v>
      </c>
      <c r="F439" s="119" t="s">
        <v>6</v>
      </c>
      <c r="G439" s="119">
        <v>1</v>
      </c>
      <c r="H439" s="174">
        <v>1.5314000000000001</v>
      </c>
      <c r="I439" s="191">
        <v>0.25</v>
      </c>
      <c r="J439" s="187">
        <f t="shared" si="12"/>
        <v>1.1485500000000002</v>
      </c>
    </row>
    <row r="440" spans="1:10" ht="15.75">
      <c r="A440" s="53">
        <f t="shared" si="13"/>
        <v>436</v>
      </c>
      <c r="B440" s="119" t="s">
        <v>199</v>
      </c>
      <c r="C440" s="137" t="s">
        <v>1063</v>
      </c>
      <c r="D440" s="121" t="s">
        <v>1064</v>
      </c>
      <c r="E440" s="119" t="s">
        <v>211</v>
      </c>
      <c r="F440" s="119" t="s">
        <v>6</v>
      </c>
      <c r="G440" s="119">
        <v>1</v>
      </c>
      <c r="H440" s="174">
        <v>1.5314000000000001</v>
      </c>
      <c r="I440" s="191">
        <v>0.25</v>
      </c>
      <c r="J440" s="187">
        <f t="shared" si="12"/>
        <v>1.1485500000000002</v>
      </c>
    </row>
    <row r="441" spans="1:10" ht="15.75">
      <c r="A441" s="53">
        <f t="shared" si="13"/>
        <v>437</v>
      </c>
      <c r="B441" s="119" t="s">
        <v>199</v>
      </c>
      <c r="C441" s="120" t="s">
        <v>1065</v>
      </c>
      <c r="D441" s="119" t="s">
        <v>1066</v>
      </c>
      <c r="E441" s="119" t="s">
        <v>211</v>
      </c>
      <c r="F441" s="119" t="s">
        <v>6</v>
      </c>
      <c r="G441" s="119">
        <v>1</v>
      </c>
      <c r="H441" s="174">
        <v>229.558875</v>
      </c>
      <c r="I441" s="191">
        <v>0.25</v>
      </c>
      <c r="J441" s="187">
        <f t="shared" si="12"/>
        <v>172.16915625000001</v>
      </c>
    </row>
    <row r="442" spans="1:10" ht="15.75">
      <c r="A442" s="53">
        <f t="shared" si="13"/>
        <v>438</v>
      </c>
      <c r="B442" s="119" t="s">
        <v>199</v>
      </c>
      <c r="C442" s="120" t="s">
        <v>1067</v>
      </c>
      <c r="D442" s="119" t="s">
        <v>1068</v>
      </c>
      <c r="E442" s="119" t="s">
        <v>211</v>
      </c>
      <c r="F442" s="119" t="s">
        <v>6</v>
      </c>
      <c r="G442" s="119">
        <v>1</v>
      </c>
      <c r="H442" s="174">
        <v>198.1148</v>
      </c>
      <c r="I442" s="191">
        <v>0.25</v>
      </c>
      <c r="J442" s="187">
        <f t="shared" si="12"/>
        <v>148.58609999999999</v>
      </c>
    </row>
    <row r="443" spans="1:10" ht="15.75">
      <c r="A443" s="53">
        <f t="shared" si="13"/>
        <v>439</v>
      </c>
      <c r="B443" s="119" t="s">
        <v>199</v>
      </c>
      <c r="C443" s="120" t="s">
        <v>1069</v>
      </c>
      <c r="D443" s="119" t="s">
        <v>1070</v>
      </c>
      <c r="E443" s="119" t="s">
        <v>211</v>
      </c>
      <c r="F443" s="119" t="s">
        <v>6</v>
      </c>
      <c r="G443" s="119">
        <v>1</v>
      </c>
      <c r="H443" s="174">
        <v>198.1148</v>
      </c>
      <c r="I443" s="191">
        <v>0.25</v>
      </c>
      <c r="J443" s="187">
        <f t="shared" si="12"/>
        <v>148.58609999999999</v>
      </c>
    </row>
    <row r="444" spans="1:10" ht="30">
      <c r="A444" s="53">
        <f t="shared" si="13"/>
        <v>440</v>
      </c>
      <c r="B444" s="119" t="s">
        <v>199</v>
      </c>
      <c r="C444" s="121" t="s">
        <v>1071</v>
      </c>
      <c r="D444" s="121" t="s">
        <v>1072</v>
      </c>
      <c r="E444" s="119" t="s">
        <v>211</v>
      </c>
      <c r="F444" s="119" t="s">
        <v>6</v>
      </c>
      <c r="G444" s="119">
        <v>1</v>
      </c>
      <c r="H444" s="174">
        <v>4564.206725</v>
      </c>
      <c r="I444" s="191">
        <v>0.25</v>
      </c>
      <c r="J444" s="187">
        <f t="shared" si="12"/>
        <v>3423.15504375</v>
      </c>
    </row>
    <row r="445" spans="1:10" ht="30">
      <c r="A445" s="53">
        <f t="shared" si="13"/>
        <v>441</v>
      </c>
      <c r="B445" s="119" t="s">
        <v>199</v>
      </c>
      <c r="C445" s="121" t="s">
        <v>1073</v>
      </c>
      <c r="D445" s="121" t="s">
        <v>1074</v>
      </c>
      <c r="E445" s="119" t="s">
        <v>211</v>
      </c>
      <c r="F445" s="119" t="s">
        <v>6</v>
      </c>
      <c r="G445" s="119">
        <v>1</v>
      </c>
      <c r="H445" s="174">
        <v>6850.0025750000004</v>
      </c>
      <c r="I445" s="191">
        <v>0.25</v>
      </c>
      <c r="J445" s="187">
        <f t="shared" si="12"/>
        <v>5137.5019312500008</v>
      </c>
    </row>
    <row r="446" spans="1:10" ht="15.75">
      <c r="A446" s="53">
        <f t="shared" si="13"/>
        <v>442</v>
      </c>
      <c r="B446" s="119" t="s">
        <v>199</v>
      </c>
      <c r="C446" s="121" t="s">
        <v>1075</v>
      </c>
      <c r="D446" s="121" t="s">
        <v>1076</v>
      </c>
      <c r="E446" s="119" t="s">
        <v>211</v>
      </c>
      <c r="F446" s="119" t="s">
        <v>6</v>
      </c>
      <c r="G446" s="119">
        <v>1</v>
      </c>
      <c r="H446" s="174">
        <v>4254.4710000000005</v>
      </c>
      <c r="I446" s="191">
        <v>0.25</v>
      </c>
      <c r="J446" s="187">
        <f t="shared" si="12"/>
        <v>3190.8532500000001</v>
      </c>
    </row>
    <row r="447" spans="1:10" ht="30">
      <c r="A447" s="53">
        <f t="shared" si="13"/>
        <v>443</v>
      </c>
      <c r="B447" s="119" t="s">
        <v>199</v>
      </c>
      <c r="C447" s="121" t="s">
        <v>1077</v>
      </c>
      <c r="D447" s="121" t="s">
        <v>1078</v>
      </c>
      <c r="E447" s="119" t="s">
        <v>211</v>
      </c>
      <c r="F447" s="119" t="s">
        <v>6</v>
      </c>
      <c r="G447" s="119">
        <v>1</v>
      </c>
      <c r="H447" s="174">
        <v>4988.3743000000004</v>
      </c>
      <c r="I447" s="191">
        <v>0.25</v>
      </c>
      <c r="J447" s="187">
        <f t="shared" si="12"/>
        <v>3741.2807250000005</v>
      </c>
    </row>
    <row r="448" spans="1:10" ht="30">
      <c r="A448" s="53">
        <f t="shared" si="13"/>
        <v>444</v>
      </c>
      <c r="B448" s="119" t="s">
        <v>199</v>
      </c>
      <c r="C448" s="121" t="s">
        <v>1079</v>
      </c>
      <c r="D448" s="121" t="s">
        <v>1080</v>
      </c>
      <c r="E448" s="119" t="s">
        <v>211</v>
      </c>
      <c r="F448" s="119" t="s">
        <v>6</v>
      </c>
      <c r="G448" s="119">
        <v>1</v>
      </c>
      <c r="H448" s="174">
        <v>7330.1670000000004</v>
      </c>
      <c r="I448" s="191">
        <v>0.25</v>
      </c>
      <c r="J448" s="187">
        <f t="shared" si="12"/>
        <v>5497.6252500000001</v>
      </c>
    </row>
    <row r="449" spans="1:10" ht="15.75">
      <c r="A449" s="53">
        <f t="shared" si="13"/>
        <v>445</v>
      </c>
      <c r="B449" s="119" t="s">
        <v>199</v>
      </c>
      <c r="C449" s="121" t="s">
        <v>1081</v>
      </c>
      <c r="D449" s="121" t="s">
        <v>1082</v>
      </c>
      <c r="E449" s="119" t="s">
        <v>211</v>
      </c>
      <c r="F449" s="119" t="s">
        <v>6</v>
      </c>
      <c r="G449" s="119">
        <v>1</v>
      </c>
      <c r="H449" s="174">
        <v>5795.95</v>
      </c>
      <c r="I449" s="191">
        <v>0.25</v>
      </c>
      <c r="J449" s="187">
        <f t="shared" si="12"/>
        <v>4346.9624999999996</v>
      </c>
    </row>
    <row r="450" spans="1:10" ht="15.75">
      <c r="A450" s="53">
        <f t="shared" si="13"/>
        <v>446</v>
      </c>
      <c r="B450" s="119" t="s">
        <v>199</v>
      </c>
      <c r="C450" s="121" t="s">
        <v>1083</v>
      </c>
      <c r="D450" s="121" t="s">
        <v>1084</v>
      </c>
      <c r="E450" s="119" t="s">
        <v>211</v>
      </c>
      <c r="F450" s="119" t="s">
        <v>6</v>
      </c>
      <c r="G450" s="119">
        <v>1</v>
      </c>
      <c r="H450" s="174">
        <v>6226.35</v>
      </c>
      <c r="I450" s="191">
        <v>0.25</v>
      </c>
      <c r="J450" s="187">
        <f t="shared" si="12"/>
        <v>4669.7625000000007</v>
      </c>
    </row>
    <row r="451" spans="1:10" ht="15.75">
      <c r="A451" s="53">
        <f t="shared" si="13"/>
        <v>447</v>
      </c>
      <c r="B451" s="119" t="s">
        <v>199</v>
      </c>
      <c r="C451" s="121" t="s">
        <v>1085</v>
      </c>
      <c r="D451" s="121" t="s">
        <v>1086</v>
      </c>
      <c r="E451" s="119" t="s">
        <v>211</v>
      </c>
      <c r="F451" s="119" t="s">
        <v>6</v>
      </c>
      <c r="G451" s="119">
        <v>1</v>
      </c>
      <c r="H451" s="174">
        <v>177.954725</v>
      </c>
      <c r="I451" s="191">
        <v>0.25</v>
      </c>
      <c r="J451" s="187">
        <f t="shared" si="12"/>
        <v>133.46604374999998</v>
      </c>
    </row>
    <row r="452" spans="1:10" ht="15.75">
      <c r="A452" s="53">
        <f t="shared" si="13"/>
        <v>448</v>
      </c>
      <c r="B452" s="119" t="s">
        <v>199</v>
      </c>
      <c r="C452" s="121" t="s">
        <v>1087</v>
      </c>
      <c r="D452" s="121" t="s">
        <v>1088</v>
      </c>
      <c r="E452" s="119" t="s">
        <v>211</v>
      </c>
      <c r="F452" s="119" t="s">
        <v>6</v>
      </c>
      <c r="G452" s="119">
        <v>1</v>
      </c>
      <c r="H452" s="174">
        <v>61.991475000000008</v>
      </c>
      <c r="I452" s="191">
        <v>0.25</v>
      </c>
      <c r="J452" s="187">
        <f t="shared" si="12"/>
        <v>46.493606250000006</v>
      </c>
    </row>
    <row r="453" spans="1:10" ht="15.75">
      <c r="A453" s="53">
        <f t="shared" si="13"/>
        <v>449</v>
      </c>
      <c r="B453" s="119" t="s">
        <v>199</v>
      </c>
      <c r="C453" s="121" t="s">
        <v>1089</v>
      </c>
      <c r="D453" s="121" t="s">
        <v>1090</v>
      </c>
      <c r="E453" s="119" t="s">
        <v>211</v>
      </c>
      <c r="F453" s="119" t="s">
        <v>6</v>
      </c>
      <c r="G453" s="119">
        <v>1</v>
      </c>
      <c r="H453" s="174">
        <v>40.622400000000006</v>
      </c>
      <c r="I453" s="191">
        <v>0.25</v>
      </c>
      <c r="J453" s="187">
        <f t="shared" ref="J453:J516" si="14">H453*(1-I453)</f>
        <v>30.466800000000006</v>
      </c>
    </row>
    <row r="454" spans="1:10" ht="15.75">
      <c r="A454" s="53">
        <f t="shared" si="13"/>
        <v>450</v>
      </c>
      <c r="B454" s="119" t="s">
        <v>199</v>
      </c>
      <c r="C454" s="121" t="s">
        <v>1091</v>
      </c>
      <c r="D454" s="121" t="s">
        <v>1092</v>
      </c>
      <c r="E454" s="119" t="s">
        <v>211</v>
      </c>
      <c r="F454" s="119" t="s">
        <v>6</v>
      </c>
      <c r="G454" s="119">
        <v>1</v>
      </c>
      <c r="H454" s="174">
        <v>99.954075000000003</v>
      </c>
      <c r="I454" s="191">
        <v>0.25</v>
      </c>
      <c r="J454" s="187">
        <f t="shared" si="14"/>
        <v>74.965556250000006</v>
      </c>
    </row>
    <row r="455" spans="1:10" ht="15.75">
      <c r="A455" s="53">
        <f t="shared" ref="A455:A518" si="15">A454+1</f>
        <v>451</v>
      </c>
      <c r="B455" s="119" t="s">
        <v>199</v>
      </c>
      <c r="C455" s="121" t="s">
        <v>1093</v>
      </c>
      <c r="D455" s="121" t="s">
        <v>1094</v>
      </c>
      <c r="E455" s="119" t="s">
        <v>211</v>
      </c>
      <c r="F455" s="119" t="s">
        <v>6</v>
      </c>
      <c r="G455" s="119">
        <v>1</v>
      </c>
      <c r="H455" s="174">
        <v>24.865100000000002</v>
      </c>
      <c r="I455" s="191">
        <v>0.25</v>
      </c>
      <c r="J455" s="187">
        <f t="shared" si="14"/>
        <v>18.648825000000002</v>
      </c>
    </row>
    <row r="456" spans="1:10" ht="15.75">
      <c r="A456" s="53">
        <f t="shared" si="15"/>
        <v>452</v>
      </c>
      <c r="B456" s="119" t="s">
        <v>199</v>
      </c>
      <c r="C456" s="121" t="s">
        <v>1095</v>
      </c>
      <c r="D456" s="121" t="s">
        <v>1096</v>
      </c>
      <c r="E456" s="119" t="s">
        <v>211</v>
      </c>
      <c r="F456" s="119" t="s">
        <v>6</v>
      </c>
      <c r="G456" s="119">
        <v>1</v>
      </c>
      <c r="H456" s="174">
        <v>110.825</v>
      </c>
      <c r="I456" s="191">
        <v>0.25</v>
      </c>
      <c r="J456" s="187">
        <f t="shared" si="14"/>
        <v>83.118750000000006</v>
      </c>
    </row>
    <row r="457" spans="1:10" ht="15.75">
      <c r="A457" s="53">
        <f t="shared" si="15"/>
        <v>453</v>
      </c>
      <c r="B457" s="119" t="s">
        <v>199</v>
      </c>
      <c r="C457" s="121" t="s">
        <v>1097</v>
      </c>
      <c r="D457" s="121" t="s">
        <v>1098</v>
      </c>
      <c r="E457" s="119" t="s">
        <v>211</v>
      </c>
      <c r="F457" s="119" t="s">
        <v>6</v>
      </c>
      <c r="G457" s="119">
        <v>1</v>
      </c>
      <c r="H457" s="174">
        <v>100.85075000000001</v>
      </c>
      <c r="I457" s="191">
        <v>0.25</v>
      </c>
      <c r="J457" s="187">
        <f t="shared" si="14"/>
        <v>75.638062500000004</v>
      </c>
    </row>
    <row r="458" spans="1:10" ht="15.75">
      <c r="A458" s="53">
        <f t="shared" si="15"/>
        <v>454</v>
      </c>
      <c r="B458" s="119" t="s">
        <v>199</v>
      </c>
      <c r="C458" s="121" t="s">
        <v>1099</v>
      </c>
      <c r="D458" s="121" t="s">
        <v>1100</v>
      </c>
      <c r="E458" s="119" t="s">
        <v>211</v>
      </c>
      <c r="F458" s="119" t="s">
        <v>6</v>
      </c>
      <c r="G458" s="119">
        <v>1</v>
      </c>
      <c r="H458" s="174">
        <v>54.787850000000006</v>
      </c>
      <c r="I458" s="191">
        <v>0.25</v>
      </c>
      <c r="J458" s="187">
        <f t="shared" si="14"/>
        <v>41.090887500000008</v>
      </c>
    </row>
    <row r="459" spans="1:10" ht="15.75">
      <c r="A459" s="53">
        <f t="shared" si="15"/>
        <v>455</v>
      </c>
      <c r="B459" s="119" t="s">
        <v>199</v>
      </c>
      <c r="C459" s="121" t="s">
        <v>1101</v>
      </c>
      <c r="D459" s="121" t="s">
        <v>1102</v>
      </c>
      <c r="E459" s="119" t="s">
        <v>211</v>
      </c>
      <c r="F459" s="119" t="s">
        <v>6</v>
      </c>
      <c r="G459" s="119">
        <v>1</v>
      </c>
      <c r="H459" s="174">
        <v>1711.6619000000003</v>
      </c>
      <c r="I459" s="191">
        <v>0.25</v>
      </c>
      <c r="J459" s="187">
        <f t="shared" si="14"/>
        <v>1283.7464250000003</v>
      </c>
    </row>
    <row r="460" spans="1:10" ht="15.75">
      <c r="A460" s="53">
        <f t="shared" si="15"/>
        <v>456</v>
      </c>
      <c r="B460" s="119" t="s">
        <v>199</v>
      </c>
      <c r="C460" s="121" t="s">
        <v>1103</v>
      </c>
      <c r="D460" s="121" t="s">
        <v>1104</v>
      </c>
      <c r="E460" s="119" t="s">
        <v>211</v>
      </c>
      <c r="F460" s="119" t="s">
        <v>6</v>
      </c>
      <c r="G460" s="119">
        <v>1</v>
      </c>
      <c r="H460" s="174">
        <v>454.34219999999999</v>
      </c>
      <c r="I460" s="191">
        <v>0.25</v>
      </c>
      <c r="J460" s="187">
        <f t="shared" si="14"/>
        <v>340.75664999999998</v>
      </c>
    </row>
    <row r="461" spans="1:10" ht="15.75">
      <c r="A461" s="53">
        <f t="shared" si="15"/>
        <v>457</v>
      </c>
      <c r="B461" s="119" t="s">
        <v>199</v>
      </c>
      <c r="C461" s="121" t="s">
        <v>1105</v>
      </c>
      <c r="D461" s="121" t="s">
        <v>1106</v>
      </c>
      <c r="E461" s="119" t="s">
        <v>211</v>
      </c>
      <c r="F461" s="119" t="s">
        <v>6</v>
      </c>
      <c r="G461" s="119">
        <v>1</v>
      </c>
      <c r="H461" s="174">
        <v>106.30132500000001</v>
      </c>
      <c r="I461" s="191">
        <v>0.25</v>
      </c>
      <c r="J461" s="187">
        <f t="shared" si="14"/>
        <v>79.725993750000001</v>
      </c>
    </row>
    <row r="462" spans="1:10" ht="15.75">
      <c r="A462" s="53">
        <f t="shared" si="15"/>
        <v>458</v>
      </c>
      <c r="B462" s="119" t="s">
        <v>199</v>
      </c>
      <c r="C462" s="119" t="s">
        <v>1107</v>
      </c>
      <c r="D462" s="119" t="s">
        <v>1108</v>
      </c>
      <c r="E462" s="119" t="s">
        <v>211</v>
      </c>
      <c r="F462" s="119" t="s">
        <v>6</v>
      </c>
      <c r="G462" s="119">
        <v>1</v>
      </c>
      <c r="H462" s="174">
        <v>333.98625000000004</v>
      </c>
      <c r="I462" s="191">
        <v>0.25</v>
      </c>
      <c r="J462" s="187">
        <f t="shared" si="14"/>
        <v>250.48968750000003</v>
      </c>
    </row>
    <row r="463" spans="1:10" ht="15.75">
      <c r="A463" s="53">
        <f t="shared" si="15"/>
        <v>459</v>
      </c>
      <c r="B463" s="119" t="s">
        <v>199</v>
      </c>
      <c r="C463" s="121" t="s">
        <v>1109</v>
      </c>
      <c r="D463" s="121" t="s">
        <v>1110</v>
      </c>
      <c r="E463" s="119" t="s">
        <v>211</v>
      </c>
      <c r="F463" s="119" t="s">
        <v>6</v>
      </c>
      <c r="G463" s="119">
        <v>1</v>
      </c>
      <c r="H463" s="174">
        <v>2055.3000000000002</v>
      </c>
      <c r="I463" s="191">
        <v>0.25</v>
      </c>
      <c r="J463" s="187">
        <f t="shared" si="14"/>
        <v>1541.4750000000001</v>
      </c>
    </row>
    <row r="464" spans="1:10" ht="45">
      <c r="A464" s="53">
        <f t="shared" si="15"/>
        <v>460</v>
      </c>
      <c r="B464" s="119" t="s">
        <v>199</v>
      </c>
      <c r="C464" s="121" t="s">
        <v>1111</v>
      </c>
      <c r="D464" s="121" t="s">
        <v>1112</v>
      </c>
      <c r="E464" s="119" t="s">
        <v>211</v>
      </c>
      <c r="F464" s="119" t="s">
        <v>200</v>
      </c>
      <c r="G464" s="119">
        <v>1</v>
      </c>
      <c r="H464" s="174">
        <v>4000</v>
      </c>
      <c r="I464" s="191">
        <v>0.25</v>
      </c>
      <c r="J464" s="187">
        <f t="shared" si="14"/>
        <v>3000</v>
      </c>
    </row>
    <row r="465" spans="1:10" ht="60">
      <c r="A465" s="53">
        <f t="shared" si="15"/>
        <v>461</v>
      </c>
      <c r="B465" s="119" t="s">
        <v>199</v>
      </c>
      <c r="C465" s="121" t="s">
        <v>1113</v>
      </c>
      <c r="D465" s="121" t="s">
        <v>1114</v>
      </c>
      <c r="E465" s="119" t="s">
        <v>211</v>
      </c>
      <c r="F465" s="119" t="s">
        <v>200</v>
      </c>
      <c r="G465" s="119">
        <v>1</v>
      </c>
      <c r="H465" s="174">
        <v>1500</v>
      </c>
      <c r="I465" s="191">
        <v>0.25</v>
      </c>
      <c r="J465" s="187">
        <f t="shared" si="14"/>
        <v>1125</v>
      </c>
    </row>
    <row r="466" spans="1:10" ht="15.75">
      <c r="A466" s="53">
        <f t="shared" si="15"/>
        <v>462</v>
      </c>
      <c r="B466" s="119" t="s">
        <v>199</v>
      </c>
      <c r="C466" s="121" t="s">
        <v>1115</v>
      </c>
      <c r="D466" s="121" t="s">
        <v>1116</v>
      </c>
      <c r="E466" s="119" t="s">
        <v>211</v>
      </c>
      <c r="F466" s="119" t="s">
        <v>200</v>
      </c>
      <c r="G466" s="119">
        <v>1</v>
      </c>
      <c r="H466" s="174">
        <v>3125</v>
      </c>
      <c r="I466" s="191">
        <v>0.25</v>
      </c>
      <c r="J466" s="187">
        <f t="shared" si="14"/>
        <v>2343.75</v>
      </c>
    </row>
    <row r="467" spans="1:10" ht="45">
      <c r="A467" s="53">
        <f t="shared" si="15"/>
        <v>463</v>
      </c>
      <c r="B467" s="119" t="s">
        <v>199</v>
      </c>
      <c r="C467" s="121" t="s">
        <v>1117</v>
      </c>
      <c r="D467" s="121" t="s">
        <v>1118</v>
      </c>
      <c r="E467" s="119" t="s">
        <v>211</v>
      </c>
      <c r="F467" s="119" t="s">
        <v>200</v>
      </c>
      <c r="G467" s="119">
        <v>1</v>
      </c>
      <c r="H467" s="174">
        <v>25</v>
      </c>
      <c r="I467" s="191">
        <v>0.25</v>
      </c>
      <c r="J467" s="187">
        <f t="shared" si="14"/>
        <v>18.75</v>
      </c>
    </row>
    <row r="468" spans="1:10" ht="45">
      <c r="A468" s="53">
        <f t="shared" si="15"/>
        <v>464</v>
      </c>
      <c r="B468" s="119" t="s">
        <v>199</v>
      </c>
      <c r="C468" s="121" t="s">
        <v>1119</v>
      </c>
      <c r="D468" s="121" t="s">
        <v>1120</v>
      </c>
      <c r="E468" s="119" t="s">
        <v>211</v>
      </c>
      <c r="F468" s="119" t="s">
        <v>200</v>
      </c>
      <c r="G468" s="119">
        <v>1</v>
      </c>
      <c r="H468" s="174">
        <v>25</v>
      </c>
      <c r="I468" s="191">
        <v>0.25</v>
      </c>
      <c r="J468" s="187">
        <f t="shared" si="14"/>
        <v>18.75</v>
      </c>
    </row>
    <row r="469" spans="1:10" ht="45">
      <c r="A469" s="53">
        <f t="shared" si="15"/>
        <v>465</v>
      </c>
      <c r="B469" s="119" t="s">
        <v>199</v>
      </c>
      <c r="C469" s="121" t="s">
        <v>1121</v>
      </c>
      <c r="D469" s="121" t="s">
        <v>1122</v>
      </c>
      <c r="E469" s="119" t="s">
        <v>211</v>
      </c>
      <c r="F469" s="119" t="s">
        <v>200</v>
      </c>
      <c r="G469" s="119">
        <v>1</v>
      </c>
      <c r="H469" s="174">
        <v>25</v>
      </c>
      <c r="I469" s="191">
        <v>0.25</v>
      </c>
      <c r="J469" s="187">
        <f t="shared" si="14"/>
        <v>18.75</v>
      </c>
    </row>
    <row r="470" spans="1:10" ht="45">
      <c r="A470" s="53">
        <f t="shared" si="15"/>
        <v>466</v>
      </c>
      <c r="B470" s="119" t="s">
        <v>199</v>
      </c>
      <c r="C470" s="121" t="s">
        <v>1123</v>
      </c>
      <c r="D470" s="121" t="s">
        <v>1124</v>
      </c>
      <c r="E470" s="119" t="s">
        <v>211</v>
      </c>
      <c r="F470" s="119" t="s">
        <v>200</v>
      </c>
      <c r="G470" s="119">
        <v>1</v>
      </c>
      <c r="H470" s="174">
        <v>25</v>
      </c>
      <c r="I470" s="191">
        <v>0.25</v>
      </c>
      <c r="J470" s="187">
        <f t="shared" si="14"/>
        <v>18.75</v>
      </c>
    </row>
    <row r="471" spans="1:10" ht="15.75">
      <c r="A471" s="53">
        <f t="shared" si="15"/>
        <v>467</v>
      </c>
      <c r="B471" s="119" t="s">
        <v>199</v>
      </c>
      <c r="C471" s="121" t="s">
        <v>1125</v>
      </c>
      <c r="D471" s="121" t="s">
        <v>1126</v>
      </c>
      <c r="E471" s="119" t="s">
        <v>211</v>
      </c>
      <c r="F471" s="119" t="s">
        <v>200</v>
      </c>
      <c r="G471" s="119">
        <v>1</v>
      </c>
      <c r="H471" s="174">
        <v>1000</v>
      </c>
      <c r="I471" s="191">
        <v>0.25</v>
      </c>
      <c r="J471" s="187">
        <f t="shared" si="14"/>
        <v>750</v>
      </c>
    </row>
    <row r="472" spans="1:10" ht="15.75">
      <c r="A472" s="53">
        <f t="shared" si="15"/>
        <v>468</v>
      </c>
      <c r="B472" s="119" t="s">
        <v>199</v>
      </c>
      <c r="C472" s="121" t="s">
        <v>1127</v>
      </c>
      <c r="D472" s="121" t="s">
        <v>1128</v>
      </c>
      <c r="E472" s="119" t="s">
        <v>211</v>
      </c>
      <c r="F472" s="119" t="s">
        <v>200</v>
      </c>
      <c r="G472" s="119">
        <v>1</v>
      </c>
      <c r="H472" s="174">
        <v>1500</v>
      </c>
      <c r="I472" s="191">
        <v>0.25</v>
      </c>
      <c r="J472" s="187">
        <f t="shared" si="14"/>
        <v>1125</v>
      </c>
    </row>
    <row r="473" spans="1:10" ht="15.75">
      <c r="A473" s="53">
        <f t="shared" si="15"/>
        <v>469</v>
      </c>
      <c r="B473" s="119" t="s">
        <v>199</v>
      </c>
      <c r="C473" s="121" t="s">
        <v>1129</v>
      </c>
      <c r="D473" s="121" t="s">
        <v>1130</v>
      </c>
      <c r="E473" s="119" t="s">
        <v>211</v>
      </c>
      <c r="F473" s="119" t="s">
        <v>200</v>
      </c>
      <c r="G473" s="119">
        <v>1</v>
      </c>
      <c r="H473" s="174">
        <v>1750</v>
      </c>
      <c r="I473" s="191">
        <v>0.25</v>
      </c>
      <c r="J473" s="187">
        <f t="shared" si="14"/>
        <v>1312.5</v>
      </c>
    </row>
    <row r="474" spans="1:10" ht="15.75">
      <c r="A474" s="53">
        <f t="shared" si="15"/>
        <v>470</v>
      </c>
      <c r="B474" s="119" t="s">
        <v>199</v>
      </c>
      <c r="C474" s="121" t="s">
        <v>1131</v>
      </c>
      <c r="D474" s="121" t="s">
        <v>1132</v>
      </c>
      <c r="E474" s="119" t="s">
        <v>211</v>
      </c>
      <c r="F474" s="119" t="s">
        <v>200</v>
      </c>
      <c r="G474" s="119">
        <v>1</v>
      </c>
      <c r="H474" s="174">
        <v>2000</v>
      </c>
      <c r="I474" s="191">
        <v>0.25</v>
      </c>
      <c r="J474" s="187">
        <f t="shared" si="14"/>
        <v>1500</v>
      </c>
    </row>
    <row r="475" spans="1:10" ht="15.75">
      <c r="A475" s="53">
        <f t="shared" si="15"/>
        <v>471</v>
      </c>
      <c r="B475" s="119" t="s">
        <v>199</v>
      </c>
      <c r="C475" s="121" t="s">
        <v>1133</v>
      </c>
      <c r="D475" s="121" t="s">
        <v>1134</v>
      </c>
      <c r="E475" s="119" t="s">
        <v>211</v>
      </c>
      <c r="F475" s="119" t="s">
        <v>200</v>
      </c>
      <c r="G475" s="119">
        <v>1</v>
      </c>
      <c r="H475" s="174">
        <v>2625</v>
      </c>
      <c r="I475" s="191">
        <v>0.25</v>
      </c>
      <c r="J475" s="187">
        <f t="shared" si="14"/>
        <v>1968.75</v>
      </c>
    </row>
    <row r="476" spans="1:10" ht="15.75">
      <c r="A476" s="53">
        <f t="shared" si="15"/>
        <v>472</v>
      </c>
      <c r="B476" s="119" t="s">
        <v>199</v>
      </c>
      <c r="C476" s="121" t="s">
        <v>1135</v>
      </c>
      <c r="D476" s="121" t="s">
        <v>1136</v>
      </c>
      <c r="E476" s="119" t="s">
        <v>211</v>
      </c>
      <c r="F476" s="119" t="s">
        <v>200</v>
      </c>
      <c r="G476" s="119">
        <v>1</v>
      </c>
      <c r="H476" s="174">
        <v>3562.5</v>
      </c>
      <c r="I476" s="191">
        <v>0.25</v>
      </c>
      <c r="J476" s="187">
        <f t="shared" si="14"/>
        <v>2671.875</v>
      </c>
    </row>
    <row r="477" spans="1:10" ht="15.75">
      <c r="A477" s="53">
        <f t="shared" si="15"/>
        <v>473</v>
      </c>
      <c r="B477" s="119" t="s">
        <v>199</v>
      </c>
      <c r="C477" s="121" t="s">
        <v>1137</v>
      </c>
      <c r="D477" s="121" t="s">
        <v>1138</v>
      </c>
      <c r="E477" s="119" t="s">
        <v>211</v>
      </c>
      <c r="F477" s="119" t="s">
        <v>200</v>
      </c>
      <c r="G477" s="119">
        <v>1</v>
      </c>
      <c r="H477" s="174">
        <v>3000</v>
      </c>
      <c r="I477" s="191">
        <v>0.25</v>
      </c>
      <c r="J477" s="187">
        <f t="shared" si="14"/>
        <v>2250</v>
      </c>
    </row>
    <row r="478" spans="1:10" ht="15.75">
      <c r="A478" s="53">
        <f t="shared" si="15"/>
        <v>474</v>
      </c>
      <c r="B478" s="119" t="s">
        <v>199</v>
      </c>
      <c r="C478" s="121" t="s">
        <v>1139</v>
      </c>
      <c r="D478" s="121" t="s">
        <v>1140</v>
      </c>
      <c r="E478" s="119" t="s">
        <v>211</v>
      </c>
      <c r="F478" s="119" t="s">
        <v>200</v>
      </c>
      <c r="G478" s="119">
        <v>1</v>
      </c>
      <c r="H478" s="174">
        <v>2000</v>
      </c>
      <c r="I478" s="191">
        <v>0.25</v>
      </c>
      <c r="J478" s="187">
        <f t="shared" si="14"/>
        <v>1500</v>
      </c>
    </row>
    <row r="479" spans="1:10" ht="15.75">
      <c r="A479" s="53">
        <f t="shared" si="15"/>
        <v>475</v>
      </c>
      <c r="B479" s="119" t="s">
        <v>199</v>
      </c>
      <c r="C479" s="121" t="s">
        <v>1141</v>
      </c>
      <c r="D479" s="121" t="s">
        <v>1142</v>
      </c>
      <c r="E479" s="119" t="s">
        <v>211</v>
      </c>
      <c r="F479" s="119" t="s">
        <v>200</v>
      </c>
      <c r="G479" s="119">
        <v>1</v>
      </c>
      <c r="H479" s="174">
        <v>52.5</v>
      </c>
      <c r="I479" s="191">
        <v>0.25</v>
      </c>
      <c r="J479" s="187">
        <f t="shared" si="14"/>
        <v>39.375</v>
      </c>
    </row>
    <row r="480" spans="1:10" ht="15.75">
      <c r="A480" s="53">
        <f t="shared" si="15"/>
        <v>476</v>
      </c>
      <c r="B480" s="119" t="s">
        <v>199</v>
      </c>
      <c r="C480" s="121" t="s">
        <v>1143</v>
      </c>
      <c r="D480" s="121" t="s">
        <v>1144</v>
      </c>
      <c r="E480" s="119" t="s">
        <v>211</v>
      </c>
      <c r="F480" s="119" t="s">
        <v>200</v>
      </c>
      <c r="G480" s="119">
        <v>1</v>
      </c>
      <c r="H480" s="174">
        <v>118.75</v>
      </c>
      <c r="I480" s="191">
        <v>0.25</v>
      </c>
      <c r="J480" s="187">
        <f t="shared" si="14"/>
        <v>89.0625</v>
      </c>
    </row>
    <row r="481" spans="1:10" ht="15.75">
      <c r="A481" s="53">
        <f t="shared" si="15"/>
        <v>477</v>
      </c>
      <c r="B481" s="119" t="s">
        <v>199</v>
      </c>
      <c r="C481" s="121" t="s">
        <v>1145</v>
      </c>
      <c r="D481" s="121" t="s">
        <v>1146</v>
      </c>
      <c r="E481" s="119" t="s">
        <v>211</v>
      </c>
      <c r="F481" s="119" t="s">
        <v>200</v>
      </c>
      <c r="G481" s="119">
        <v>1</v>
      </c>
      <c r="H481" s="174">
        <v>187.5</v>
      </c>
      <c r="I481" s="191">
        <v>0.25</v>
      </c>
      <c r="J481" s="187">
        <f t="shared" si="14"/>
        <v>140.625</v>
      </c>
    </row>
    <row r="482" spans="1:10" ht="15.75">
      <c r="A482" s="53">
        <f t="shared" si="15"/>
        <v>478</v>
      </c>
      <c r="B482" s="119" t="s">
        <v>199</v>
      </c>
      <c r="C482" s="121" t="s">
        <v>1147</v>
      </c>
      <c r="D482" s="121" t="s">
        <v>1148</v>
      </c>
      <c r="E482" s="119" t="s">
        <v>211</v>
      </c>
      <c r="F482" s="119" t="s">
        <v>200</v>
      </c>
      <c r="G482" s="119">
        <v>1</v>
      </c>
      <c r="H482" s="174">
        <v>180</v>
      </c>
      <c r="I482" s="191">
        <v>0.25</v>
      </c>
      <c r="J482" s="187">
        <f t="shared" si="14"/>
        <v>135</v>
      </c>
    </row>
    <row r="483" spans="1:10" ht="15.75">
      <c r="A483" s="53">
        <f t="shared" si="15"/>
        <v>479</v>
      </c>
      <c r="B483" s="119" t="s">
        <v>199</v>
      </c>
      <c r="C483" s="121" t="s">
        <v>1149</v>
      </c>
      <c r="D483" s="121" t="s">
        <v>1150</v>
      </c>
      <c r="E483" s="119" t="s">
        <v>211</v>
      </c>
      <c r="F483" s="119" t="s">
        <v>200</v>
      </c>
      <c r="G483" s="119">
        <v>1</v>
      </c>
      <c r="H483" s="174">
        <v>260</v>
      </c>
      <c r="I483" s="191">
        <v>0.25</v>
      </c>
      <c r="J483" s="187">
        <f t="shared" si="14"/>
        <v>195</v>
      </c>
    </row>
    <row r="484" spans="1:10" ht="15.75">
      <c r="A484" s="53">
        <f t="shared" si="15"/>
        <v>480</v>
      </c>
      <c r="B484" s="119" t="s">
        <v>199</v>
      </c>
      <c r="C484" s="121" t="s">
        <v>1151</v>
      </c>
      <c r="D484" s="121" t="s">
        <v>1152</v>
      </c>
      <c r="E484" s="119" t="s">
        <v>211</v>
      </c>
      <c r="F484" s="119" t="s">
        <v>200</v>
      </c>
      <c r="G484" s="119">
        <v>1</v>
      </c>
      <c r="H484" s="174">
        <v>375</v>
      </c>
      <c r="I484" s="191">
        <v>0.25</v>
      </c>
      <c r="J484" s="187">
        <f t="shared" si="14"/>
        <v>281.25</v>
      </c>
    </row>
    <row r="485" spans="1:10" ht="15.75">
      <c r="A485" s="53">
        <f t="shared" si="15"/>
        <v>481</v>
      </c>
      <c r="B485" s="119" t="s">
        <v>199</v>
      </c>
      <c r="C485" s="121" t="s">
        <v>1153</v>
      </c>
      <c r="D485" s="121" t="s">
        <v>1154</v>
      </c>
      <c r="E485" s="119" t="s">
        <v>211</v>
      </c>
      <c r="F485" s="119" t="s">
        <v>200</v>
      </c>
      <c r="G485" s="119">
        <v>1</v>
      </c>
      <c r="H485" s="174">
        <v>320</v>
      </c>
      <c r="I485" s="191">
        <v>0.25</v>
      </c>
      <c r="J485" s="187">
        <f t="shared" si="14"/>
        <v>240</v>
      </c>
    </row>
    <row r="486" spans="1:10" ht="15.75">
      <c r="A486" s="53">
        <f t="shared" si="15"/>
        <v>482</v>
      </c>
      <c r="B486" s="119" t="s">
        <v>199</v>
      </c>
      <c r="C486" s="121" t="s">
        <v>1155</v>
      </c>
      <c r="D486" s="121" t="s">
        <v>1156</v>
      </c>
      <c r="E486" s="119" t="s">
        <v>211</v>
      </c>
      <c r="F486" s="119" t="s">
        <v>200</v>
      </c>
      <c r="G486" s="119">
        <v>1</v>
      </c>
      <c r="H486" s="174">
        <v>150</v>
      </c>
      <c r="I486" s="191">
        <v>0.25</v>
      </c>
      <c r="J486" s="187">
        <f t="shared" si="14"/>
        <v>112.5</v>
      </c>
    </row>
    <row r="487" spans="1:10" ht="15.75">
      <c r="A487" s="53">
        <f t="shared" si="15"/>
        <v>483</v>
      </c>
      <c r="B487" s="119" t="s">
        <v>199</v>
      </c>
      <c r="C487" s="121" t="s">
        <v>1157</v>
      </c>
      <c r="D487" s="121" t="s">
        <v>1158</v>
      </c>
      <c r="E487" s="119" t="s">
        <v>211</v>
      </c>
      <c r="F487" s="119" t="s">
        <v>200</v>
      </c>
      <c r="G487" s="119">
        <v>1</v>
      </c>
      <c r="H487" s="174">
        <v>3125</v>
      </c>
      <c r="I487" s="191">
        <v>0.25</v>
      </c>
      <c r="J487" s="187">
        <f t="shared" si="14"/>
        <v>2343.75</v>
      </c>
    </row>
    <row r="488" spans="1:10" ht="15.75">
      <c r="A488" s="53">
        <f t="shared" si="15"/>
        <v>484</v>
      </c>
      <c r="B488" s="119" t="s">
        <v>199</v>
      </c>
      <c r="C488" s="121" t="s">
        <v>1159</v>
      </c>
      <c r="D488" s="121" t="s">
        <v>1160</v>
      </c>
      <c r="E488" s="119" t="s">
        <v>211</v>
      </c>
      <c r="F488" s="119" t="s">
        <v>200</v>
      </c>
      <c r="G488" s="119">
        <v>1</v>
      </c>
      <c r="H488" s="174">
        <v>875</v>
      </c>
      <c r="I488" s="191">
        <v>0.25</v>
      </c>
      <c r="J488" s="187">
        <f t="shared" si="14"/>
        <v>656.25</v>
      </c>
    </row>
    <row r="489" spans="1:10" ht="15.75">
      <c r="A489" s="53">
        <f t="shared" si="15"/>
        <v>485</v>
      </c>
      <c r="B489" s="119" t="s">
        <v>199</v>
      </c>
      <c r="C489" s="121" t="s">
        <v>1161</v>
      </c>
      <c r="D489" s="121" t="s">
        <v>1162</v>
      </c>
      <c r="E489" s="119" t="s">
        <v>211</v>
      </c>
      <c r="F489" s="119" t="s">
        <v>200</v>
      </c>
      <c r="G489" s="119">
        <v>1</v>
      </c>
      <c r="H489" s="174">
        <v>875</v>
      </c>
      <c r="I489" s="191">
        <v>0.25</v>
      </c>
      <c r="J489" s="187">
        <f t="shared" si="14"/>
        <v>656.25</v>
      </c>
    </row>
    <row r="490" spans="1:10" ht="15.75">
      <c r="A490" s="53">
        <f t="shared" si="15"/>
        <v>486</v>
      </c>
      <c r="B490" s="119" t="s">
        <v>199</v>
      </c>
      <c r="C490" s="121" t="s">
        <v>1163</v>
      </c>
      <c r="D490" s="121" t="s">
        <v>1164</v>
      </c>
      <c r="E490" s="119" t="s">
        <v>211</v>
      </c>
      <c r="F490" s="119" t="s">
        <v>200</v>
      </c>
      <c r="G490" s="119">
        <v>1</v>
      </c>
      <c r="H490" s="174">
        <v>875</v>
      </c>
      <c r="I490" s="191">
        <v>0.25</v>
      </c>
      <c r="J490" s="187">
        <f t="shared" si="14"/>
        <v>656.25</v>
      </c>
    </row>
    <row r="491" spans="1:10" ht="15.75">
      <c r="A491" s="53">
        <f t="shared" si="15"/>
        <v>487</v>
      </c>
      <c r="B491" s="119" t="s">
        <v>199</v>
      </c>
      <c r="C491" s="121" t="s">
        <v>1165</v>
      </c>
      <c r="D491" s="121" t="s">
        <v>1166</v>
      </c>
      <c r="E491" s="119" t="s">
        <v>211</v>
      </c>
      <c r="F491" s="119" t="s">
        <v>200</v>
      </c>
      <c r="G491" s="119">
        <v>1</v>
      </c>
      <c r="H491" s="174">
        <v>1500</v>
      </c>
      <c r="I491" s="191">
        <v>0.25</v>
      </c>
      <c r="J491" s="187">
        <f t="shared" si="14"/>
        <v>1125</v>
      </c>
    </row>
    <row r="492" spans="1:10" ht="15.75">
      <c r="A492" s="53">
        <f t="shared" si="15"/>
        <v>488</v>
      </c>
      <c r="B492" s="119" t="s">
        <v>199</v>
      </c>
      <c r="C492" s="121" t="s">
        <v>1167</v>
      </c>
      <c r="D492" s="121" t="s">
        <v>1168</v>
      </c>
      <c r="E492" s="119" t="s">
        <v>211</v>
      </c>
      <c r="F492" s="119" t="s">
        <v>200</v>
      </c>
      <c r="G492" s="119">
        <v>1</v>
      </c>
      <c r="H492" s="174">
        <v>875</v>
      </c>
      <c r="I492" s="191">
        <v>0.25</v>
      </c>
      <c r="J492" s="187">
        <f t="shared" si="14"/>
        <v>656.25</v>
      </c>
    </row>
    <row r="493" spans="1:10" ht="15.75">
      <c r="A493" s="53">
        <f t="shared" si="15"/>
        <v>489</v>
      </c>
      <c r="B493" s="119" t="s">
        <v>199</v>
      </c>
      <c r="C493" s="121" t="s">
        <v>1169</v>
      </c>
      <c r="D493" s="121" t="s">
        <v>1170</v>
      </c>
      <c r="E493" s="119" t="s">
        <v>211</v>
      </c>
      <c r="F493" s="119" t="s">
        <v>200</v>
      </c>
      <c r="G493" s="119">
        <v>1</v>
      </c>
      <c r="H493" s="174">
        <v>875</v>
      </c>
      <c r="I493" s="191">
        <v>0.25</v>
      </c>
      <c r="J493" s="187">
        <f t="shared" si="14"/>
        <v>656.25</v>
      </c>
    </row>
    <row r="494" spans="1:10" ht="15.75">
      <c r="A494" s="53">
        <f t="shared" si="15"/>
        <v>490</v>
      </c>
      <c r="B494" s="119" t="s">
        <v>199</v>
      </c>
      <c r="C494" s="121" t="s">
        <v>1171</v>
      </c>
      <c r="D494" s="121" t="s">
        <v>1172</v>
      </c>
      <c r="E494" s="119" t="s">
        <v>211</v>
      </c>
      <c r="F494" s="119" t="s">
        <v>200</v>
      </c>
      <c r="G494" s="119">
        <v>1</v>
      </c>
      <c r="H494" s="174">
        <v>875</v>
      </c>
      <c r="I494" s="191">
        <v>0.25</v>
      </c>
      <c r="J494" s="187">
        <f t="shared" si="14"/>
        <v>656.25</v>
      </c>
    </row>
    <row r="495" spans="1:10" ht="15.75">
      <c r="A495" s="53">
        <f t="shared" si="15"/>
        <v>491</v>
      </c>
      <c r="B495" s="119" t="s">
        <v>199</v>
      </c>
      <c r="C495" s="121" t="s">
        <v>1173</v>
      </c>
      <c r="D495" s="121" t="s">
        <v>1174</v>
      </c>
      <c r="E495" s="119" t="s">
        <v>211</v>
      </c>
      <c r="F495" s="119" t="s">
        <v>200</v>
      </c>
      <c r="G495" s="119">
        <v>1</v>
      </c>
      <c r="H495" s="174">
        <v>1500</v>
      </c>
      <c r="I495" s="191">
        <v>0.25</v>
      </c>
      <c r="J495" s="187">
        <f t="shared" si="14"/>
        <v>1125</v>
      </c>
    </row>
    <row r="496" spans="1:10" ht="15.75">
      <c r="A496" s="53">
        <f t="shared" si="15"/>
        <v>492</v>
      </c>
      <c r="B496" s="119" t="s">
        <v>199</v>
      </c>
      <c r="C496" s="121" t="s">
        <v>1175</v>
      </c>
      <c r="D496" s="121" t="s">
        <v>1176</v>
      </c>
      <c r="E496" s="119" t="s">
        <v>211</v>
      </c>
      <c r="F496" s="119" t="s">
        <v>200</v>
      </c>
      <c r="G496" s="119">
        <v>1</v>
      </c>
      <c r="H496" s="174">
        <v>375</v>
      </c>
      <c r="I496" s="191">
        <v>0.25</v>
      </c>
      <c r="J496" s="187">
        <f t="shared" si="14"/>
        <v>281.25</v>
      </c>
    </row>
    <row r="497" spans="1:10" ht="15.75">
      <c r="A497" s="53">
        <f t="shared" si="15"/>
        <v>493</v>
      </c>
      <c r="B497" s="119" t="s">
        <v>199</v>
      </c>
      <c r="C497" s="121" t="s">
        <v>1177</v>
      </c>
      <c r="D497" s="121" t="s">
        <v>1178</v>
      </c>
      <c r="E497" s="119" t="s">
        <v>211</v>
      </c>
      <c r="F497" s="119" t="s">
        <v>200</v>
      </c>
      <c r="G497" s="119">
        <v>1</v>
      </c>
      <c r="H497" s="174">
        <v>125</v>
      </c>
      <c r="I497" s="191">
        <v>0.25</v>
      </c>
      <c r="J497" s="187">
        <f t="shared" si="14"/>
        <v>93.75</v>
      </c>
    </row>
    <row r="498" spans="1:10" ht="15.75">
      <c r="A498" s="53">
        <f t="shared" si="15"/>
        <v>494</v>
      </c>
      <c r="B498" s="119" t="s">
        <v>199</v>
      </c>
      <c r="C498" s="121" t="s">
        <v>1179</v>
      </c>
      <c r="D498" s="121" t="s">
        <v>1180</v>
      </c>
      <c r="E498" s="119" t="s">
        <v>211</v>
      </c>
      <c r="F498" s="119" t="s">
        <v>200</v>
      </c>
      <c r="G498" s="119">
        <v>1</v>
      </c>
      <c r="H498" s="174">
        <v>162.5</v>
      </c>
      <c r="I498" s="191">
        <v>0.25</v>
      </c>
      <c r="J498" s="187">
        <f t="shared" si="14"/>
        <v>121.875</v>
      </c>
    </row>
    <row r="499" spans="1:10" ht="15.75">
      <c r="A499" s="53">
        <f t="shared" si="15"/>
        <v>495</v>
      </c>
      <c r="B499" s="119" t="s">
        <v>199</v>
      </c>
      <c r="C499" s="121" t="s">
        <v>1181</v>
      </c>
      <c r="D499" s="121" t="s">
        <v>1182</v>
      </c>
      <c r="E499" s="119" t="s">
        <v>211</v>
      </c>
      <c r="F499" s="119" t="s">
        <v>200</v>
      </c>
      <c r="G499" s="119">
        <v>1</v>
      </c>
      <c r="H499" s="174">
        <v>187.5</v>
      </c>
      <c r="I499" s="191">
        <v>0.25</v>
      </c>
      <c r="J499" s="187">
        <f t="shared" si="14"/>
        <v>140.625</v>
      </c>
    </row>
    <row r="500" spans="1:10" ht="15.75">
      <c r="A500" s="53">
        <f t="shared" si="15"/>
        <v>496</v>
      </c>
      <c r="B500" s="119" t="s">
        <v>199</v>
      </c>
      <c r="C500" s="121" t="s">
        <v>1183</v>
      </c>
      <c r="D500" s="121" t="s">
        <v>1184</v>
      </c>
      <c r="E500" s="119" t="s">
        <v>211</v>
      </c>
      <c r="F500" s="119" t="s">
        <v>200</v>
      </c>
      <c r="G500" s="119">
        <v>1</v>
      </c>
      <c r="H500" s="148">
        <v>153</v>
      </c>
      <c r="I500" s="191">
        <v>0.25</v>
      </c>
      <c r="J500" s="187">
        <f t="shared" si="14"/>
        <v>114.75</v>
      </c>
    </row>
    <row r="501" spans="1:10" ht="15.75">
      <c r="A501" s="53">
        <f t="shared" si="15"/>
        <v>497</v>
      </c>
      <c r="B501" s="119" t="s">
        <v>199</v>
      </c>
      <c r="C501" s="121" t="s">
        <v>1185</v>
      </c>
      <c r="D501" s="121" t="s">
        <v>1186</v>
      </c>
      <c r="E501" s="119" t="s">
        <v>211</v>
      </c>
      <c r="F501" s="119" t="s">
        <v>200</v>
      </c>
      <c r="G501" s="119">
        <v>1</v>
      </c>
      <c r="H501" s="148">
        <v>51</v>
      </c>
      <c r="I501" s="191">
        <v>0.25</v>
      </c>
      <c r="J501" s="187">
        <f t="shared" si="14"/>
        <v>38.25</v>
      </c>
    </row>
    <row r="502" spans="1:10" ht="30">
      <c r="A502" s="53">
        <f t="shared" si="15"/>
        <v>498</v>
      </c>
      <c r="B502" s="119" t="s">
        <v>199</v>
      </c>
      <c r="C502" s="121" t="s">
        <v>1187</v>
      </c>
      <c r="D502" s="121" t="s">
        <v>1188</v>
      </c>
      <c r="E502" s="119" t="s">
        <v>211</v>
      </c>
      <c r="F502" s="119" t="s">
        <v>200</v>
      </c>
      <c r="G502" s="119">
        <v>1</v>
      </c>
      <c r="H502" s="174">
        <v>234.6</v>
      </c>
      <c r="I502" s="191">
        <v>0.25</v>
      </c>
      <c r="J502" s="187">
        <f t="shared" si="14"/>
        <v>175.95</v>
      </c>
    </row>
    <row r="503" spans="1:10" ht="30">
      <c r="A503" s="53">
        <f t="shared" si="15"/>
        <v>499</v>
      </c>
      <c r="B503" s="119" t="s">
        <v>199</v>
      </c>
      <c r="C503" s="121" t="s">
        <v>1189</v>
      </c>
      <c r="D503" s="121" t="s">
        <v>1190</v>
      </c>
      <c r="E503" s="119" t="s">
        <v>211</v>
      </c>
      <c r="F503" s="119" t="s">
        <v>200</v>
      </c>
      <c r="G503" s="119">
        <v>1</v>
      </c>
      <c r="H503" s="174">
        <v>300</v>
      </c>
      <c r="I503" s="191">
        <v>0.25</v>
      </c>
      <c r="J503" s="187">
        <f t="shared" si="14"/>
        <v>225</v>
      </c>
    </row>
    <row r="504" spans="1:10" ht="30">
      <c r="A504" s="53">
        <f t="shared" si="15"/>
        <v>500</v>
      </c>
      <c r="B504" s="119" t="s">
        <v>199</v>
      </c>
      <c r="C504" s="121" t="s">
        <v>1191</v>
      </c>
      <c r="D504" s="121" t="s">
        <v>1192</v>
      </c>
      <c r="E504" s="119" t="s">
        <v>211</v>
      </c>
      <c r="F504" s="119" t="s">
        <v>200</v>
      </c>
      <c r="G504" s="119">
        <v>1</v>
      </c>
      <c r="H504" s="174">
        <v>350</v>
      </c>
      <c r="I504" s="191">
        <v>0.25</v>
      </c>
      <c r="J504" s="187">
        <f t="shared" si="14"/>
        <v>262.5</v>
      </c>
    </row>
    <row r="505" spans="1:10" ht="30">
      <c r="A505" s="53">
        <f t="shared" si="15"/>
        <v>501</v>
      </c>
      <c r="B505" s="119" t="s">
        <v>199</v>
      </c>
      <c r="C505" s="121" t="s">
        <v>1193</v>
      </c>
      <c r="D505" s="121" t="s">
        <v>1194</v>
      </c>
      <c r="E505" s="119" t="s">
        <v>211</v>
      </c>
      <c r="F505" s="119" t="s">
        <v>200</v>
      </c>
      <c r="G505" s="119">
        <v>1</v>
      </c>
      <c r="H505" s="174">
        <v>117.3</v>
      </c>
      <c r="I505" s="191">
        <v>0.25</v>
      </c>
      <c r="J505" s="187">
        <f t="shared" si="14"/>
        <v>87.974999999999994</v>
      </c>
    </row>
    <row r="506" spans="1:10" ht="30">
      <c r="A506" s="53">
        <f t="shared" si="15"/>
        <v>502</v>
      </c>
      <c r="B506" s="119" t="s">
        <v>199</v>
      </c>
      <c r="C506" s="121" t="s">
        <v>1195</v>
      </c>
      <c r="D506" s="121" t="s">
        <v>1196</v>
      </c>
      <c r="E506" s="119" t="s">
        <v>211</v>
      </c>
      <c r="F506" s="119" t="s">
        <v>200</v>
      </c>
      <c r="G506" s="119">
        <v>1</v>
      </c>
      <c r="H506" s="174">
        <v>143.75</v>
      </c>
      <c r="I506" s="191">
        <v>0.25</v>
      </c>
      <c r="J506" s="187">
        <f t="shared" si="14"/>
        <v>107.8125</v>
      </c>
    </row>
    <row r="507" spans="1:10" ht="15.75">
      <c r="A507" s="53">
        <f t="shared" si="15"/>
        <v>503</v>
      </c>
      <c r="B507" s="119" t="s">
        <v>199</v>
      </c>
      <c r="C507" s="121" t="s">
        <v>1197</v>
      </c>
      <c r="D507" s="121" t="s">
        <v>1198</v>
      </c>
      <c r="E507" s="119" t="s">
        <v>211</v>
      </c>
      <c r="F507" s="119" t="s">
        <v>200</v>
      </c>
      <c r="G507" s="119">
        <v>1</v>
      </c>
      <c r="H507" s="174">
        <v>7261.25</v>
      </c>
      <c r="I507" s="191">
        <v>0.25</v>
      </c>
      <c r="J507" s="187">
        <f t="shared" si="14"/>
        <v>5445.9375</v>
      </c>
    </row>
    <row r="508" spans="1:10" ht="15.75">
      <c r="A508" s="53">
        <f t="shared" si="15"/>
        <v>504</v>
      </c>
      <c r="B508" s="119" t="s">
        <v>199</v>
      </c>
      <c r="C508" s="121" t="s">
        <v>1199</v>
      </c>
      <c r="D508" s="121" t="s">
        <v>1200</v>
      </c>
      <c r="E508" s="119" t="s">
        <v>211</v>
      </c>
      <c r="F508" s="119" t="s">
        <v>200</v>
      </c>
      <c r="G508" s="119">
        <v>1</v>
      </c>
      <c r="H508" s="174">
        <v>8067.5</v>
      </c>
      <c r="I508" s="191">
        <v>0.25</v>
      </c>
      <c r="J508" s="187">
        <f t="shared" si="14"/>
        <v>6050.625</v>
      </c>
    </row>
    <row r="509" spans="1:10" ht="15.75">
      <c r="A509" s="53">
        <f t="shared" si="15"/>
        <v>505</v>
      </c>
      <c r="B509" s="119" t="s">
        <v>199</v>
      </c>
      <c r="C509" s="121" t="s">
        <v>1201</v>
      </c>
      <c r="D509" s="121" t="s">
        <v>1202</v>
      </c>
      <c r="E509" s="119" t="s">
        <v>211</v>
      </c>
      <c r="F509" s="119" t="s">
        <v>200</v>
      </c>
      <c r="G509" s="119">
        <v>1</v>
      </c>
      <c r="H509" s="174">
        <v>5031.6000000000004</v>
      </c>
      <c r="I509" s="191">
        <v>0.25</v>
      </c>
      <c r="J509" s="187">
        <f t="shared" si="14"/>
        <v>3773.7000000000003</v>
      </c>
    </row>
    <row r="510" spans="1:10" ht="15.75">
      <c r="A510" s="53">
        <f t="shared" si="15"/>
        <v>506</v>
      </c>
      <c r="B510" s="119" t="s">
        <v>199</v>
      </c>
      <c r="C510" s="121" t="s">
        <v>1203</v>
      </c>
      <c r="D510" s="121" t="s">
        <v>1204</v>
      </c>
      <c r="E510" s="119" t="s">
        <v>211</v>
      </c>
      <c r="F510" s="119" t="s">
        <v>200</v>
      </c>
      <c r="G510" s="119">
        <v>1</v>
      </c>
      <c r="H510" s="174">
        <v>5707.8</v>
      </c>
      <c r="I510" s="191">
        <v>0.25</v>
      </c>
      <c r="J510" s="187">
        <f t="shared" si="14"/>
        <v>4280.8500000000004</v>
      </c>
    </row>
    <row r="511" spans="1:10" ht="15.75">
      <c r="A511" s="53">
        <f t="shared" si="15"/>
        <v>507</v>
      </c>
      <c r="B511" s="119" t="s">
        <v>199</v>
      </c>
      <c r="C511" s="121" t="s">
        <v>1205</v>
      </c>
      <c r="D511" s="121" t="s">
        <v>1206</v>
      </c>
      <c r="E511" s="119" t="s">
        <v>211</v>
      </c>
      <c r="F511" s="119" t="s">
        <v>200</v>
      </c>
      <c r="G511" s="119">
        <v>1</v>
      </c>
      <c r="H511" s="174">
        <v>11970</v>
      </c>
      <c r="I511" s="191">
        <v>0.25</v>
      </c>
      <c r="J511" s="187">
        <f t="shared" si="14"/>
        <v>8977.5</v>
      </c>
    </row>
    <row r="512" spans="1:10" ht="15.75">
      <c r="A512" s="53">
        <f t="shared" si="15"/>
        <v>508</v>
      </c>
      <c r="B512" s="119" t="s">
        <v>199</v>
      </c>
      <c r="C512" s="121" t="s">
        <v>1207</v>
      </c>
      <c r="D512" s="121" t="s">
        <v>1208</v>
      </c>
      <c r="E512" s="119" t="s">
        <v>211</v>
      </c>
      <c r="F512" s="119" t="s">
        <v>200</v>
      </c>
      <c r="G512" s="119">
        <v>1</v>
      </c>
      <c r="H512" s="174">
        <v>15165</v>
      </c>
      <c r="I512" s="191">
        <v>0.25</v>
      </c>
      <c r="J512" s="187">
        <f t="shared" si="14"/>
        <v>11373.75</v>
      </c>
    </row>
    <row r="513" spans="1:10" ht="15.75">
      <c r="A513" s="53">
        <f t="shared" si="15"/>
        <v>509</v>
      </c>
      <c r="B513" s="119" t="s">
        <v>199</v>
      </c>
      <c r="C513" s="121" t="s">
        <v>1209</v>
      </c>
      <c r="D513" s="121" t="s">
        <v>1210</v>
      </c>
      <c r="E513" s="119" t="s">
        <v>211</v>
      </c>
      <c r="F513" s="119" t="s">
        <v>200</v>
      </c>
      <c r="G513" s="119">
        <v>1</v>
      </c>
      <c r="H513" s="174">
        <v>16234.050000000001</v>
      </c>
      <c r="I513" s="191">
        <v>0.25</v>
      </c>
      <c r="J513" s="187">
        <f t="shared" si="14"/>
        <v>12175.5375</v>
      </c>
    </row>
    <row r="514" spans="1:10" ht="15.75">
      <c r="A514" s="53">
        <f t="shared" si="15"/>
        <v>510</v>
      </c>
      <c r="B514" s="119" t="s">
        <v>199</v>
      </c>
      <c r="C514" s="121" t="s">
        <v>1211</v>
      </c>
      <c r="D514" s="121" t="s">
        <v>1212</v>
      </c>
      <c r="E514" s="119" t="s">
        <v>211</v>
      </c>
      <c r="F514" s="119" t="s">
        <v>200</v>
      </c>
      <c r="G514" s="119">
        <v>1</v>
      </c>
      <c r="H514" s="174">
        <v>20241.25</v>
      </c>
      <c r="I514" s="191">
        <v>0.25</v>
      </c>
      <c r="J514" s="187">
        <f t="shared" si="14"/>
        <v>15180.9375</v>
      </c>
    </row>
    <row r="515" spans="1:10" ht="15.75">
      <c r="A515" s="53">
        <f t="shared" si="15"/>
        <v>511</v>
      </c>
      <c r="B515" s="119" t="s">
        <v>199</v>
      </c>
      <c r="C515" s="121" t="s">
        <v>1213</v>
      </c>
      <c r="D515" s="121" t="s">
        <v>1214</v>
      </c>
      <c r="E515" s="119" t="s">
        <v>211</v>
      </c>
      <c r="F515" s="119" t="s">
        <v>200</v>
      </c>
      <c r="G515" s="119">
        <v>1</v>
      </c>
      <c r="H515" s="174">
        <v>19485.900000000001</v>
      </c>
      <c r="I515" s="191">
        <v>0.25</v>
      </c>
      <c r="J515" s="187">
        <f t="shared" si="14"/>
        <v>14614.425000000001</v>
      </c>
    </row>
    <row r="516" spans="1:10" ht="15.75">
      <c r="A516" s="53">
        <f t="shared" si="15"/>
        <v>512</v>
      </c>
      <c r="B516" s="119" t="s">
        <v>199</v>
      </c>
      <c r="C516" s="121" t="s">
        <v>1215</v>
      </c>
      <c r="D516" s="121" t="s">
        <v>1216</v>
      </c>
      <c r="E516" s="119" t="s">
        <v>211</v>
      </c>
      <c r="F516" s="119" t="s">
        <v>200</v>
      </c>
      <c r="G516" s="119">
        <v>1</v>
      </c>
      <c r="H516" s="174">
        <v>20254.5</v>
      </c>
      <c r="I516" s="191">
        <v>0.25</v>
      </c>
      <c r="J516" s="187">
        <f t="shared" si="14"/>
        <v>15190.875</v>
      </c>
    </row>
    <row r="517" spans="1:10" ht="15.75">
      <c r="A517" s="53">
        <f t="shared" si="15"/>
        <v>513</v>
      </c>
      <c r="B517" s="119" t="s">
        <v>199</v>
      </c>
      <c r="C517" s="121" t="s">
        <v>1217</v>
      </c>
      <c r="D517" s="121" t="s">
        <v>1218</v>
      </c>
      <c r="E517" s="119" t="s">
        <v>211</v>
      </c>
      <c r="F517" s="119" t="s">
        <v>200</v>
      </c>
      <c r="G517" s="119">
        <v>1</v>
      </c>
      <c r="H517" s="148">
        <v>1500</v>
      </c>
      <c r="I517" s="191">
        <v>0.25</v>
      </c>
      <c r="J517" s="187">
        <f t="shared" ref="J517:J579" si="16">H517*(1-I517)</f>
        <v>1125</v>
      </c>
    </row>
    <row r="518" spans="1:10" ht="135">
      <c r="A518" s="53">
        <f t="shared" si="15"/>
        <v>514</v>
      </c>
      <c r="B518" s="119" t="s">
        <v>199</v>
      </c>
      <c r="C518" s="119" t="s">
        <v>1219</v>
      </c>
      <c r="D518" s="120" t="s">
        <v>1220</v>
      </c>
      <c r="E518" s="119" t="s">
        <v>211</v>
      </c>
      <c r="F518" s="119" t="s">
        <v>6</v>
      </c>
      <c r="G518" s="119">
        <v>1</v>
      </c>
      <c r="H518" s="174">
        <v>1022.51175</v>
      </c>
      <c r="I518" s="191">
        <v>0.25</v>
      </c>
      <c r="J518" s="187">
        <f t="shared" si="16"/>
        <v>766.88381249999998</v>
      </c>
    </row>
    <row r="519" spans="1:10" ht="135">
      <c r="A519" s="53">
        <f t="shared" ref="A519:A582" si="17">A518+1</f>
        <v>515</v>
      </c>
      <c r="B519" s="119" t="s">
        <v>199</v>
      </c>
      <c r="C519" s="119" t="s">
        <v>1221</v>
      </c>
      <c r="D519" s="121" t="s">
        <v>1222</v>
      </c>
      <c r="E519" s="119" t="s">
        <v>211</v>
      </c>
      <c r="F519" s="119" t="s">
        <v>6</v>
      </c>
      <c r="G519" s="119">
        <v>1</v>
      </c>
      <c r="H519" s="174">
        <v>5086.8675000000003</v>
      </c>
      <c r="I519" s="191">
        <v>0.25</v>
      </c>
      <c r="J519" s="187">
        <f t="shared" si="16"/>
        <v>3815.1506250000002</v>
      </c>
    </row>
    <row r="520" spans="1:10" ht="135">
      <c r="A520" s="53">
        <f t="shared" si="17"/>
        <v>516</v>
      </c>
      <c r="B520" s="119" t="s">
        <v>199</v>
      </c>
      <c r="C520" s="119" t="s">
        <v>1223</v>
      </c>
      <c r="D520" s="120" t="s">
        <v>1224</v>
      </c>
      <c r="E520" s="119" t="s">
        <v>211</v>
      </c>
      <c r="F520" s="119" t="s">
        <v>6</v>
      </c>
      <c r="G520" s="119">
        <v>1</v>
      </c>
      <c r="H520" s="174">
        <v>5086.8675000000003</v>
      </c>
      <c r="I520" s="191">
        <v>0.25</v>
      </c>
      <c r="J520" s="187">
        <f t="shared" si="16"/>
        <v>3815.1506250000002</v>
      </c>
    </row>
    <row r="521" spans="1:10" ht="90">
      <c r="A521" s="53">
        <f t="shared" si="17"/>
        <v>517</v>
      </c>
      <c r="B521" s="119" t="s">
        <v>199</v>
      </c>
      <c r="C521" s="121" t="s">
        <v>1225</v>
      </c>
      <c r="D521" s="120" t="s">
        <v>1226</v>
      </c>
      <c r="E521" s="119" t="s">
        <v>211</v>
      </c>
      <c r="F521" s="119" t="s">
        <v>6</v>
      </c>
      <c r="G521" s="119">
        <v>1</v>
      </c>
      <c r="H521" s="174">
        <v>4598.7337500000003</v>
      </c>
      <c r="I521" s="191">
        <v>0.25</v>
      </c>
      <c r="J521" s="187">
        <f t="shared" si="16"/>
        <v>3449.0503125000005</v>
      </c>
    </row>
    <row r="522" spans="1:10" ht="120">
      <c r="A522" s="53">
        <f t="shared" si="17"/>
        <v>518</v>
      </c>
      <c r="B522" s="119" t="s">
        <v>199</v>
      </c>
      <c r="C522" s="121" t="s">
        <v>1227</v>
      </c>
      <c r="D522" s="120" t="s">
        <v>1228</v>
      </c>
      <c r="E522" s="119" t="s">
        <v>211</v>
      </c>
      <c r="F522" s="119" t="s">
        <v>6</v>
      </c>
      <c r="G522" s="119">
        <v>1</v>
      </c>
      <c r="H522" s="174">
        <v>6114.5174999999999</v>
      </c>
      <c r="I522" s="191">
        <v>0.25</v>
      </c>
      <c r="J522" s="187">
        <f t="shared" si="16"/>
        <v>4585.8881249999995</v>
      </c>
    </row>
    <row r="523" spans="1:10" ht="60">
      <c r="A523" s="53">
        <f t="shared" si="17"/>
        <v>519</v>
      </c>
      <c r="B523" s="119" t="s">
        <v>199</v>
      </c>
      <c r="C523" s="119" t="s">
        <v>1229</v>
      </c>
      <c r="D523" s="120" t="s">
        <v>1230</v>
      </c>
      <c r="E523" s="119" t="s">
        <v>211</v>
      </c>
      <c r="F523" s="119" t="s">
        <v>6</v>
      </c>
      <c r="G523" s="119">
        <v>1</v>
      </c>
      <c r="H523" s="174">
        <v>769.70985000000007</v>
      </c>
      <c r="I523" s="191">
        <v>0.25</v>
      </c>
      <c r="J523" s="187">
        <f t="shared" si="16"/>
        <v>577.28238750000003</v>
      </c>
    </row>
    <row r="524" spans="1:10" ht="45">
      <c r="A524" s="53">
        <f t="shared" si="17"/>
        <v>520</v>
      </c>
      <c r="B524" s="119" t="s">
        <v>199</v>
      </c>
      <c r="C524" s="119" t="s">
        <v>1231</v>
      </c>
      <c r="D524" s="120" t="s">
        <v>1232</v>
      </c>
      <c r="E524" s="119" t="s">
        <v>211</v>
      </c>
      <c r="F524" s="119" t="s">
        <v>6</v>
      </c>
      <c r="G524" s="119">
        <v>1</v>
      </c>
      <c r="H524" s="174">
        <v>4059.2175000000002</v>
      </c>
      <c r="I524" s="191">
        <v>0.25</v>
      </c>
      <c r="J524" s="187">
        <f t="shared" si="16"/>
        <v>3044.413125</v>
      </c>
    </row>
    <row r="525" spans="1:10" ht="45">
      <c r="A525" s="53">
        <f t="shared" si="17"/>
        <v>521</v>
      </c>
      <c r="B525" s="119" t="s">
        <v>199</v>
      </c>
      <c r="C525" s="119" t="s">
        <v>1233</v>
      </c>
      <c r="D525" s="120" t="s">
        <v>1234</v>
      </c>
      <c r="E525" s="119" t="s">
        <v>211</v>
      </c>
      <c r="F525" s="119" t="s">
        <v>6</v>
      </c>
      <c r="G525" s="119">
        <v>1</v>
      </c>
      <c r="H525" s="174">
        <v>4059.2175000000002</v>
      </c>
      <c r="I525" s="191">
        <v>0.25</v>
      </c>
      <c r="J525" s="187">
        <f t="shared" si="16"/>
        <v>3044.413125</v>
      </c>
    </row>
    <row r="526" spans="1:10" ht="30">
      <c r="A526" s="53">
        <f t="shared" si="17"/>
        <v>522</v>
      </c>
      <c r="B526" s="119" t="s">
        <v>199</v>
      </c>
      <c r="C526" s="119" t="s">
        <v>1235</v>
      </c>
      <c r="D526" s="120" t="s">
        <v>1236</v>
      </c>
      <c r="E526" s="119" t="s">
        <v>211</v>
      </c>
      <c r="F526" s="119" t="s">
        <v>6</v>
      </c>
      <c r="G526" s="119">
        <v>1</v>
      </c>
      <c r="H526" s="174">
        <v>0.7757750000000001</v>
      </c>
      <c r="I526" s="191">
        <v>0.25</v>
      </c>
      <c r="J526" s="187">
        <f t="shared" si="16"/>
        <v>0.58183125000000002</v>
      </c>
    </row>
    <row r="527" spans="1:10" ht="15.75">
      <c r="A527" s="53">
        <f t="shared" si="17"/>
        <v>523</v>
      </c>
      <c r="B527" s="119" t="s">
        <v>199</v>
      </c>
      <c r="C527" s="119" t="s">
        <v>1237</v>
      </c>
      <c r="D527" s="120" t="s">
        <v>1238</v>
      </c>
      <c r="E527" s="119" t="s">
        <v>211</v>
      </c>
      <c r="F527" s="119" t="s">
        <v>6</v>
      </c>
      <c r="G527" s="119">
        <v>1</v>
      </c>
      <c r="H527" s="174">
        <v>2517.7425000000003</v>
      </c>
      <c r="I527" s="191">
        <v>0.25</v>
      </c>
      <c r="J527" s="187">
        <f t="shared" si="16"/>
        <v>1888.3068750000002</v>
      </c>
    </row>
    <row r="528" spans="1:10" ht="30">
      <c r="A528" s="53">
        <f t="shared" si="17"/>
        <v>524</v>
      </c>
      <c r="B528" s="119" t="s">
        <v>199</v>
      </c>
      <c r="C528" s="119" t="s">
        <v>1239</v>
      </c>
      <c r="D528" s="120" t="s">
        <v>1240</v>
      </c>
      <c r="E528" s="119" t="s">
        <v>211</v>
      </c>
      <c r="F528" s="119" t="s">
        <v>6</v>
      </c>
      <c r="G528" s="119">
        <v>1</v>
      </c>
      <c r="H528" s="174">
        <v>3596.7750000000001</v>
      </c>
      <c r="I528" s="191">
        <v>0.25</v>
      </c>
      <c r="J528" s="187">
        <f t="shared" si="16"/>
        <v>2697.5812500000002</v>
      </c>
    </row>
    <row r="529" spans="1:10" ht="45">
      <c r="A529" s="53">
        <f t="shared" si="17"/>
        <v>525</v>
      </c>
      <c r="B529" s="119" t="s">
        <v>199</v>
      </c>
      <c r="C529" s="119" t="s">
        <v>1241</v>
      </c>
      <c r="D529" s="120" t="s">
        <v>1242</v>
      </c>
      <c r="E529" s="119" t="s">
        <v>211</v>
      </c>
      <c r="F529" s="119" t="s">
        <v>6</v>
      </c>
      <c r="G529" s="119">
        <v>1</v>
      </c>
      <c r="H529" s="174">
        <v>667.97250000000008</v>
      </c>
      <c r="I529" s="191">
        <v>0.25</v>
      </c>
      <c r="J529" s="187">
        <f t="shared" si="16"/>
        <v>500.97937500000006</v>
      </c>
    </row>
    <row r="530" spans="1:10" ht="45">
      <c r="A530" s="53">
        <f t="shared" si="17"/>
        <v>526</v>
      </c>
      <c r="B530" s="119" t="s">
        <v>199</v>
      </c>
      <c r="C530" s="119" t="s">
        <v>1243</v>
      </c>
      <c r="D530" s="120" t="s">
        <v>1244</v>
      </c>
      <c r="E530" s="119" t="s">
        <v>211</v>
      </c>
      <c r="F530" s="119" t="s">
        <v>6</v>
      </c>
      <c r="G530" s="119">
        <v>1</v>
      </c>
      <c r="H530" s="174">
        <v>2877.42</v>
      </c>
      <c r="I530" s="191">
        <v>0.25</v>
      </c>
      <c r="J530" s="187">
        <f t="shared" si="16"/>
        <v>2158.0650000000001</v>
      </c>
    </row>
    <row r="531" spans="1:10" ht="45">
      <c r="A531" s="53">
        <f t="shared" si="17"/>
        <v>527</v>
      </c>
      <c r="B531" s="119" t="s">
        <v>199</v>
      </c>
      <c r="C531" s="119" t="s">
        <v>1245</v>
      </c>
      <c r="D531" s="120" t="s">
        <v>1246</v>
      </c>
      <c r="E531" s="119" t="s">
        <v>211</v>
      </c>
      <c r="F531" s="119" t="s">
        <v>6</v>
      </c>
      <c r="G531" s="119">
        <v>1</v>
      </c>
      <c r="H531" s="174">
        <v>1125.2767500000002</v>
      </c>
      <c r="I531" s="191">
        <v>0.25</v>
      </c>
      <c r="J531" s="187">
        <f t="shared" si="16"/>
        <v>843.95756250000022</v>
      </c>
    </row>
    <row r="532" spans="1:10" ht="45">
      <c r="A532" s="53">
        <f t="shared" si="17"/>
        <v>528</v>
      </c>
      <c r="B532" s="119" t="s">
        <v>199</v>
      </c>
      <c r="C532" s="119" t="s">
        <v>1247</v>
      </c>
      <c r="D532" s="120" t="s">
        <v>1248</v>
      </c>
      <c r="E532" s="119" t="s">
        <v>211</v>
      </c>
      <c r="F532" s="119" t="s">
        <v>6</v>
      </c>
      <c r="G532" s="119">
        <v>1</v>
      </c>
      <c r="H532" s="174">
        <v>3481.6782000000003</v>
      </c>
      <c r="I532" s="191">
        <v>0.25</v>
      </c>
      <c r="J532" s="187">
        <f t="shared" si="16"/>
        <v>2611.2586500000002</v>
      </c>
    </row>
    <row r="533" spans="1:10" ht="15.75">
      <c r="A533" s="53">
        <f t="shared" si="17"/>
        <v>529</v>
      </c>
      <c r="B533" s="119" t="s">
        <v>199</v>
      </c>
      <c r="C533" s="119" t="s">
        <v>1249</v>
      </c>
      <c r="D533" s="120" t="s">
        <v>1250</v>
      </c>
      <c r="E533" s="119" t="s">
        <v>211</v>
      </c>
      <c r="F533" s="119" t="s">
        <v>6</v>
      </c>
      <c r="G533" s="119">
        <v>1</v>
      </c>
      <c r="H533" s="174">
        <v>41.106000000000002</v>
      </c>
      <c r="I533" s="191">
        <v>0.25</v>
      </c>
      <c r="J533" s="187">
        <f t="shared" si="16"/>
        <v>30.829500000000003</v>
      </c>
    </row>
    <row r="534" spans="1:10" ht="30">
      <c r="A534" s="53">
        <f t="shared" si="17"/>
        <v>530</v>
      </c>
      <c r="B534" s="119" t="s">
        <v>199</v>
      </c>
      <c r="C534" s="119" t="s">
        <v>1251</v>
      </c>
      <c r="D534" s="119" t="s">
        <v>1252</v>
      </c>
      <c r="E534" s="119" t="s">
        <v>211</v>
      </c>
      <c r="F534" s="119" t="s">
        <v>6</v>
      </c>
      <c r="G534" s="119">
        <v>1</v>
      </c>
      <c r="H534" s="174">
        <v>2414.9775</v>
      </c>
      <c r="I534" s="191">
        <v>0.25</v>
      </c>
      <c r="J534" s="187">
        <f t="shared" si="16"/>
        <v>1811.233125</v>
      </c>
    </row>
    <row r="535" spans="1:10" ht="30">
      <c r="A535" s="53">
        <f t="shared" si="17"/>
        <v>531</v>
      </c>
      <c r="B535" s="119" t="s">
        <v>199</v>
      </c>
      <c r="C535" s="119" t="s">
        <v>1253</v>
      </c>
      <c r="D535" s="119" t="s">
        <v>1254</v>
      </c>
      <c r="E535" s="119" t="s">
        <v>211</v>
      </c>
      <c r="F535" s="119" t="s">
        <v>6</v>
      </c>
      <c r="G535" s="119">
        <v>1</v>
      </c>
      <c r="H535" s="174">
        <v>436.75125000000003</v>
      </c>
      <c r="I535" s="191">
        <v>0.25</v>
      </c>
      <c r="J535" s="187">
        <f t="shared" si="16"/>
        <v>327.56343750000002</v>
      </c>
    </row>
    <row r="536" spans="1:10" ht="30">
      <c r="A536" s="53">
        <f t="shared" si="17"/>
        <v>532</v>
      </c>
      <c r="B536" s="119" t="s">
        <v>199</v>
      </c>
      <c r="C536" s="119" t="s">
        <v>1255</v>
      </c>
      <c r="D536" s="119" t="s">
        <v>1256</v>
      </c>
      <c r="E536" s="119" t="s">
        <v>211</v>
      </c>
      <c r="F536" s="119" t="s">
        <v>6</v>
      </c>
      <c r="G536" s="119">
        <v>1</v>
      </c>
      <c r="H536" s="174">
        <v>899.19375000000002</v>
      </c>
      <c r="I536" s="191">
        <v>0.25</v>
      </c>
      <c r="J536" s="187">
        <f t="shared" si="16"/>
        <v>674.39531250000005</v>
      </c>
    </row>
    <row r="537" spans="1:10" ht="15.75">
      <c r="A537" s="53">
        <f t="shared" si="17"/>
        <v>533</v>
      </c>
      <c r="B537" s="119" t="s">
        <v>199</v>
      </c>
      <c r="C537" s="119" t="s">
        <v>1257</v>
      </c>
      <c r="D537" s="119" t="s">
        <v>1258</v>
      </c>
      <c r="E537" s="119" t="s">
        <v>211</v>
      </c>
      <c r="F537" s="119" t="s">
        <v>6</v>
      </c>
      <c r="G537" s="119">
        <v>1</v>
      </c>
      <c r="H537" s="174">
        <v>2414.9775</v>
      </c>
      <c r="I537" s="191">
        <v>0.25</v>
      </c>
      <c r="J537" s="187">
        <f t="shared" si="16"/>
        <v>1811.233125</v>
      </c>
    </row>
    <row r="538" spans="1:10" ht="15.75">
      <c r="A538" s="53">
        <f t="shared" si="17"/>
        <v>534</v>
      </c>
      <c r="B538" s="119" t="s">
        <v>199</v>
      </c>
      <c r="C538" s="119" t="s">
        <v>1107</v>
      </c>
      <c r="D538" s="119" t="s">
        <v>1108</v>
      </c>
      <c r="E538" s="119" t="s">
        <v>211</v>
      </c>
      <c r="F538" s="119" t="s">
        <v>6</v>
      </c>
      <c r="G538" s="119">
        <v>1</v>
      </c>
      <c r="H538" s="174">
        <v>333.98625000000004</v>
      </c>
      <c r="I538" s="191">
        <v>0.25</v>
      </c>
      <c r="J538" s="187">
        <f t="shared" si="16"/>
        <v>250.48968750000003</v>
      </c>
    </row>
    <row r="539" spans="1:10" ht="15.75">
      <c r="A539" s="53">
        <f t="shared" si="17"/>
        <v>535</v>
      </c>
      <c r="B539" s="119" t="s">
        <v>199</v>
      </c>
      <c r="C539" s="119" t="s">
        <v>1259</v>
      </c>
      <c r="D539" s="119" t="s">
        <v>1260</v>
      </c>
      <c r="E539" s="119" t="s">
        <v>211</v>
      </c>
      <c r="F539" s="119" t="s">
        <v>6</v>
      </c>
      <c r="G539" s="119">
        <v>1</v>
      </c>
      <c r="H539" s="174">
        <v>365.82325000000003</v>
      </c>
      <c r="I539" s="191">
        <v>0.25</v>
      </c>
      <c r="J539" s="187">
        <f t="shared" si="16"/>
        <v>274.36743750000005</v>
      </c>
    </row>
    <row r="540" spans="1:10" ht="15.75">
      <c r="A540" s="53">
        <f t="shared" si="17"/>
        <v>536</v>
      </c>
      <c r="B540" s="119" t="s">
        <v>199</v>
      </c>
      <c r="C540" s="119" t="s">
        <v>1261</v>
      </c>
      <c r="D540" s="119" t="s">
        <v>1262</v>
      </c>
      <c r="E540" s="119" t="s">
        <v>211</v>
      </c>
      <c r="F540" s="119" t="s">
        <v>6</v>
      </c>
      <c r="G540" s="119">
        <v>1</v>
      </c>
      <c r="H540" s="174">
        <v>822.12</v>
      </c>
      <c r="I540" s="191">
        <v>0.25</v>
      </c>
      <c r="J540" s="187">
        <f t="shared" si="16"/>
        <v>616.59</v>
      </c>
    </row>
    <row r="541" spans="1:10" ht="15.75">
      <c r="A541" s="53">
        <f t="shared" si="17"/>
        <v>537</v>
      </c>
      <c r="B541" s="119" t="s">
        <v>199</v>
      </c>
      <c r="C541" s="119" t="s">
        <v>1263</v>
      </c>
      <c r="D541" s="119" t="s">
        <v>1264</v>
      </c>
      <c r="E541" s="119" t="s">
        <v>211</v>
      </c>
      <c r="F541" s="119" t="s">
        <v>6</v>
      </c>
      <c r="G541" s="119">
        <v>1</v>
      </c>
      <c r="H541" s="174">
        <v>226.08300000000003</v>
      </c>
      <c r="I541" s="191">
        <v>0.25</v>
      </c>
      <c r="J541" s="187">
        <f t="shared" si="16"/>
        <v>169.56225000000001</v>
      </c>
    </row>
    <row r="542" spans="1:10" ht="15.75">
      <c r="A542" s="53">
        <f t="shared" si="17"/>
        <v>538</v>
      </c>
      <c r="B542" s="119" t="s">
        <v>199</v>
      </c>
      <c r="C542" s="119" t="s">
        <v>1265</v>
      </c>
      <c r="D542" s="119" t="s">
        <v>1266</v>
      </c>
      <c r="E542" s="119" t="s">
        <v>211</v>
      </c>
      <c r="F542" s="119" t="s">
        <v>6</v>
      </c>
      <c r="G542" s="119">
        <v>1</v>
      </c>
      <c r="H542" s="174">
        <v>1058.4794999999999</v>
      </c>
      <c r="I542" s="191">
        <v>0.25</v>
      </c>
      <c r="J542" s="187">
        <f t="shared" si="16"/>
        <v>793.85962499999994</v>
      </c>
    </row>
    <row r="543" spans="1:10" ht="15.75">
      <c r="A543" s="53">
        <f t="shared" si="17"/>
        <v>539</v>
      </c>
      <c r="B543" s="119" t="s">
        <v>199</v>
      </c>
      <c r="C543" s="119" t="s">
        <v>1267</v>
      </c>
      <c r="D543" s="119" t="s">
        <v>1268</v>
      </c>
      <c r="E543" s="119" t="s">
        <v>211</v>
      </c>
      <c r="F543" s="119" t="s">
        <v>6</v>
      </c>
      <c r="G543" s="119">
        <v>1</v>
      </c>
      <c r="H543" s="174">
        <v>323.70975000000004</v>
      </c>
      <c r="I543" s="191">
        <v>0.25</v>
      </c>
      <c r="J543" s="187">
        <f t="shared" si="16"/>
        <v>242.78231250000005</v>
      </c>
    </row>
    <row r="544" spans="1:10" ht="15.75">
      <c r="A544" s="53">
        <f t="shared" si="17"/>
        <v>540</v>
      </c>
      <c r="B544" s="119" t="s">
        <v>199</v>
      </c>
      <c r="C544" s="119" t="s">
        <v>1269</v>
      </c>
      <c r="D544" s="119" t="s">
        <v>1270</v>
      </c>
      <c r="E544" s="119" t="s">
        <v>211</v>
      </c>
      <c r="F544" s="119" t="s">
        <v>6</v>
      </c>
      <c r="G544" s="119">
        <v>1</v>
      </c>
      <c r="H544" s="174">
        <v>98.65440000000001</v>
      </c>
      <c r="I544" s="191">
        <v>0.25</v>
      </c>
      <c r="J544" s="187">
        <f t="shared" si="16"/>
        <v>73.990800000000007</v>
      </c>
    </row>
    <row r="545" spans="1:10" ht="30">
      <c r="A545" s="53">
        <f t="shared" si="17"/>
        <v>541</v>
      </c>
      <c r="B545" s="119" t="s">
        <v>199</v>
      </c>
      <c r="C545" s="119" t="s">
        <v>1271</v>
      </c>
      <c r="D545" s="119" t="s">
        <v>1272</v>
      </c>
      <c r="E545" s="119" t="s">
        <v>211</v>
      </c>
      <c r="F545" s="119" t="s">
        <v>6</v>
      </c>
      <c r="G545" s="119">
        <v>1</v>
      </c>
      <c r="H545" s="174">
        <v>214.77885000000003</v>
      </c>
      <c r="I545" s="191">
        <v>0.25</v>
      </c>
      <c r="J545" s="187">
        <f t="shared" si="16"/>
        <v>161.08413750000003</v>
      </c>
    </row>
    <row r="546" spans="1:10" ht="15.75">
      <c r="A546" s="53">
        <f t="shared" si="17"/>
        <v>542</v>
      </c>
      <c r="B546" s="119" t="s">
        <v>199</v>
      </c>
      <c r="C546" s="119" t="s">
        <v>1273</v>
      </c>
      <c r="D546" s="119" t="s">
        <v>1274</v>
      </c>
      <c r="E546" s="119" t="s">
        <v>211</v>
      </c>
      <c r="F546" s="119" t="s">
        <v>6</v>
      </c>
      <c r="G546" s="119">
        <v>1</v>
      </c>
      <c r="H546" s="174">
        <v>24.663600000000002</v>
      </c>
      <c r="I546" s="191">
        <v>0.25</v>
      </c>
      <c r="J546" s="187">
        <f t="shared" si="16"/>
        <v>18.497700000000002</v>
      </c>
    </row>
    <row r="547" spans="1:10" ht="30">
      <c r="A547" s="53">
        <f t="shared" si="17"/>
        <v>543</v>
      </c>
      <c r="B547" s="119" t="s">
        <v>199</v>
      </c>
      <c r="C547" s="119" t="s">
        <v>1275</v>
      </c>
      <c r="D547" s="119" t="s">
        <v>1276</v>
      </c>
      <c r="E547" s="119" t="s">
        <v>211</v>
      </c>
      <c r="F547" s="119" t="s">
        <v>6</v>
      </c>
      <c r="G547" s="119">
        <v>1</v>
      </c>
      <c r="H547" s="174">
        <v>35.967750000000002</v>
      </c>
      <c r="I547" s="191">
        <v>0.25</v>
      </c>
      <c r="J547" s="187">
        <f t="shared" si="16"/>
        <v>26.975812500000004</v>
      </c>
    </row>
    <row r="548" spans="1:10" ht="30">
      <c r="A548" s="53">
        <f t="shared" si="17"/>
        <v>544</v>
      </c>
      <c r="B548" s="119" t="s">
        <v>199</v>
      </c>
      <c r="C548" s="119" t="s">
        <v>1277</v>
      </c>
      <c r="D548" s="119" t="s">
        <v>1278</v>
      </c>
      <c r="E548" s="119" t="s">
        <v>211</v>
      </c>
      <c r="F548" s="119" t="s">
        <v>6</v>
      </c>
      <c r="G548" s="119">
        <v>1</v>
      </c>
      <c r="H548" s="174">
        <v>179.83875</v>
      </c>
      <c r="I548" s="191">
        <v>0.25</v>
      </c>
      <c r="J548" s="187">
        <f t="shared" si="16"/>
        <v>134.8790625</v>
      </c>
    </row>
    <row r="549" spans="1:10" ht="15.75">
      <c r="A549" s="53">
        <f t="shared" si="17"/>
        <v>545</v>
      </c>
      <c r="B549" s="119" t="s">
        <v>199</v>
      </c>
      <c r="C549" s="120" t="s">
        <v>1279</v>
      </c>
      <c r="D549" s="120" t="s">
        <v>1280</v>
      </c>
      <c r="E549" s="119" t="s">
        <v>211</v>
      </c>
      <c r="F549" s="119" t="s">
        <v>6</v>
      </c>
      <c r="G549" s="119">
        <v>1</v>
      </c>
      <c r="H549" s="174">
        <v>2029.6087500000001</v>
      </c>
      <c r="I549" s="191">
        <v>0.25</v>
      </c>
      <c r="J549" s="187">
        <f t="shared" si="16"/>
        <v>1522.2065625</v>
      </c>
    </row>
    <row r="550" spans="1:10" ht="15.75">
      <c r="A550" s="53">
        <f t="shared" si="17"/>
        <v>546</v>
      </c>
      <c r="B550" s="119" t="s">
        <v>199</v>
      </c>
      <c r="C550" s="120" t="s">
        <v>1281</v>
      </c>
      <c r="D550" s="120" t="s">
        <v>1282</v>
      </c>
      <c r="E550" s="119" t="s">
        <v>211</v>
      </c>
      <c r="F550" s="119" t="s">
        <v>6</v>
      </c>
      <c r="G550" s="119">
        <v>1</v>
      </c>
      <c r="H550" s="174">
        <v>1258.8712500000001</v>
      </c>
      <c r="I550" s="191">
        <v>0.25</v>
      </c>
      <c r="J550" s="187">
        <f t="shared" si="16"/>
        <v>944.15343750000011</v>
      </c>
    </row>
    <row r="551" spans="1:10" ht="15.75">
      <c r="A551" s="53">
        <f t="shared" si="17"/>
        <v>547</v>
      </c>
      <c r="B551" s="119" t="s">
        <v>199</v>
      </c>
      <c r="C551" s="120" t="s">
        <v>1283</v>
      </c>
      <c r="D551" s="120" t="s">
        <v>1284</v>
      </c>
      <c r="E551" s="119" t="s">
        <v>211</v>
      </c>
      <c r="F551" s="119" t="s">
        <v>6</v>
      </c>
      <c r="G551" s="119">
        <v>1</v>
      </c>
      <c r="H551" s="174">
        <v>333.98625000000004</v>
      </c>
      <c r="I551" s="191">
        <v>0.25</v>
      </c>
      <c r="J551" s="187">
        <f t="shared" si="16"/>
        <v>250.48968750000003</v>
      </c>
    </row>
    <row r="552" spans="1:10" ht="15.75">
      <c r="A552" s="53">
        <f t="shared" si="17"/>
        <v>548</v>
      </c>
      <c r="B552" s="119" t="s">
        <v>199</v>
      </c>
      <c r="C552" s="120" t="s">
        <v>1285</v>
      </c>
      <c r="D552" s="120" t="s">
        <v>1286</v>
      </c>
      <c r="E552" s="119" t="s">
        <v>211</v>
      </c>
      <c r="F552" s="119" t="s">
        <v>6</v>
      </c>
      <c r="G552" s="119">
        <v>1</v>
      </c>
      <c r="H552" s="174">
        <v>1438.71</v>
      </c>
      <c r="I552" s="191">
        <v>0.25</v>
      </c>
      <c r="J552" s="187">
        <f t="shared" si="16"/>
        <v>1079.0325</v>
      </c>
    </row>
    <row r="553" spans="1:10" ht="15.75">
      <c r="A553" s="53">
        <f t="shared" si="17"/>
        <v>549</v>
      </c>
      <c r="B553" s="119" t="s">
        <v>199</v>
      </c>
      <c r="C553" s="120" t="s">
        <v>1287</v>
      </c>
      <c r="D553" s="120" t="s">
        <v>1288</v>
      </c>
      <c r="E553" s="119" t="s">
        <v>211</v>
      </c>
      <c r="F553" s="119" t="s">
        <v>6</v>
      </c>
      <c r="G553" s="119">
        <v>1</v>
      </c>
      <c r="H553" s="174">
        <v>562.63837500000011</v>
      </c>
      <c r="I553" s="191">
        <v>0.25</v>
      </c>
      <c r="J553" s="187">
        <f t="shared" si="16"/>
        <v>421.97878125000011</v>
      </c>
    </row>
    <row r="554" spans="1:10" ht="15.75">
      <c r="A554" s="53">
        <f t="shared" si="17"/>
        <v>550</v>
      </c>
      <c r="B554" s="119" t="s">
        <v>199</v>
      </c>
      <c r="C554" s="121" t="s">
        <v>1289</v>
      </c>
      <c r="D554" s="120" t="s">
        <v>1290</v>
      </c>
      <c r="E554" s="119" t="s">
        <v>211</v>
      </c>
      <c r="F554" s="119" t="s">
        <v>6</v>
      </c>
      <c r="G554" s="119">
        <v>1</v>
      </c>
      <c r="H554" s="174">
        <v>2055.3000000000002</v>
      </c>
      <c r="I554" s="191">
        <v>0.25</v>
      </c>
      <c r="J554" s="187">
        <f t="shared" si="16"/>
        <v>1541.4750000000001</v>
      </c>
    </row>
    <row r="555" spans="1:10" ht="15.75">
      <c r="A555" s="53">
        <f t="shared" si="17"/>
        <v>551</v>
      </c>
      <c r="B555" s="119" t="s">
        <v>199</v>
      </c>
      <c r="C555" s="121" t="s">
        <v>1233</v>
      </c>
      <c r="D555" s="120" t="s">
        <v>1291</v>
      </c>
      <c r="E555" s="119" t="s">
        <v>211</v>
      </c>
      <c r="F555" s="119" t="s">
        <v>6</v>
      </c>
      <c r="G555" s="119">
        <v>1</v>
      </c>
      <c r="H555" s="174">
        <v>4059.2175000000002</v>
      </c>
      <c r="I555" s="191">
        <v>0.25</v>
      </c>
      <c r="J555" s="187">
        <f t="shared" si="16"/>
        <v>3044.413125</v>
      </c>
    </row>
    <row r="556" spans="1:10" ht="15.75">
      <c r="A556" s="53">
        <f t="shared" si="17"/>
        <v>552</v>
      </c>
      <c r="B556" s="119" t="s">
        <v>199</v>
      </c>
      <c r="C556" s="121" t="s">
        <v>1292</v>
      </c>
      <c r="D556" s="121" t="s">
        <v>1293</v>
      </c>
      <c r="E556" s="119" t="s">
        <v>211</v>
      </c>
      <c r="F556" s="119" t="s">
        <v>6</v>
      </c>
      <c r="G556" s="119">
        <v>1</v>
      </c>
      <c r="H556" s="174">
        <v>2029.6087500000001</v>
      </c>
      <c r="I556" s="191">
        <v>0.25</v>
      </c>
      <c r="J556" s="187">
        <f t="shared" si="16"/>
        <v>1522.2065625</v>
      </c>
    </row>
    <row r="557" spans="1:10" ht="15.75">
      <c r="A557" s="53">
        <f t="shared" si="17"/>
        <v>553</v>
      </c>
      <c r="B557" s="119" t="s">
        <v>199</v>
      </c>
      <c r="C557" s="138" t="s">
        <v>1294</v>
      </c>
      <c r="D557" s="138" t="s">
        <v>1295</v>
      </c>
      <c r="E557" s="119" t="s">
        <v>211</v>
      </c>
      <c r="F557" s="119" t="s">
        <v>6</v>
      </c>
      <c r="G557" s="119">
        <v>1</v>
      </c>
      <c r="H557" s="174">
        <v>307.26735000000002</v>
      </c>
      <c r="I557" s="191">
        <v>0.25</v>
      </c>
      <c r="J557" s="187">
        <f t="shared" si="16"/>
        <v>230.4505125</v>
      </c>
    </row>
    <row r="558" spans="1:10" ht="15.75">
      <c r="A558" s="53">
        <f t="shared" si="17"/>
        <v>554</v>
      </c>
      <c r="B558" s="119" t="s">
        <v>199</v>
      </c>
      <c r="C558" s="121" t="s">
        <v>1296</v>
      </c>
      <c r="D558" s="121" t="s">
        <v>1297</v>
      </c>
      <c r="E558" s="119" t="s">
        <v>211</v>
      </c>
      <c r="F558" s="119" t="s">
        <v>6</v>
      </c>
      <c r="G558" s="119">
        <v>1</v>
      </c>
      <c r="H558" s="174">
        <v>1006.0693500000001</v>
      </c>
      <c r="I558" s="191">
        <v>0.25</v>
      </c>
      <c r="J558" s="187">
        <f t="shared" si="16"/>
        <v>754.55201250000005</v>
      </c>
    </row>
    <row r="559" spans="1:10" ht="15.75">
      <c r="A559" s="53">
        <f t="shared" si="17"/>
        <v>555</v>
      </c>
      <c r="B559" s="119" t="s">
        <v>199</v>
      </c>
      <c r="C559" s="121" t="s">
        <v>1298</v>
      </c>
      <c r="D559" s="121" t="s">
        <v>1299</v>
      </c>
      <c r="E559" s="119" t="s">
        <v>211</v>
      </c>
      <c r="F559" s="119" t="s">
        <v>6</v>
      </c>
      <c r="G559" s="119">
        <v>1</v>
      </c>
      <c r="H559" s="174">
        <v>666.94485000000009</v>
      </c>
      <c r="I559" s="191">
        <v>0.25</v>
      </c>
      <c r="J559" s="187">
        <f t="shared" si="16"/>
        <v>500.20863750000007</v>
      </c>
    </row>
    <row r="560" spans="1:10" ht="15.75">
      <c r="A560" s="53">
        <f t="shared" si="17"/>
        <v>556</v>
      </c>
      <c r="B560" s="119" t="s">
        <v>199</v>
      </c>
      <c r="C560" s="135" t="s">
        <v>1300</v>
      </c>
      <c r="D560" s="139" t="s">
        <v>1301</v>
      </c>
      <c r="E560" s="119" t="s">
        <v>211</v>
      </c>
      <c r="F560" s="119" t="s">
        <v>6</v>
      </c>
      <c r="G560" s="119">
        <v>1</v>
      </c>
      <c r="H560" s="174">
        <v>46.808450000000001</v>
      </c>
      <c r="I560" s="191">
        <v>0.25</v>
      </c>
      <c r="J560" s="187">
        <f t="shared" si="16"/>
        <v>35.106337500000002</v>
      </c>
    </row>
    <row r="561" spans="1:10" ht="15.75">
      <c r="A561" s="53">
        <f t="shared" si="17"/>
        <v>557</v>
      </c>
      <c r="B561" s="119" t="s">
        <v>199</v>
      </c>
      <c r="C561" s="121" t="s">
        <v>1302</v>
      </c>
      <c r="D561" s="121" t="s">
        <v>1303</v>
      </c>
      <c r="E561" s="119" t="s">
        <v>211</v>
      </c>
      <c r="F561" s="119" t="s">
        <v>6</v>
      </c>
      <c r="G561" s="119">
        <v>1</v>
      </c>
      <c r="H561" s="174">
        <v>440.20140000000004</v>
      </c>
      <c r="I561" s="191">
        <v>0.25</v>
      </c>
      <c r="J561" s="187">
        <f t="shared" si="16"/>
        <v>330.15105000000005</v>
      </c>
    </row>
    <row r="562" spans="1:10" ht="15.75">
      <c r="A562" s="53">
        <f t="shared" si="17"/>
        <v>558</v>
      </c>
      <c r="B562" s="119" t="s">
        <v>199</v>
      </c>
      <c r="C562" s="132" t="s">
        <v>1304</v>
      </c>
      <c r="D562" s="121" t="s">
        <v>1305</v>
      </c>
      <c r="E562" s="119" t="s">
        <v>211</v>
      </c>
      <c r="F562" s="119" t="s">
        <v>6</v>
      </c>
      <c r="G562" s="119">
        <v>1</v>
      </c>
      <c r="H562" s="174">
        <v>283.63139999999999</v>
      </c>
      <c r="I562" s="191">
        <v>0.25</v>
      </c>
      <c r="J562" s="187">
        <f t="shared" si="16"/>
        <v>212.72354999999999</v>
      </c>
    </row>
    <row r="563" spans="1:10" ht="15.75">
      <c r="A563" s="53">
        <f t="shared" si="17"/>
        <v>559</v>
      </c>
      <c r="B563" s="119" t="s">
        <v>199</v>
      </c>
      <c r="C563" s="121" t="s">
        <v>1306</v>
      </c>
      <c r="D563" s="136" t="s">
        <v>1307</v>
      </c>
      <c r="E563" s="119" t="s">
        <v>211</v>
      </c>
      <c r="F563" s="119" t="s">
        <v>6</v>
      </c>
      <c r="G563" s="119">
        <v>1</v>
      </c>
      <c r="H563" s="174">
        <v>642.28125</v>
      </c>
      <c r="I563" s="191">
        <v>0.25</v>
      </c>
      <c r="J563" s="187">
        <f t="shared" si="16"/>
        <v>481.7109375</v>
      </c>
    </row>
    <row r="564" spans="1:10" ht="15.75">
      <c r="A564" s="53">
        <f t="shared" si="17"/>
        <v>560</v>
      </c>
      <c r="B564" s="119" t="s">
        <v>199</v>
      </c>
      <c r="C564" s="132" t="s">
        <v>1308</v>
      </c>
      <c r="D564" s="121" t="s">
        <v>1309</v>
      </c>
      <c r="E564" s="119" t="s">
        <v>211</v>
      </c>
      <c r="F564" s="119" t="s">
        <v>6</v>
      </c>
      <c r="G564" s="119">
        <v>1</v>
      </c>
      <c r="H564" s="174">
        <v>1132.6718000000001</v>
      </c>
      <c r="I564" s="191">
        <v>0.25</v>
      </c>
      <c r="J564" s="187">
        <f t="shared" si="16"/>
        <v>849.50385000000006</v>
      </c>
    </row>
    <row r="565" spans="1:10" ht="15.75">
      <c r="A565" s="53">
        <f t="shared" si="17"/>
        <v>561</v>
      </c>
      <c r="B565" s="119" t="s">
        <v>199</v>
      </c>
      <c r="C565" s="120" t="s">
        <v>1310</v>
      </c>
      <c r="D565" s="119" t="s">
        <v>1311</v>
      </c>
      <c r="E565" s="119" t="s">
        <v>211</v>
      </c>
      <c r="F565" s="119" t="s">
        <v>6</v>
      </c>
      <c r="G565" s="119">
        <v>1</v>
      </c>
      <c r="H565" s="174">
        <v>83.622500000000002</v>
      </c>
      <c r="I565" s="191">
        <v>0.25</v>
      </c>
      <c r="J565" s="187">
        <f t="shared" si="16"/>
        <v>62.716875000000002</v>
      </c>
    </row>
    <row r="566" spans="1:10" ht="15.75">
      <c r="A566" s="53">
        <f t="shared" si="17"/>
        <v>562</v>
      </c>
      <c r="B566" s="119" t="s">
        <v>199</v>
      </c>
      <c r="C566" s="120" t="s">
        <v>1312</v>
      </c>
      <c r="D566" s="119" t="s">
        <v>1313</v>
      </c>
      <c r="E566" s="119" t="s">
        <v>211</v>
      </c>
      <c r="F566" s="119" t="s">
        <v>6</v>
      </c>
      <c r="G566" s="119">
        <v>1</v>
      </c>
      <c r="H566" s="174">
        <v>83.622500000000002</v>
      </c>
      <c r="I566" s="191">
        <v>0.25</v>
      </c>
      <c r="J566" s="187">
        <f t="shared" si="16"/>
        <v>62.716875000000002</v>
      </c>
    </row>
    <row r="567" spans="1:10" ht="15.75">
      <c r="A567" s="53">
        <f t="shared" si="17"/>
        <v>563</v>
      </c>
      <c r="B567" s="119" t="s">
        <v>199</v>
      </c>
      <c r="C567" s="120" t="s">
        <v>1314</v>
      </c>
      <c r="D567" s="119" t="s">
        <v>1315</v>
      </c>
      <c r="E567" s="119" t="s">
        <v>211</v>
      </c>
      <c r="F567" s="119" t="s">
        <v>6</v>
      </c>
      <c r="G567" s="119">
        <v>1</v>
      </c>
      <c r="H567" s="174">
        <v>89.667500000000004</v>
      </c>
      <c r="I567" s="191">
        <v>0.25</v>
      </c>
      <c r="J567" s="187">
        <f t="shared" si="16"/>
        <v>67.250624999999999</v>
      </c>
    </row>
    <row r="568" spans="1:10" ht="15.75">
      <c r="A568" s="53">
        <f t="shared" si="17"/>
        <v>564</v>
      </c>
      <c r="B568" s="119" t="s">
        <v>199</v>
      </c>
      <c r="C568" s="120" t="s">
        <v>1316</v>
      </c>
      <c r="D568" s="119" t="s">
        <v>1317</v>
      </c>
      <c r="E568" s="119" t="s">
        <v>211</v>
      </c>
      <c r="F568" s="119" t="s">
        <v>6</v>
      </c>
      <c r="G568" s="119">
        <v>1</v>
      </c>
      <c r="H568" s="148">
        <v>89</v>
      </c>
      <c r="I568" s="191">
        <v>0.25</v>
      </c>
      <c r="J568" s="187">
        <f t="shared" si="16"/>
        <v>66.75</v>
      </c>
    </row>
    <row r="569" spans="1:10" ht="15.75">
      <c r="A569" s="53">
        <f t="shared" si="17"/>
        <v>565</v>
      </c>
      <c r="B569" s="119" t="s">
        <v>199</v>
      </c>
      <c r="C569" s="140" t="s">
        <v>1318</v>
      </c>
      <c r="D569" s="119" t="s">
        <v>1319</v>
      </c>
      <c r="E569" s="119" t="s">
        <v>211</v>
      </c>
      <c r="F569" s="119" t="s">
        <v>6</v>
      </c>
      <c r="G569" s="119">
        <v>1</v>
      </c>
      <c r="H569" s="174">
        <v>135.6498</v>
      </c>
      <c r="I569" s="191">
        <v>0.25</v>
      </c>
      <c r="J569" s="187">
        <f t="shared" si="16"/>
        <v>101.73734999999999</v>
      </c>
    </row>
    <row r="570" spans="1:10" ht="15.75">
      <c r="A570" s="53">
        <f t="shared" si="17"/>
        <v>566</v>
      </c>
      <c r="B570" s="119" t="s">
        <v>199</v>
      </c>
      <c r="C570" s="119" t="s">
        <v>1320</v>
      </c>
      <c r="D570" s="119" t="s">
        <v>1321</v>
      </c>
      <c r="E570" s="119" t="s">
        <v>211</v>
      </c>
      <c r="F570" s="119" t="s">
        <v>6</v>
      </c>
      <c r="G570" s="119">
        <v>1</v>
      </c>
      <c r="H570" s="174">
        <v>142.37989999999999</v>
      </c>
      <c r="I570" s="191">
        <v>0.25</v>
      </c>
      <c r="J570" s="187">
        <f t="shared" si="16"/>
        <v>106.78492499999999</v>
      </c>
    </row>
    <row r="571" spans="1:10" ht="15.75">
      <c r="A571" s="53">
        <f t="shared" si="17"/>
        <v>567</v>
      </c>
      <c r="B571" s="119" t="s">
        <v>199</v>
      </c>
      <c r="C571" s="119" t="s">
        <v>1322</v>
      </c>
      <c r="D571" s="119" t="s">
        <v>1323</v>
      </c>
      <c r="E571" s="119" t="s">
        <v>211</v>
      </c>
      <c r="F571" s="119" t="s">
        <v>6</v>
      </c>
      <c r="G571" s="119">
        <v>1</v>
      </c>
      <c r="H571" s="174">
        <v>29.801850000000002</v>
      </c>
      <c r="I571" s="191">
        <v>0.25</v>
      </c>
      <c r="J571" s="187">
        <f t="shared" si="16"/>
        <v>22.351387500000001</v>
      </c>
    </row>
    <row r="572" spans="1:10" ht="15.75">
      <c r="A572" s="53">
        <f t="shared" si="17"/>
        <v>568</v>
      </c>
      <c r="B572" s="119" t="s">
        <v>199</v>
      </c>
      <c r="C572" s="119" t="s">
        <v>1324</v>
      </c>
      <c r="D572" s="119" t="s">
        <v>1325</v>
      </c>
      <c r="E572" s="119" t="s">
        <v>211</v>
      </c>
      <c r="F572" s="119" t="s">
        <v>6</v>
      </c>
      <c r="G572" s="119">
        <v>1</v>
      </c>
      <c r="H572" s="174">
        <v>509.81515000000002</v>
      </c>
      <c r="I572" s="191">
        <v>0.25</v>
      </c>
      <c r="J572" s="187">
        <f t="shared" si="16"/>
        <v>382.36136250000004</v>
      </c>
    </row>
    <row r="573" spans="1:10" ht="15.75">
      <c r="A573" s="53">
        <f t="shared" si="17"/>
        <v>569</v>
      </c>
      <c r="B573" s="119" t="s">
        <v>199</v>
      </c>
      <c r="C573" s="119" t="s">
        <v>1326</v>
      </c>
      <c r="D573" s="119" t="s">
        <v>1327</v>
      </c>
      <c r="E573" s="119" t="s">
        <v>211</v>
      </c>
      <c r="F573" s="119" t="s">
        <v>6</v>
      </c>
      <c r="G573" s="119">
        <v>1</v>
      </c>
      <c r="H573" s="174">
        <v>509.81515000000002</v>
      </c>
      <c r="I573" s="191">
        <v>0.25</v>
      </c>
      <c r="J573" s="187">
        <f t="shared" si="16"/>
        <v>382.36136250000004</v>
      </c>
    </row>
    <row r="574" spans="1:10" ht="15.75">
      <c r="A574" s="53">
        <f t="shared" si="17"/>
        <v>570</v>
      </c>
      <c r="B574" s="119" t="s">
        <v>199</v>
      </c>
      <c r="C574" s="119" t="s">
        <v>1328</v>
      </c>
      <c r="D574" s="119" t="s">
        <v>1329</v>
      </c>
      <c r="E574" s="119" t="s">
        <v>211</v>
      </c>
      <c r="F574" s="119" t="s">
        <v>6</v>
      </c>
      <c r="G574" s="119">
        <v>1</v>
      </c>
      <c r="H574" s="174">
        <v>318.01500000000004</v>
      </c>
      <c r="I574" s="191">
        <v>0.25</v>
      </c>
      <c r="J574" s="187">
        <f t="shared" si="16"/>
        <v>238.51125000000002</v>
      </c>
    </row>
    <row r="575" spans="1:10" ht="30">
      <c r="A575" s="53">
        <f t="shared" si="17"/>
        <v>571</v>
      </c>
      <c r="B575" s="119" t="s">
        <v>199</v>
      </c>
      <c r="C575" s="119" t="s">
        <v>1330</v>
      </c>
      <c r="D575" s="119" t="s">
        <v>1331</v>
      </c>
      <c r="E575" s="119" t="s">
        <v>211</v>
      </c>
      <c r="F575" s="119" t="s">
        <v>6</v>
      </c>
      <c r="G575" s="119">
        <v>1</v>
      </c>
      <c r="H575" s="174">
        <v>719.3046250000001</v>
      </c>
      <c r="I575" s="191">
        <v>0.25</v>
      </c>
      <c r="J575" s="187">
        <f t="shared" si="16"/>
        <v>539.47846875000005</v>
      </c>
    </row>
    <row r="576" spans="1:10" ht="15.75">
      <c r="A576" s="53">
        <f t="shared" si="17"/>
        <v>572</v>
      </c>
      <c r="B576" s="119" t="s">
        <v>199</v>
      </c>
      <c r="C576" s="119" t="s">
        <v>1332</v>
      </c>
      <c r="D576" s="119" t="s">
        <v>1333</v>
      </c>
      <c r="E576" s="119" t="s">
        <v>211</v>
      </c>
      <c r="F576" s="119" t="s">
        <v>6</v>
      </c>
      <c r="G576" s="119">
        <v>1</v>
      </c>
      <c r="H576" s="174">
        <v>221.86157500000002</v>
      </c>
      <c r="I576" s="191">
        <v>0.25</v>
      </c>
      <c r="J576" s="187">
        <f t="shared" si="16"/>
        <v>166.39618125000001</v>
      </c>
    </row>
    <row r="577" spans="1:10" ht="15.75">
      <c r="A577" s="53">
        <f t="shared" si="17"/>
        <v>573</v>
      </c>
      <c r="B577" s="119" t="s">
        <v>199</v>
      </c>
      <c r="C577" s="119" t="s">
        <v>1334</v>
      </c>
      <c r="D577" s="119" t="s">
        <v>1335</v>
      </c>
      <c r="E577" s="119" t="s">
        <v>211</v>
      </c>
      <c r="F577" s="119" t="s">
        <v>6</v>
      </c>
      <c r="G577" s="119">
        <v>1</v>
      </c>
      <c r="H577" s="174">
        <v>230.606675</v>
      </c>
      <c r="I577" s="191">
        <v>0.25</v>
      </c>
      <c r="J577" s="187">
        <f t="shared" si="16"/>
        <v>172.95500625</v>
      </c>
    </row>
    <row r="578" spans="1:10" ht="15.75">
      <c r="A578" s="53">
        <f t="shared" si="17"/>
        <v>574</v>
      </c>
      <c r="B578" s="119" t="s">
        <v>199</v>
      </c>
      <c r="C578" s="119" t="s">
        <v>1336</v>
      </c>
      <c r="D578" s="119" t="s">
        <v>1337</v>
      </c>
      <c r="E578" s="119" t="s">
        <v>211</v>
      </c>
      <c r="F578" s="119" t="s">
        <v>6</v>
      </c>
      <c r="G578" s="119">
        <v>1</v>
      </c>
      <c r="H578" s="174">
        <v>220.11860000000001</v>
      </c>
      <c r="I578" s="191">
        <v>0.25</v>
      </c>
      <c r="J578" s="187">
        <f t="shared" si="16"/>
        <v>165.08895000000001</v>
      </c>
    </row>
    <row r="579" spans="1:10" ht="15.75">
      <c r="A579" s="53">
        <f t="shared" si="17"/>
        <v>575</v>
      </c>
      <c r="B579" s="119" t="s">
        <v>199</v>
      </c>
      <c r="C579" s="119" t="s">
        <v>1338</v>
      </c>
      <c r="D579" s="119" t="s">
        <v>1339</v>
      </c>
      <c r="E579" s="119" t="s">
        <v>211</v>
      </c>
      <c r="F579" s="119" t="s">
        <v>6</v>
      </c>
      <c r="G579" s="119">
        <v>1</v>
      </c>
      <c r="H579" s="174">
        <v>616.59</v>
      </c>
      <c r="I579" s="191">
        <v>0.25</v>
      </c>
      <c r="J579" s="187">
        <f t="shared" si="16"/>
        <v>462.4425</v>
      </c>
    </row>
    <row r="580" spans="1:10" ht="15.75">
      <c r="A580" s="53">
        <f t="shared" si="17"/>
        <v>576</v>
      </c>
      <c r="B580" s="119" t="s">
        <v>199</v>
      </c>
      <c r="C580" s="119" t="s">
        <v>1340</v>
      </c>
      <c r="D580" s="119" t="s">
        <v>1341</v>
      </c>
      <c r="E580" s="119" t="s">
        <v>211</v>
      </c>
      <c r="F580" s="119" t="s">
        <v>6</v>
      </c>
      <c r="G580" s="119">
        <v>1</v>
      </c>
      <c r="H580" s="174">
        <v>314.46090000000004</v>
      </c>
      <c r="I580" s="191">
        <v>0.25</v>
      </c>
      <c r="J580" s="187">
        <f t="shared" ref="J580:J643" si="18">H580*(1-I580)</f>
        <v>235.84567500000003</v>
      </c>
    </row>
    <row r="581" spans="1:10" ht="15.75">
      <c r="A581" s="53">
        <f t="shared" si="17"/>
        <v>577</v>
      </c>
      <c r="B581" s="119" t="s">
        <v>199</v>
      </c>
      <c r="C581" s="119" t="s">
        <v>1342</v>
      </c>
      <c r="D581" s="119" t="s">
        <v>1343</v>
      </c>
      <c r="E581" s="119" t="s">
        <v>211</v>
      </c>
      <c r="F581" s="119" t="s">
        <v>6</v>
      </c>
      <c r="G581" s="119">
        <v>1</v>
      </c>
      <c r="H581" s="174">
        <v>22.114625</v>
      </c>
      <c r="I581" s="191">
        <v>0.25</v>
      </c>
      <c r="J581" s="187">
        <f t="shared" si="18"/>
        <v>16.585968749999999</v>
      </c>
    </row>
    <row r="582" spans="1:10" ht="15.75">
      <c r="A582" s="53">
        <f t="shared" si="17"/>
        <v>578</v>
      </c>
      <c r="B582" s="119" t="s">
        <v>199</v>
      </c>
      <c r="C582" s="119" t="s">
        <v>1344</v>
      </c>
      <c r="D582" s="119" t="s">
        <v>1345</v>
      </c>
      <c r="E582" s="119" t="s">
        <v>211</v>
      </c>
      <c r="F582" s="119" t="s">
        <v>6</v>
      </c>
      <c r="G582" s="119">
        <v>1</v>
      </c>
      <c r="H582" s="174">
        <v>24.462100000000003</v>
      </c>
      <c r="I582" s="191">
        <v>0.25</v>
      </c>
      <c r="J582" s="187">
        <f t="shared" si="18"/>
        <v>18.346575000000001</v>
      </c>
    </row>
    <row r="583" spans="1:10" ht="15.75">
      <c r="A583" s="53">
        <f t="shared" ref="A583:A646" si="19">A582+1</f>
        <v>579</v>
      </c>
      <c r="B583" s="119" t="s">
        <v>199</v>
      </c>
      <c r="C583" s="119" t="s">
        <v>1346</v>
      </c>
      <c r="D583" s="119" t="s">
        <v>1347</v>
      </c>
      <c r="E583" s="119" t="s">
        <v>211</v>
      </c>
      <c r="F583" s="119" t="s">
        <v>6</v>
      </c>
      <c r="G583" s="119">
        <v>1</v>
      </c>
      <c r="H583" s="174">
        <v>74.303125000000009</v>
      </c>
      <c r="I583" s="191">
        <v>0.25</v>
      </c>
      <c r="J583" s="187">
        <f t="shared" si="18"/>
        <v>55.727343750000003</v>
      </c>
    </row>
    <row r="584" spans="1:10" ht="15.75">
      <c r="A584" s="53">
        <f t="shared" si="19"/>
        <v>580</v>
      </c>
      <c r="B584" s="119" t="s">
        <v>199</v>
      </c>
      <c r="C584" s="119" t="s">
        <v>1348</v>
      </c>
      <c r="D584" s="119" t="s">
        <v>1349</v>
      </c>
      <c r="E584" s="119" t="s">
        <v>211</v>
      </c>
      <c r="F584" s="119" t="s">
        <v>6</v>
      </c>
      <c r="G584" s="119">
        <v>1</v>
      </c>
      <c r="H584" s="174">
        <v>76.99315</v>
      </c>
      <c r="I584" s="191">
        <v>0.25</v>
      </c>
      <c r="J584" s="187">
        <f t="shared" si="18"/>
        <v>57.744862499999996</v>
      </c>
    </row>
    <row r="585" spans="1:10" ht="15.75">
      <c r="A585" s="53">
        <f t="shared" si="19"/>
        <v>581</v>
      </c>
      <c r="B585" s="119" t="s">
        <v>199</v>
      </c>
      <c r="C585" s="119" t="s">
        <v>1350</v>
      </c>
      <c r="D585" s="119" t="s">
        <v>1351</v>
      </c>
      <c r="E585" s="119" t="s">
        <v>211</v>
      </c>
      <c r="F585" s="119" t="s">
        <v>6</v>
      </c>
      <c r="G585" s="119">
        <v>1</v>
      </c>
      <c r="H585" s="174">
        <v>210.0436</v>
      </c>
      <c r="I585" s="191">
        <v>0.25</v>
      </c>
      <c r="J585" s="187">
        <f t="shared" si="18"/>
        <v>157.53270000000001</v>
      </c>
    </row>
    <row r="586" spans="1:10" ht="15.75">
      <c r="A586" s="53">
        <f t="shared" si="19"/>
        <v>582</v>
      </c>
      <c r="B586" s="119" t="s">
        <v>199</v>
      </c>
      <c r="C586" s="121" t="s">
        <v>1352</v>
      </c>
      <c r="D586" s="121" t="s">
        <v>1353</v>
      </c>
      <c r="E586" s="119" t="s">
        <v>211</v>
      </c>
      <c r="F586" s="119" t="s">
        <v>6</v>
      </c>
      <c r="G586" s="119">
        <v>1</v>
      </c>
      <c r="H586" s="174">
        <v>379.20285000000001</v>
      </c>
      <c r="I586" s="191">
        <v>0.25</v>
      </c>
      <c r="J586" s="187">
        <f t="shared" si="18"/>
        <v>284.40213749999998</v>
      </c>
    </row>
    <row r="587" spans="1:10" ht="15.75">
      <c r="A587" s="53">
        <f t="shared" si="19"/>
        <v>583</v>
      </c>
      <c r="B587" s="119" t="s">
        <v>199</v>
      </c>
      <c r="C587" s="121" t="s">
        <v>1354</v>
      </c>
      <c r="D587" s="121" t="s">
        <v>1355</v>
      </c>
      <c r="E587" s="119" t="s">
        <v>211</v>
      </c>
      <c r="F587" s="119" t="s">
        <v>6</v>
      </c>
      <c r="G587" s="119">
        <v>1</v>
      </c>
      <c r="H587" s="174">
        <v>543.6268500000001</v>
      </c>
      <c r="I587" s="191">
        <v>0.25</v>
      </c>
      <c r="J587" s="187">
        <f t="shared" si="18"/>
        <v>407.72013750000008</v>
      </c>
    </row>
    <row r="588" spans="1:10" ht="15.75">
      <c r="A588" s="53">
        <f t="shared" si="19"/>
        <v>584</v>
      </c>
      <c r="B588" s="119" t="s">
        <v>199</v>
      </c>
      <c r="C588" s="132" t="s">
        <v>1356</v>
      </c>
      <c r="D588" s="121" t="s">
        <v>1357</v>
      </c>
      <c r="E588" s="119" t="s">
        <v>211</v>
      </c>
      <c r="F588" s="119" t="s">
        <v>6</v>
      </c>
      <c r="G588" s="119">
        <v>1</v>
      </c>
      <c r="H588" s="174">
        <v>274.97697500000004</v>
      </c>
      <c r="I588" s="191">
        <v>0.25</v>
      </c>
      <c r="J588" s="187">
        <f t="shared" si="18"/>
        <v>206.23273125000003</v>
      </c>
    </row>
    <row r="589" spans="1:10" ht="15.75">
      <c r="A589" s="53">
        <f t="shared" si="19"/>
        <v>585</v>
      </c>
      <c r="B589" s="119" t="s">
        <v>199</v>
      </c>
      <c r="C589" s="132" t="s">
        <v>457</v>
      </c>
      <c r="D589" s="121" t="s">
        <v>458</v>
      </c>
      <c r="E589" s="119" t="s">
        <v>211</v>
      </c>
      <c r="F589" s="119" t="s">
        <v>6</v>
      </c>
      <c r="G589" s="119">
        <v>1</v>
      </c>
      <c r="H589" s="174">
        <v>29.086525000000002</v>
      </c>
      <c r="I589" s="191">
        <v>0.25</v>
      </c>
      <c r="J589" s="187">
        <f t="shared" si="18"/>
        <v>21.814893750000003</v>
      </c>
    </row>
    <row r="590" spans="1:10" ht="15.75">
      <c r="A590" s="53">
        <f t="shared" si="19"/>
        <v>586</v>
      </c>
      <c r="B590" s="119" t="s">
        <v>199</v>
      </c>
      <c r="C590" s="120" t="s">
        <v>1358</v>
      </c>
      <c r="D590" s="120" t="s">
        <v>1359</v>
      </c>
      <c r="E590" s="119" t="s">
        <v>211</v>
      </c>
      <c r="F590" s="119" t="s">
        <v>6</v>
      </c>
      <c r="G590" s="119">
        <v>1</v>
      </c>
      <c r="H590" s="174">
        <v>2525</v>
      </c>
      <c r="I590" s="191">
        <v>0.25</v>
      </c>
      <c r="J590" s="187">
        <f t="shared" si="18"/>
        <v>1893.75</v>
      </c>
    </row>
    <row r="591" spans="1:10" ht="30">
      <c r="A591" s="53">
        <f t="shared" si="19"/>
        <v>587</v>
      </c>
      <c r="B591" s="119" t="s">
        <v>199</v>
      </c>
      <c r="C591" s="120" t="s">
        <v>1360</v>
      </c>
      <c r="D591" s="120" t="s">
        <v>1361</v>
      </c>
      <c r="E591" s="119" t="s">
        <v>211</v>
      </c>
      <c r="F591" s="119" t="s">
        <v>6</v>
      </c>
      <c r="G591" s="119">
        <v>1</v>
      </c>
      <c r="H591" s="174">
        <v>3022.5</v>
      </c>
      <c r="I591" s="191">
        <v>0.25</v>
      </c>
      <c r="J591" s="187">
        <f t="shared" si="18"/>
        <v>2266.875</v>
      </c>
    </row>
    <row r="592" spans="1:10" ht="15.75">
      <c r="A592" s="53">
        <f t="shared" si="19"/>
        <v>588</v>
      </c>
      <c r="B592" s="119" t="s">
        <v>199</v>
      </c>
      <c r="C592" s="120" t="s">
        <v>1362</v>
      </c>
      <c r="D592" s="120" t="s">
        <v>1363</v>
      </c>
      <c r="E592" s="119" t="s">
        <v>211</v>
      </c>
      <c r="F592" s="119" t="s">
        <v>6</v>
      </c>
      <c r="G592" s="119">
        <v>1</v>
      </c>
      <c r="H592" s="174">
        <v>165</v>
      </c>
      <c r="I592" s="191">
        <v>0.25</v>
      </c>
      <c r="J592" s="187">
        <f t="shared" si="18"/>
        <v>123.75</v>
      </c>
    </row>
    <row r="593" spans="1:10" ht="15.75">
      <c r="A593" s="53">
        <f t="shared" si="19"/>
        <v>589</v>
      </c>
      <c r="B593" s="119" t="s">
        <v>199</v>
      </c>
      <c r="C593" s="141" t="s">
        <v>1364</v>
      </c>
      <c r="D593" s="120" t="s">
        <v>1365</v>
      </c>
      <c r="E593" s="119" t="s">
        <v>211</v>
      </c>
      <c r="F593" s="119" t="s">
        <v>6</v>
      </c>
      <c r="G593" s="119">
        <v>1</v>
      </c>
      <c r="H593" s="174">
        <v>165</v>
      </c>
      <c r="I593" s="191">
        <v>0.25</v>
      </c>
      <c r="J593" s="187">
        <f t="shared" si="18"/>
        <v>123.75</v>
      </c>
    </row>
    <row r="594" spans="1:10" ht="15.75">
      <c r="A594" s="53">
        <f t="shared" si="19"/>
        <v>590</v>
      </c>
      <c r="B594" s="119" t="s">
        <v>199</v>
      </c>
      <c r="C594" s="141" t="s">
        <v>1366</v>
      </c>
      <c r="D594" s="120" t="s">
        <v>1367</v>
      </c>
      <c r="E594" s="119" t="s">
        <v>211</v>
      </c>
      <c r="F594" s="119" t="s">
        <v>6</v>
      </c>
      <c r="G594" s="119">
        <v>1</v>
      </c>
      <c r="H594" s="174">
        <v>325</v>
      </c>
      <c r="I594" s="191">
        <v>0.25</v>
      </c>
      <c r="J594" s="187">
        <f t="shared" si="18"/>
        <v>243.75</v>
      </c>
    </row>
    <row r="595" spans="1:10" ht="15.75">
      <c r="A595" s="53">
        <f t="shared" si="19"/>
        <v>591</v>
      </c>
      <c r="B595" s="119" t="s">
        <v>199</v>
      </c>
      <c r="C595" s="141" t="s">
        <v>1368</v>
      </c>
      <c r="D595" s="120" t="s">
        <v>1369</v>
      </c>
      <c r="E595" s="119" t="s">
        <v>211</v>
      </c>
      <c r="F595" s="119" t="s">
        <v>6</v>
      </c>
      <c r="G595" s="119">
        <v>1</v>
      </c>
      <c r="H595" s="174">
        <v>251.87500000000003</v>
      </c>
      <c r="I595" s="191">
        <v>0.25</v>
      </c>
      <c r="J595" s="187">
        <f t="shared" si="18"/>
        <v>188.90625000000003</v>
      </c>
    </row>
    <row r="596" spans="1:10" ht="15.75">
      <c r="A596" s="53">
        <f t="shared" si="19"/>
        <v>592</v>
      </c>
      <c r="B596" s="119" t="s">
        <v>199</v>
      </c>
      <c r="C596" s="120" t="s">
        <v>1370</v>
      </c>
      <c r="D596" s="120" t="s">
        <v>1371</v>
      </c>
      <c r="E596" s="119" t="s">
        <v>211</v>
      </c>
      <c r="F596" s="119" t="s">
        <v>6</v>
      </c>
      <c r="G596" s="119">
        <v>1</v>
      </c>
      <c r="H596" s="174">
        <v>595</v>
      </c>
      <c r="I596" s="191">
        <v>0.25</v>
      </c>
      <c r="J596" s="187">
        <f t="shared" si="18"/>
        <v>446.25</v>
      </c>
    </row>
    <row r="597" spans="1:10" ht="15.75">
      <c r="A597" s="53">
        <f t="shared" si="19"/>
        <v>593</v>
      </c>
      <c r="B597" s="119" t="s">
        <v>199</v>
      </c>
      <c r="C597" s="120" t="s">
        <v>1372</v>
      </c>
      <c r="D597" s="120" t="s">
        <v>1373</v>
      </c>
      <c r="E597" s="119" t="s">
        <v>211</v>
      </c>
      <c r="F597" s="119" t="s">
        <v>6</v>
      </c>
      <c r="G597" s="119">
        <v>1</v>
      </c>
      <c r="H597" s="174">
        <v>1015</v>
      </c>
      <c r="I597" s="191">
        <v>0.25</v>
      </c>
      <c r="J597" s="187">
        <f t="shared" si="18"/>
        <v>761.25</v>
      </c>
    </row>
    <row r="598" spans="1:10" ht="15.75">
      <c r="A598" s="53">
        <f t="shared" si="19"/>
        <v>594</v>
      </c>
      <c r="B598" s="119" t="s">
        <v>199</v>
      </c>
      <c r="C598" s="120" t="s">
        <v>1374</v>
      </c>
      <c r="D598" s="120" t="s">
        <v>1375</v>
      </c>
      <c r="E598" s="119" t="s">
        <v>211</v>
      </c>
      <c r="F598" s="119" t="s">
        <v>6</v>
      </c>
      <c r="G598" s="119">
        <v>1</v>
      </c>
      <c r="H598" s="148">
        <v>975</v>
      </c>
      <c r="I598" s="191">
        <v>0.25</v>
      </c>
      <c r="J598" s="187">
        <f t="shared" si="18"/>
        <v>731.25</v>
      </c>
    </row>
    <row r="599" spans="1:10" ht="45">
      <c r="A599" s="53">
        <f t="shared" si="19"/>
        <v>595</v>
      </c>
      <c r="B599" s="119" t="s">
        <v>199</v>
      </c>
      <c r="C599" s="119" t="s">
        <v>1376</v>
      </c>
      <c r="D599" s="119" t="s">
        <v>1377</v>
      </c>
      <c r="E599" s="119" t="s">
        <v>211</v>
      </c>
      <c r="F599" s="119" t="s">
        <v>6</v>
      </c>
      <c r="G599" s="119">
        <v>1</v>
      </c>
      <c r="H599" s="174">
        <v>305</v>
      </c>
      <c r="I599" s="191">
        <v>0.25</v>
      </c>
      <c r="J599" s="187">
        <f t="shared" si="18"/>
        <v>228.75</v>
      </c>
    </row>
    <row r="600" spans="1:10" ht="15.75">
      <c r="A600" s="53">
        <f t="shared" si="19"/>
        <v>596</v>
      </c>
      <c r="B600" s="119" t="s">
        <v>199</v>
      </c>
      <c r="C600" s="119" t="s">
        <v>1378</v>
      </c>
      <c r="D600" s="119" t="s">
        <v>1379</v>
      </c>
      <c r="E600" s="119" t="s">
        <v>211</v>
      </c>
      <c r="F600" s="119" t="s">
        <v>6</v>
      </c>
      <c r="G600" s="119">
        <v>1</v>
      </c>
      <c r="H600" s="174">
        <v>275</v>
      </c>
      <c r="I600" s="191">
        <v>0.25</v>
      </c>
      <c r="J600" s="187">
        <f t="shared" si="18"/>
        <v>206.25</v>
      </c>
    </row>
    <row r="601" spans="1:10" ht="15.75">
      <c r="A601" s="53">
        <f t="shared" si="19"/>
        <v>597</v>
      </c>
      <c r="B601" s="119" t="s">
        <v>199</v>
      </c>
      <c r="C601" s="120" t="s">
        <v>1380</v>
      </c>
      <c r="D601" s="121" t="s">
        <v>1381</v>
      </c>
      <c r="E601" s="119" t="s">
        <v>211</v>
      </c>
      <c r="F601" s="119" t="s">
        <v>6</v>
      </c>
      <c r="G601" s="119">
        <v>1</v>
      </c>
      <c r="H601" s="174">
        <v>730</v>
      </c>
      <c r="I601" s="191">
        <v>0.25</v>
      </c>
      <c r="J601" s="187">
        <f t="shared" si="18"/>
        <v>547.5</v>
      </c>
    </row>
    <row r="602" spans="1:10" ht="15.75">
      <c r="A602" s="53">
        <f t="shared" si="19"/>
        <v>598</v>
      </c>
      <c r="B602" s="119" t="s">
        <v>199</v>
      </c>
      <c r="C602" s="119" t="s">
        <v>1382</v>
      </c>
      <c r="D602" s="120" t="s">
        <v>1383</v>
      </c>
      <c r="E602" s="119" t="s">
        <v>211</v>
      </c>
      <c r="F602" s="119" t="s">
        <v>6</v>
      </c>
      <c r="G602" s="119">
        <v>1</v>
      </c>
      <c r="H602" s="174">
        <v>2525</v>
      </c>
      <c r="I602" s="191">
        <v>0.25</v>
      </c>
      <c r="J602" s="187">
        <f t="shared" si="18"/>
        <v>1893.75</v>
      </c>
    </row>
    <row r="603" spans="1:10" ht="15.75">
      <c r="A603" s="53">
        <f t="shared" si="19"/>
        <v>599</v>
      </c>
      <c r="B603" s="119" t="s">
        <v>207</v>
      </c>
      <c r="C603" s="121" t="s">
        <v>1384</v>
      </c>
      <c r="D603" s="121" t="s">
        <v>1385</v>
      </c>
      <c r="E603" s="121" t="s">
        <v>211</v>
      </c>
      <c r="F603" s="121"/>
      <c r="G603" s="121">
        <v>1</v>
      </c>
      <c r="H603" s="163">
        <v>107.99</v>
      </c>
      <c r="I603" s="191">
        <v>0.25</v>
      </c>
      <c r="J603" s="187">
        <f t="shared" si="18"/>
        <v>80.992499999999993</v>
      </c>
    </row>
    <row r="604" spans="1:10" ht="15.75">
      <c r="A604" s="53">
        <f t="shared" si="19"/>
        <v>600</v>
      </c>
      <c r="B604" s="119" t="s">
        <v>207</v>
      </c>
      <c r="C604" s="121" t="s">
        <v>1386</v>
      </c>
      <c r="D604" s="121" t="s">
        <v>1387</v>
      </c>
      <c r="E604" s="121" t="s">
        <v>211</v>
      </c>
      <c r="F604" s="121"/>
      <c r="G604" s="121">
        <v>1</v>
      </c>
      <c r="H604" s="163">
        <v>107.99</v>
      </c>
      <c r="I604" s="191">
        <v>0.25</v>
      </c>
      <c r="J604" s="187">
        <f t="shared" si="18"/>
        <v>80.992499999999993</v>
      </c>
    </row>
    <row r="605" spans="1:10" ht="15.75">
      <c r="A605" s="53">
        <f t="shared" si="19"/>
        <v>601</v>
      </c>
      <c r="B605" s="119" t="s">
        <v>207</v>
      </c>
      <c r="C605" s="121" t="s">
        <v>1388</v>
      </c>
      <c r="D605" s="121" t="s">
        <v>1389</v>
      </c>
      <c r="E605" s="121" t="s">
        <v>211</v>
      </c>
      <c r="F605" s="121"/>
      <c r="G605" s="121">
        <v>1</v>
      </c>
      <c r="H605" s="163">
        <v>118.99</v>
      </c>
      <c r="I605" s="191">
        <v>0.25</v>
      </c>
      <c r="J605" s="187">
        <f t="shared" si="18"/>
        <v>89.242499999999993</v>
      </c>
    </row>
    <row r="606" spans="1:10" ht="15.75">
      <c r="A606" s="53">
        <f t="shared" si="19"/>
        <v>602</v>
      </c>
      <c r="B606" s="119" t="s">
        <v>207</v>
      </c>
      <c r="C606" s="121" t="s">
        <v>1390</v>
      </c>
      <c r="D606" s="121" t="s">
        <v>1391</v>
      </c>
      <c r="E606" s="121" t="s">
        <v>211</v>
      </c>
      <c r="F606" s="121"/>
      <c r="G606" s="121">
        <v>1</v>
      </c>
      <c r="H606" s="163">
        <v>118.99</v>
      </c>
      <c r="I606" s="191">
        <v>0.25</v>
      </c>
      <c r="J606" s="187">
        <f t="shared" si="18"/>
        <v>89.242499999999993</v>
      </c>
    </row>
    <row r="607" spans="1:10" ht="15.75">
      <c r="A607" s="53">
        <f t="shared" si="19"/>
        <v>603</v>
      </c>
      <c r="B607" s="119" t="s">
        <v>207</v>
      </c>
      <c r="C607" s="121" t="s">
        <v>1392</v>
      </c>
      <c r="D607" s="121" t="s">
        <v>1393</v>
      </c>
      <c r="E607" s="121" t="s">
        <v>211</v>
      </c>
      <c r="F607" s="121"/>
      <c r="G607" s="121">
        <v>1</v>
      </c>
      <c r="H607" s="163">
        <v>172.99</v>
      </c>
      <c r="I607" s="191">
        <v>0.25</v>
      </c>
      <c r="J607" s="187">
        <f t="shared" si="18"/>
        <v>129.74250000000001</v>
      </c>
    </row>
    <row r="608" spans="1:10" ht="15.75">
      <c r="A608" s="53">
        <f t="shared" si="19"/>
        <v>604</v>
      </c>
      <c r="B608" s="119" t="s">
        <v>207</v>
      </c>
      <c r="C608" s="121" t="s">
        <v>1394</v>
      </c>
      <c r="D608" s="121" t="s">
        <v>1395</v>
      </c>
      <c r="E608" s="121" t="s">
        <v>211</v>
      </c>
      <c r="F608" s="121"/>
      <c r="G608" s="121">
        <v>1</v>
      </c>
      <c r="H608" s="163">
        <v>172.99</v>
      </c>
      <c r="I608" s="191">
        <v>0.25</v>
      </c>
      <c r="J608" s="187">
        <f t="shared" si="18"/>
        <v>129.74250000000001</v>
      </c>
    </row>
    <row r="609" spans="1:10" ht="15.75">
      <c r="A609" s="53">
        <f t="shared" si="19"/>
        <v>605</v>
      </c>
      <c r="B609" s="119" t="s">
        <v>207</v>
      </c>
      <c r="C609" s="121" t="s">
        <v>1396</v>
      </c>
      <c r="D609" s="121" t="s">
        <v>1397</v>
      </c>
      <c r="E609" s="121" t="s">
        <v>211</v>
      </c>
      <c r="F609" s="121"/>
      <c r="G609" s="121">
        <v>1</v>
      </c>
      <c r="H609" s="163">
        <v>394.25</v>
      </c>
      <c r="I609" s="191">
        <v>0.25</v>
      </c>
      <c r="J609" s="187">
        <f t="shared" si="18"/>
        <v>295.6875</v>
      </c>
    </row>
    <row r="610" spans="1:10" ht="15.75">
      <c r="A610" s="53">
        <f t="shared" si="19"/>
        <v>606</v>
      </c>
      <c r="B610" s="119" t="s">
        <v>207</v>
      </c>
      <c r="C610" s="121" t="s">
        <v>1398</v>
      </c>
      <c r="D610" s="121" t="s">
        <v>1399</v>
      </c>
      <c r="E610" s="121" t="s">
        <v>211</v>
      </c>
      <c r="F610" s="121"/>
      <c r="G610" s="121">
        <v>1</v>
      </c>
      <c r="H610" s="163">
        <v>394.25</v>
      </c>
      <c r="I610" s="191">
        <v>0.25</v>
      </c>
      <c r="J610" s="187">
        <f t="shared" si="18"/>
        <v>295.6875</v>
      </c>
    </row>
    <row r="611" spans="1:10" ht="15.75">
      <c r="A611" s="53">
        <f t="shared" si="19"/>
        <v>607</v>
      </c>
      <c r="B611" s="119" t="s">
        <v>207</v>
      </c>
      <c r="C611" s="121" t="s">
        <v>1400</v>
      </c>
      <c r="D611" s="121" t="s">
        <v>1401</v>
      </c>
      <c r="E611" s="121" t="s">
        <v>211</v>
      </c>
      <c r="F611" s="121"/>
      <c r="G611" s="121">
        <v>1</v>
      </c>
      <c r="H611" s="163">
        <v>133.99</v>
      </c>
      <c r="I611" s="191">
        <v>0.25</v>
      </c>
      <c r="J611" s="187">
        <f t="shared" si="18"/>
        <v>100.49250000000001</v>
      </c>
    </row>
    <row r="612" spans="1:10" ht="15.75">
      <c r="A612" s="53">
        <f t="shared" si="19"/>
        <v>608</v>
      </c>
      <c r="B612" s="119" t="s">
        <v>207</v>
      </c>
      <c r="C612" s="121" t="s">
        <v>1402</v>
      </c>
      <c r="D612" s="121" t="s">
        <v>1403</v>
      </c>
      <c r="E612" s="121" t="s">
        <v>211</v>
      </c>
      <c r="F612" s="121"/>
      <c r="G612" s="121">
        <v>1</v>
      </c>
      <c r="H612" s="163">
        <v>120.99</v>
      </c>
      <c r="I612" s="191">
        <v>0.25</v>
      </c>
      <c r="J612" s="187">
        <f t="shared" si="18"/>
        <v>90.742499999999993</v>
      </c>
    </row>
    <row r="613" spans="1:10" ht="15.75">
      <c r="A613" s="53">
        <f t="shared" si="19"/>
        <v>609</v>
      </c>
      <c r="B613" s="119" t="s">
        <v>207</v>
      </c>
      <c r="C613" s="121" t="s">
        <v>1404</v>
      </c>
      <c r="D613" s="121" t="s">
        <v>1405</v>
      </c>
      <c r="E613" s="121" t="s">
        <v>211</v>
      </c>
      <c r="F613" s="121"/>
      <c r="G613" s="121">
        <v>1</v>
      </c>
      <c r="H613" s="163">
        <v>137.99</v>
      </c>
      <c r="I613" s="191">
        <v>0.25</v>
      </c>
      <c r="J613" s="187">
        <f t="shared" si="18"/>
        <v>103.49250000000001</v>
      </c>
    </row>
    <row r="614" spans="1:10" ht="15.75">
      <c r="A614" s="53">
        <f t="shared" si="19"/>
        <v>610</v>
      </c>
      <c r="B614" s="119" t="s">
        <v>207</v>
      </c>
      <c r="C614" s="121" t="s">
        <v>1406</v>
      </c>
      <c r="D614" s="121" t="s">
        <v>1407</v>
      </c>
      <c r="E614" s="121" t="s">
        <v>211</v>
      </c>
      <c r="F614" s="121"/>
      <c r="G614" s="121">
        <v>1</v>
      </c>
      <c r="H614" s="163">
        <v>128.99</v>
      </c>
      <c r="I614" s="191">
        <v>0.25</v>
      </c>
      <c r="J614" s="187">
        <f t="shared" si="18"/>
        <v>96.742500000000007</v>
      </c>
    </row>
    <row r="615" spans="1:10" ht="15.75">
      <c r="A615" s="53">
        <f t="shared" si="19"/>
        <v>611</v>
      </c>
      <c r="B615" s="119" t="s">
        <v>207</v>
      </c>
      <c r="C615" s="121" t="s">
        <v>1408</v>
      </c>
      <c r="D615" s="121" t="s">
        <v>1409</v>
      </c>
      <c r="E615" s="121" t="s">
        <v>211</v>
      </c>
      <c r="F615" s="121"/>
      <c r="G615" s="121">
        <v>1</v>
      </c>
      <c r="H615" s="163">
        <v>146.99</v>
      </c>
      <c r="I615" s="191">
        <v>0.25</v>
      </c>
      <c r="J615" s="187">
        <f t="shared" si="18"/>
        <v>110.24250000000001</v>
      </c>
    </row>
    <row r="616" spans="1:10" ht="15.75">
      <c r="A616" s="53">
        <f t="shared" si="19"/>
        <v>612</v>
      </c>
      <c r="B616" s="119" t="s">
        <v>207</v>
      </c>
      <c r="C616" s="121" t="s">
        <v>1410</v>
      </c>
      <c r="D616" s="121" t="s">
        <v>1411</v>
      </c>
      <c r="E616" s="121" t="s">
        <v>211</v>
      </c>
      <c r="F616" s="121"/>
      <c r="G616" s="121">
        <v>1</v>
      </c>
      <c r="H616" s="163">
        <v>146.99</v>
      </c>
      <c r="I616" s="191">
        <v>0.25</v>
      </c>
      <c r="J616" s="187">
        <f t="shared" si="18"/>
        <v>110.24250000000001</v>
      </c>
    </row>
    <row r="617" spans="1:10" ht="15.75">
      <c r="A617" s="53">
        <f t="shared" si="19"/>
        <v>613</v>
      </c>
      <c r="B617" s="119" t="s">
        <v>207</v>
      </c>
      <c r="C617" s="121" t="s">
        <v>1412</v>
      </c>
      <c r="D617" s="121" t="s">
        <v>1413</v>
      </c>
      <c r="E617" s="121" t="s">
        <v>211</v>
      </c>
      <c r="F617" s="121"/>
      <c r="G617" s="121">
        <v>1</v>
      </c>
      <c r="H617" s="163">
        <v>228.99</v>
      </c>
      <c r="I617" s="191">
        <v>0.25</v>
      </c>
      <c r="J617" s="187">
        <f t="shared" si="18"/>
        <v>171.74250000000001</v>
      </c>
    </row>
    <row r="618" spans="1:10" ht="15.75">
      <c r="A618" s="53">
        <f t="shared" si="19"/>
        <v>614</v>
      </c>
      <c r="B618" s="119" t="s">
        <v>207</v>
      </c>
      <c r="C618" s="121" t="s">
        <v>1414</v>
      </c>
      <c r="D618" s="121" t="s">
        <v>1415</v>
      </c>
      <c r="E618" s="121" t="s">
        <v>211</v>
      </c>
      <c r="F618" s="121"/>
      <c r="G618" s="121">
        <v>1</v>
      </c>
      <c r="H618" s="163">
        <v>141.99</v>
      </c>
      <c r="I618" s="191">
        <v>0.25</v>
      </c>
      <c r="J618" s="187">
        <f t="shared" si="18"/>
        <v>106.49250000000001</v>
      </c>
    </row>
    <row r="619" spans="1:10" ht="15.75">
      <c r="A619" s="53">
        <f t="shared" si="19"/>
        <v>615</v>
      </c>
      <c r="B619" s="119" t="s">
        <v>207</v>
      </c>
      <c r="C619" s="121" t="s">
        <v>1416</v>
      </c>
      <c r="D619" s="121" t="s">
        <v>1417</v>
      </c>
      <c r="E619" s="121" t="s">
        <v>211</v>
      </c>
      <c r="F619" s="121"/>
      <c r="G619" s="121">
        <v>1</v>
      </c>
      <c r="H619" s="163">
        <v>186.99</v>
      </c>
      <c r="I619" s="191">
        <v>0.25</v>
      </c>
      <c r="J619" s="187">
        <f t="shared" si="18"/>
        <v>140.24250000000001</v>
      </c>
    </row>
    <row r="620" spans="1:10" ht="15.75">
      <c r="A620" s="53">
        <f t="shared" si="19"/>
        <v>616</v>
      </c>
      <c r="B620" s="119" t="s">
        <v>207</v>
      </c>
      <c r="C620" s="121" t="s">
        <v>1418</v>
      </c>
      <c r="D620" s="121" t="s">
        <v>1419</v>
      </c>
      <c r="E620" s="121" t="s">
        <v>211</v>
      </c>
      <c r="F620" s="121"/>
      <c r="G620" s="121">
        <v>1</v>
      </c>
      <c r="H620" s="163">
        <v>174.99</v>
      </c>
      <c r="I620" s="191">
        <v>0.25</v>
      </c>
      <c r="J620" s="187">
        <f t="shared" si="18"/>
        <v>131.24250000000001</v>
      </c>
    </row>
    <row r="621" spans="1:10" ht="15.75">
      <c r="A621" s="53">
        <f t="shared" si="19"/>
        <v>617</v>
      </c>
      <c r="B621" s="119" t="s">
        <v>207</v>
      </c>
      <c r="C621" s="121" t="s">
        <v>1420</v>
      </c>
      <c r="D621" s="121" t="s">
        <v>1421</v>
      </c>
      <c r="E621" s="121" t="s">
        <v>211</v>
      </c>
      <c r="F621" s="121"/>
      <c r="G621" s="121">
        <v>1</v>
      </c>
      <c r="H621" s="163">
        <v>186.99</v>
      </c>
      <c r="I621" s="191">
        <v>0.25</v>
      </c>
      <c r="J621" s="187">
        <f t="shared" si="18"/>
        <v>140.24250000000001</v>
      </c>
    </row>
    <row r="622" spans="1:10" ht="15.75">
      <c r="A622" s="53">
        <f t="shared" si="19"/>
        <v>618</v>
      </c>
      <c r="B622" s="119" t="s">
        <v>207</v>
      </c>
      <c r="C622" s="121" t="s">
        <v>1422</v>
      </c>
      <c r="D622" s="121" t="s">
        <v>1423</v>
      </c>
      <c r="E622" s="121" t="s">
        <v>211</v>
      </c>
      <c r="F622" s="121"/>
      <c r="G622" s="121">
        <v>1</v>
      </c>
      <c r="H622" s="163">
        <v>178.99</v>
      </c>
      <c r="I622" s="191">
        <v>0.25</v>
      </c>
      <c r="J622" s="187">
        <f t="shared" si="18"/>
        <v>134.24250000000001</v>
      </c>
    </row>
    <row r="623" spans="1:10" ht="15.75">
      <c r="A623" s="53">
        <f t="shared" si="19"/>
        <v>619</v>
      </c>
      <c r="B623" s="119" t="s">
        <v>207</v>
      </c>
      <c r="C623" s="121" t="s">
        <v>1424</v>
      </c>
      <c r="D623" s="121" t="s">
        <v>1425</v>
      </c>
      <c r="E623" s="121" t="s">
        <v>211</v>
      </c>
      <c r="F623" s="121"/>
      <c r="G623" s="121">
        <v>1</v>
      </c>
      <c r="H623" s="163">
        <v>178.99</v>
      </c>
      <c r="I623" s="191">
        <v>0.25</v>
      </c>
      <c r="J623" s="187">
        <f t="shared" si="18"/>
        <v>134.24250000000001</v>
      </c>
    </row>
    <row r="624" spans="1:10" ht="15.75">
      <c r="A624" s="53">
        <f t="shared" si="19"/>
        <v>620</v>
      </c>
      <c r="B624" s="119" t="s">
        <v>207</v>
      </c>
      <c r="C624" s="121" t="s">
        <v>1426</v>
      </c>
      <c r="D624" s="121" t="s">
        <v>1427</v>
      </c>
      <c r="E624" s="121" t="s">
        <v>211</v>
      </c>
      <c r="F624" s="121"/>
      <c r="G624" s="121">
        <v>1</v>
      </c>
      <c r="H624" s="163">
        <v>313.99</v>
      </c>
      <c r="I624" s="191">
        <v>0.25</v>
      </c>
      <c r="J624" s="187">
        <f t="shared" si="18"/>
        <v>235.49250000000001</v>
      </c>
    </row>
    <row r="625" spans="1:10" ht="15.75">
      <c r="A625" s="53">
        <f t="shared" si="19"/>
        <v>621</v>
      </c>
      <c r="B625" s="119" t="s">
        <v>207</v>
      </c>
      <c r="C625" s="121" t="s">
        <v>1428</v>
      </c>
      <c r="D625" s="121" t="s">
        <v>1429</v>
      </c>
      <c r="E625" s="121" t="s">
        <v>211</v>
      </c>
      <c r="F625" s="121"/>
      <c r="G625" s="121">
        <v>1</v>
      </c>
      <c r="H625" s="163">
        <v>313.99</v>
      </c>
      <c r="I625" s="191">
        <v>0.25</v>
      </c>
      <c r="J625" s="187">
        <f t="shared" si="18"/>
        <v>235.49250000000001</v>
      </c>
    </row>
    <row r="626" spans="1:10" ht="15.75">
      <c r="A626" s="53">
        <f t="shared" si="19"/>
        <v>622</v>
      </c>
      <c r="B626" s="119" t="s">
        <v>207</v>
      </c>
      <c r="C626" s="121" t="s">
        <v>1430</v>
      </c>
      <c r="D626" s="121" t="s">
        <v>1431</v>
      </c>
      <c r="E626" s="121" t="s">
        <v>211</v>
      </c>
      <c r="F626" s="121"/>
      <c r="G626" s="121">
        <v>1</v>
      </c>
      <c r="H626" s="163">
        <v>165.99</v>
      </c>
      <c r="I626" s="191">
        <v>0.25</v>
      </c>
      <c r="J626" s="187">
        <f t="shared" si="18"/>
        <v>124.49250000000001</v>
      </c>
    </row>
    <row r="627" spans="1:10" ht="15.75">
      <c r="A627" s="53">
        <f t="shared" si="19"/>
        <v>623</v>
      </c>
      <c r="B627" s="119" t="s">
        <v>207</v>
      </c>
      <c r="C627" s="121" t="s">
        <v>1432</v>
      </c>
      <c r="D627" s="121" t="s">
        <v>1433</v>
      </c>
      <c r="E627" s="121" t="s">
        <v>211</v>
      </c>
      <c r="F627" s="121"/>
      <c r="G627" s="121">
        <v>1</v>
      </c>
      <c r="H627" s="163">
        <v>165.99</v>
      </c>
      <c r="I627" s="191">
        <v>0.25</v>
      </c>
      <c r="J627" s="187">
        <f t="shared" si="18"/>
        <v>124.49250000000001</v>
      </c>
    </row>
    <row r="628" spans="1:10" ht="15.75">
      <c r="A628" s="53">
        <f t="shared" si="19"/>
        <v>624</v>
      </c>
      <c r="B628" s="119" t="s">
        <v>207</v>
      </c>
      <c r="C628" s="121" t="s">
        <v>1434</v>
      </c>
      <c r="D628" s="121" t="s">
        <v>1435</v>
      </c>
      <c r="E628" s="121" t="s">
        <v>211</v>
      </c>
      <c r="F628" s="121"/>
      <c r="G628" s="121">
        <v>1</v>
      </c>
      <c r="H628" s="163">
        <v>167.99</v>
      </c>
      <c r="I628" s="191">
        <v>0.25</v>
      </c>
      <c r="J628" s="187">
        <f t="shared" si="18"/>
        <v>125.99250000000001</v>
      </c>
    </row>
    <row r="629" spans="1:10" ht="15.75">
      <c r="A629" s="53">
        <f t="shared" si="19"/>
        <v>625</v>
      </c>
      <c r="B629" s="119" t="s">
        <v>207</v>
      </c>
      <c r="C629" s="121" t="s">
        <v>1436</v>
      </c>
      <c r="D629" s="121" t="s">
        <v>1437</v>
      </c>
      <c r="E629" s="121" t="s">
        <v>211</v>
      </c>
      <c r="F629" s="121"/>
      <c r="G629" s="121">
        <v>1</v>
      </c>
      <c r="H629" s="163">
        <v>167.99</v>
      </c>
      <c r="I629" s="191">
        <v>0.25</v>
      </c>
      <c r="J629" s="187">
        <f t="shared" si="18"/>
        <v>125.99250000000001</v>
      </c>
    </row>
    <row r="630" spans="1:10" ht="15.75">
      <c r="A630" s="53">
        <f t="shared" si="19"/>
        <v>626</v>
      </c>
      <c r="B630" s="119" t="s">
        <v>207</v>
      </c>
      <c r="C630" s="121" t="s">
        <v>1438</v>
      </c>
      <c r="D630" s="121" t="s">
        <v>1439</v>
      </c>
      <c r="E630" s="121" t="s">
        <v>211</v>
      </c>
      <c r="F630" s="121"/>
      <c r="G630" s="121">
        <v>1</v>
      </c>
      <c r="H630" s="163">
        <v>228.99</v>
      </c>
      <c r="I630" s="191">
        <v>0.25</v>
      </c>
      <c r="J630" s="187">
        <f t="shared" si="18"/>
        <v>171.74250000000001</v>
      </c>
    </row>
    <row r="631" spans="1:10" ht="15.75">
      <c r="A631" s="53">
        <f t="shared" si="19"/>
        <v>627</v>
      </c>
      <c r="B631" s="119" t="s">
        <v>207</v>
      </c>
      <c r="C631" s="121" t="s">
        <v>1440</v>
      </c>
      <c r="D631" s="121" t="s">
        <v>1441</v>
      </c>
      <c r="E631" s="121" t="s">
        <v>211</v>
      </c>
      <c r="F631" s="121"/>
      <c r="G631" s="121">
        <v>1</v>
      </c>
      <c r="H631" s="163">
        <v>270.99</v>
      </c>
      <c r="I631" s="191">
        <v>0.25</v>
      </c>
      <c r="J631" s="187">
        <f t="shared" si="18"/>
        <v>203.24250000000001</v>
      </c>
    </row>
    <row r="632" spans="1:10" ht="15.75">
      <c r="A632" s="53">
        <f t="shared" si="19"/>
        <v>628</v>
      </c>
      <c r="B632" s="119" t="s">
        <v>207</v>
      </c>
      <c r="C632" s="121" t="s">
        <v>1442</v>
      </c>
      <c r="D632" s="121" t="s">
        <v>1443</v>
      </c>
      <c r="E632" s="121" t="s">
        <v>211</v>
      </c>
      <c r="F632" s="121"/>
      <c r="G632" s="121">
        <v>1</v>
      </c>
      <c r="H632" s="163">
        <v>169.99</v>
      </c>
      <c r="I632" s="191">
        <v>0.25</v>
      </c>
      <c r="J632" s="187">
        <f t="shared" si="18"/>
        <v>127.49250000000001</v>
      </c>
    </row>
    <row r="633" spans="1:10" ht="15.75">
      <c r="A633" s="53">
        <f t="shared" si="19"/>
        <v>629</v>
      </c>
      <c r="B633" s="119" t="s">
        <v>207</v>
      </c>
      <c r="C633" s="121" t="s">
        <v>1444</v>
      </c>
      <c r="D633" s="121" t="s">
        <v>1445</v>
      </c>
      <c r="E633" s="121" t="s">
        <v>211</v>
      </c>
      <c r="F633" s="121"/>
      <c r="G633" s="121">
        <v>1</v>
      </c>
      <c r="H633" s="179">
        <v>234.98999999999998</v>
      </c>
      <c r="I633" s="191">
        <v>0.25</v>
      </c>
      <c r="J633" s="187">
        <f t="shared" si="18"/>
        <v>176.24249999999998</v>
      </c>
    </row>
    <row r="634" spans="1:10" ht="15.75">
      <c r="A634" s="53">
        <f t="shared" si="19"/>
        <v>630</v>
      </c>
      <c r="B634" s="119" t="s">
        <v>207</v>
      </c>
      <c r="C634" s="121" t="s">
        <v>1446</v>
      </c>
      <c r="D634" s="121" t="s">
        <v>1447</v>
      </c>
      <c r="E634" s="121" t="s">
        <v>211</v>
      </c>
      <c r="F634" s="121"/>
      <c r="G634" s="121">
        <v>1</v>
      </c>
      <c r="H634" s="179">
        <v>190.98999999999998</v>
      </c>
      <c r="I634" s="191">
        <v>0.25</v>
      </c>
      <c r="J634" s="187">
        <f t="shared" si="18"/>
        <v>143.24249999999998</v>
      </c>
    </row>
    <row r="635" spans="1:10" ht="15.75">
      <c r="A635" s="53">
        <f t="shared" si="19"/>
        <v>631</v>
      </c>
      <c r="B635" s="119" t="s">
        <v>207</v>
      </c>
      <c r="C635" s="121" t="s">
        <v>1448</v>
      </c>
      <c r="D635" s="121" t="s">
        <v>1449</v>
      </c>
      <c r="E635" s="121" t="s">
        <v>211</v>
      </c>
      <c r="F635" s="121"/>
      <c r="G635" s="121">
        <v>1</v>
      </c>
      <c r="H635" s="179">
        <v>336.98999999999995</v>
      </c>
      <c r="I635" s="191">
        <v>0.25</v>
      </c>
      <c r="J635" s="187">
        <f t="shared" si="18"/>
        <v>252.74249999999995</v>
      </c>
    </row>
    <row r="636" spans="1:10" ht="15.75">
      <c r="A636" s="53">
        <f t="shared" si="19"/>
        <v>632</v>
      </c>
      <c r="B636" s="119" t="s">
        <v>207</v>
      </c>
      <c r="C636" s="121" t="s">
        <v>1450</v>
      </c>
      <c r="D636" s="121" t="s">
        <v>1451</v>
      </c>
      <c r="E636" s="121" t="s">
        <v>211</v>
      </c>
      <c r="F636" s="121"/>
      <c r="G636" s="121">
        <v>1</v>
      </c>
      <c r="H636" s="179">
        <v>336.98999999999995</v>
      </c>
      <c r="I636" s="191">
        <v>0.25</v>
      </c>
      <c r="J636" s="187">
        <f t="shared" si="18"/>
        <v>252.74249999999995</v>
      </c>
    </row>
    <row r="637" spans="1:10" ht="15.75">
      <c r="A637" s="53">
        <f t="shared" si="19"/>
        <v>633</v>
      </c>
      <c r="B637" s="119" t="s">
        <v>207</v>
      </c>
      <c r="C637" s="121" t="s">
        <v>1452</v>
      </c>
      <c r="D637" s="121" t="s">
        <v>1431</v>
      </c>
      <c r="E637" s="121" t="s">
        <v>211</v>
      </c>
      <c r="F637" s="121"/>
      <c r="G637" s="121">
        <v>1</v>
      </c>
      <c r="H637" s="163">
        <v>163.99</v>
      </c>
      <c r="I637" s="191">
        <v>0.25</v>
      </c>
      <c r="J637" s="187">
        <f t="shared" si="18"/>
        <v>122.99250000000001</v>
      </c>
    </row>
    <row r="638" spans="1:10" ht="15.75">
      <c r="A638" s="53">
        <f t="shared" si="19"/>
        <v>634</v>
      </c>
      <c r="B638" s="119" t="s">
        <v>207</v>
      </c>
      <c r="C638" s="121" t="s">
        <v>1453</v>
      </c>
      <c r="D638" s="121" t="s">
        <v>1454</v>
      </c>
      <c r="E638" s="121" t="s">
        <v>211</v>
      </c>
      <c r="F638" s="121"/>
      <c r="G638" s="121">
        <v>1</v>
      </c>
      <c r="H638" s="163">
        <v>163.99</v>
      </c>
      <c r="I638" s="191">
        <v>0.25</v>
      </c>
      <c r="J638" s="187">
        <f t="shared" si="18"/>
        <v>122.99250000000001</v>
      </c>
    </row>
    <row r="639" spans="1:10" ht="15.75">
      <c r="A639" s="53">
        <f t="shared" si="19"/>
        <v>635</v>
      </c>
      <c r="B639" s="119" t="s">
        <v>207</v>
      </c>
      <c r="C639" s="121" t="s">
        <v>1455</v>
      </c>
      <c r="D639" s="121" t="s">
        <v>1456</v>
      </c>
      <c r="E639" s="121" t="s">
        <v>211</v>
      </c>
      <c r="F639" s="121"/>
      <c r="G639" s="121">
        <v>1</v>
      </c>
      <c r="H639" s="163">
        <v>208.99</v>
      </c>
      <c r="I639" s="191">
        <v>0.25</v>
      </c>
      <c r="J639" s="187">
        <f t="shared" si="18"/>
        <v>156.74250000000001</v>
      </c>
    </row>
    <row r="640" spans="1:10" ht="15.75">
      <c r="A640" s="53">
        <f t="shared" si="19"/>
        <v>636</v>
      </c>
      <c r="B640" s="119" t="s">
        <v>207</v>
      </c>
      <c r="C640" s="121" t="s">
        <v>1457</v>
      </c>
      <c r="D640" s="121" t="s">
        <v>1458</v>
      </c>
      <c r="E640" s="121" t="s">
        <v>211</v>
      </c>
      <c r="F640" s="121"/>
      <c r="G640" s="121">
        <v>1</v>
      </c>
      <c r="H640" s="163">
        <v>208.99</v>
      </c>
      <c r="I640" s="191">
        <v>0.25</v>
      </c>
      <c r="J640" s="187">
        <f t="shared" si="18"/>
        <v>156.74250000000001</v>
      </c>
    </row>
    <row r="641" spans="1:10" ht="15.75">
      <c r="A641" s="53">
        <f t="shared" si="19"/>
        <v>637</v>
      </c>
      <c r="B641" s="119" t="s">
        <v>207</v>
      </c>
      <c r="C641" s="121" t="s">
        <v>1459</v>
      </c>
      <c r="D641" s="121" t="s">
        <v>1460</v>
      </c>
      <c r="E641" s="121" t="s">
        <v>211</v>
      </c>
      <c r="F641" s="121"/>
      <c r="G641" s="121">
        <v>1</v>
      </c>
      <c r="H641" s="163">
        <v>191.99</v>
      </c>
      <c r="I641" s="191">
        <v>0.25</v>
      </c>
      <c r="J641" s="187">
        <f t="shared" si="18"/>
        <v>143.99250000000001</v>
      </c>
    </row>
    <row r="642" spans="1:10" ht="15.75">
      <c r="A642" s="53">
        <f t="shared" si="19"/>
        <v>638</v>
      </c>
      <c r="B642" s="119" t="s">
        <v>207</v>
      </c>
      <c r="C642" s="121" t="s">
        <v>1461</v>
      </c>
      <c r="D642" s="121" t="s">
        <v>1462</v>
      </c>
      <c r="E642" s="121" t="s">
        <v>211</v>
      </c>
      <c r="F642" s="121"/>
      <c r="G642" s="121">
        <v>1</v>
      </c>
      <c r="H642" s="163">
        <v>225.99</v>
      </c>
      <c r="I642" s="191">
        <v>0.25</v>
      </c>
      <c r="J642" s="187">
        <f t="shared" si="18"/>
        <v>169.49250000000001</v>
      </c>
    </row>
    <row r="643" spans="1:10" ht="15.75">
      <c r="A643" s="53">
        <f t="shared" si="19"/>
        <v>639</v>
      </c>
      <c r="B643" s="119" t="s">
        <v>207</v>
      </c>
      <c r="C643" s="121" t="s">
        <v>1463</v>
      </c>
      <c r="D643" s="121" t="s">
        <v>1464</v>
      </c>
      <c r="E643" s="121" t="s">
        <v>211</v>
      </c>
      <c r="F643" s="121"/>
      <c r="G643" s="121">
        <v>1</v>
      </c>
      <c r="H643" s="163">
        <v>191.99</v>
      </c>
      <c r="I643" s="191">
        <v>0.25</v>
      </c>
      <c r="J643" s="187">
        <f t="shared" si="18"/>
        <v>143.99250000000001</v>
      </c>
    </row>
    <row r="644" spans="1:10" ht="15.75">
      <c r="A644" s="53">
        <f t="shared" si="19"/>
        <v>640</v>
      </c>
      <c r="B644" s="119" t="s">
        <v>207</v>
      </c>
      <c r="C644" s="121" t="s">
        <v>1465</v>
      </c>
      <c r="D644" s="121" t="s">
        <v>1466</v>
      </c>
      <c r="E644" s="121" t="s">
        <v>211</v>
      </c>
      <c r="F644" s="121"/>
      <c r="G644" s="121">
        <v>1</v>
      </c>
      <c r="H644" s="163">
        <v>269</v>
      </c>
      <c r="I644" s="191">
        <v>0.25</v>
      </c>
      <c r="J644" s="187">
        <f t="shared" ref="J644:J707" si="20">H644*(1-I644)</f>
        <v>201.75</v>
      </c>
    </row>
    <row r="645" spans="1:10" ht="15.75">
      <c r="A645" s="53">
        <f t="shared" si="19"/>
        <v>641</v>
      </c>
      <c r="B645" s="119" t="s">
        <v>207</v>
      </c>
      <c r="C645" s="121" t="s">
        <v>1467</v>
      </c>
      <c r="D645" s="121" t="s">
        <v>1468</v>
      </c>
      <c r="E645" s="121" t="s">
        <v>211</v>
      </c>
      <c r="F645" s="121"/>
      <c r="G645" s="121">
        <v>1</v>
      </c>
      <c r="H645" s="163">
        <v>220</v>
      </c>
      <c r="I645" s="191">
        <v>0.25</v>
      </c>
      <c r="J645" s="187">
        <f t="shared" si="20"/>
        <v>165</v>
      </c>
    </row>
    <row r="646" spans="1:10" ht="15.75">
      <c r="A646" s="53">
        <f t="shared" si="19"/>
        <v>642</v>
      </c>
      <c r="B646" s="119" t="s">
        <v>207</v>
      </c>
      <c r="C646" s="121" t="s">
        <v>1469</v>
      </c>
      <c r="D646" s="121" t="s">
        <v>1470</v>
      </c>
      <c r="E646" s="121" t="s">
        <v>211</v>
      </c>
      <c r="F646" s="121"/>
      <c r="G646" s="121">
        <v>1</v>
      </c>
      <c r="H646" s="163">
        <v>260</v>
      </c>
      <c r="I646" s="191">
        <v>0.25</v>
      </c>
      <c r="J646" s="187">
        <f t="shared" si="20"/>
        <v>195</v>
      </c>
    </row>
    <row r="647" spans="1:10" ht="15.75">
      <c r="A647" s="53">
        <f t="shared" ref="A647:A710" si="21">A646+1</f>
        <v>643</v>
      </c>
      <c r="B647" s="119" t="s">
        <v>207</v>
      </c>
      <c r="C647" s="121" t="s">
        <v>1471</v>
      </c>
      <c r="D647" s="121" t="s">
        <v>1472</v>
      </c>
      <c r="E647" s="121" t="s">
        <v>211</v>
      </c>
      <c r="F647" s="121"/>
      <c r="G647" s="121">
        <v>1</v>
      </c>
      <c r="H647" s="163">
        <v>250</v>
      </c>
      <c r="I647" s="191">
        <v>0.25</v>
      </c>
      <c r="J647" s="187">
        <f t="shared" si="20"/>
        <v>187.5</v>
      </c>
    </row>
    <row r="648" spans="1:10" ht="15.75">
      <c r="A648" s="53">
        <f t="shared" si="21"/>
        <v>644</v>
      </c>
      <c r="B648" s="119" t="s">
        <v>207</v>
      </c>
      <c r="C648" s="121" t="s">
        <v>1473</v>
      </c>
      <c r="D648" s="121" t="s">
        <v>1474</v>
      </c>
      <c r="E648" s="121" t="s">
        <v>211</v>
      </c>
      <c r="F648" s="121"/>
      <c r="G648" s="121">
        <v>1</v>
      </c>
      <c r="H648" s="163">
        <v>262</v>
      </c>
      <c r="I648" s="191">
        <v>0.25</v>
      </c>
      <c r="J648" s="187">
        <f t="shared" si="20"/>
        <v>196.5</v>
      </c>
    </row>
    <row r="649" spans="1:10" ht="15.75">
      <c r="A649" s="53">
        <f t="shared" si="21"/>
        <v>645</v>
      </c>
      <c r="B649" s="119" t="s">
        <v>207</v>
      </c>
      <c r="C649" s="121" t="s">
        <v>1475</v>
      </c>
      <c r="D649" s="121" t="s">
        <v>1476</v>
      </c>
      <c r="E649" s="121" t="s">
        <v>211</v>
      </c>
      <c r="F649" s="121"/>
      <c r="G649" s="121">
        <v>1</v>
      </c>
      <c r="H649" s="163">
        <v>285</v>
      </c>
      <c r="I649" s="191">
        <v>0.25</v>
      </c>
      <c r="J649" s="187">
        <f t="shared" si="20"/>
        <v>213.75</v>
      </c>
    </row>
    <row r="650" spans="1:10" ht="15.75">
      <c r="A650" s="53">
        <f t="shared" si="21"/>
        <v>646</v>
      </c>
      <c r="B650" s="119" t="s">
        <v>207</v>
      </c>
      <c r="C650" s="121" t="s">
        <v>1477</v>
      </c>
      <c r="D650" s="121" t="s">
        <v>1478</v>
      </c>
      <c r="E650" s="121" t="s">
        <v>211</v>
      </c>
      <c r="F650" s="121"/>
      <c r="G650" s="121">
        <v>1</v>
      </c>
      <c r="H650" s="163">
        <v>345</v>
      </c>
      <c r="I650" s="191">
        <v>0.25</v>
      </c>
      <c r="J650" s="187">
        <f t="shared" si="20"/>
        <v>258.75</v>
      </c>
    </row>
    <row r="651" spans="1:10" ht="15.75">
      <c r="A651" s="53">
        <f t="shared" si="21"/>
        <v>647</v>
      </c>
      <c r="B651" s="119" t="s">
        <v>207</v>
      </c>
      <c r="C651" s="121" t="s">
        <v>1479</v>
      </c>
      <c r="D651" s="121" t="s">
        <v>1480</v>
      </c>
      <c r="E651" s="121" t="s">
        <v>211</v>
      </c>
      <c r="F651" s="121"/>
      <c r="G651" s="121">
        <v>1</v>
      </c>
      <c r="H651" s="163">
        <v>310</v>
      </c>
      <c r="I651" s="191">
        <v>0.25</v>
      </c>
      <c r="J651" s="187">
        <f t="shared" si="20"/>
        <v>232.5</v>
      </c>
    </row>
    <row r="652" spans="1:10" ht="15.75">
      <c r="A652" s="53">
        <f t="shared" si="21"/>
        <v>648</v>
      </c>
      <c r="B652" s="119" t="s">
        <v>207</v>
      </c>
      <c r="C652" s="121" t="s">
        <v>1481</v>
      </c>
      <c r="D652" s="121" t="s">
        <v>1482</v>
      </c>
      <c r="E652" s="121" t="s">
        <v>211</v>
      </c>
      <c r="F652" s="121"/>
      <c r="G652" s="121">
        <v>1</v>
      </c>
      <c r="H652" s="163">
        <v>240</v>
      </c>
      <c r="I652" s="191">
        <v>0.25</v>
      </c>
      <c r="J652" s="187">
        <f t="shared" si="20"/>
        <v>180</v>
      </c>
    </row>
    <row r="653" spans="1:10" ht="15.75">
      <c r="A653" s="53">
        <f t="shared" si="21"/>
        <v>649</v>
      </c>
      <c r="B653" s="119" t="s">
        <v>207</v>
      </c>
      <c r="C653" s="121" t="s">
        <v>1483</v>
      </c>
      <c r="D653" s="121" t="s">
        <v>1484</v>
      </c>
      <c r="E653" s="121" t="s">
        <v>211</v>
      </c>
      <c r="F653" s="121"/>
      <c r="G653" s="121">
        <v>1</v>
      </c>
      <c r="H653" s="163">
        <v>290</v>
      </c>
      <c r="I653" s="191">
        <v>0.25</v>
      </c>
      <c r="J653" s="187">
        <f t="shared" si="20"/>
        <v>217.5</v>
      </c>
    </row>
    <row r="654" spans="1:10" ht="15.75">
      <c r="A654" s="53">
        <f t="shared" si="21"/>
        <v>650</v>
      </c>
      <c r="B654" s="119" t="s">
        <v>207</v>
      </c>
      <c r="C654" s="121" t="s">
        <v>1485</v>
      </c>
      <c r="D654" s="121" t="s">
        <v>1486</v>
      </c>
      <c r="E654" s="121" t="s">
        <v>211</v>
      </c>
      <c r="F654" s="121"/>
      <c r="G654" s="121">
        <v>1</v>
      </c>
      <c r="H654" s="163">
        <v>330</v>
      </c>
      <c r="I654" s="191">
        <v>0.25</v>
      </c>
      <c r="J654" s="187">
        <f t="shared" si="20"/>
        <v>247.5</v>
      </c>
    </row>
    <row r="655" spans="1:10" ht="15.75">
      <c r="A655" s="53">
        <f t="shared" si="21"/>
        <v>651</v>
      </c>
      <c r="B655" s="119" t="s">
        <v>207</v>
      </c>
      <c r="C655" s="121" t="s">
        <v>1487</v>
      </c>
      <c r="D655" s="121" t="s">
        <v>1488</v>
      </c>
      <c r="E655" s="121" t="s">
        <v>211</v>
      </c>
      <c r="F655" s="121"/>
      <c r="G655" s="121">
        <v>1</v>
      </c>
      <c r="H655" s="163">
        <v>137.99</v>
      </c>
      <c r="I655" s="191">
        <v>0.25</v>
      </c>
      <c r="J655" s="187">
        <f t="shared" si="20"/>
        <v>103.49250000000001</v>
      </c>
    </row>
    <row r="656" spans="1:10" ht="15.75">
      <c r="A656" s="53">
        <f t="shared" si="21"/>
        <v>652</v>
      </c>
      <c r="B656" s="119" t="s">
        <v>207</v>
      </c>
      <c r="C656" s="121" t="s">
        <v>1489</v>
      </c>
      <c r="D656" s="121" t="s">
        <v>1490</v>
      </c>
      <c r="E656" s="121" t="s">
        <v>211</v>
      </c>
      <c r="F656" s="121"/>
      <c r="G656" s="121">
        <v>1</v>
      </c>
      <c r="H656" s="163">
        <v>137.99</v>
      </c>
      <c r="I656" s="191">
        <v>0.25</v>
      </c>
      <c r="J656" s="187">
        <f t="shared" si="20"/>
        <v>103.49250000000001</v>
      </c>
    </row>
    <row r="657" spans="1:10" ht="15.75">
      <c r="A657" s="53">
        <f t="shared" si="21"/>
        <v>653</v>
      </c>
      <c r="B657" s="119" t="s">
        <v>207</v>
      </c>
      <c r="C657" s="121" t="s">
        <v>1491</v>
      </c>
      <c r="D657" s="121" t="s">
        <v>1492</v>
      </c>
      <c r="E657" s="121" t="s">
        <v>211</v>
      </c>
      <c r="F657" s="121"/>
      <c r="G657" s="121">
        <v>1</v>
      </c>
      <c r="H657" s="163">
        <v>130.99</v>
      </c>
      <c r="I657" s="191">
        <v>0.25</v>
      </c>
      <c r="J657" s="187">
        <f t="shared" si="20"/>
        <v>98.242500000000007</v>
      </c>
    </row>
    <row r="658" spans="1:10" ht="15.75">
      <c r="A658" s="53">
        <f t="shared" si="21"/>
        <v>654</v>
      </c>
      <c r="B658" s="119" t="s">
        <v>207</v>
      </c>
      <c r="C658" s="121" t="s">
        <v>1493</v>
      </c>
      <c r="D658" s="121" t="s">
        <v>1494</v>
      </c>
      <c r="E658" s="121" t="s">
        <v>211</v>
      </c>
      <c r="F658" s="121"/>
      <c r="G658" s="121">
        <v>1</v>
      </c>
      <c r="H658" s="163">
        <v>154</v>
      </c>
      <c r="I658" s="191">
        <v>0.25</v>
      </c>
      <c r="J658" s="187">
        <f t="shared" si="20"/>
        <v>115.5</v>
      </c>
    </row>
    <row r="659" spans="1:10" ht="15.75">
      <c r="A659" s="53">
        <f t="shared" si="21"/>
        <v>655</v>
      </c>
      <c r="B659" s="119" t="s">
        <v>207</v>
      </c>
      <c r="C659" s="121" t="s">
        <v>1495</v>
      </c>
      <c r="D659" s="121" t="s">
        <v>1496</v>
      </c>
      <c r="E659" s="121" t="s">
        <v>211</v>
      </c>
      <c r="F659" s="121"/>
      <c r="G659" s="121">
        <v>1</v>
      </c>
      <c r="H659" s="163">
        <v>157</v>
      </c>
      <c r="I659" s="191">
        <v>0.25</v>
      </c>
      <c r="J659" s="187">
        <f t="shared" si="20"/>
        <v>117.75</v>
      </c>
    </row>
    <row r="660" spans="1:10" ht="15.75">
      <c r="A660" s="53">
        <f t="shared" si="21"/>
        <v>656</v>
      </c>
      <c r="B660" s="119" t="s">
        <v>207</v>
      </c>
      <c r="C660" s="121" t="s">
        <v>1497</v>
      </c>
      <c r="D660" s="121" t="s">
        <v>1498</v>
      </c>
      <c r="E660" s="121" t="s">
        <v>211</v>
      </c>
      <c r="F660" s="121"/>
      <c r="G660" s="121">
        <v>1</v>
      </c>
      <c r="H660" s="163">
        <v>148.98999999999998</v>
      </c>
      <c r="I660" s="191">
        <v>0.25</v>
      </c>
      <c r="J660" s="187">
        <f t="shared" si="20"/>
        <v>111.74249999999998</v>
      </c>
    </row>
    <row r="661" spans="1:10" ht="15.75">
      <c r="A661" s="53">
        <f t="shared" si="21"/>
        <v>657</v>
      </c>
      <c r="B661" s="119" t="s">
        <v>207</v>
      </c>
      <c r="C661" s="121" t="s">
        <v>1499</v>
      </c>
      <c r="D661" s="121" t="s">
        <v>1500</v>
      </c>
      <c r="E661" s="121" t="s">
        <v>211</v>
      </c>
      <c r="F661" s="121"/>
      <c r="G661" s="121">
        <v>1</v>
      </c>
      <c r="H661" s="163">
        <v>207.99</v>
      </c>
      <c r="I661" s="191">
        <v>0.25</v>
      </c>
      <c r="J661" s="187">
        <f t="shared" si="20"/>
        <v>155.99250000000001</v>
      </c>
    </row>
    <row r="662" spans="1:10" ht="15.75">
      <c r="A662" s="53">
        <f t="shared" si="21"/>
        <v>658</v>
      </c>
      <c r="B662" s="119" t="s">
        <v>207</v>
      </c>
      <c r="C662" s="121" t="s">
        <v>1501</v>
      </c>
      <c r="D662" s="121" t="s">
        <v>1502</v>
      </c>
      <c r="E662" s="121" t="s">
        <v>211</v>
      </c>
      <c r="F662" s="121"/>
      <c r="G662" s="121">
        <v>1</v>
      </c>
      <c r="H662" s="163">
        <v>185.99</v>
      </c>
      <c r="I662" s="191">
        <v>0.25</v>
      </c>
      <c r="J662" s="187">
        <f t="shared" si="20"/>
        <v>139.49250000000001</v>
      </c>
    </row>
    <row r="663" spans="1:10" ht="15.75">
      <c r="A663" s="53">
        <f t="shared" si="21"/>
        <v>659</v>
      </c>
      <c r="B663" s="119" t="s">
        <v>207</v>
      </c>
      <c r="C663" s="121" t="s">
        <v>1503</v>
      </c>
      <c r="D663" s="121" t="s">
        <v>1504</v>
      </c>
      <c r="E663" s="121" t="s">
        <v>211</v>
      </c>
      <c r="F663" s="121"/>
      <c r="G663" s="121">
        <v>1</v>
      </c>
      <c r="H663" s="163">
        <v>219.99</v>
      </c>
      <c r="I663" s="191">
        <v>0.25</v>
      </c>
      <c r="J663" s="187">
        <f t="shared" si="20"/>
        <v>164.99250000000001</v>
      </c>
    </row>
    <row r="664" spans="1:10" ht="30">
      <c r="A664" s="53">
        <f t="shared" si="21"/>
        <v>660</v>
      </c>
      <c r="B664" s="119" t="s">
        <v>207</v>
      </c>
      <c r="C664" s="121" t="s">
        <v>1505</v>
      </c>
      <c r="D664" s="121" t="s">
        <v>1506</v>
      </c>
      <c r="E664" s="121" t="s">
        <v>211</v>
      </c>
      <c r="F664" s="121"/>
      <c r="G664" s="121">
        <v>1</v>
      </c>
      <c r="H664" s="163">
        <v>271.99</v>
      </c>
      <c r="I664" s="191">
        <v>0.25</v>
      </c>
      <c r="J664" s="187">
        <f t="shared" si="20"/>
        <v>203.99250000000001</v>
      </c>
    </row>
    <row r="665" spans="1:10" ht="30">
      <c r="A665" s="53">
        <f t="shared" si="21"/>
        <v>661</v>
      </c>
      <c r="B665" s="119" t="s">
        <v>207</v>
      </c>
      <c r="C665" s="121" t="s">
        <v>1507</v>
      </c>
      <c r="D665" s="121" t="s">
        <v>1508</v>
      </c>
      <c r="E665" s="121" t="s">
        <v>211</v>
      </c>
      <c r="F665" s="121"/>
      <c r="G665" s="121">
        <v>1</v>
      </c>
      <c r="H665" s="163">
        <v>215.98999999999998</v>
      </c>
      <c r="I665" s="191">
        <v>0.25</v>
      </c>
      <c r="J665" s="187">
        <f t="shared" si="20"/>
        <v>161.99249999999998</v>
      </c>
    </row>
    <row r="666" spans="1:10" ht="15.75">
      <c r="A666" s="53">
        <f t="shared" si="21"/>
        <v>662</v>
      </c>
      <c r="B666" s="119" t="s">
        <v>207</v>
      </c>
      <c r="C666" s="121" t="s">
        <v>1509</v>
      </c>
      <c r="D666" s="121" t="s">
        <v>1510</v>
      </c>
      <c r="E666" s="121" t="s">
        <v>211</v>
      </c>
      <c r="F666" s="121"/>
      <c r="G666" s="121">
        <v>1</v>
      </c>
      <c r="H666" s="163">
        <v>259.99</v>
      </c>
      <c r="I666" s="191">
        <v>0.25</v>
      </c>
      <c r="J666" s="187">
        <f t="shared" si="20"/>
        <v>194.99250000000001</v>
      </c>
    </row>
    <row r="667" spans="1:10" ht="15.75">
      <c r="A667" s="53">
        <f t="shared" si="21"/>
        <v>663</v>
      </c>
      <c r="B667" s="119" t="s">
        <v>207</v>
      </c>
      <c r="C667" s="121" t="s">
        <v>1511</v>
      </c>
      <c r="D667" s="121" t="s">
        <v>1512</v>
      </c>
      <c r="E667" s="121" t="s">
        <v>211</v>
      </c>
      <c r="F667" s="121"/>
      <c r="G667" s="121">
        <v>1</v>
      </c>
      <c r="H667" s="163">
        <v>280.98999999999995</v>
      </c>
      <c r="I667" s="191">
        <v>0.25</v>
      </c>
      <c r="J667" s="187">
        <f t="shared" si="20"/>
        <v>210.74249999999995</v>
      </c>
    </row>
    <row r="668" spans="1:10" ht="30">
      <c r="A668" s="53">
        <f t="shared" si="21"/>
        <v>664</v>
      </c>
      <c r="B668" s="119" t="s">
        <v>207</v>
      </c>
      <c r="C668" s="121" t="s">
        <v>1513</v>
      </c>
      <c r="D668" s="121" t="s">
        <v>1514</v>
      </c>
      <c r="E668" s="121" t="s">
        <v>211</v>
      </c>
      <c r="F668" s="121"/>
      <c r="G668" s="121">
        <v>1</v>
      </c>
      <c r="H668" s="163">
        <v>269.99</v>
      </c>
      <c r="I668" s="191">
        <v>0.25</v>
      </c>
      <c r="J668" s="187">
        <f t="shared" si="20"/>
        <v>202.49250000000001</v>
      </c>
    </row>
    <row r="669" spans="1:10" ht="15.75">
      <c r="A669" s="53">
        <f t="shared" si="21"/>
        <v>665</v>
      </c>
      <c r="B669" s="119" t="s">
        <v>207</v>
      </c>
      <c r="C669" s="121" t="s">
        <v>1515</v>
      </c>
      <c r="D669" s="121" t="s">
        <v>1516</v>
      </c>
      <c r="E669" s="121" t="s">
        <v>211</v>
      </c>
      <c r="F669" s="121"/>
      <c r="G669" s="121">
        <v>1</v>
      </c>
      <c r="H669" s="163">
        <v>57.99</v>
      </c>
      <c r="I669" s="191">
        <v>0.25</v>
      </c>
      <c r="J669" s="187">
        <f t="shared" si="20"/>
        <v>43.4925</v>
      </c>
    </row>
    <row r="670" spans="1:10" ht="15.75">
      <c r="A670" s="53">
        <f t="shared" si="21"/>
        <v>666</v>
      </c>
      <c r="B670" s="119" t="s">
        <v>207</v>
      </c>
      <c r="C670" s="121" t="s">
        <v>1517</v>
      </c>
      <c r="D670" s="121" t="s">
        <v>1518</v>
      </c>
      <c r="E670" s="121" t="s">
        <v>211</v>
      </c>
      <c r="F670" s="121"/>
      <c r="G670" s="121">
        <v>1</v>
      </c>
      <c r="H670" s="163">
        <v>21.99</v>
      </c>
      <c r="I670" s="191">
        <v>0.25</v>
      </c>
      <c r="J670" s="187">
        <f t="shared" si="20"/>
        <v>16.4925</v>
      </c>
    </row>
    <row r="671" spans="1:10" ht="30">
      <c r="A671" s="53">
        <f t="shared" si="21"/>
        <v>667</v>
      </c>
      <c r="B671" s="119" t="s">
        <v>207</v>
      </c>
      <c r="C671" s="121" t="s">
        <v>1519</v>
      </c>
      <c r="D671" s="121" t="s">
        <v>1520</v>
      </c>
      <c r="E671" s="121" t="s">
        <v>211</v>
      </c>
      <c r="F671" s="121"/>
      <c r="G671" s="121">
        <v>1</v>
      </c>
      <c r="H671" s="163">
        <v>322.98999999999995</v>
      </c>
      <c r="I671" s="191">
        <v>0.25</v>
      </c>
      <c r="J671" s="187">
        <f t="shared" si="20"/>
        <v>242.24249999999995</v>
      </c>
    </row>
    <row r="672" spans="1:10" ht="15.75">
      <c r="A672" s="53">
        <f t="shared" si="21"/>
        <v>668</v>
      </c>
      <c r="B672" s="119" t="s">
        <v>207</v>
      </c>
      <c r="C672" s="121" t="s">
        <v>1521</v>
      </c>
      <c r="D672" s="121" t="s">
        <v>1522</v>
      </c>
      <c r="E672" s="121" t="s">
        <v>211</v>
      </c>
      <c r="F672" s="121"/>
      <c r="G672" s="121">
        <v>1</v>
      </c>
      <c r="H672" s="163">
        <v>474.99</v>
      </c>
      <c r="I672" s="191">
        <v>0.25</v>
      </c>
      <c r="J672" s="187">
        <f t="shared" si="20"/>
        <v>356.24250000000001</v>
      </c>
    </row>
    <row r="673" spans="1:10" ht="30">
      <c r="A673" s="53">
        <f t="shared" si="21"/>
        <v>669</v>
      </c>
      <c r="B673" s="119" t="s">
        <v>207</v>
      </c>
      <c r="C673" s="121" t="s">
        <v>1523</v>
      </c>
      <c r="D673" s="121" t="s">
        <v>1524</v>
      </c>
      <c r="E673" s="121" t="s">
        <v>211</v>
      </c>
      <c r="F673" s="121"/>
      <c r="G673" s="121">
        <v>1</v>
      </c>
      <c r="H673" s="163">
        <v>680.99900000000002</v>
      </c>
      <c r="I673" s="191">
        <v>0.25</v>
      </c>
      <c r="J673" s="187">
        <f t="shared" si="20"/>
        <v>510.74925000000002</v>
      </c>
    </row>
    <row r="674" spans="1:10" ht="15.75">
      <c r="A674" s="53">
        <f t="shared" si="21"/>
        <v>670</v>
      </c>
      <c r="B674" s="119" t="s">
        <v>207</v>
      </c>
      <c r="C674" s="121" t="s">
        <v>1525</v>
      </c>
      <c r="D674" s="121" t="s">
        <v>1526</v>
      </c>
      <c r="E674" s="121" t="s">
        <v>211</v>
      </c>
      <c r="F674" s="121"/>
      <c r="G674" s="121">
        <v>1</v>
      </c>
      <c r="H674" s="163">
        <v>537.99</v>
      </c>
      <c r="I674" s="191">
        <v>0.25</v>
      </c>
      <c r="J674" s="187">
        <f t="shared" si="20"/>
        <v>403.49250000000001</v>
      </c>
    </row>
    <row r="675" spans="1:10" ht="30">
      <c r="A675" s="53">
        <f t="shared" si="21"/>
        <v>671</v>
      </c>
      <c r="B675" s="119" t="s">
        <v>207</v>
      </c>
      <c r="C675" s="121" t="s">
        <v>1527</v>
      </c>
      <c r="D675" s="121" t="s">
        <v>1528</v>
      </c>
      <c r="E675" s="121" t="s">
        <v>211</v>
      </c>
      <c r="F675" s="121"/>
      <c r="G675" s="121">
        <v>1</v>
      </c>
      <c r="H675" s="163">
        <v>731.99</v>
      </c>
      <c r="I675" s="191">
        <v>0.25</v>
      </c>
      <c r="J675" s="187">
        <f t="shared" si="20"/>
        <v>548.99250000000006</v>
      </c>
    </row>
    <row r="676" spans="1:10" ht="15.75">
      <c r="A676" s="53">
        <f t="shared" si="21"/>
        <v>672</v>
      </c>
      <c r="B676" s="119" t="s">
        <v>207</v>
      </c>
      <c r="C676" s="121" t="s">
        <v>1529</v>
      </c>
      <c r="D676" s="121" t="s">
        <v>1530</v>
      </c>
      <c r="E676" s="121" t="s">
        <v>211</v>
      </c>
      <c r="F676" s="121"/>
      <c r="G676" s="121">
        <v>1</v>
      </c>
      <c r="H676" s="163">
        <v>463.99</v>
      </c>
      <c r="I676" s="191">
        <v>0.25</v>
      </c>
      <c r="J676" s="187">
        <f t="shared" si="20"/>
        <v>347.99250000000001</v>
      </c>
    </row>
    <row r="677" spans="1:10" ht="15.75">
      <c r="A677" s="53">
        <f t="shared" si="21"/>
        <v>673</v>
      </c>
      <c r="B677" s="119" t="s">
        <v>207</v>
      </c>
      <c r="C677" s="121" t="s">
        <v>1531</v>
      </c>
      <c r="D677" s="121" t="s">
        <v>1532</v>
      </c>
      <c r="E677" s="121" t="s">
        <v>211</v>
      </c>
      <c r="F677" s="121"/>
      <c r="G677" s="121">
        <v>1</v>
      </c>
      <c r="H677" s="163">
        <v>625.99</v>
      </c>
      <c r="I677" s="191">
        <v>0.25</v>
      </c>
      <c r="J677" s="187">
        <f t="shared" si="20"/>
        <v>469.49250000000001</v>
      </c>
    </row>
    <row r="678" spans="1:10" ht="30">
      <c r="A678" s="53">
        <f t="shared" si="21"/>
        <v>674</v>
      </c>
      <c r="B678" s="119" t="s">
        <v>207</v>
      </c>
      <c r="C678" s="121" t="s">
        <v>1533</v>
      </c>
      <c r="D678" s="121" t="s">
        <v>1534</v>
      </c>
      <c r="E678" s="121" t="s">
        <v>211</v>
      </c>
      <c r="F678" s="121"/>
      <c r="G678" s="121">
        <v>1</v>
      </c>
      <c r="H678" s="163">
        <v>808.99</v>
      </c>
      <c r="I678" s="191">
        <v>0.25</v>
      </c>
      <c r="J678" s="187">
        <f t="shared" si="20"/>
        <v>606.74250000000006</v>
      </c>
    </row>
    <row r="679" spans="1:10" ht="15.75">
      <c r="A679" s="53">
        <f t="shared" si="21"/>
        <v>675</v>
      </c>
      <c r="B679" s="119" t="s">
        <v>207</v>
      </c>
      <c r="C679" s="121" t="s">
        <v>1535</v>
      </c>
      <c r="D679" s="121" t="s">
        <v>1526</v>
      </c>
      <c r="E679" s="121" t="s">
        <v>211</v>
      </c>
      <c r="F679" s="121"/>
      <c r="G679" s="121">
        <v>1</v>
      </c>
      <c r="H679" s="163">
        <v>677.99</v>
      </c>
      <c r="I679" s="191">
        <v>0.25</v>
      </c>
      <c r="J679" s="187">
        <f t="shared" si="20"/>
        <v>508.49250000000001</v>
      </c>
    </row>
    <row r="680" spans="1:10" ht="30">
      <c r="A680" s="53">
        <f t="shared" si="21"/>
        <v>676</v>
      </c>
      <c r="B680" s="119" t="s">
        <v>207</v>
      </c>
      <c r="C680" s="121" t="s">
        <v>1536</v>
      </c>
      <c r="D680" s="121" t="s">
        <v>1528</v>
      </c>
      <c r="E680" s="121" t="s">
        <v>211</v>
      </c>
      <c r="F680" s="121"/>
      <c r="G680" s="121">
        <v>1</v>
      </c>
      <c r="H680" s="163">
        <v>859.99</v>
      </c>
      <c r="I680" s="191">
        <v>0.25</v>
      </c>
      <c r="J680" s="187">
        <f t="shared" si="20"/>
        <v>644.99250000000006</v>
      </c>
    </row>
    <row r="681" spans="1:10" ht="15.75">
      <c r="A681" s="53">
        <f t="shared" si="21"/>
        <v>677</v>
      </c>
      <c r="B681" s="119" t="s">
        <v>207</v>
      </c>
      <c r="C681" s="121" t="s">
        <v>1537</v>
      </c>
      <c r="D681" s="121" t="s">
        <v>1538</v>
      </c>
      <c r="E681" s="121" t="s">
        <v>211</v>
      </c>
      <c r="F681" s="121"/>
      <c r="G681" s="121">
        <v>1</v>
      </c>
      <c r="H681" s="163">
        <v>166.99</v>
      </c>
      <c r="I681" s="191">
        <v>0.25</v>
      </c>
      <c r="J681" s="187">
        <f t="shared" si="20"/>
        <v>125.24250000000001</v>
      </c>
    </row>
    <row r="682" spans="1:10" ht="30">
      <c r="A682" s="53">
        <f t="shared" si="21"/>
        <v>678</v>
      </c>
      <c r="B682" s="119" t="s">
        <v>207</v>
      </c>
      <c r="C682" s="121" t="s">
        <v>1539</v>
      </c>
      <c r="D682" s="121" t="s">
        <v>1540</v>
      </c>
      <c r="E682" s="121" t="s">
        <v>211</v>
      </c>
      <c r="F682" s="121"/>
      <c r="G682" s="121">
        <v>1</v>
      </c>
      <c r="H682" s="163">
        <v>366.99</v>
      </c>
      <c r="I682" s="191">
        <v>0.25</v>
      </c>
      <c r="J682" s="187">
        <f t="shared" si="20"/>
        <v>275.24250000000001</v>
      </c>
    </row>
    <row r="683" spans="1:10" ht="30">
      <c r="A683" s="53">
        <f t="shared" si="21"/>
        <v>679</v>
      </c>
      <c r="B683" s="119" t="s">
        <v>207</v>
      </c>
      <c r="C683" s="121" t="s">
        <v>1541</v>
      </c>
      <c r="D683" s="121" t="s">
        <v>1542</v>
      </c>
      <c r="E683" s="121" t="s">
        <v>211</v>
      </c>
      <c r="F683" s="121"/>
      <c r="G683" s="121">
        <v>1</v>
      </c>
      <c r="H683" s="163">
        <v>392.99</v>
      </c>
      <c r="I683" s="191">
        <v>0.25</v>
      </c>
      <c r="J683" s="187">
        <f t="shared" si="20"/>
        <v>294.74250000000001</v>
      </c>
    </row>
    <row r="684" spans="1:10" ht="15.75">
      <c r="A684" s="53">
        <f t="shared" si="21"/>
        <v>680</v>
      </c>
      <c r="B684" s="119" t="s">
        <v>207</v>
      </c>
      <c r="C684" s="121" t="s">
        <v>1543</v>
      </c>
      <c r="D684" s="121" t="s">
        <v>1544</v>
      </c>
      <c r="E684" s="121" t="s">
        <v>211</v>
      </c>
      <c r="F684" s="121"/>
      <c r="G684" s="121">
        <v>1</v>
      </c>
      <c r="H684" s="163">
        <v>441.98999999999995</v>
      </c>
      <c r="I684" s="191">
        <v>0.25</v>
      </c>
      <c r="J684" s="187">
        <f t="shared" si="20"/>
        <v>331.49249999999995</v>
      </c>
    </row>
    <row r="685" spans="1:10" ht="30">
      <c r="A685" s="53">
        <f t="shared" si="21"/>
        <v>681</v>
      </c>
      <c r="B685" s="119" t="s">
        <v>207</v>
      </c>
      <c r="C685" s="121" t="s">
        <v>1545</v>
      </c>
      <c r="D685" s="121" t="s">
        <v>1546</v>
      </c>
      <c r="E685" s="121" t="s">
        <v>211</v>
      </c>
      <c r="F685" s="121"/>
      <c r="G685" s="121">
        <v>1</v>
      </c>
      <c r="H685" s="163">
        <v>626.99</v>
      </c>
      <c r="I685" s="191">
        <v>0.25</v>
      </c>
      <c r="J685" s="187">
        <f t="shared" si="20"/>
        <v>470.24250000000001</v>
      </c>
    </row>
    <row r="686" spans="1:10" ht="15.75">
      <c r="A686" s="53">
        <f t="shared" si="21"/>
        <v>682</v>
      </c>
      <c r="B686" s="119" t="s">
        <v>207</v>
      </c>
      <c r="C686" s="121" t="s">
        <v>1547</v>
      </c>
      <c r="D686" s="121" t="s">
        <v>1548</v>
      </c>
      <c r="E686" s="121" t="s">
        <v>211</v>
      </c>
      <c r="F686" s="121"/>
      <c r="G686" s="121">
        <v>1</v>
      </c>
      <c r="H686" s="163">
        <v>452.99</v>
      </c>
      <c r="I686" s="191">
        <v>0.25</v>
      </c>
      <c r="J686" s="187">
        <f t="shared" si="20"/>
        <v>339.74250000000001</v>
      </c>
    </row>
    <row r="687" spans="1:10" ht="30">
      <c r="A687" s="53">
        <f t="shared" si="21"/>
        <v>683</v>
      </c>
      <c r="B687" s="119" t="s">
        <v>207</v>
      </c>
      <c r="C687" s="121" t="s">
        <v>1549</v>
      </c>
      <c r="D687" s="121" t="s">
        <v>1550</v>
      </c>
      <c r="E687" s="121" t="s">
        <v>211</v>
      </c>
      <c r="F687" s="121"/>
      <c r="G687" s="121">
        <v>1</v>
      </c>
      <c r="H687" s="163">
        <v>236.99</v>
      </c>
      <c r="I687" s="191">
        <v>0.25</v>
      </c>
      <c r="J687" s="187">
        <f t="shared" si="20"/>
        <v>177.74250000000001</v>
      </c>
    </row>
    <row r="688" spans="1:10" ht="30">
      <c r="A688" s="53">
        <f t="shared" si="21"/>
        <v>684</v>
      </c>
      <c r="B688" s="119" t="s">
        <v>207</v>
      </c>
      <c r="C688" s="121" t="s">
        <v>1551</v>
      </c>
      <c r="D688" s="121" t="s">
        <v>1552</v>
      </c>
      <c r="E688" s="121" t="s">
        <v>211</v>
      </c>
      <c r="F688" s="121"/>
      <c r="G688" s="121">
        <v>1</v>
      </c>
      <c r="H688" s="163">
        <v>278.99</v>
      </c>
      <c r="I688" s="191">
        <v>0.25</v>
      </c>
      <c r="J688" s="187">
        <f t="shared" si="20"/>
        <v>209.24250000000001</v>
      </c>
    </row>
    <row r="689" spans="1:10" ht="15.75">
      <c r="A689" s="53">
        <f t="shared" si="21"/>
        <v>685</v>
      </c>
      <c r="B689" s="119" t="s">
        <v>207</v>
      </c>
      <c r="C689" s="121" t="s">
        <v>1553</v>
      </c>
      <c r="D689" s="121" t="s">
        <v>1554</v>
      </c>
      <c r="E689" s="121" t="s">
        <v>211</v>
      </c>
      <c r="F689" s="121"/>
      <c r="G689" s="121">
        <v>1</v>
      </c>
      <c r="H689" s="163">
        <v>352.99</v>
      </c>
      <c r="I689" s="191">
        <v>0.25</v>
      </c>
      <c r="J689" s="187">
        <f t="shared" si="20"/>
        <v>264.74250000000001</v>
      </c>
    </row>
    <row r="690" spans="1:10" ht="15.75">
      <c r="A690" s="53">
        <f t="shared" si="21"/>
        <v>686</v>
      </c>
      <c r="B690" s="119" t="s">
        <v>207</v>
      </c>
      <c r="C690" s="121" t="s">
        <v>1555</v>
      </c>
      <c r="D690" s="121" t="s">
        <v>1556</v>
      </c>
      <c r="E690" s="121" t="s">
        <v>211</v>
      </c>
      <c r="F690" s="121"/>
      <c r="G690" s="121">
        <v>1</v>
      </c>
      <c r="H690" s="163">
        <v>104.99</v>
      </c>
      <c r="I690" s="191">
        <v>0.25</v>
      </c>
      <c r="J690" s="187">
        <f t="shared" si="20"/>
        <v>78.742499999999993</v>
      </c>
    </row>
    <row r="691" spans="1:10" ht="15.75">
      <c r="A691" s="53">
        <f t="shared" si="21"/>
        <v>687</v>
      </c>
      <c r="B691" s="119" t="s">
        <v>207</v>
      </c>
      <c r="C691" s="121" t="s">
        <v>1557</v>
      </c>
      <c r="D691" s="121" t="s">
        <v>1558</v>
      </c>
      <c r="E691" s="121" t="s">
        <v>211</v>
      </c>
      <c r="F691" s="121"/>
      <c r="G691" s="121">
        <v>1</v>
      </c>
      <c r="H691" s="163">
        <v>244.98999999999998</v>
      </c>
      <c r="I691" s="191">
        <v>0.25</v>
      </c>
      <c r="J691" s="187">
        <f t="shared" si="20"/>
        <v>183.74249999999998</v>
      </c>
    </row>
    <row r="692" spans="1:10" ht="15.75">
      <c r="A692" s="53">
        <f t="shared" si="21"/>
        <v>688</v>
      </c>
      <c r="B692" s="119" t="s">
        <v>207</v>
      </c>
      <c r="C692" s="121" t="s">
        <v>1559</v>
      </c>
      <c r="D692" s="121" t="s">
        <v>1560</v>
      </c>
      <c r="E692" s="121" t="s">
        <v>211</v>
      </c>
      <c r="F692" s="121"/>
      <c r="G692" s="121">
        <v>1</v>
      </c>
      <c r="H692" s="163">
        <v>461.98999999999995</v>
      </c>
      <c r="I692" s="191">
        <v>0.25</v>
      </c>
      <c r="J692" s="187">
        <f t="shared" si="20"/>
        <v>346.49249999999995</v>
      </c>
    </row>
    <row r="693" spans="1:10" ht="15.75">
      <c r="A693" s="53">
        <f t="shared" si="21"/>
        <v>689</v>
      </c>
      <c r="B693" s="119" t="s">
        <v>207</v>
      </c>
      <c r="C693" s="121" t="s">
        <v>1561</v>
      </c>
      <c r="D693" s="121" t="s">
        <v>1562</v>
      </c>
      <c r="E693" s="121" t="s">
        <v>211</v>
      </c>
      <c r="F693" s="121"/>
      <c r="G693" s="121">
        <v>1</v>
      </c>
      <c r="H693" s="163">
        <v>716.9899999999999</v>
      </c>
      <c r="I693" s="191">
        <v>0.25</v>
      </c>
      <c r="J693" s="187">
        <f t="shared" si="20"/>
        <v>537.74249999999995</v>
      </c>
    </row>
    <row r="694" spans="1:10" ht="15.75">
      <c r="A694" s="53">
        <f t="shared" si="21"/>
        <v>690</v>
      </c>
      <c r="B694" s="119" t="s">
        <v>207</v>
      </c>
      <c r="C694" s="121" t="s">
        <v>1563</v>
      </c>
      <c r="D694" s="121" t="s">
        <v>1564</v>
      </c>
      <c r="E694" s="121" t="s">
        <v>211</v>
      </c>
      <c r="F694" s="121"/>
      <c r="G694" s="121">
        <v>1</v>
      </c>
      <c r="H694" s="163">
        <v>509.99</v>
      </c>
      <c r="I694" s="191">
        <v>0.25</v>
      </c>
      <c r="J694" s="187">
        <f t="shared" si="20"/>
        <v>382.49250000000001</v>
      </c>
    </row>
    <row r="695" spans="1:10" ht="15.75">
      <c r="A695" s="53">
        <f t="shared" si="21"/>
        <v>691</v>
      </c>
      <c r="B695" s="119" t="s">
        <v>207</v>
      </c>
      <c r="C695" s="121" t="s">
        <v>1565</v>
      </c>
      <c r="D695" s="121" t="s">
        <v>1566</v>
      </c>
      <c r="E695" s="121" t="s">
        <v>211</v>
      </c>
      <c r="F695" s="121"/>
      <c r="G695" s="121">
        <v>1</v>
      </c>
      <c r="H695" s="163">
        <v>103.99</v>
      </c>
      <c r="I695" s="191">
        <v>0.25</v>
      </c>
      <c r="J695" s="187">
        <f t="shared" si="20"/>
        <v>77.992499999999993</v>
      </c>
    </row>
    <row r="696" spans="1:10" ht="15.75">
      <c r="A696" s="53">
        <f t="shared" si="21"/>
        <v>692</v>
      </c>
      <c r="B696" s="119" t="s">
        <v>207</v>
      </c>
      <c r="C696" s="121" t="s">
        <v>1567</v>
      </c>
      <c r="D696" s="121" t="s">
        <v>1568</v>
      </c>
      <c r="E696" s="121" t="s">
        <v>211</v>
      </c>
      <c r="F696" s="121"/>
      <c r="G696" s="121">
        <v>1</v>
      </c>
      <c r="H696" s="163">
        <v>103.99</v>
      </c>
      <c r="I696" s="191">
        <v>0.25</v>
      </c>
      <c r="J696" s="187">
        <f t="shared" si="20"/>
        <v>77.992499999999993</v>
      </c>
    </row>
    <row r="697" spans="1:10" ht="15.75">
      <c r="A697" s="53">
        <f t="shared" si="21"/>
        <v>693</v>
      </c>
      <c r="B697" s="119" t="s">
        <v>207</v>
      </c>
      <c r="C697" s="121" t="s">
        <v>1569</v>
      </c>
      <c r="D697" s="121" t="s">
        <v>1570</v>
      </c>
      <c r="E697" s="121" t="s">
        <v>211</v>
      </c>
      <c r="F697" s="121"/>
      <c r="G697" s="121">
        <v>1</v>
      </c>
      <c r="H697" s="163">
        <v>116.99</v>
      </c>
      <c r="I697" s="191">
        <v>0.25</v>
      </c>
      <c r="J697" s="187">
        <f t="shared" si="20"/>
        <v>87.742499999999993</v>
      </c>
    </row>
    <row r="698" spans="1:10" ht="15.75">
      <c r="A698" s="53">
        <f t="shared" si="21"/>
        <v>694</v>
      </c>
      <c r="B698" s="119" t="s">
        <v>207</v>
      </c>
      <c r="C698" s="121" t="s">
        <v>1571</v>
      </c>
      <c r="D698" s="121" t="s">
        <v>1572</v>
      </c>
      <c r="E698" s="121" t="s">
        <v>211</v>
      </c>
      <c r="F698" s="121"/>
      <c r="G698" s="121">
        <v>1</v>
      </c>
      <c r="H698" s="163">
        <v>116.99</v>
      </c>
      <c r="I698" s="191">
        <v>0.25</v>
      </c>
      <c r="J698" s="187">
        <f t="shared" si="20"/>
        <v>87.742499999999993</v>
      </c>
    </row>
    <row r="699" spans="1:10" ht="15.75">
      <c r="A699" s="53">
        <f t="shared" si="21"/>
        <v>695</v>
      </c>
      <c r="B699" s="119" t="s">
        <v>207</v>
      </c>
      <c r="C699" s="121" t="s">
        <v>1573</v>
      </c>
      <c r="D699" s="121" t="s">
        <v>1574</v>
      </c>
      <c r="E699" s="121" t="s">
        <v>211</v>
      </c>
      <c r="F699" s="121"/>
      <c r="G699" s="121">
        <v>1</v>
      </c>
      <c r="H699" s="163">
        <v>170.99</v>
      </c>
      <c r="I699" s="191">
        <v>0.25</v>
      </c>
      <c r="J699" s="187">
        <f t="shared" si="20"/>
        <v>128.24250000000001</v>
      </c>
    </row>
    <row r="700" spans="1:10" ht="15.75">
      <c r="A700" s="53">
        <f t="shared" si="21"/>
        <v>696</v>
      </c>
      <c r="B700" s="119" t="s">
        <v>207</v>
      </c>
      <c r="C700" s="121" t="s">
        <v>1575</v>
      </c>
      <c r="D700" s="121" t="s">
        <v>1576</v>
      </c>
      <c r="E700" s="121" t="s">
        <v>211</v>
      </c>
      <c r="F700" s="121"/>
      <c r="G700" s="121">
        <v>1</v>
      </c>
      <c r="H700" s="163">
        <v>284.99</v>
      </c>
      <c r="I700" s="191">
        <v>0.25</v>
      </c>
      <c r="J700" s="187">
        <f t="shared" si="20"/>
        <v>213.74250000000001</v>
      </c>
    </row>
    <row r="701" spans="1:10" ht="15.75">
      <c r="A701" s="53">
        <f t="shared" si="21"/>
        <v>697</v>
      </c>
      <c r="B701" s="119" t="s">
        <v>207</v>
      </c>
      <c r="C701" s="121" t="s">
        <v>1577</v>
      </c>
      <c r="D701" s="121" t="s">
        <v>1578</v>
      </c>
      <c r="E701" s="121" t="s">
        <v>211</v>
      </c>
      <c r="F701" s="121"/>
      <c r="G701" s="121">
        <v>1</v>
      </c>
      <c r="H701" s="163">
        <v>285.98999999999995</v>
      </c>
      <c r="I701" s="191">
        <v>0.25</v>
      </c>
      <c r="J701" s="187">
        <f t="shared" si="20"/>
        <v>214.49249999999995</v>
      </c>
    </row>
    <row r="702" spans="1:10" ht="15.75">
      <c r="A702" s="53">
        <f t="shared" si="21"/>
        <v>698</v>
      </c>
      <c r="B702" s="119" t="s">
        <v>207</v>
      </c>
      <c r="C702" s="121" t="s">
        <v>1579</v>
      </c>
      <c r="D702" s="121" t="s">
        <v>1580</v>
      </c>
      <c r="E702" s="121" t="s">
        <v>211</v>
      </c>
      <c r="F702" s="121"/>
      <c r="G702" s="121">
        <v>1</v>
      </c>
      <c r="H702" s="163">
        <v>367.99</v>
      </c>
      <c r="I702" s="191">
        <v>0.25</v>
      </c>
      <c r="J702" s="187">
        <f t="shared" si="20"/>
        <v>275.99250000000001</v>
      </c>
    </row>
    <row r="703" spans="1:10" ht="15.75">
      <c r="A703" s="53">
        <f t="shared" si="21"/>
        <v>699</v>
      </c>
      <c r="B703" s="119" t="s">
        <v>207</v>
      </c>
      <c r="C703" s="121" t="s">
        <v>1581</v>
      </c>
      <c r="D703" s="121" t="s">
        <v>1582</v>
      </c>
      <c r="E703" s="121" t="s">
        <v>211</v>
      </c>
      <c r="F703" s="121"/>
      <c r="G703" s="121">
        <v>1</v>
      </c>
      <c r="H703" s="163">
        <v>423.99</v>
      </c>
      <c r="I703" s="191">
        <v>0.25</v>
      </c>
      <c r="J703" s="187">
        <f t="shared" si="20"/>
        <v>317.99250000000001</v>
      </c>
    </row>
    <row r="704" spans="1:10" ht="15.75">
      <c r="A704" s="53">
        <f t="shared" si="21"/>
        <v>700</v>
      </c>
      <c r="B704" s="119" t="s">
        <v>207</v>
      </c>
      <c r="C704" s="121" t="s">
        <v>1583</v>
      </c>
      <c r="D704" s="121" t="s">
        <v>1584</v>
      </c>
      <c r="E704" s="121" t="s">
        <v>211</v>
      </c>
      <c r="F704" s="121"/>
      <c r="G704" s="121">
        <v>1</v>
      </c>
      <c r="H704" s="163">
        <v>153.99</v>
      </c>
      <c r="I704" s="191">
        <v>0.25</v>
      </c>
      <c r="J704" s="187">
        <f t="shared" si="20"/>
        <v>115.49250000000001</v>
      </c>
    </row>
    <row r="705" spans="1:10" ht="15.75">
      <c r="A705" s="53">
        <f t="shared" si="21"/>
        <v>701</v>
      </c>
      <c r="B705" s="119" t="s">
        <v>207</v>
      </c>
      <c r="C705" s="121" t="s">
        <v>1585</v>
      </c>
      <c r="D705" s="121" t="s">
        <v>1586</v>
      </c>
      <c r="E705" s="121" t="s">
        <v>211</v>
      </c>
      <c r="F705" s="121"/>
      <c r="G705" s="121">
        <v>1</v>
      </c>
      <c r="H705" s="163">
        <v>472.49</v>
      </c>
      <c r="I705" s="191">
        <v>0.25</v>
      </c>
      <c r="J705" s="187">
        <f t="shared" si="20"/>
        <v>354.36750000000001</v>
      </c>
    </row>
    <row r="706" spans="1:10" ht="15.75">
      <c r="A706" s="53">
        <f t="shared" si="21"/>
        <v>702</v>
      </c>
      <c r="B706" s="119" t="s">
        <v>207</v>
      </c>
      <c r="C706" s="121" t="s">
        <v>1587</v>
      </c>
      <c r="D706" s="121" t="s">
        <v>1588</v>
      </c>
      <c r="E706" s="121" t="s">
        <v>211</v>
      </c>
      <c r="F706" s="121"/>
      <c r="G706" s="121">
        <v>1</v>
      </c>
      <c r="H706" s="163">
        <v>242.99</v>
      </c>
      <c r="I706" s="191">
        <v>0.25</v>
      </c>
      <c r="J706" s="187">
        <f t="shared" si="20"/>
        <v>182.24250000000001</v>
      </c>
    </row>
    <row r="707" spans="1:10" ht="15.75">
      <c r="A707" s="53">
        <f t="shared" si="21"/>
        <v>703</v>
      </c>
      <c r="B707" s="119" t="s">
        <v>207</v>
      </c>
      <c r="C707" s="121" t="s">
        <v>1589</v>
      </c>
      <c r="D707" s="121" t="s">
        <v>1590</v>
      </c>
      <c r="E707" s="121" t="s">
        <v>211</v>
      </c>
      <c r="F707" s="121"/>
      <c r="G707" s="121">
        <v>1</v>
      </c>
      <c r="H707" s="163">
        <v>295.99</v>
      </c>
      <c r="I707" s="191">
        <v>0.25</v>
      </c>
      <c r="J707" s="187">
        <f t="shared" si="20"/>
        <v>221.99250000000001</v>
      </c>
    </row>
    <row r="708" spans="1:10" ht="15.75">
      <c r="A708" s="53">
        <f t="shared" si="21"/>
        <v>704</v>
      </c>
      <c r="B708" s="119" t="s">
        <v>207</v>
      </c>
      <c r="C708" s="121" t="s">
        <v>1591</v>
      </c>
      <c r="D708" s="121" t="s">
        <v>1592</v>
      </c>
      <c r="E708" s="121" t="s">
        <v>211</v>
      </c>
      <c r="F708" s="121"/>
      <c r="G708" s="121">
        <v>1</v>
      </c>
      <c r="H708" s="163">
        <v>321.99</v>
      </c>
      <c r="I708" s="191">
        <v>0.25</v>
      </c>
      <c r="J708" s="187">
        <f t="shared" ref="J708:J770" si="22">H708*(1-I708)</f>
        <v>241.49250000000001</v>
      </c>
    </row>
    <row r="709" spans="1:10" ht="15.75">
      <c r="A709" s="53">
        <f t="shared" si="21"/>
        <v>705</v>
      </c>
      <c r="B709" s="119" t="s">
        <v>207</v>
      </c>
      <c r="C709" s="121" t="s">
        <v>1593</v>
      </c>
      <c r="D709" s="121" t="s">
        <v>1594</v>
      </c>
      <c r="E709" s="121" t="s">
        <v>211</v>
      </c>
      <c r="F709" s="121"/>
      <c r="G709" s="121">
        <v>1</v>
      </c>
      <c r="H709" s="163">
        <v>316.99</v>
      </c>
      <c r="I709" s="191">
        <v>0.25</v>
      </c>
      <c r="J709" s="187">
        <f t="shared" si="22"/>
        <v>237.74250000000001</v>
      </c>
    </row>
    <row r="710" spans="1:10" ht="15.75">
      <c r="A710" s="53">
        <f t="shared" si="21"/>
        <v>706</v>
      </c>
      <c r="B710" s="119" t="s">
        <v>207</v>
      </c>
      <c r="C710" s="121" t="s">
        <v>1595</v>
      </c>
      <c r="D710" s="121" t="s">
        <v>1596</v>
      </c>
      <c r="E710" s="121" t="s">
        <v>211</v>
      </c>
      <c r="F710" s="121"/>
      <c r="G710" s="121">
        <v>1</v>
      </c>
      <c r="H710" s="163">
        <v>305.99</v>
      </c>
      <c r="I710" s="191">
        <v>0.25</v>
      </c>
      <c r="J710" s="187">
        <f t="shared" si="22"/>
        <v>229.49250000000001</v>
      </c>
    </row>
    <row r="711" spans="1:10" ht="15.75">
      <c r="A711" s="53">
        <f t="shared" ref="A711:A774" si="23">A710+1</f>
        <v>707</v>
      </c>
      <c r="B711" s="119" t="s">
        <v>207</v>
      </c>
      <c r="C711" s="121" t="s">
        <v>1597</v>
      </c>
      <c r="D711" s="121" t="s">
        <v>1598</v>
      </c>
      <c r="E711" s="121" t="s">
        <v>211</v>
      </c>
      <c r="F711" s="121"/>
      <c r="G711" s="121">
        <v>1</v>
      </c>
      <c r="H711" s="163">
        <v>316.99</v>
      </c>
      <c r="I711" s="191">
        <v>0.25</v>
      </c>
      <c r="J711" s="187">
        <f t="shared" si="22"/>
        <v>237.74250000000001</v>
      </c>
    </row>
    <row r="712" spans="1:10" ht="15.75">
      <c r="A712" s="53">
        <f t="shared" si="23"/>
        <v>708</v>
      </c>
      <c r="B712" s="119" t="s">
        <v>207</v>
      </c>
      <c r="C712" s="121" t="s">
        <v>1599</v>
      </c>
      <c r="D712" s="121" t="s">
        <v>1600</v>
      </c>
      <c r="E712" s="121" t="s">
        <v>211</v>
      </c>
      <c r="F712" s="121"/>
      <c r="G712" s="121">
        <v>1</v>
      </c>
      <c r="H712" s="163">
        <v>467.99</v>
      </c>
      <c r="I712" s="191">
        <v>0.25</v>
      </c>
      <c r="J712" s="187">
        <f t="shared" si="22"/>
        <v>350.99250000000001</v>
      </c>
    </row>
    <row r="713" spans="1:10" ht="15.75">
      <c r="A713" s="53">
        <f t="shared" si="23"/>
        <v>709</v>
      </c>
      <c r="B713" s="119" t="s">
        <v>207</v>
      </c>
      <c r="C713" s="121" t="s">
        <v>1601</v>
      </c>
      <c r="D713" s="121" t="s">
        <v>1602</v>
      </c>
      <c r="E713" s="121" t="s">
        <v>211</v>
      </c>
      <c r="F713" s="121"/>
      <c r="G713" s="121">
        <v>1</v>
      </c>
      <c r="H713" s="163">
        <v>572.99</v>
      </c>
      <c r="I713" s="191">
        <v>0.25</v>
      </c>
      <c r="J713" s="187">
        <f t="shared" si="22"/>
        <v>429.74250000000001</v>
      </c>
    </row>
    <row r="714" spans="1:10" ht="15.75">
      <c r="A714" s="53">
        <f t="shared" si="23"/>
        <v>710</v>
      </c>
      <c r="B714" s="119" t="s">
        <v>207</v>
      </c>
      <c r="C714" s="121" t="s">
        <v>1559</v>
      </c>
      <c r="D714" s="121" t="s">
        <v>1603</v>
      </c>
      <c r="E714" s="121" t="s">
        <v>211</v>
      </c>
      <c r="F714" s="121"/>
      <c r="G714" s="121">
        <v>1</v>
      </c>
      <c r="H714" s="163">
        <v>451.99</v>
      </c>
      <c r="I714" s="191">
        <v>0.25</v>
      </c>
      <c r="J714" s="187">
        <f t="shared" si="22"/>
        <v>338.99250000000001</v>
      </c>
    </row>
    <row r="715" spans="1:10" ht="15.75">
      <c r="A715" s="53">
        <f t="shared" si="23"/>
        <v>711</v>
      </c>
      <c r="B715" s="119" t="s">
        <v>207</v>
      </c>
      <c r="C715" s="121" t="s">
        <v>1561</v>
      </c>
      <c r="D715" s="121" t="s">
        <v>1604</v>
      </c>
      <c r="E715" s="121" t="s">
        <v>211</v>
      </c>
      <c r="F715" s="121"/>
      <c r="G715" s="121">
        <v>1</v>
      </c>
      <c r="H715" s="163">
        <v>572.99</v>
      </c>
      <c r="I715" s="191">
        <v>0.25</v>
      </c>
      <c r="J715" s="187">
        <f t="shared" si="22"/>
        <v>429.74250000000001</v>
      </c>
    </row>
    <row r="716" spans="1:10" ht="15.75">
      <c r="A716" s="53">
        <f t="shared" si="23"/>
        <v>712</v>
      </c>
      <c r="B716" s="119" t="s">
        <v>207</v>
      </c>
      <c r="C716" s="121" t="s">
        <v>1605</v>
      </c>
      <c r="D716" s="121" t="s">
        <v>1606</v>
      </c>
      <c r="E716" s="121" t="s">
        <v>211</v>
      </c>
      <c r="F716" s="121"/>
      <c r="G716" s="121">
        <v>1</v>
      </c>
      <c r="H716" s="163">
        <v>455.99</v>
      </c>
      <c r="I716" s="191">
        <v>0.25</v>
      </c>
      <c r="J716" s="187">
        <f t="shared" si="22"/>
        <v>341.99250000000001</v>
      </c>
    </row>
    <row r="717" spans="1:10" ht="15.75">
      <c r="A717" s="53">
        <f t="shared" si="23"/>
        <v>713</v>
      </c>
      <c r="B717" s="119" t="s">
        <v>207</v>
      </c>
      <c r="C717" s="121" t="s">
        <v>1607</v>
      </c>
      <c r="D717" s="121" t="s">
        <v>1608</v>
      </c>
      <c r="E717" s="121" t="s">
        <v>211</v>
      </c>
      <c r="F717" s="121"/>
      <c r="G717" s="121">
        <v>1</v>
      </c>
      <c r="H717" s="163">
        <v>450.99</v>
      </c>
      <c r="I717" s="191">
        <v>0.25</v>
      </c>
      <c r="J717" s="187">
        <f t="shared" si="22"/>
        <v>338.24250000000001</v>
      </c>
    </row>
    <row r="718" spans="1:10" ht="15.75">
      <c r="A718" s="53">
        <f t="shared" si="23"/>
        <v>714</v>
      </c>
      <c r="B718" s="119" t="s">
        <v>207</v>
      </c>
      <c r="C718" s="121" t="s">
        <v>1609</v>
      </c>
      <c r="D718" s="121" t="s">
        <v>1610</v>
      </c>
      <c r="E718" s="121" t="s">
        <v>211</v>
      </c>
      <c r="F718" s="121"/>
      <c r="G718" s="121">
        <v>1</v>
      </c>
      <c r="H718" s="163">
        <v>606.99</v>
      </c>
      <c r="I718" s="191">
        <v>0.25</v>
      </c>
      <c r="J718" s="187">
        <f t="shared" si="22"/>
        <v>455.24250000000001</v>
      </c>
    </row>
    <row r="719" spans="1:10" ht="15.75">
      <c r="A719" s="53">
        <f t="shared" si="23"/>
        <v>715</v>
      </c>
      <c r="B719" s="119" t="s">
        <v>207</v>
      </c>
      <c r="C719" s="121" t="s">
        <v>1611</v>
      </c>
      <c r="D719" s="121" t="s">
        <v>1612</v>
      </c>
      <c r="E719" s="121" t="s">
        <v>211</v>
      </c>
      <c r="F719" s="121"/>
      <c r="G719" s="121">
        <v>1</v>
      </c>
      <c r="H719" s="163">
        <v>730.99</v>
      </c>
      <c r="I719" s="191">
        <v>0.25</v>
      </c>
      <c r="J719" s="187">
        <f t="shared" si="22"/>
        <v>548.24250000000006</v>
      </c>
    </row>
    <row r="720" spans="1:10" ht="15.75">
      <c r="A720" s="53">
        <f t="shared" si="23"/>
        <v>716</v>
      </c>
      <c r="B720" s="119" t="s">
        <v>207</v>
      </c>
      <c r="C720" s="121" t="s">
        <v>1613</v>
      </c>
      <c r="D720" s="121" t="s">
        <v>1614</v>
      </c>
      <c r="E720" s="121" t="s">
        <v>211</v>
      </c>
      <c r="F720" s="121"/>
      <c r="G720" s="121">
        <v>1</v>
      </c>
      <c r="H720" s="163">
        <v>379.99</v>
      </c>
      <c r="I720" s="191">
        <v>0.25</v>
      </c>
      <c r="J720" s="187">
        <f t="shared" si="22"/>
        <v>284.99250000000001</v>
      </c>
    </row>
    <row r="721" spans="1:10" ht="15.75">
      <c r="A721" s="53">
        <f t="shared" si="23"/>
        <v>717</v>
      </c>
      <c r="B721" s="119" t="s">
        <v>207</v>
      </c>
      <c r="C721" s="121" t="s">
        <v>1615</v>
      </c>
      <c r="D721" s="121" t="s">
        <v>1616</v>
      </c>
      <c r="E721" s="121" t="s">
        <v>211</v>
      </c>
      <c r="F721" s="121"/>
      <c r="G721" s="121">
        <v>1</v>
      </c>
      <c r="H721" s="163">
        <v>298.99</v>
      </c>
      <c r="I721" s="191">
        <v>0.25</v>
      </c>
      <c r="J721" s="187">
        <f t="shared" si="22"/>
        <v>224.24250000000001</v>
      </c>
    </row>
    <row r="722" spans="1:10" ht="15.75">
      <c r="A722" s="53">
        <f t="shared" si="23"/>
        <v>718</v>
      </c>
      <c r="B722" s="119" t="s">
        <v>207</v>
      </c>
      <c r="C722" s="121" t="s">
        <v>1617</v>
      </c>
      <c r="D722" s="121" t="s">
        <v>1618</v>
      </c>
      <c r="E722" s="121" t="s">
        <v>211</v>
      </c>
      <c r="F722" s="121"/>
      <c r="G722" s="121">
        <v>1</v>
      </c>
      <c r="H722" s="163">
        <v>80.989999999999995</v>
      </c>
      <c r="I722" s="191">
        <v>0.25</v>
      </c>
      <c r="J722" s="187">
        <f t="shared" si="22"/>
        <v>60.742499999999993</v>
      </c>
    </row>
    <row r="723" spans="1:10" ht="15.75">
      <c r="A723" s="53">
        <f t="shared" si="23"/>
        <v>719</v>
      </c>
      <c r="B723" s="119" t="s">
        <v>207</v>
      </c>
      <c r="C723" s="121" t="s">
        <v>1619</v>
      </c>
      <c r="D723" s="121" t="s">
        <v>1620</v>
      </c>
      <c r="E723" s="121" t="s">
        <v>211</v>
      </c>
      <c r="F723" s="121"/>
      <c r="G723" s="121">
        <v>1</v>
      </c>
      <c r="H723" s="163">
        <v>62.99</v>
      </c>
      <c r="I723" s="191">
        <v>0.25</v>
      </c>
      <c r="J723" s="187">
        <f t="shared" si="22"/>
        <v>47.2425</v>
      </c>
    </row>
    <row r="724" spans="1:10" ht="15.75">
      <c r="A724" s="53">
        <f t="shared" si="23"/>
        <v>720</v>
      </c>
      <c r="B724" s="119" t="s">
        <v>207</v>
      </c>
      <c r="C724" s="121" t="s">
        <v>1621</v>
      </c>
      <c r="D724" s="121" t="s">
        <v>1622</v>
      </c>
      <c r="E724" s="121" t="s">
        <v>211</v>
      </c>
      <c r="F724" s="121"/>
      <c r="G724" s="121">
        <v>1</v>
      </c>
      <c r="H724" s="163">
        <v>149.99</v>
      </c>
      <c r="I724" s="191">
        <v>0.25</v>
      </c>
      <c r="J724" s="187">
        <f t="shared" si="22"/>
        <v>112.49250000000001</v>
      </c>
    </row>
    <row r="725" spans="1:10" ht="15.75">
      <c r="A725" s="53">
        <f t="shared" si="23"/>
        <v>721</v>
      </c>
      <c r="B725" s="119" t="s">
        <v>207</v>
      </c>
      <c r="C725" s="121" t="s">
        <v>1623</v>
      </c>
      <c r="D725" s="121" t="s">
        <v>1622</v>
      </c>
      <c r="E725" s="121" t="s">
        <v>211</v>
      </c>
      <c r="F725" s="121"/>
      <c r="G725" s="121">
        <v>1</v>
      </c>
      <c r="H725" s="163">
        <v>149.99</v>
      </c>
      <c r="I725" s="191">
        <v>0.25</v>
      </c>
      <c r="J725" s="187">
        <f t="shared" si="22"/>
        <v>112.49250000000001</v>
      </c>
    </row>
    <row r="726" spans="1:10" ht="15.75">
      <c r="A726" s="53">
        <f t="shared" si="23"/>
        <v>722</v>
      </c>
      <c r="B726" s="119" t="s">
        <v>207</v>
      </c>
      <c r="C726" s="121">
        <v>6148</v>
      </c>
      <c r="D726" s="121" t="s">
        <v>1624</v>
      </c>
      <c r="E726" s="121" t="s">
        <v>211</v>
      </c>
      <c r="F726" s="121"/>
      <c r="G726" s="121">
        <v>1</v>
      </c>
      <c r="H726" s="163">
        <v>57.99</v>
      </c>
      <c r="I726" s="191">
        <v>0.25</v>
      </c>
      <c r="J726" s="187">
        <f t="shared" si="22"/>
        <v>43.4925</v>
      </c>
    </row>
    <row r="727" spans="1:10" ht="15.75">
      <c r="A727" s="53">
        <f t="shared" si="23"/>
        <v>723</v>
      </c>
      <c r="B727" s="119" t="s">
        <v>207</v>
      </c>
      <c r="C727" s="121">
        <v>6150</v>
      </c>
      <c r="D727" s="121" t="s">
        <v>1625</v>
      </c>
      <c r="E727" s="121" t="s">
        <v>211</v>
      </c>
      <c r="F727" s="121"/>
      <c r="G727" s="121">
        <v>1</v>
      </c>
      <c r="H727" s="163">
        <v>63.989999999999995</v>
      </c>
      <c r="I727" s="191">
        <v>0.25</v>
      </c>
      <c r="J727" s="187">
        <f t="shared" si="22"/>
        <v>47.992499999999993</v>
      </c>
    </row>
    <row r="728" spans="1:10" ht="15.75">
      <c r="A728" s="53">
        <f t="shared" si="23"/>
        <v>724</v>
      </c>
      <c r="B728" s="119" t="s">
        <v>207</v>
      </c>
      <c r="C728" s="121" t="s">
        <v>1626</v>
      </c>
      <c r="D728" s="121" t="s">
        <v>1627</v>
      </c>
      <c r="E728" s="121" t="s">
        <v>211</v>
      </c>
      <c r="F728" s="121"/>
      <c r="G728" s="121">
        <v>1</v>
      </c>
      <c r="H728" s="163">
        <v>119.99</v>
      </c>
      <c r="I728" s="191">
        <v>0.25</v>
      </c>
      <c r="J728" s="187">
        <f t="shared" si="22"/>
        <v>89.992499999999993</v>
      </c>
    </row>
    <row r="729" spans="1:10" ht="15.75">
      <c r="A729" s="53">
        <f t="shared" si="23"/>
        <v>725</v>
      </c>
      <c r="B729" s="119" t="s">
        <v>207</v>
      </c>
      <c r="C729" s="121">
        <v>6151</v>
      </c>
      <c r="D729" s="121" t="s">
        <v>1628</v>
      </c>
      <c r="E729" s="121" t="s">
        <v>211</v>
      </c>
      <c r="F729" s="121"/>
      <c r="G729" s="121">
        <v>1</v>
      </c>
      <c r="H729" s="163">
        <v>76.989999999999995</v>
      </c>
      <c r="I729" s="191">
        <v>0.25</v>
      </c>
      <c r="J729" s="187">
        <f t="shared" si="22"/>
        <v>57.742499999999993</v>
      </c>
    </row>
    <row r="730" spans="1:10" ht="15.75">
      <c r="A730" s="53">
        <f t="shared" si="23"/>
        <v>726</v>
      </c>
      <c r="B730" s="119" t="s">
        <v>207</v>
      </c>
      <c r="C730" s="121">
        <v>6160</v>
      </c>
      <c r="D730" s="121" t="s">
        <v>1629</v>
      </c>
      <c r="E730" s="121" t="s">
        <v>211</v>
      </c>
      <c r="F730" s="121"/>
      <c r="G730" s="121">
        <v>1</v>
      </c>
      <c r="H730" s="163">
        <v>117.99</v>
      </c>
      <c r="I730" s="191">
        <v>0.25</v>
      </c>
      <c r="J730" s="187">
        <f t="shared" si="22"/>
        <v>88.492499999999993</v>
      </c>
    </row>
    <row r="731" spans="1:10" ht="15.75">
      <c r="A731" s="53">
        <f t="shared" si="23"/>
        <v>727</v>
      </c>
      <c r="B731" s="119" t="s">
        <v>207</v>
      </c>
      <c r="C731" s="121" t="s">
        <v>1630</v>
      </c>
      <c r="D731" s="121" t="s">
        <v>1631</v>
      </c>
      <c r="E731" s="121" t="s">
        <v>211</v>
      </c>
      <c r="F731" s="121"/>
      <c r="G731" s="121">
        <v>1</v>
      </c>
      <c r="H731" s="163">
        <v>170.98999999999998</v>
      </c>
      <c r="I731" s="191">
        <v>0.25</v>
      </c>
      <c r="J731" s="187">
        <f t="shared" si="22"/>
        <v>128.24249999999998</v>
      </c>
    </row>
    <row r="732" spans="1:10" ht="15.75">
      <c r="A732" s="53">
        <f t="shared" si="23"/>
        <v>728</v>
      </c>
      <c r="B732" s="119" t="s">
        <v>207</v>
      </c>
      <c r="C732" s="121" t="s">
        <v>1632</v>
      </c>
      <c r="D732" s="121" t="s">
        <v>1633</v>
      </c>
      <c r="E732" s="121" t="s">
        <v>211</v>
      </c>
      <c r="F732" s="121"/>
      <c r="G732" s="121">
        <v>1</v>
      </c>
      <c r="H732" s="163">
        <v>168.99</v>
      </c>
      <c r="I732" s="191">
        <v>0.25</v>
      </c>
      <c r="J732" s="187">
        <f t="shared" si="22"/>
        <v>126.74250000000001</v>
      </c>
    </row>
    <row r="733" spans="1:10" ht="15.75">
      <c r="A733" s="53">
        <f t="shared" si="23"/>
        <v>729</v>
      </c>
      <c r="B733" s="119" t="s">
        <v>207</v>
      </c>
      <c r="C733" s="121" t="s">
        <v>1634</v>
      </c>
      <c r="D733" s="121" t="s">
        <v>1635</v>
      </c>
      <c r="E733" s="121" t="s">
        <v>211</v>
      </c>
      <c r="F733" s="121"/>
      <c r="G733" s="121">
        <v>1</v>
      </c>
      <c r="H733" s="163">
        <v>149.98999999999998</v>
      </c>
      <c r="I733" s="191">
        <v>0.25</v>
      </c>
      <c r="J733" s="187">
        <f t="shared" si="22"/>
        <v>112.49249999999998</v>
      </c>
    </row>
    <row r="734" spans="1:10" ht="15.75">
      <c r="A734" s="53">
        <f t="shared" si="23"/>
        <v>730</v>
      </c>
      <c r="B734" s="119" t="s">
        <v>207</v>
      </c>
      <c r="C734" s="121" t="s">
        <v>1636</v>
      </c>
      <c r="D734" s="121" t="s">
        <v>1637</v>
      </c>
      <c r="E734" s="121" t="s">
        <v>211</v>
      </c>
      <c r="F734" s="121"/>
      <c r="G734" s="121">
        <v>1</v>
      </c>
      <c r="H734" s="163">
        <v>5.5</v>
      </c>
      <c r="I734" s="191">
        <v>0.25</v>
      </c>
      <c r="J734" s="187">
        <f t="shared" si="22"/>
        <v>4.125</v>
      </c>
    </row>
    <row r="735" spans="1:10" ht="15.75">
      <c r="A735" s="53">
        <f t="shared" si="23"/>
        <v>731</v>
      </c>
      <c r="B735" s="119" t="s">
        <v>207</v>
      </c>
      <c r="C735" s="121" t="s">
        <v>1638</v>
      </c>
      <c r="D735" s="121" t="s">
        <v>1639</v>
      </c>
      <c r="E735" s="121" t="s">
        <v>211</v>
      </c>
      <c r="F735" s="121"/>
      <c r="G735" s="121">
        <v>1</v>
      </c>
      <c r="H735" s="163">
        <v>210.98999999999998</v>
      </c>
      <c r="I735" s="191">
        <v>0.25</v>
      </c>
      <c r="J735" s="187">
        <f t="shared" si="22"/>
        <v>158.24249999999998</v>
      </c>
    </row>
    <row r="736" spans="1:10" ht="15.75">
      <c r="A736" s="53">
        <f t="shared" si="23"/>
        <v>732</v>
      </c>
      <c r="B736" s="119" t="s">
        <v>207</v>
      </c>
      <c r="C736" s="121" t="s">
        <v>1640</v>
      </c>
      <c r="D736" s="121" t="s">
        <v>1641</v>
      </c>
      <c r="E736" s="121" t="s">
        <v>211</v>
      </c>
      <c r="F736" s="121"/>
      <c r="G736" s="121">
        <v>1</v>
      </c>
      <c r="H736" s="163">
        <v>154.98999999999998</v>
      </c>
      <c r="I736" s="191">
        <v>0.25</v>
      </c>
      <c r="J736" s="187">
        <f t="shared" si="22"/>
        <v>116.24249999999998</v>
      </c>
    </row>
    <row r="737" spans="1:10" ht="15.75">
      <c r="A737" s="53">
        <f t="shared" si="23"/>
        <v>733</v>
      </c>
      <c r="B737" s="119" t="s">
        <v>207</v>
      </c>
      <c r="C737" s="121" t="s">
        <v>1642</v>
      </c>
      <c r="D737" s="121" t="s">
        <v>1643</v>
      </c>
      <c r="E737" s="121" t="s">
        <v>211</v>
      </c>
      <c r="F737" s="121"/>
      <c r="G737" s="121">
        <v>1</v>
      </c>
      <c r="H737" s="163">
        <v>186.98999999999998</v>
      </c>
      <c r="I737" s="191">
        <v>0.25</v>
      </c>
      <c r="J737" s="187">
        <f t="shared" si="22"/>
        <v>140.24249999999998</v>
      </c>
    </row>
    <row r="738" spans="1:10" ht="15.75">
      <c r="A738" s="53">
        <f t="shared" si="23"/>
        <v>734</v>
      </c>
      <c r="B738" s="119" t="s">
        <v>207</v>
      </c>
      <c r="C738" s="121" t="s">
        <v>1644</v>
      </c>
      <c r="D738" s="121" t="s">
        <v>1645</v>
      </c>
      <c r="E738" s="121" t="s">
        <v>211</v>
      </c>
      <c r="F738" s="121"/>
      <c r="G738" s="121">
        <v>1</v>
      </c>
      <c r="H738" s="163">
        <v>127.99</v>
      </c>
      <c r="I738" s="191">
        <v>0.25</v>
      </c>
      <c r="J738" s="187">
        <f t="shared" si="22"/>
        <v>95.992499999999993</v>
      </c>
    </row>
    <row r="739" spans="1:10" ht="15.75">
      <c r="A739" s="53">
        <f t="shared" si="23"/>
        <v>735</v>
      </c>
      <c r="B739" s="119" t="s">
        <v>207</v>
      </c>
      <c r="C739" s="121" t="s">
        <v>1646</v>
      </c>
      <c r="D739" s="121" t="s">
        <v>1647</v>
      </c>
      <c r="E739" s="121" t="s">
        <v>211</v>
      </c>
      <c r="F739" s="121"/>
      <c r="G739" s="121">
        <v>1</v>
      </c>
      <c r="H739" s="163">
        <v>143.98999999999998</v>
      </c>
      <c r="I739" s="191">
        <v>0.25</v>
      </c>
      <c r="J739" s="187">
        <f t="shared" si="22"/>
        <v>107.99249999999998</v>
      </c>
    </row>
    <row r="740" spans="1:10" ht="15.75">
      <c r="A740" s="53">
        <f t="shared" si="23"/>
        <v>736</v>
      </c>
      <c r="B740" s="119" t="s">
        <v>207</v>
      </c>
      <c r="C740" s="121" t="s">
        <v>1648</v>
      </c>
      <c r="D740" s="121" t="s">
        <v>1649</v>
      </c>
      <c r="E740" s="121" t="s">
        <v>211</v>
      </c>
      <c r="F740" s="121"/>
      <c r="G740" s="121">
        <v>1</v>
      </c>
      <c r="H740" s="163">
        <v>143.98999999999998</v>
      </c>
      <c r="I740" s="191">
        <v>0.25</v>
      </c>
      <c r="J740" s="187">
        <f t="shared" si="22"/>
        <v>107.99249999999998</v>
      </c>
    </row>
    <row r="741" spans="1:10" ht="15.75">
      <c r="A741" s="53">
        <f t="shared" si="23"/>
        <v>737</v>
      </c>
      <c r="B741" s="119" t="s">
        <v>207</v>
      </c>
      <c r="C741" s="121" t="s">
        <v>1650</v>
      </c>
      <c r="D741" s="121" t="s">
        <v>1651</v>
      </c>
      <c r="E741" s="121" t="s">
        <v>211</v>
      </c>
      <c r="F741" s="121"/>
      <c r="G741" s="121">
        <v>1</v>
      </c>
      <c r="H741" s="163">
        <v>259.99</v>
      </c>
      <c r="I741" s="191">
        <v>0.25</v>
      </c>
      <c r="J741" s="187">
        <f t="shared" si="22"/>
        <v>194.99250000000001</v>
      </c>
    </row>
    <row r="742" spans="1:10" ht="15.75">
      <c r="A742" s="53">
        <f t="shared" si="23"/>
        <v>738</v>
      </c>
      <c r="B742" s="119" t="s">
        <v>207</v>
      </c>
      <c r="C742" s="121" t="s">
        <v>1652</v>
      </c>
      <c r="D742" s="121" t="s">
        <v>1653</v>
      </c>
      <c r="E742" s="121" t="s">
        <v>211</v>
      </c>
      <c r="F742" s="121"/>
      <c r="G742" s="121">
        <v>1</v>
      </c>
      <c r="H742" s="163">
        <v>259.99</v>
      </c>
      <c r="I742" s="191">
        <v>0.25</v>
      </c>
      <c r="J742" s="187">
        <f t="shared" si="22"/>
        <v>194.99250000000001</v>
      </c>
    </row>
    <row r="743" spans="1:10" ht="15.75">
      <c r="A743" s="53">
        <f t="shared" si="23"/>
        <v>739</v>
      </c>
      <c r="B743" s="119" t="s">
        <v>207</v>
      </c>
      <c r="C743" s="121" t="s">
        <v>1654</v>
      </c>
      <c r="D743" s="121" t="s">
        <v>1655</v>
      </c>
      <c r="E743" s="121" t="s">
        <v>211</v>
      </c>
      <c r="F743" s="121"/>
      <c r="G743" s="121">
        <v>1</v>
      </c>
      <c r="H743" s="163">
        <v>403.99</v>
      </c>
      <c r="I743" s="191">
        <v>0.25</v>
      </c>
      <c r="J743" s="187">
        <f t="shared" si="22"/>
        <v>302.99250000000001</v>
      </c>
    </row>
    <row r="744" spans="1:10" ht="15.75">
      <c r="A744" s="53">
        <f t="shared" si="23"/>
        <v>740</v>
      </c>
      <c r="B744" s="119" t="s">
        <v>207</v>
      </c>
      <c r="C744" s="121" t="s">
        <v>1656</v>
      </c>
      <c r="D744" s="121" t="s">
        <v>1657</v>
      </c>
      <c r="E744" s="121" t="s">
        <v>211</v>
      </c>
      <c r="F744" s="121"/>
      <c r="G744" s="121">
        <v>1</v>
      </c>
      <c r="H744" s="163">
        <v>403.99</v>
      </c>
      <c r="I744" s="191">
        <v>0.25</v>
      </c>
      <c r="J744" s="187">
        <f t="shared" si="22"/>
        <v>302.99250000000001</v>
      </c>
    </row>
    <row r="745" spans="1:10" ht="15.75">
      <c r="A745" s="53">
        <f t="shared" si="23"/>
        <v>741</v>
      </c>
      <c r="B745" s="119" t="s">
        <v>207</v>
      </c>
      <c r="C745" s="121">
        <v>5828</v>
      </c>
      <c r="D745" s="121" t="s">
        <v>1658</v>
      </c>
      <c r="E745" s="121" t="s">
        <v>211</v>
      </c>
      <c r="F745" s="121"/>
      <c r="G745" s="121">
        <v>1</v>
      </c>
      <c r="H745" s="163">
        <v>86.99</v>
      </c>
      <c r="I745" s="191">
        <v>0.25</v>
      </c>
      <c r="J745" s="187">
        <f t="shared" si="22"/>
        <v>65.242499999999993</v>
      </c>
    </row>
    <row r="746" spans="1:10" ht="15.75">
      <c r="A746" s="53">
        <f t="shared" si="23"/>
        <v>742</v>
      </c>
      <c r="B746" s="119" t="s">
        <v>207</v>
      </c>
      <c r="C746" s="121" t="s">
        <v>1659</v>
      </c>
      <c r="D746" s="121" t="s">
        <v>1660</v>
      </c>
      <c r="E746" s="121" t="s">
        <v>211</v>
      </c>
      <c r="F746" s="121"/>
      <c r="G746" s="121">
        <v>1</v>
      </c>
      <c r="H746" s="163">
        <v>30.99</v>
      </c>
      <c r="I746" s="191">
        <v>0.25</v>
      </c>
      <c r="J746" s="187">
        <f t="shared" si="22"/>
        <v>23.2425</v>
      </c>
    </row>
    <row r="747" spans="1:10" ht="15.75">
      <c r="A747" s="53">
        <f t="shared" si="23"/>
        <v>743</v>
      </c>
      <c r="B747" s="119" t="s">
        <v>207</v>
      </c>
      <c r="C747" s="121" t="s">
        <v>1661</v>
      </c>
      <c r="D747" s="121" t="s">
        <v>1662</v>
      </c>
      <c r="E747" s="121" t="s">
        <v>211</v>
      </c>
      <c r="F747" s="121"/>
      <c r="G747" s="121">
        <v>1</v>
      </c>
      <c r="H747" s="163">
        <v>114.99</v>
      </c>
      <c r="I747" s="191">
        <v>0.25</v>
      </c>
      <c r="J747" s="187">
        <f t="shared" si="22"/>
        <v>86.242499999999993</v>
      </c>
    </row>
    <row r="748" spans="1:10" ht="15.75">
      <c r="A748" s="53">
        <f t="shared" si="23"/>
        <v>744</v>
      </c>
      <c r="B748" s="119" t="s">
        <v>207</v>
      </c>
      <c r="C748" s="121" t="s">
        <v>1663</v>
      </c>
      <c r="D748" s="121" t="s">
        <v>1664</v>
      </c>
      <c r="E748" s="121" t="s">
        <v>211</v>
      </c>
      <c r="F748" s="121"/>
      <c r="G748" s="121">
        <v>1</v>
      </c>
      <c r="H748" s="163">
        <v>169.99</v>
      </c>
      <c r="I748" s="191">
        <v>0.25</v>
      </c>
      <c r="J748" s="187">
        <f t="shared" si="22"/>
        <v>127.49250000000001</v>
      </c>
    </row>
    <row r="749" spans="1:10" ht="15.75">
      <c r="A749" s="53">
        <f t="shared" si="23"/>
        <v>745</v>
      </c>
      <c r="B749" s="119" t="s">
        <v>207</v>
      </c>
      <c r="C749" s="121" t="s">
        <v>1665</v>
      </c>
      <c r="D749" s="121" t="s">
        <v>1666</v>
      </c>
      <c r="E749" s="121" t="s">
        <v>211</v>
      </c>
      <c r="F749" s="121"/>
      <c r="G749" s="121">
        <v>1</v>
      </c>
      <c r="H749" s="163">
        <v>244.99</v>
      </c>
      <c r="I749" s="191">
        <v>0.25</v>
      </c>
      <c r="J749" s="187">
        <f t="shared" si="22"/>
        <v>183.74250000000001</v>
      </c>
    </row>
    <row r="750" spans="1:10" ht="15.75">
      <c r="A750" s="53">
        <f t="shared" si="23"/>
        <v>746</v>
      </c>
      <c r="B750" s="119" t="s">
        <v>207</v>
      </c>
      <c r="C750" s="121" t="s">
        <v>1667</v>
      </c>
      <c r="D750" s="121" t="s">
        <v>1668</v>
      </c>
      <c r="E750" s="121" t="s">
        <v>211</v>
      </c>
      <c r="F750" s="121"/>
      <c r="G750" s="121">
        <v>1</v>
      </c>
      <c r="H750" s="163">
        <v>104.99</v>
      </c>
      <c r="I750" s="191">
        <v>0.25</v>
      </c>
      <c r="J750" s="187">
        <f t="shared" si="22"/>
        <v>78.742499999999993</v>
      </c>
    </row>
    <row r="751" spans="1:10" ht="15.75">
      <c r="A751" s="53">
        <f t="shared" si="23"/>
        <v>747</v>
      </c>
      <c r="B751" s="119" t="s">
        <v>207</v>
      </c>
      <c r="C751" s="121" t="s">
        <v>1669</v>
      </c>
      <c r="D751" s="121" t="s">
        <v>1670</v>
      </c>
      <c r="E751" s="121" t="s">
        <v>211</v>
      </c>
      <c r="F751" s="121"/>
      <c r="G751" s="121">
        <v>1</v>
      </c>
      <c r="H751" s="163">
        <v>79.989999999999995</v>
      </c>
      <c r="I751" s="191">
        <v>0.25</v>
      </c>
      <c r="J751" s="187">
        <f t="shared" si="22"/>
        <v>59.992499999999993</v>
      </c>
    </row>
    <row r="752" spans="1:10" ht="15.75">
      <c r="A752" s="53">
        <f t="shared" si="23"/>
        <v>748</v>
      </c>
      <c r="B752" s="119" t="s">
        <v>207</v>
      </c>
      <c r="C752" s="121" t="s">
        <v>1671</v>
      </c>
      <c r="D752" s="121" t="s">
        <v>1672</v>
      </c>
      <c r="E752" s="121" t="s">
        <v>211</v>
      </c>
      <c r="F752" s="121"/>
      <c r="G752" s="121">
        <v>1</v>
      </c>
      <c r="H752" s="163">
        <v>119.99</v>
      </c>
      <c r="I752" s="191">
        <v>0.25</v>
      </c>
      <c r="J752" s="187">
        <f t="shared" si="22"/>
        <v>89.992499999999993</v>
      </c>
    </row>
    <row r="753" spans="1:10" ht="15.75">
      <c r="A753" s="53">
        <f t="shared" si="23"/>
        <v>749</v>
      </c>
      <c r="B753" s="119" t="s">
        <v>207</v>
      </c>
      <c r="C753" s="121" t="s">
        <v>1671</v>
      </c>
      <c r="D753" s="121" t="s">
        <v>1673</v>
      </c>
      <c r="E753" s="121" t="s">
        <v>211</v>
      </c>
      <c r="F753" s="121"/>
      <c r="G753" s="121">
        <v>1</v>
      </c>
      <c r="H753" s="163">
        <v>119.99</v>
      </c>
      <c r="I753" s="191">
        <v>0.25</v>
      </c>
      <c r="J753" s="187">
        <f t="shared" si="22"/>
        <v>89.992499999999993</v>
      </c>
    </row>
    <row r="754" spans="1:10" ht="15.75">
      <c r="A754" s="53">
        <f t="shared" si="23"/>
        <v>750</v>
      </c>
      <c r="B754" s="119" t="s">
        <v>207</v>
      </c>
      <c r="C754" s="121" t="s">
        <v>1674</v>
      </c>
      <c r="D754" s="121" t="s">
        <v>1675</v>
      </c>
      <c r="E754" s="121" t="s">
        <v>211</v>
      </c>
      <c r="F754" s="121"/>
      <c r="G754" s="121">
        <v>1</v>
      </c>
      <c r="H754" s="163">
        <v>25.5</v>
      </c>
      <c r="I754" s="191">
        <v>0.25</v>
      </c>
      <c r="J754" s="187">
        <f t="shared" si="22"/>
        <v>19.125</v>
      </c>
    </row>
    <row r="755" spans="1:10" ht="15.75">
      <c r="A755" s="53">
        <f t="shared" si="23"/>
        <v>751</v>
      </c>
      <c r="B755" s="119" t="s">
        <v>207</v>
      </c>
      <c r="C755" s="121" t="s">
        <v>1676</v>
      </c>
      <c r="D755" s="121" t="s">
        <v>1677</v>
      </c>
      <c r="E755" s="121" t="s">
        <v>211</v>
      </c>
      <c r="F755" s="121"/>
      <c r="G755" s="121">
        <v>1</v>
      </c>
      <c r="H755" s="163">
        <v>29.99</v>
      </c>
      <c r="I755" s="191">
        <v>0.25</v>
      </c>
      <c r="J755" s="187">
        <f t="shared" si="22"/>
        <v>22.4925</v>
      </c>
    </row>
    <row r="756" spans="1:10" ht="15.75">
      <c r="A756" s="53">
        <f t="shared" si="23"/>
        <v>752</v>
      </c>
      <c r="B756" s="119" t="s">
        <v>207</v>
      </c>
      <c r="C756" s="121" t="s">
        <v>1678</v>
      </c>
      <c r="D756" s="121" t="s">
        <v>1679</v>
      </c>
      <c r="E756" s="121" t="s">
        <v>211</v>
      </c>
      <c r="F756" s="121"/>
      <c r="G756" s="121">
        <v>1</v>
      </c>
      <c r="H756" s="163">
        <v>55.99</v>
      </c>
      <c r="I756" s="191">
        <v>0.25</v>
      </c>
      <c r="J756" s="187">
        <f t="shared" si="22"/>
        <v>41.9925</v>
      </c>
    </row>
    <row r="757" spans="1:10" ht="15.75">
      <c r="A757" s="53">
        <f t="shared" si="23"/>
        <v>753</v>
      </c>
      <c r="B757" s="119" t="s">
        <v>207</v>
      </c>
      <c r="C757" s="121" t="s">
        <v>1680</v>
      </c>
      <c r="D757" s="121" t="s">
        <v>1681</v>
      </c>
      <c r="E757" s="121" t="s">
        <v>211</v>
      </c>
      <c r="F757" s="121"/>
      <c r="G757" s="121">
        <v>1</v>
      </c>
      <c r="H757" s="163">
        <v>64.989999999999995</v>
      </c>
      <c r="I757" s="191">
        <v>0.25</v>
      </c>
      <c r="J757" s="187">
        <f t="shared" si="22"/>
        <v>48.742499999999993</v>
      </c>
    </row>
    <row r="758" spans="1:10" ht="15.75">
      <c r="A758" s="53">
        <f t="shared" si="23"/>
        <v>754</v>
      </c>
      <c r="B758" s="119" t="s">
        <v>207</v>
      </c>
      <c r="C758" s="121" t="s">
        <v>1682</v>
      </c>
      <c r="D758" s="121" t="s">
        <v>1683</v>
      </c>
      <c r="E758" s="121" t="s">
        <v>211</v>
      </c>
      <c r="F758" s="121"/>
      <c r="G758" s="121">
        <v>1</v>
      </c>
      <c r="H758" s="163">
        <v>26.99</v>
      </c>
      <c r="I758" s="191">
        <v>0.25</v>
      </c>
      <c r="J758" s="187">
        <f t="shared" si="22"/>
        <v>20.2425</v>
      </c>
    </row>
    <row r="759" spans="1:10" ht="15.75">
      <c r="A759" s="53">
        <f t="shared" si="23"/>
        <v>755</v>
      </c>
      <c r="B759" s="119" t="s">
        <v>207</v>
      </c>
      <c r="C759" s="121" t="s">
        <v>1684</v>
      </c>
      <c r="D759" s="121" t="s">
        <v>1685</v>
      </c>
      <c r="E759" s="121" t="s">
        <v>211</v>
      </c>
      <c r="F759" s="121"/>
      <c r="G759" s="121">
        <v>1</v>
      </c>
      <c r="H759" s="163">
        <v>65.989999999999995</v>
      </c>
      <c r="I759" s="191">
        <v>0.25</v>
      </c>
      <c r="J759" s="187">
        <f t="shared" si="22"/>
        <v>49.492499999999993</v>
      </c>
    </row>
    <row r="760" spans="1:10" ht="15.75">
      <c r="A760" s="53">
        <f t="shared" si="23"/>
        <v>756</v>
      </c>
      <c r="B760" s="119" t="s">
        <v>207</v>
      </c>
      <c r="C760" s="121" t="s">
        <v>1686</v>
      </c>
      <c r="D760" s="121" t="s">
        <v>1687</v>
      </c>
      <c r="E760" s="121" t="s">
        <v>211</v>
      </c>
      <c r="F760" s="121"/>
      <c r="G760" s="121">
        <v>1</v>
      </c>
      <c r="H760" s="163">
        <v>64.989999999999995</v>
      </c>
      <c r="I760" s="191">
        <v>0.25</v>
      </c>
      <c r="J760" s="187">
        <f t="shared" si="22"/>
        <v>48.742499999999993</v>
      </c>
    </row>
    <row r="761" spans="1:10" ht="15.75">
      <c r="A761" s="53">
        <f t="shared" si="23"/>
        <v>757</v>
      </c>
      <c r="B761" s="119" t="s">
        <v>207</v>
      </c>
      <c r="C761" s="121" t="s">
        <v>1688</v>
      </c>
      <c r="D761" s="121" t="s">
        <v>1689</v>
      </c>
      <c r="E761" s="121" t="s">
        <v>211</v>
      </c>
      <c r="F761" s="121"/>
      <c r="G761" s="121">
        <v>1</v>
      </c>
      <c r="H761" s="163">
        <v>29.99</v>
      </c>
      <c r="I761" s="191">
        <v>0.25</v>
      </c>
      <c r="J761" s="187">
        <f t="shared" si="22"/>
        <v>22.4925</v>
      </c>
    </row>
    <row r="762" spans="1:10" ht="15.75">
      <c r="A762" s="53">
        <f t="shared" si="23"/>
        <v>758</v>
      </c>
      <c r="B762" s="119" t="s">
        <v>207</v>
      </c>
      <c r="C762" s="121" t="s">
        <v>1690</v>
      </c>
      <c r="D762" s="121" t="s">
        <v>1691</v>
      </c>
      <c r="E762" s="121" t="s">
        <v>211</v>
      </c>
      <c r="F762" s="121"/>
      <c r="G762" s="121">
        <v>1</v>
      </c>
      <c r="H762" s="163">
        <v>12.49</v>
      </c>
      <c r="I762" s="191">
        <v>0.25</v>
      </c>
      <c r="J762" s="187">
        <f t="shared" si="22"/>
        <v>9.3674999999999997</v>
      </c>
    </row>
    <row r="763" spans="1:10" ht="15.75">
      <c r="A763" s="53">
        <f t="shared" si="23"/>
        <v>759</v>
      </c>
      <c r="B763" s="119" t="s">
        <v>207</v>
      </c>
      <c r="C763" s="121" t="s">
        <v>1692</v>
      </c>
      <c r="D763" s="121" t="s">
        <v>1693</v>
      </c>
      <c r="E763" s="121" t="s">
        <v>211</v>
      </c>
      <c r="F763" s="121"/>
      <c r="G763" s="121">
        <v>1</v>
      </c>
      <c r="H763" s="163">
        <v>11.99</v>
      </c>
      <c r="I763" s="191">
        <v>0.25</v>
      </c>
      <c r="J763" s="187">
        <f t="shared" si="22"/>
        <v>8.9924999999999997</v>
      </c>
    </row>
    <row r="764" spans="1:10" ht="15.75">
      <c r="A764" s="53">
        <f t="shared" si="23"/>
        <v>760</v>
      </c>
      <c r="B764" s="119" t="s">
        <v>207</v>
      </c>
      <c r="C764" s="121" t="s">
        <v>1694</v>
      </c>
      <c r="D764" s="121" t="s">
        <v>1695</v>
      </c>
      <c r="E764" s="121" t="s">
        <v>211</v>
      </c>
      <c r="F764" s="121"/>
      <c r="G764" s="121">
        <v>1</v>
      </c>
      <c r="H764" s="163">
        <v>18.989999999999998</v>
      </c>
      <c r="I764" s="191">
        <v>0.25</v>
      </c>
      <c r="J764" s="187">
        <f t="shared" si="22"/>
        <v>14.2425</v>
      </c>
    </row>
    <row r="765" spans="1:10" ht="15.75">
      <c r="A765" s="53">
        <f t="shared" si="23"/>
        <v>761</v>
      </c>
      <c r="B765" s="119" t="s">
        <v>207</v>
      </c>
      <c r="C765" s="121" t="s">
        <v>1696</v>
      </c>
      <c r="D765" s="121" t="s">
        <v>1697</v>
      </c>
      <c r="E765" s="121" t="s">
        <v>211</v>
      </c>
      <c r="F765" s="121"/>
      <c r="G765" s="121">
        <v>1</v>
      </c>
      <c r="H765" s="163">
        <v>18.989999999999998</v>
      </c>
      <c r="I765" s="191">
        <v>0.25</v>
      </c>
      <c r="J765" s="187">
        <f t="shared" si="22"/>
        <v>14.2425</v>
      </c>
    </row>
    <row r="766" spans="1:10" ht="15.75">
      <c r="A766" s="53">
        <f t="shared" si="23"/>
        <v>762</v>
      </c>
      <c r="B766" s="119" t="s">
        <v>207</v>
      </c>
      <c r="C766" s="121" t="s">
        <v>1698</v>
      </c>
      <c r="D766" s="121" t="s">
        <v>1699</v>
      </c>
      <c r="E766" s="121" t="s">
        <v>211</v>
      </c>
      <c r="F766" s="121"/>
      <c r="G766" s="121">
        <v>1</v>
      </c>
      <c r="H766" s="163">
        <v>18.989999999999998</v>
      </c>
      <c r="I766" s="191">
        <v>0.25</v>
      </c>
      <c r="J766" s="187">
        <f t="shared" si="22"/>
        <v>14.2425</v>
      </c>
    </row>
    <row r="767" spans="1:10" ht="15.75">
      <c r="A767" s="53">
        <f t="shared" si="23"/>
        <v>763</v>
      </c>
      <c r="B767" s="119" t="s">
        <v>207</v>
      </c>
      <c r="C767" s="121" t="s">
        <v>1700</v>
      </c>
      <c r="D767" s="121" t="s">
        <v>1701</v>
      </c>
      <c r="E767" s="121" t="s">
        <v>211</v>
      </c>
      <c r="F767" s="121"/>
      <c r="G767" s="121">
        <v>1</v>
      </c>
      <c r="H767" s="163">
        <v>8.98</v>
      </c>
      <c r="I767" s="191">
        <v>0.25</v>
      </c>
      <c r="J767" s="187">
        <f t="shared" si="22"/>
        <v>6.7350000000000003</v>
      </c>
    </row>
    <row r="768" spans="1:10" ht="15.75">
      <c r="A768" s="53">
        <f t="shared" si="23"/>
        <v>764</v>
      </c>
      <c r="B768" s="119" t="s">
        <v>207</v>
      </c>
      <c r="C768" s="121" t="s">
        <v>1702</v>
      </c>
      <c r="D768" s="121" t="s">
        <v>1703</v>
      </c>
      <c r="E768" s="121" t="s">
        <v>211</v>
      </c>
      <c r="F768" s="121"/>
      <c r="G768" s="121">
        <v>1</v>
      </c>
      <c r="H768" s="163">
        <v>10.5</v>
      </c>
      <c r="I768" s="191">
        <v>0.25</v>
      </c>
      <c r="J768" s="187">
        <f t="shared" si="22"/>
        <v>7.875</v>
      </c>
    </row>
    <row r="769" spans="1:10" ht="15.75">
      <c r="A769" s="53">
        <f t="shared" si="23"/>
        <v>765</v>
      </c>
      <c r="B769" s="119" t="s">
        <v>207</v>
      </c>
      <c r="C769" s="121" t="s">
        <v>1704</v>
      </c>
      <c r="D769" s="121" t="s">
        <v>1705</v>
      </c>
      <c r="E769" s="121" t="s">
        <v>211</v>
      </c>
      <c r="F769" s="121"/>
      <c r="G769" s="121">
        <v>1</v>
      </c>
      <c r="H769" s="163">
        <v>76.989999999999995</v>
      </c>
      <c r="I769" s="191">
        <v>0.25</v>
      </c>
      <c r="J769" s="187">
        <f t="shared" si="22"/>
        <v>57.742499999999993</v>
      </c>
    </row>
    <row r="770" spans="1:10" ht="15.75">
      <c r="A770" s="53">
        <f t="shared" si="23"/>
        <v>766</v>
      </c>
      <c r="B770" s="119" t="s">
        <v>207</v>
      </c>
      <c r="C770" s="121" t="s">
        <v>1706</v>
      </c>
      <c r="D770" s="121" t="s">
        <v>1707</v>
      </c>
      <c r="E770" s="121" t="s">
        <v>211</v>
      </c>
      <c r="F770" s="121"/>
      <c r="G770" s="121">
        <v>1</v>
      </c>
      <c r="H770" s="163">
        <v>89.99</v>
      </c>
      <c r="I770" s="191">
        <v>0.25</v>
      </c>
      <c r="J770" s="187">
        <f t="shared" si="22"/>
        <v>67.492499999999993</v>
      </c>
    </row>
    <row r="771" spans="1:10" ht="15.75">
      <c r="A771" s="53">
        <f t="shared" si="23"/>
        <v>767</v>
      </c>
      <c r="B771" s="119" t="s">
        <v>207</v>
      </c>
      <c r="C771" s="121" t="s">
        <v>1708</v>
      </c>
      <c r="D771" s="121" t="s">
        <v>1709</v>
      </c>
      <c r="E771" s="121" t="s">
        <v>211</v>
      </c>
      <c r="F771" s="121"/>
      <c r="G771" s="121">
        <v>1</v>
      </c>
      <c r="H771" s="163">
        <v>121.99</v>
      </c>
      <c r="I771" s="191">
        <v>0.25</v>
      </c>
      <c r="J771" s="187">
        <f t="shared" ref="J771:J834" si="24">H771*(1-I771)</f>
        <v>91.492499999999993</v>
      </c>
    </row>
    <row r="772" spans="1:10" ht="15.75">
      <c r="A772" s="53">
        <f t="shared" si="23"/>
        <v>768</v>
      </c>
      <c r="B772" s="119" t="s">
        <v>207</v>
      </c>
      <c r="C772" s="121" t="s">
        <v>1710</v>
      </c>
      <c r="D772" s="121" t="s">
        <v>1711</v>
      </c>
      <c r="E772" s="121" t="s">
        <v>211</v>
      </c>
      <c r="F772" s="121"/>
      <c r="G772" s="121">
        <v>1</v>
      </c>
      <c r="H772" s="163">
        <v>47.989999999999995</v>
      </c>
      <c r="I772" s="191">
        <v>0.25</v>
      </c>
      <c r="J772" s="187">
        <f t="shared" si="24"/>
        <v>35.992499999999993</v>
      </c>
    </row>
    <row r="773" spans="1:10" ht="15.75">
      <c r="A773" s="53">
        <f t="shared" si="23"/>
        <v>769</v>
      </c>
      <c r="B773" s="119" t="s">
        <v>207</v>
      </c>
      <c r="C773" s="121" t="s">
        <v>1712</v>
      </c>
      <c r="D773" s="121" t="s">
        <v>1713</v>
      </c>
      <c r="E773" s="121" t="s">
        <v>211</v>
      </c>
      <c r="F773" s="121"/>
      <c r="G773" s="121">
        <v>1</v>
      </c>
      <c r="H773" s="163">
        <v>31.5</v>
      </c>
      <c r="I773" s="191">
        <v>0.25</v>
      </c>
      <c r="J773" s="187">
        <f t="shared" si="24"/>
        <v>23.625</v>
      </c>
    </row>
    <row r="774" spans="1:10" ht="15.75">
      <c r="A774" s="53">
        <f t="shared" si="23"/>
        <v>770</v>
      </c>
      <c r="B774" s="119" t="s">
        <v>207</v>
      </c>
      <c r="C774" s="121" t="s">
        <v>1714</v>
      </c>
      <c r="D774" s="121" t="s">
        <v>1715</v>
      </c>
      <c r="E774" s="121" t="s">
        <v>211</v>
      </c>
      <c r="F774" s="121"/>
      <c r="G774" s="121">
        <v>1</v>
      </c>
      <c r="H774" s="163">
        <v>31.99</v>
      </c>
      <c r="I774" s="191">
        <v>0.25</v>
      </c>
      <c r="J774" s="187">
        <f t="shared" si="24"/>
        <v>23.9925</v>
      </c>
    </row>
    <row r="775" spans="1:10" ht="15.75">
      <c r="A775" s="53">
        <f t="shared" ref="A775:A838" si="25">A774+1</f>
        <v>771</v>
      </c>
      <c r="B775" s="119" t="s">
        <v>207</v>
      </c>
      <c r="C775" s="121" t="s">
        <v>1716</v>
      </c>
      <c r="D775" s="121" t="s">
        <v>1717</v>
      </c>
      <c r="E775" s="121" t="s">
        <v>211</v>
      </c>
      <c r="F775" s="121"/>
      <c r="G775" s="121">
        <v>1</v>
      </c>
      <c r="H775" s="163">
        <v>230.98999999999998</v>
      </c>
      <c r="I775" s="191">
        <v>0.25</v>
      </c>
      <c r="J775" s="187">
        <f t="shared" si="24"/>
        <v>173.24249999999998</v>
      </c>
    </row>
    <row r="776" spans="1:10" ht="15.75">
      <c r="A776" s="53">
        <f t="shared" si="25"/>
        <v>772</v>
      </c>
      <c r="B776" s="119" t="s">
        <v>207</v>
      </c>
      <c r="C776" s="121" t="s">
        <v>1718</v>
      </c>
      <c r="D776" s="121" t="s">
        <v>1719</v>
      </c>
      <c r="E776" s="121" t="s">
        <v>211</v>
      </c>
      <c r="F776" s="121"/>
      <c r="G776" s="121">
        <v>1</v>
      </c>
      <c r="H776" s="163">
        <v>83.99</v>
      </c>
      <c r="I776" s="191">
        <v>0.25</v>
      </c>
      <c r="J776" s="187">
        <f t="shared" si="24"/>
        <v>62.992499999999993</v>
      </c>
    </row>
    <row r="777" spans="1:10" ht="15.75">
      <c r="A777" s="53">
        <f t="shared" si="25"/>
        <v>773</v>
      </c>
      <c r="B777" s="119" t="s">
        <v>207</v>
      </c>
      <c r="C777" s="121" t="s">
        <v>1720</v>
      </c>
      <c r="D777" s="121" t="s">
        <v>1721</v>
      </c>
      <c r="E777" s="121" t="s">
        <v>211</v>
      </c>
      <c r="F777" s="121"/>
      <c r="G777" s="121">
        <v>1</v>
      </c>
      <c r="H777" s="163">
        <v>90.99</v>
      </c>
      <c r="I777" s="191">
        <v>0.25</v>
      </c>
      <c r="J777" s="187">
        <f t="shared" si="24"/>
        <v>68.242499999999993</v>
      </c>
    </row>
    <row r="778" spans="1:10" ht="15.75">
      <c r="A778" s="53">
        <f t="shared" si="25"/>
        <v>774</v>
      </c>
      <c r="B778" s="119" t="s">
        <v>207</v>
      </c>
      <c r="C778" s="121" t="s">
        <v>1722</v>
      </c>
      <c r="D778" s="121" t="s">
        <v>1723</v>
      </c>
      <c r="E778" s="121" t="s">
        <v>211</v>
      </c>
      <c r="F778" s="121"/>
      <c r="G778" s="121">
        <v>1</v>
      </c>
      <c r="H778" s="163">
        <v>67.989999999999995</v>
      </c>
      <c r="I778" s="191">
        <v>0.25</v>
      </c>
      <c r="J778" s="187">
        <f t="shared" si="24"/>
        <v>50.992499999999993</v>
      </c>
    </row>
    <row r="779" spans="1:10" ht="15.75">
      <c r="A779" s="53">
        <f t="shared" si="25"/>
        <v>775</v>
      </c>
      <c r="B779" s="119" t="s">
        <v>207</v>
      </c>
      <c r="C779" s="121" t="s">
        <v>1724</v>
      </c>
      <c r="D779" s="121" t="s">
        <v>1725</v>
      </c>
      <c r="E779" s="121" t="s">
        <v>211</v>
      </c>
      <c r="F779" s="121"/>
      <c r="G779" s="121">
        <v>1</v>
      </c>
      <c r="H779" s="163">
        <v>80.989999999999995</v>
      </c>
      <c r="I779" s="191">
        <v>0.25</v>
      </c>
      <c r="J779" s="187">
        <f t="shared" si="24"/>
        <v>60.742499999999993</v>
      </c>
    </row>
    <row r="780" spans="1:10" ht="15.75">
      <c r="A780" s="53">
        <f t="shared" si="25"/>
        <v>776</v>
      </c>
      <c r="B780" s="119" t="s">
        <v>207</v>
      </c>
      <c r="C780" s="121" t="s">
        <v>1726</v>
      </c>
      <c r="D780" s="121" t="s">
        <v>1727</v>
      </c>
      <c r="E780" s="121" t="s">
        <v>211</v>
      </c>
      <c r="F780" s="121"/>
      <c r="G780" s="121">
        <v>1</v>
      </c>
      <c r="H780" s="163">
        <v>86.99</v>
      </c>
      <c r="I780" s="191">
        <v>0.25</v>
      </c>
      <c r="J780" s="187">
        <f t="shared" si="24"/>
        <v>65.242499999999993</v>
      </c>
    </row>
    <row r="781" spans="1:10" ht="15.75">
      <c r="A781" s="53">
        <f t="shared" si="25"/>
        <v>777</v>
      </c>
      <c r="B781" s="119" t="s">
        <v>207</v>
      </c>
      <c r="C781" s="121" t="s">
        <v>1728</v>
      </c>
      <c r="D781" s="121" t="s">
        <v>1729</v>
      </c>
      <c r="E781" s="121" t="s">
        <v>211</v>
      </c>
      <c r="F781" s="121"/>
      <c r="G781" s="121">
        <v>1</v>
      </c>
      <c r="H781" s="163">
        <v>47.5</v>
      </c>
      <c r="I781" s="191">
        <v>0.25</v>
      </c>
      <c r="J781" s="187">
        <f t="shared" si="24"/>
        <v>35.625</v>
      </c>
    </row>
    <row r="782" spans="1:10" ht="15.75">
      <c r="A782" s="53">
        <f t="shared" si="25"/>
        <v>778</v>
      </c>
      <c r="B782" s="119" t="s">
        <v>207</v>
      </c>
      <c r="C782" s="121" t="s">
        <v>1730</v>
      </c>
      <c r="D782" s="121" t="s">
        <v>1731</v>
      </c>
      <c r="E782" s="121" t="s">
        <v>211</v>
      </c>
      <c r="F782" s="121"/>
      <c r="G782" s="121">
        <v>1</v>
      </c>
      <c r="H782" s="163">
        <v>44.989999999999995</v>
      </c>
      <c r="I782" s="191">
        <v>0.25</v>
      </c>
      <c r="J782" s="187">
        <f t="shared" si="24"/>
        <v>33.742499999999993</v>
      </c>
    </row>
    <row r="783" spans="1:10" ht="15.75">
      <c r="A783" s="53">
        <f t="shared" si="25"/>
        <v>779</v>
      </c>
      <c r="B783" s="119" t="s">
        <v>207</v>
      </c>
      <c r="C783" s="121" t="s">
        <v>1732</v>
      </c>
      <c r="D783" s="121" t="s">
        <v>1733</v>
      </c>
      <c r="E783" s="121" t="s">
        <v>211</v>
      </c>
      <c r="F783" s="121"/>
      <c r="G783" s="121">
        <v>1</v>
      </c>
      <c r="H783" s="163">
        <v>92.99</v>
      </c>
      <c r="I783" s="191">
        <v>0.25</v>
      </c>
      <c r="J783" s="187">
        <f t="shared" si="24"/>
        <v>69.742499999999993</v>
      </c>
    </row>
    <row r="784" spans="1:10" ht="15.75">
      <c r="A784" s="53">
        <f t="shared" si="25"/>
        <v>780</v>
      </c>
      <c r="B784" s="119" t="s">
        <v>207</v>
      </c>
      <c r="C784" s="121" t="s">
        <v>1734</v>
      </c>
      <c r="D784" s="121" t="s">
        <v>1735</v>
      </c>
      <c r="E784" s="121" t="s">
        <v>211</v>
      </c>
      <c r="F784" s="121"/>
      <c r="G784" s="121">
        <v>1</v>
      </c>
      <c r="H784" s="163">
        <v>35.989999999999995</v>
      </c>
      <c r="I784" s="191">
        <v>0.25</v>
      </c>
      <c r="J784" s="187">
        <f t="shared" si="24"/>
        <v>26.992499999999996</v>
      </c>
    </row>
    <row r="785" spans="1:10" ht="15.75">
      <c r="A785" s="53">
        <f t="shared" si="25"/>
        <v>781</v>
      </c>
      <c r="B785" s="119" t="s">
        <v>207</v>
      </c>
      <c r="C785" s="121" t="s">
        <v>1736</v>
      </c>
      <c r="D785" s="121" t="s">
        <v>1737</v>
      </c>
      <c r="E785" s="121" t="s">
        <v>211</v>
      </c>
      <c r="F785" s="121"/>
      <c r="G785" s="121">
        <v>1</v>
      </c>
      <c r="H785" s="163">
        <v>35.989999999999995</v>
      </c>
      <c r="I785" s="191">
        <v>0.25</v>
      </c>
      <c r="J785" s="187">
        <f t="shared" si="24"/>
        <v>26.992499999999996</v>
      </c>
    </row>
    <row r="786" spans="1:10" ht="15.75">
      <c r="A786" s="53">
        <f t="shared" si="25"/>
        <v>782</v>
      </c>
      <c r="B786" s="119" t="s">
        <v>207</v>
      </c>
      <c r="C786" s="121" t="s">
        <v>1738</v>
      </c>
      <c r="D786" s="121" t="s">
        <v>1739</v>
      </c>
      <c r="E786" s="121" t="s">
        <v>211</v>
      </c>
      <c r="F786" s="121"/>
      <c r="G786" s="121">
        <v>1</v>
      </c>
      <c r="H786" s="163">
        <v>63.989999999999995</v>
      </c>
      <c r="I786" s="191">
        <v>0.25</v>
      </c>
      <c r="J786" s="187">
        <f t="shared" si="24"/>
        <v>47.992499999999993</v>
      </c>
    </row>
    <row r="787" spans="1:10" ht="15.75">
      <c r="A787" s="53">
        <f t="shared" si="25"/>
        <v>783</v>
      </c>
      <c r="B787" s="119" t="s">
        <v>207</v>
      </c>
      <c r="C787" s="121" t="s">
        <v>1740</v>
      </c>
      <c r="D787" s="121" t="s">
        <v>1741</v>
      </c>
      <c r="E787" s="121" t="s">
        <v>211</v>
      </c>
      <c r="F787" s="121"/>
      <c r="G787" s="121">
        <v>1</v>
      </c>
      <c r="H787" s="163">
        <v>70.989999999999995</v>
      </c>
      <c r="I787" s="191">
        <v>0.25</v>
      </c>
      <c r="J787" s="187">
        <f t="shared" si="24"/>
        <v>53.242499999999993</v>
      </c>
    </row>
    <row r="788" spans="1:10" ht="15.75">
      <c r="A788" s="53">
        <f t="shared" si="25"/>
        <v>784</v>
      </c>
      <c r="B788" s="119" t="s">
        <v>207</v>
      </c>
      <c r="C788" s="121" t="s">
        <v>1742</v>
      </c>
      <c r="D788" s="121" t="s">
        <v>1743</v>
      </c>
      <c r="E788" s="121" t="s">
        <v>211</v>
      </c>
      <c r="F788" s="121"/>
      <c r="G788" s="121">
        <v>1</v>
      </c>
      <c r="H788" s="163">
        <v>70.989999999999995</v>
      </c>
      <c r="I788" s="191">
        <v>0.25</v>
      </c>
      <c r="J788" s="187">
        <f t="shared" si="24"/>
        <v>53.242499999999993</v>
      </c>
    </row>
    <row r="789" spans="1:10" ht="15.75">
      <c r="A789" s="53">
        <f t="shared" si="25"/>
        <v>785</v>
      </c>
      <c r="B789" s="119" t="s">
        <v>207</v>
      </c>
      <c r="C789" s="121" t="s">
        <v>1744</v>
      </c>
      <c r="D789" s="121" t="s">
        <v>1745</v>
      </c>
      <c r="E789" s="121" t="s">
        <v>211</v>
      </c>
      <c r="F789" s="121"/>
      <c r="G789" s="121">
        <v>1</v>
      </c>
      <c r="H789" s="163">
        <v>57.989999999999995</v>
      </c>
      <c r="I789" s="191">
        <v>0.25</v>
      </c>
      <c r="J789" s="187">
        <f t="shared" si="24"/>
        <v>43.492499999999993</v>
      </c>
    </row>
    <row r="790" spans="1:10" ht="15.75">
      <c r="A790" s="53">
        <f t="shared" si="25"/>
        <v>786</v>
      </c>
      <c r="B790" s="119" t="s">
        <v>207</v>
      </c>
      <c r="C790" s="121">
        <v>5815</v>
      </c>
      <c r="D790" s="121" t="s">
        <v>1746</v>
      </c>
      <c r="E790" s="121" t="s">
        <v>211</v>
      </c>
      <c r="F790" s="121"/>
      <c r="G790" s="121">
        <v>1</v>
      </c>
      <c r="H790" s="163">
        <v>30.99</v>
      </c>
      <c r="I790" s="191">
        <v>0.25</v>
      </c>
      <c r="J790" s="187">
        <f t="shared" si="24"/>
        <v>23.2425</v>
      </c>
    </row>
    <row r="791" spans="1:10" ht="15.75">
      <c r="A791" s="53">
        <f t="shared" si="25"/>
        <v>787</v>
      </c>
      <c r="B791" s="119" t="s">
        <v>207</v>
      </c>
      <c r="C791" s="121" t="s">
        <v>1747</v>
      </c>
      <c r="D791" s="121" t="s">
        <v>1746</v>
      </c>
      <c r="E791" s="121" t="s">
        <v>211</v>
      </c>
      <c r="F791" s="121"/>
      <c r="G791" s="121">
        <v>1</v>
      </c>
      <c r="H791" s="163">
        <v>30.99</v>
      </c>
      <c r="I791" s="191">
        <v>0.25</v>
      </c>
      <c r="J791" s="187">
        <f t="shared" si="24"/>
        <v>23.2425</v>
      </c>
    </row>
    <row r="792" spans="1:10" ht="15.75">
      <c r="A792" s="53">
        <f t="shared" si="25"/>
        <v>788</v>
      </c>
      <c r="B792" s="119" t="s">
        <v>207</v>
      </c>
      <c r="C792" s="121">
        <v>5816</v>
      </c>
      <c r="D792" s="121" t="s">
        <v>1748</v>
      </c>
      <c r="E792" s="121" t="s">
        <v>211</v>
      </c>
      <c r="F792" s="121"/>
      <c r="G792" s="121">
        <v>1</v>
      </c>
      <c r="H792" s="163">
        <v>37.989999999999995</v>
      </c>
      <c r="I792" s="191">
        <v>0.25</v>
      </c>
      <c r="J792" s="187">
        <f t="shared" si="24"/>
        <v>28.492499999999996</v>
      </c>
    </row>
    <row r="793" spans="1:10" ht="15.75">
      <c r="A793" s="53">
        <f t="shared" si="25"/>
        <v>789</v>
      </c>
      <c r="B793" s="119" t="s">
        <v>207</v>
      </c>
      <c r="C793" s="121" t="s">
        <v>1749</v>
      </c>
      <c r="D793" s="121" t="s">
        <v>1750</v>
      </c>
      <c r="E793" s="121" t="s">
        <v>211</v>
      </c>
      <c r="F793" s="121"/>
      <c r="G793" s="121">
        <v>1</v>
      </c>
      <c r="H793" s="163">
        <v>13.5</v>
      </c>
      <c r="I793" s="191">
        <v>0.25</v>
      </c>
      <c r="J793" s="187">
        <f t="shared" si="24"/>
        <v>10.125</v>
      </c>
    </row>
    <row r="794" spans="1:10" ht="15.75">
      <c r="A794" s="53">
        <f t="shared" si="25"/>
        <v>790</v>
      </c>
      <c r="B794" s="119" t="s">
        <v>207</v>
      </c>
      <c r="C794" s="121" t="s">
        <v>1751</v>
      </c>
      <c r="D794" s="121" t="s">
        <v>1752</v>
      </c>
      <c r="E794" s="121" t="s">
        <v>211</v>
      </c>
      <c r="F794" s="121"/>
      <c r="G794" s="121">
        <v>1</v>
      </c>
      <c r="H794" s="163">
        <v>5.6899999999999995</v>
      </c>
      <c r="I794" s="191">
        <v>0.25</v>
      </c>
      <c r="J794" s="187">
        <f t="shared" si="24"/>
        <v>4.2675000000000001</v>
      </c>
    </row>
    <row r="795" spans="1:10" ht="15.75">
      <c r="A795" s="53">
        <f t="shared" si="25"/>
        <v>791</v>
      </c>
      <c r="B795" s="119" t="s">
        <v>207</v>
      </c>
      <c r="C795" s="121" t="s">
        <v>1753</v>
      </c>
      <c r="D795" s="121" t="s">
        <v>1754</v>
      </c>
      <c r="E795" s="121" t="s">
        <v>211</v>
      </c>
      <c r="F795" s="121"/>
      <c r="G795" s="121">
        <v>1</v>
      </c>
      <c r="H795" s="163">
        <v>64.989999999999995</v>
      </c>
      <c r="I795" s="191">
        <v>0.25</v>
      </c>
      <c r="J795" s="187">
        <f t="shared" si="24"/>
        <v>48.742499999999993</v>
      </c>
    </row>
    <row r="796" spans="1:10" ht="15.75">
      <c r="A796" s="53">
        <f t="shared" si="25"/>
        <v>792</v>
      </c>
      <c r="B796" s="119" t="s">
        <v>207</v>
      </c>
      <c r="C796" s="121" t="s">
        <v>1755</v>
      </c>
      <c r="D796" s="121" t="s">
        <v>1756</v>
      </c>
      <c r="E796" s="121" t="s">
        <v>211</v>
      </c>
      <c r="F796" s="121"/>
      <c r="G796" s="121">
        <v>1</v>
      </c>
      <c r="H796" s="163">
        <v>28.99</v>
      </c>
      <c r="I796" s="191">
        <v>0.25</v>
      </c>
      <c r="J796" s="187">
        <f t="shared" si="24"/>
        <v>21.7425</v>
      </c>
    </row>
    <row r="797" spans="1:10" ht="15.75">
      <c r="A797" s="53">
        <f t="shared" si="25"/>
        <v>793</v>
      </c>
      <c r="B797" s="119" t="s">
        <v>207</v>
      </c>
      <c r="C797" s="121" t="s">
        <v>1757</v>
      </c>
      <c r="D797" s="121" t="s">
        <v>1758</v>
      </c>
      <c r="E797" s="121" t="s">
        <v>211</v>
      </c>
      <c r="F797" s="121"/>
      <c r="G797" s="121">
        <v>1</v>
      </c>
      <c r="H797" s="163">
        <v>27.99</v>
      </c>
      <c r="I797" s="191">
        <v>0.25</v>
      </c>
      <c r="J797" s="187">
        <f t="shared" si="24"/>
        <v>20.9925</v>
      </c>
    </row>
    <row r="798" spans="1:10" ht="15.75">
      <c r="A798" s="53">
        <f t="shared" si="25"/>
        <v>794</v>
      </c>
      <c r="B798" s="119" t="s">
        <v>207</v>
      </c>
      <c r="C798" s="121" t="s">
        <v>1759</v>
      </c>
      <c r="D798" s="121" t="s">
        <v>1760</v>
      </c>
      <c r="E798" s="121" t="s">
        <v>211</v>
      </c>
      <c r="F798" s="121"/>
      <c r="G798" s="121">
        <v>1</v>
      </c>
      <c r="H798" s="163">
        <v>65.989999999999995</v>
      </c>
      <c r="I798" s="191">
        <v>0.25</v>
      </c>
      <c r="J798" s="187">
        <f t="shared" si="24"/>
        <v>49.492499999999993</v>
      </c>
    </row>
    <row r="799" spans="1:10" ht="30">
      <c r="A799" s="53">
        <f t="shared" si="25"/>
        <v>795</v>
      </c>
      <c r="B799" s="119" t="s">
        <v>207</v>
      </c>
      <c r="C799" s="121" t="s">
        <v>1761</v>
      </c>
      <c r="D799" s="121" t="s">
        <v>1762</v>
      </c>
      <c r="E799" s="121" t="s">
        <v>211</v>
      </c>
      <c r="F799" s="121"/>
      <c r="G799" s="121">
        <v>1</v>
      </c>
      <c r="H799" s="163">
        <v>72.989999999999995</v>
      </c>
      <c r="I799" s="191">
        <v>0.25</v>
      </c>
      <c r="J799" s="187">
        <f t="shared" si="24"/>
        <v>54.742499999999993</v>
      </c>
    </row>
    <row r="800" spans="1:10" ht="15.75">
      <c r="A800" s="53">
        <f t="shared" si="25"/>
        <v>796</v>
      </c>
      <c r="B800" s="119" t="s">
        <v>207</v>
      </c>
      <c r="C800" s="121" t="s">
        <v>1763</v>
      </c>
      <c r="D800" s="121" t="s">
        <v>1764</v>
      </c>
      <c r="E800" s="121" t="s">
        <v>211</v>
      </c>
      <c r="F800" s="121"/>
      <c r="G800" s="121">
        <v>1</v>
      </c>
      <c r="H800" s="163">
        <v>31.99</v>
      </c>
      <c r="I800" s="191">
        <v>0.25</v>
      </c>
      <c r="J800" s="187">
        <f t="shared" si="24"/>
        <v>23.9925</v>
      </c>
    </row>
    <row r="801" spans="1:10" ht="15.75">
      <c r="A801" s="53">
        <f t="shared" si="25"/>
        <v>797</v>
      </c>
      <c r="B801" s="119" t="s">
        <v>207</v>
      </c>
      <c r="C801" s="121" t="s">
        <v>1765</v>
      </c>
      <c r="D801" s="121" t="s">
        <v>1766</v>
      </c>
      <c r="E801" s="121" t="s">
        <v>211</v>
      </c>
      <c r="F801" s="121"/>
      <c r="G801" s="121">
        <v>1</v>
      </c>
      <c r="H801" s="163">
        <v>50.989999999999995</v>
      </c>
      <c r="I801" s="191">
        <v>0.25</v>
      </c>
      <c r="J801" s="187">
        <f t="shared" si="24"/>
        <v>38.242499999999993</v>
      </c>
    </row>
    <row r="802" spans="1:10" ht="15.75">
      <c r="A802" s="53">
        <f t="shared" si="25"/>
        <v>798</v>
      </c>
      <c r="B802" s="119" t="s">
        <v>207</v>
      </c>
      <c r="C802" s="121" t="s">
        <v>1767</v>
      </c>
      <c r="D802" s="121" t="s">
        <v>1768</v>
      </c>
      <c r="E802" s="121" t="s">
        <v>211</v>
      </c>
      <c r="F802" s="121"/>
      <c r="G802" s="121">
        <v>1</v>
      </c>
      <c r="H802" s="163">
        <v>49.489999999999995</v>
      </c>
      <c r="I802" s="191">
        <v>0.25</v>
      </c>
      <c r="J802" s="187">
        <f t="shared" si="24"/>
        <v>37.117499999999993</v>
      </c>
    </row>
    <row r="803" spans="1:10" ht="15.75">
      <c r="A803" s="53">
        <f t="shared" si="25"/>
        <v>799</v>
      </c>
      <c r="B803" s="119" t="s">
        <v>207</v>
      </c>
      <c r="C803" s="121" t="s">
        <v>1769</v>
      </c>
      <c r="D803" s="121" t="s">
        <v>1770</v>
      </c>
      <c r="E803" s="121" t="s">
        <v>211</v>
      </c>
      <c r="F803" s="121"/>
      <c r="G803" s="121">
        <v>1</v>
      </c>
      <c r="H803" s="163">
        <v>32.989999999999995</v>
      </c>
      <c r="I803" s="191">
        <v>0.25</v>
      </c>
      <c r="J803" s="187">
        <f t="shared" si="24"/>
        <v>24.742499999999996</v>
      </c>
    </row>
    <row r="804" spans="1:10" ht="15.75">
      <c r="A804" s="53">
        <f t="shared" si="25"/>
        <v>800</v>
      </c>
      <c r="B804" s="119" t="s">
        <v>207</v>
      </c>
      <c r="C804" s="121">
        <v>5821</v>
      </c>
      <c r="D804" s="121" t="s">
        <v>1771</v>
      </c>
      <c r="E804" s="121" t="s">
        <v>211</v>
      </c>
      <c r="F804" s="121"/>
      <c r="G804" s="121">
        <v>1</v>
      </c>
      <c r="H804" s="163">
        <v>47.989999999999995</v>
      </c>
      <c r="I804" s="191">
        <v>0.25</v>
      </c>
      <c r="J804" s="187">
        <f t="shared" si="24"/>
        <v>35.992499999999993</v>
      </c>
    </row>
    <row r="805" spans="1:10" ht="15.75">
      <c r="A805" s="53">
        <f t="shared" si="25"/>
        <v>801</v>
      </c>
      <c r="B805" s="119" t="s">
        <v>207</v>
      </c>
      <c r="C805" s="121" t="s">
        <v>1772</v>
      </c>
      <c r="D805" s="121" t="s">
        <v>1773</v>
      </c>
      <c r="E805" s="121" t="s">
        <v>211</v>
      </c>
      <c r="F805" s="121"/>
      <c r="G805" s="121">
        <v>1</v>
      </c>
      <c r="H805" s="163">
        <v>52.99</v>
      </c>
      <c r="I805" s="191">
        <v>0.25</v>
      </c>
      <c r="J805" s="187">
        <f t="shared" si="24"/>
        <v>39.7425</v>
      </c>
    </row>
    <row r="806" spans="1:10" ht="15.75">
      <c r="A806" s="53">
        <f t="shared" si="25"/>
        <v>802</v>
      </c>
      <c r="B806" s="119" t="s">
        <v>207</v>
      </c>
      <c r="C806" s="121" t="s">
        <v>1774</v>
      </c>
      <c r="D806" s="121" t="s">
        <v>1775</v>
      </c>
      <c r="E806" s="121" t="s">
        <v>211</v>
      </c>
      <c r="F806" s="121"/>
      <c r="G806" s="121">
        <v>1</v>
      </c>
      <c r="H806" s="163">
        <v>33.5</v>
      </c>
      <c r="I806" s="191">
        <v>0.25</v>
      </c>
      <c r="J806" s="187">
        <f t="shared" si="24"/>
        <v>25.125</v>
      </c>
    </row>
    <row r="807" spans="1:10" ht="15.75">
      <c r="A807" s="53">
        <f t="shared" si="25"/>
        <v>803</v>
      </c>
      <c r="B807" s="119" t="s">
        <v>207</v>
      </c>
      <c r="C807" s="121" t="s">
        <v>1776</v>
      </c>
      <c r="D807" s="121" t="s">
        <v>1777</v>
      </c>
      <c r="E807" s="121" t="s">
        <v>211</v>
      </c>
      <c r="F807" s="121"/>
      <c r="G807" s="121">
        <v>1</v>
      </c>
      <c r="H807" s="163">
        <v>30.5</v>
      </c>
      <c r="I807" s="191">
        <v>0.25</v>
      </c>
      <c r="J807" s="187">
        <f t="shared" si="24"/>
        <v>22.875</v>
      </c>
    </row>
    <row r="808" spans="1:10" ht="15.75">
      <c r="A808" s="53">
        <f t="shared" si="25"/>
        <v>804</v>
      </c>
      <c r="B808" s="119" t="s">
        <v>207</v>
      </c>
      <c r="C808" s="121" t="s">
        <v>1778</v>
      </c>
      <c r="D808" s="121" t="s">
        <v>1779</v>
      </c>
      <c r="E808" s="121" t="s">
        <v>211</v>
      </c>
      <c r="F808" s="121"/>
      <c r="G808" s="121">
        <v>1</v>
      </c>
      <c r="H808" s="163">
        <v>51.989999999999995</v>
      </c>
      <c r="I808" s="191">
        <v>0.25</v>
      </c>
      <c r="J808" s="187">
        <f t="shared" si="24"/>
        <v>38.992499999999993</v>
      </c>
    </row>
    <row r="809" spans="1:10" ht="15.75">
      <c r="A809" s="53">
        <f t="shared" si="25"/>
        <v>805</v>
      </c>
      <c r="B809" s="119" t="s">
        <v>207</v>
      </c>
      <c r="C809" s="121">
        <v>5853</v>
      </c>
      <c r="D809" s="121" t="s">
        <v>1780</v>
      </c>
      <c r="E809" s="121" t="s">
        <v>211</v>
      </c>
      <c r="F809" s="121"/>
      <c r="G809" s="121">
        <v>1</v>
      </c>
      <c r="H809" s="163">
        <v>69.989999999999995</v>
      </c>
      <c r="I809" s="191">
        <v>0.25</v>
      </c>
      <c r="J809" s="187">
        <f t="shared" si="24"/>
        <v>52.492499999999993</v>
      </c>
    </row>
    <row r="810" spans="1:10" ht="15.75">
      <c r="A810" s="53">
        <f t="shared" si="25"/>
        <v>806</v>
      </c>
      <c r="B810" s="119" t="s">
        <v>207</v>
      </c>
      <c r="C810" s="121">
        <v>5869</v>
      </c>
      <c r="D810" s="121" t="s">
        <v>1781</v>
      </c>
      <c r="E810" s="121" t="s">
        <v>211</v>
      </c>
      <c r="F810" s="121"/>
      <c r="G810" s="121">
        <v>1</v>
      </c>
      <c r="H810" s="163">
        <v>82.99</v>
      </c>
      <c r="I810" s="191">
        <v>0.25</v>
      </c>
      <c r="J810" s="187">
        <f t="shared" si="24"/>
        <v>62.242499999999993</v>
      </c>
    </row>
    <row r="811" spans="1:10" ht="15.75">
      <c r="A811" s="53">
        <f t="shared" si="25"/>
        <v>807</v>
      </c>
      <c r="B811" s="119" t="s">
        <v>207</v>
      </c>
      <c r="C811" s="121" t="s">
        <v>1782</v>
      </c>
      <c r="D811" s="121" t="s">
        <v>1783</v>
      </c>
      <c r="E811" s="121" t="s">
        <v>211</v>
      </c>
      <c r="F811" s="121"/>
      <c r="G811" s="121">
        <v>1</v>
      </c>
      <c r="H811" s="163">
        <v>89.99</v>
      </c>
      <c r="I811" s="191">
        <v>0.25</v>
      </c>
      <c r="J811" s="187">
        <f t="shared" si="24"/>
        <v>67.492499999999993</v>
      </c>
    </row>
    <row r="812" spans="1:10" ht="15.75">
      <c r="A812" s="53">
        <f t="shared" si="25"/>
        <v>808</v>
      </c>
      <c r="B812" s="119" t="s">
        <v>207</v>
      </c>
      <c r="C812" s="121" t="s">
        <v>1784</v>
      </c>
      <c r="D812" s="121" t="s">
        <v>1783</v>
      </c>
      <c r="E812" s="121" t="s">
        <v>211</v>
      </c>
      <c r="F812" s="121"/>
      <c r="G812" s="121">
        <v>1</v>
      </c>
      <c r="H812" s="163">
        <v>88.99</v>
      </c>
      <c r="I812" s="191">
        <v>0.25</v>
      </c>
      <c r="J812" s="187">
        <f t="shared" si="24"/>
        <v>66.742499999999993</v>
      </c>
    </row>
    <row r="813" spans="1:10" ht="15.75">
      <c r="A813" s="53">
        <f t="shared" si="25"/>
        <v>809</v>
      </c>
      <c r="B813" s="119" t="s">
        <v>207</v>
      </c>
      <c r="C813" s="121" t="s">
        <v>1785</v>
      </c>
      <c r="D813" s="121" t="s">
        <v>1786</v>
      </c>
      <c r="E813" s="121" t="s">
        <v>211</v>
      </c>
      <c r="F813" s="121"/>
      <c r="G813" s="121">
        <v>1</v>
      </c>
      <c r="H813" s="163">
        <v>69</v>
      </c>
      <c r="I813" s="191">
        <v>0.25</v>
      </c>
      <c r="J813" s="187">
        <f t="shared" si="24"/>
        <v>51.75</v>
      </c>
    </row>
    <row r="814" spans="1:10" ht="15.75">
      <c r="A814" s="53">
        <f t="shared" si="25"/>
        <v>810</v>
      </c>
      <c r="B814" s="119" t="s">
        <v>207</v>
      </c>
      <c r="C814" s="121">
        <v>5898</v>
      </c>
      <c r="D814" s="121" t="s">
        <v>1787</v>
      </c>
      <c r="E814" s="121" t="s">
        <v>211</v>
      </c>
      <c r="F814" s="121"/>
      <c r="G814" s="121">
        <v>1</v>
      </c>
      <c r="H814" s="163">
        <v>123.99</v>
      </c>
      <c r="I814" s="191">
        <v>0.25</v>
      </c>
      <c r="J814" s="187">
        <f t="shared" si="24"/>
        <v>92.992499999999993</v>
      </c>
    </row>
    <row r="815" spans="1:10" ht="15.75">
      <c r="A815" s="53">
        <f t="shared" si="25"/>
        <v>811</v>
      </c>
      <c r="B815" s="119" t="s">
        <v>207</v>
      </c>
      <c r="C815" s="121" t="s">
        <v>1788</v>
      </c>
      <c r="D815" s="121" t="s">
        <v>1789</v>
      </c>
      <c r="E815" s="121" t="s">
        <v>211</v>
      </c>
      <c r="F815" s="121"/>
      <c r="G815" s="121">
        <v>1</v>
      </c>
      <c r="H815" s="163">
        <v>12.5</v>
      </c>
      <c r="I815" s="191">
        <v>0.25</v>
      </c>
      <c r="J815" s="187">
        <f t="shared" si="24"/>
        <v>9.375</v>
      </c>
    </row>
    <row r="816" spans="1:10" ht="15.75">
      <c r="A816" s="53">
        <f t="shared" si="25"/>
        <v>812</v>
      </c>
      <c r="B816" s="119" t="s">
        <v>207</v>
      </c>
      <c r="C816" s="121">
        <v>5899</v>
      </c>
      <c r="D816" s="121" t="s">
        <v>1790</v>
      </c>
      <c r="E816" s="121" t="s">
        <v>211</v>
      </c>
      <c r="F816" s="121"/>
      <c r="G816" s="121">
        <v>1</v>
      </c>
      <c r="H816" s="163">
        <v>11.989999999999998</v>
      </c>
      <c r="I816" s="191">
        <v>0.25</v>
      </c>
      <c r="J816" s="187">
        <f t="shared" si="24"/>
        <v>8.9924999999999997</v>
      </c>
    </row>
    <row r="817" spans="1:10" ht="15.75">
      <c r="A817" s="53">
        <f t="shared" si="25"/>
        <v>813</v>
      </c>
      <c r="B817" s="119" t="s">
        <v>207</v>
      </c>
      <c r="C817" s="121" t="s">
        <v>1791</v>
      </c>
      <c r="D817" s="121" t="s">
        <v>1792</v>
      </c>
      <c r="E817" s="121" t="s">
        <v>211</v>
      </c>
      <c r="F817" s="121"/>
      <c r="G817" s="121">
        <v>1</v>
      </c>
      <c r="H817" s="163">
        <v>12.5</v>
      </c>
      <c r="I817" s="191">
        <v>0.25</v>
      </c>
      <c r="J817" s="187">
        <f t="shared" si="24"/>
        <v>9.375</v>
      </c>
    </row>
    <row r="818" spans="1:10" ht="15.75">
      <c r="A818" s="53">
        <f t="shared" si="25"/>
        <v>814</v>
      </c>
      <c r="B818" s="119" t="s">
        <v>207</v>
      </c>
      <c r="C818" s="121" t="s">
        <v>1793</v>
      </c>
      <c r="D818" s="121" t="s">
        <v>1794</v>
      </c>
      <c r="E818" s="121" t="s">
        <v>211</v>
      </c>
      <c r="F818" s="121"/>
      <c r="G818" s="121">
        <v>1</v>
      </c>
      <c r="H818" s="163">
        <v>113.99</v>
      </c>
      <c r="I818" s="191">
        <v>0.25</v>
      </c>
      <c r="J818" s="187">
        <f t="shared" si="24"/>
        <v>85.492499999999993</v>
      </c>
    </row>
    <row r="819" spans="1:10" ht="30">
      <c r="A819" s="53">
        <f t="shared" si="25"/>
        <v>815</v>
      </c>
      <c r="B819" s="119" t="s">
        <v>207</v>
      </c>
      <c r="C819" s="121" t="s">
        <v>1795</v>
      </c>
      <c r="D819" s="121" t="s">
        <v>1796</v>
      </c>
      <c r="E819" s="121" t="s">
        <v>211</v>
      </c>
      <c r="F819" s="121"/>
      <c r="G819" s="121">
        <v>1</v>
      </c>
      <c r="H819" s="163">
        <v>184.98999999999998</v>
      </c>
      <c r="I819" s="191">
        <v>0.25</v>
      </c>
      <c r="J819" s="187">
        <f t="shared" si="24"/>
        <v>138.74249999999998</v>
      </c>
    </row>
    <row r="820" spans="1:10" ht="15.75">
      <c r="A820" s="53">
        <f t="shared" si="25"/>
        <v>816</v>
      </c>
      <c r="B820" s="119" t="s">
        <v>207</v>
      </c>
      <c r="C820" s="121" t="s">
        <v>1797</v>
      </c>
      <c r="D820" s="121" t="s">
        <v>1798</v>
      </c>
      <c r="E820" s="121" t="s">
        <v>211</v>
      </c>
      <c r="F820" s="121"/>
      <c r="G820" s="121">
        <v>1</v>
      </c>
      <c r="H820" s="163">
        <v>51.989999999999995</v>
      </c>
      <c r="I820" s="191">
        <v>0.25</v>
      </c>
      <c r="J820" s="187">
        <f t="shared" si="24"/>
        <v>38.992499999999993</v>
      </c>
    </row>
    <row r="821" spans="1:10" ht="15.75">
      <c r="A821" s="53">
        <f t="shared" si="25"/>
        <v>817</v>
      </c>
      <c r="B821" s="119" t="s">
        <v>207</v>
      </c>
      <c r="C821" s="121" t="s">
        <v>1799</v>
      </c>
      <c r="D821" s="121" t="s">
        <v>1800</v>
      </c>
      <c r="E821" s="121" t="s">
        <v>211</v>
      </c>
      <c r="F821" s="121"/>
      <c r="G821" s="121">
        <v>1</v>
      </c>
      <c r="H821" s="163">
        <v>68.989999999999995</v>
      </c>
      <c r="I821" s="191">
        <v>0.25</v>
      </c>
      <c r="J821" s="187">
        <f t="shared" si="24"/>
        <v>51.742499999999993</v>
      </c>
    </row>
    <row r="822" spans="1:10" ht="15.75">
      <c r="A822" s="53">
        <f t="shared" si="25"/>
        <v>818</v>
      </c>
      <c r="B822" s="119" t="s">
        <v>207</v>
      </c>
      <c r="C822" s="121" t="s">
        <v>1801</v>
      </c>
      <c r="D822" s="121" t="s">
        <v>1802</v>
      </c>
      <c r="E822" s="121" t="s">
        <v>211</v>
      </c>
      <c r="F822" s="121"/>
      <c r="G822" s="121">
        <v>1</v>
      </c>
      <c r="H822" s="163">
        <v>203.98999999999998</v>
      </c>
      <c r="I822" s="191">
        <v>0.25</v>
      </c>
      <c r="J822" s="187">
        <f t="shared" si="24"/>
        <v>152.99249999999998</v>
      </c>
    </row>
    <row r="823" spans="1:10" ht="15.75">
      <c r="A823" s="53">
        <f t="shared" si="25"/>
        <v>819</v>
      </c>
      <c r="B823" s="119" t="s">
        <v>207</v>
      </c>
      <c r="C823" s="121" t="s">
        <v>1803</v>
      </c>
      <c r="D823" s="121" t="s">
        <v>1804</v>
      </c>
      <c r="E823" s="121" t="s">
        <v>211</v>
      </c>
      <c r="F823" s="121"/>
      <c r="G823" s="121">
        <v>1</v>
      </c>
      <c r="H823" s="163">
        <v>29.99</v>
      </c>
      <c r="I823" s="191">
        <v>0.25</v>
      </c>
      <c r="J823" s="187">
        <f t="shared" si="24"/>
        <v>22.4925</v>
      </c>
    </row>
    <row r="824" spans="1:10" ht="15.75">
      <c r="A824" s="53">
        <f t="shared" si="25"/>
        <v>820</v>
      </c>
      <c r="B824" s="119" t="s">
        <v>207</v>
      </c>
      <c r="C824" s="121" t="s">
        <v>1805</v>
      </c>
      <c r="D824" s="121" t="s">
        <v>1806</v>
      </c>
      <c r="E824" s="121" t="s">
        <v>211</v>
      </c>
      <c r="F824" s="121"/>
      <c r="G824" s="121">
        <v>1</v>
      </c>
      <c r="H824" s="163">
        <v>143.99</v>
      </c>
      <c r="I824" s="191">
        <v>0.25</v>
      </c>
      <c r="J824" s="187">
        <f t="shared" si="24"/>
        <v>107.99250000000001</v>
      </c>
    </row>
    <row r="825" spans="1:10" ht="15.75">
      <c r="A825" s="53">
        <f t="shared" si="25"/>
        <v>821</v>
      </c>
      <c r="B825" s="119" t="s">
        <v>207</v>
      </c>
      <c r="C825" s="121" t="s">
        <v>1807</v>
      </c>
      <c r="D825" s="121" t="s">
        <v>1808</v>
      </c>
      <c r="E825" s="121" t="s">
        <v>211</v>
      </c>
      <c r="F825" s="121"/>
      <c r="G825" s="121">
        <v>1</v>
      </c>
      <c r="H825" s="163">
        <v>245.99</v>
      </c>
      <c r="I825" s="191">
        <v>0.25</v>
      </c>
      <c r="J825" s="187">
        <f t="shared" si="24"/>
        <v>184.49250000000001</v>
      </c>
    </row>
    <row r="826" spans="1:10" ht="15.75">
      <c r="A826" s="53">
        <f t="shared" si="25"/>
        <v>822</v>
      </c>
      <c r="B826" s="119" t="s">
        <v>207</v>
      </c>
      <c r="C826" s="121" t="s">
        <v>1809</v>
      </c>
      <c r="D826" s="121" t="s">
        <v>1810</v>
      </c>
      <c r="E826" s="121" t="s">
        <v>211</v>
      </c>
      <c r="F826" s="121"/>
      <c r="G826" s="121">
        <v>1</v>
      </c>
      <c r="H826" s="163">
        <v>100.99</v>
      </c>
      <c r="I826" s="191">
        <v>0.25</v>
      </c>
      <c r="J826" s="187">
        <f t="shared" si="24"/>
        <v>75.742499999999993</v>
      </c>
    </row>
    <row r="827" spans="1:10" ht="15.75">
      <c r="A827" s="53">
        <f t="shared" si="25"/>
        <v>823</v>
      </c>
      <c r="B827" s="119" t="s">
        <v>207</v>
      </c>
      <c r="C827" s="121" t="s">
        <v>1811</v>
      </c>
      <c r="D827" s="121" t="s">
        <v>1812</v>
      </c>
      <c r="E827" s="121" t="s">
        <v>211</v>
      </c>
      <c r="F827" s="121"/>
      <c r="G827" s="121">
        <v>1</v>
      </c>
      <c r="H827" s="163">
        <v>117.99</v>
      </c>
      <c r="I827" s="191">
        <v>0.25</v>
      </c>
      <c r="J827" s="187">
        <f t="shared" si="24"/>
        <v>88.492499999999993</v>
      </c>
    </row>
    <row r="828" spans="1:10" ht="30">
      <c r="A828" s="53">
        <f t="shared" si="25"/>
        <v>824</v>
      </c>
      <c r="B828" s="119" t="s">
        <v>207</v>
      </c>
      <c r="C828" s="121" t="s">
        <v>1813</v>
      </c>
      <c r="D828" s="121" t="s">
        <v>1814</v>
      </c>
      <c r="E828" s="121" t="s">
        <v>211</v>
      </c>
      <c r="F828" s="121"/>
      <c r="G828" s="121">
        <v>1</v>
      </c>
      <c r="H828" s="163">
        <v>358.99</v>
      </c>
      <c r="I828" s="191">
        <v>0.25</v>
      </c>
      <c r="J828" s="187">
        <f t="shared" si="24"/>
        <v>269.24250000000001</v>
      </c>
    </row>
    <row r="829" spans="1:10" ht="15.75">
      <c r="A829" s="53">
        <f t="shared" si="25"/>
        <v>825</v>
      </c>
      <c r="B829" s="119" t="s">
        <v>207</v>
      </c>
      <c r="C829" s="121" t="s">
        <v>1815</v>
      </c>
      <c r="D829" s="121" t="s">
        <v>1816</v>
      </c>
      <c r="E829" s="121" t="s">
        <v>211</v>
      </c>
      <c r="F829" s="121"/>
      <c r="G829" s="121">
        <v>1</v>
      </c>
      <c r="H829" s="163">
        <v>26.99</v>
      </c>
      <c r="I829" s="191">
        <v>0.25</v>
      </c>
      <c r="J829" s="187">
        <f t="shared" si="24"/>
        <v>20.2425</v>
      </c>
    </row>
    <row r="830" spans="1:10" ht="15.75">
      <c r="A830" s="53">
        <f t="shared" si="25"/>
        <v>826</v>
      </c>
      <c r="B830" s="119" t="s">
        <v>207</v>
      </c>
      <c r="C830" s="121" t="s">
        <v>1817</v>
      </c>
      <c r="D830" s="121" t="s">
        <v>1818</v>
      </c>
      <c r="E830" s="121" t="s">
        <v>211</v>
      </c>
      <c r="F830" s="121"/>
      <c r="G830" s="121">
        <v>1</v>
      </c>
      <c r="H830" s="163">
        <v>24.99</v>
      </c>
      <c r="I830" s="191">
        <v>0.25</v>
      </c>
      <c r="J830" s="187">
        <f t="shared" si="24"/>
        <v>18.7425</v>
      </c>
    </row>
    <row r="831" spans="1:10" ht="15.75">
      <c r="A831" s="53">
        <f t="shared" si="25"/>
        <v>827</v>
      </c>
      <c r="B831" s="119" t="s">
        <v>207</v>
      </c>
      <c r="C831" s="121" t="s">
        <v>1819</v>
      </c>
      <c r="D831" s="121" t="s">
        <v>1820</v>
      </c>
      <c r="E831" s="121" t="s">
        <v>211</v>
      </c>
      <c r="F831" s="121"/>
      <c r="G831" s="121">
        <v>1</v>
      </c>
      <c r="H831" s="163">
        <v>62.99</v>
      </c>
      <c r="I831" s="191">
        <v>0.25</v>
      </c>
      <c r="J831" s="187">
        <f t="shared" si="24"/>
        <v>47.2425</v>
      </c>
    </row>
    <row r="832" spans="1:10" ht="15.75">
      <c r="A832" s="53">
        <f t="shared" si="25"/>
        <v>828</v>
      </c>
      <c r="B832" s="119" t="s">
        <v>207</v>
      </c>
      <c r="C832" s="121" t="s">
        <v>1821</v>
      </c>
      <c r="D832" s="121" t="s">
        <v>1822</v>
      </c>
      <c r="E832" s="121" t="s">
        <v>211</v>
      </c>
      <c r="F832" s="121"/>
      <c r="G832" s="121">
        <v>1</v>
      </c>
      <c r="H832" s="163">
        <v>69.989999999999995</v>
      </c>
      <c r="I832" s="191">
        <v>0.25</v>
      </c>
      <c r="J832" s="187">
        <f t="shared" si="24"/>
        <v>52.492499999999993</v>
      </c>
    </row>
    <row r="833" spans="1:10" ht="15.75">
      <c r="A833" s="53">
        <f t="shared" si="25"/>
        <v>829</v>
      </c>
      <c r="B833" s="119" t="s">
        <v>207</v>
      </c>
      <c r="C833" s="54" t="s">
        <v>1823</v>
      </c>
      <c r="D833" s="54" t="s">
        <v>1824</v>
      </c>
      <c r="E833" s="121" t="s">
        <v>211</v>
      </c>
      <c r="F833" s="54"/>
      <c r="G833" s="121">
        <v>1</v>
      </c>
      <c r="H833" s="163">
        <v>119.99</v>
      </c>
      <c r="I833" s="191">
        <v>0.25</v>
      </c>
      <c r="J833" s="187">
        <f t="shared" si="24"/>
        <v>89.992499999999993</v>
      </c>
    </row>
    <row r="834" spans="1:10" ht="15.75">
      <c r="A834" s="53">
        <f t="shared" si="25"/>
        <v>830</v>
      </c>
      <c r="B834" s="119" t="s">
        <v>207</v>
      </c>
      <c r="C834" s="54" t="s">
        <v>1825</v>
      </c>
      <c r="D834" s="54" t="s">
        <v>1826</v>
      </c>
      <c r="E834" s="121" t="s">
        <v>211</v>
      </c>
      <c r="F834" s="54"/>
      <c r="G834" s="121">
        <v>1</v>
      </c>
      <c r="H834" s="163">
        <v>121</v>
      </c>
      <c r="I834" s="191">
        <v>0.25</v>
      </c>
      <c r="J834" s="187">
        <f t="shared" si="24"/>
        <v>90.75</v>
      </c>
    </row>
    <row r="835" spans="1:10" ht="15.75">
      <c r="A835" s="53">
        <f t="shared" si="25"/>
        <v>831</v>
      </c>
      <c r="B835" s="119" t="s">
        <v>207</v>
      </c>
      <c r="C835" s="121" t="s">
        <v>1827</v>
      </c>
      <c r="D835" s="121" t="s">
        <v>1826</v>
      </c>
      <c r="E835" s="121" t="s">
        <v>211</v>
      </c>
      <c r="F835" s="121"/>
      <c r="G835" s="121">
        <v>1</v>
      </c>
      <c r="H835" s="163">
        <v>185</v>
      </c>
      <c r="I835" s="191">
        <v>0.25</v>
      </c>
      <c r="J835" s="187">
        <f t="shared" ref="J835:J898" si="26">H835*(1-I835)</f>
        <v>138.75</v>
      </c>
    </row>
    <row r="836" spans="1:10" ht="15.75">
      <c r="A836" s="53">
        <f t="shared" si="25"/>
        <v>832</v>
      </c>
      <c r="B836" s="119" t="s">
        <v>207</v>
      </c>
      <c r="C836" s="121" t="s">
        <v>1828</v>
      </c>
      <c r="D836" s="121" t="s">
        <v>1829</v>
      </c>
      <c r="E836" s="121" t="s">
        <v>211</v>
      </c>
      <c r="F836" s="121"/>
      <c r="G836" s="121">
        <v>1</v>
      </c>
      <c r="H836" s="163">
        <v>129</v>
      </c>
      <c r="I836" s="191">
        <v>0.25</v>
      </c>
      <c r="J836" s="187">
        <f t="shared" si="26"/>
        <v>96.75</v>
      </c>
    </row>
    <row r="837" spans="1:10" ht="15.75">
      <c r="A837" s="53">
        <f t="shared" si="25"/>
        <v>833</v>
      </c>
      <c r="B837" s="119" t="s">
        <v>207</v>
      </c>
      <c r="C837" s="121" t="s">
        <v>1830</v>
      </c>
      <c r="D837" s="121" t="s">
        <v>1831</v>
      </c>
      <c r="E837" s="121" t="s">
        <v>211</v>
      </c>
      <c r="F837" s="121"/>
      <c r="G837" s="121">
        <v>1</v>
      </c>
      <c r="H837" s="163">
        <v>119.99</v>
      </c>
      <c r="I837" s="191">
        <v>0.25</v>
      </c>
      <c r="J837" s="187">
        <f t="shared" si="26"/>
        <v>89.992499999999993</v>
      </c>
    </row>
    <row r="838" spans="1:10" ht="15.75">
      <c r="A838" s="53">
        <f t="shared" si="25"/>
        <v>834</v>
      </c>
      <c r="B838" s="119" t="s">
        <v>207</v>
      </c>
      <c r="C838" s="121" t="s">
        <v>1832</v>
      </c>
      <c r="D838" s="121" t="s">
        <v>1833</v>
      </c>
      <c r="E838" s="121" t="s">
        <v>211</v>
      </c>
      <c r="F838" s="121"/>
      <c r="G838" s="121">
        <v>1</v>
      </c>
      <c r="H838" s="163">
        <v>129.98999999999998</v>
      </c>
      <c r="I838" s="191">
        <v>0.25</v>
      </c>
      <c r="J838" s="187">
        <f t="shared" si="26"/>
        <v>97.492499999999978</v>
      </c>
    </row>
    <row r="839" spans="1:10" ht="15.75">
      <c r="A839" s="53">
        <f t="shared" ref="A839:A902" si="27">A838+1</f>
        <v>835</v>
      </c>
      <c r="B839" s="119" t="s">
        <v>207</v>
      </c>
      <c r="C839" s="121" t="s">
        <v>1834</v>
      </c>
      <c r="D839" s="121" t="s">
        <v>1835</v>
      </c>
      <c r="E839" s="121" t="s">
        <v>211</v>
      </c>
      <c r="F839" s="121"/>
      <c r="G839" s="121">
        <v>1</v>
      </c>
      <c r="H839" s="163">
        <v>119.99</v>
      </c>
      <c r="I839" s="191">
        <v>0.25</v>
      </c>
      <c r="J839" s="187">
        <f t="shared" si="26"/>
        <v>89.992499999999993</v>
      </c>
    </row>
    <row r="840" spans="1:10" ht="15.75">
      <c r="A840" s="53">
        <f t="shared" si="27"/>
        <v>836</v>
      </c>
      <c r="B840" s="119" t="s">
        <v>207</v>
      </c>
      <c r="C840" s="121" t="s">
        <v>1836</v>
      </c>
      <c r="D840" s="121" t="s">
        <v>1837</v>
      </c>
      <c r="E840" s="121" t="s">
        <v>211</v>
      </c>
      <c r="F840" s="121"/>
      <c r="G840" s="121">
        <v>1</v>
      </c>
      <c r="H840" s="163">
        <v>8.39</v>
      </c>
      <c r="I840" s="191">
        <v>0.25</v>
      </c>
      <c r="J840" s="187">
        <f t="shared" si="26"/>
        <v>6.2925000000000004</v>
      </c>
    </row>
    <row r="841" spans="1:10" ht="15.75">
      <c r="A841" s="53">
        <f t="shared" si="27"/>
        <v>837</v>
      </c>
      <c r="B841" s="119" t="s">
        <v>207</v>
      </c>
      <c r="C841" s="121" t="s">
        <v>1838</v>
      </c>
      <c r="D841" s="121" t="s">
        <v>1839</v>
      </c>
      <c r="E841" s="121" t="s">
        <v>211</v>
      </c>
      <c r="F841" s="121"/>
      <c r="G841" s="121">
        <v>1</v>
      </c>
      <c r="H841" s="163">
        <v>131.99</v>
      </c>
      <c r="I841" s="191">
        <v>0.25</v>
      </c>
      <c r="J841" s="187">
        <f t="shared" si="26"/>
        <v>98.992500000000007</v>
      </c>
    </row>
    <row r="842" spans="1:10" ht="15.75">
      <c r="A842" s="53">
        <f t="shared" si="27"/>
        <v>838</v>
      </c>
      <c r="B842" s="119" t="s">
        <v>207</v>
      </c>
      <c r="C842" s="121" t="s">
        <v>1840</v>
      </c>
      <c r="D842" s="121" t="s">
        <v>1841</v>
      </c>
      <c r="E842" s="121" t="s">
        <v>211</v>
      </c>
      <c r="F842" s="121"/>
      <c r="G842" s="121">
        <v>1</v>
      </c>
      <c r="H842" s="163">
        <v>149</v>
      </c>
      <c r="I842" s="191">
        <v>0.25</v>
      </c>
      <c r="J842" s="187">
        <f t="shared" si="26"/>
        <v>111.75</v>
      </c>
    </row>
    <row r="843" spans="1:10" ht="15.75">
      <c r="A843" s="53">
        <f t="shared" si="27"/>
        <v>839</v>
      </c>
      <c r="B843" s="119" t="s">
        <v>207</v>
      </c>
      <c r="C843" s="121" t="s">
        <v>1842</v>
      </c>
      <c r="D843" s="121" t="s">
        <v>1843</v>
      </c>
      <c r="E843" s="121" t="s">
        <v>211</v>
      </c>
      <c r="F843" s="121"/>
      <c r="G843" s="121">
        <v>1</v>
      </c>
      <c r="H843" s="163">
        <v>11.5</v>
      </c>
      <c r="I843" s="191">
        <v>0.25</v>
      </c>
      <c r="J843" s="187">
        <f t="shared" si="26"/>
        <v>8.625</v>
      </c>
    </row>
    <row r="844" spans="1:10" ht="15.75">
      <c r="A844" s="53">
        <f t="shared" si="27"/>
        <v>840</v>
      </c>
      <c r="B844" s="119" t="s">
        <v>207</v>
      </c>
      <c r="C844" s="121" t="s">
        <v>1844</v>
      </c>
      <c r="D844" s="121" t="s">
        <v>1845</v>
      </c>
      <c r="E844" s="121" t="s">
        <v>211</v>
      </c>
      <c r="F844" s="121"/>
      <c r="G844" s="121">
        <v>1</v>
      </c>
      <c r="H844" s="163">
        <v>119.99</v>
      </c>
      <c r="I844" s="191">
        <v>0.25</v>
      </c>
      <c r="J844" s="187">
        <f t="shared" si="26"/>
        <v>89.992499999999993</v>
      </c>
    </row>
    <row r="845" spans="1:10" ht="15.75">
      <c r="A845" s="53">
        <f t="shared" si="27"/>
        <v>841</v>
      </c>
      <c r="B845" s="119" t="s">
        <v>207</v>
      </c>
      <c r="C845" s="121" t="s">
        <v>1832</v>
      </c>
      <c r="D845" s="121" t="s">
        <v>1833</v>
      </c>
      <c r="E845" s="121" t="s">
        <v>211</v>
      </c>
      <c r="F845" s="121"/>
      <c r="G845" s="121">
        <v>1</v>
      </c>
      <c r="H845" s="163">
        <v>129.99</v>
      </c>
      <c r="I845" s="191">
        <v>0.25</v>
      </c>
      <c r="J845" s="187">
        <f t="shared" si="26"/>
        <v>97.492500000000007</v>
      </c>
    </row>
    <row r="846" spans="1:10" ht="15.75">
      <c r="A846" s="53">
        <f t="shared" si="27"/>
        <v>842</v>
      </c>
      <c r="B846" s="119" t="s">
        <v>207</v>
      </c>
      <c r="C846" s="121" t="s">
        <v>1846</v>
      </c>
      <c r="D846" s="121" t="s">
        <v>1847</v>
      </c>
      <c r="E846" s="121" t="s">
        <v>211</v>
      </c>
      <c r="F846" s="121"/>
      <c r="G846" s="121">
        <v>1</v>
      </c>
      <c r="H846" s="163">
        <v>10.989999999999998</v>
      </c>
      <c r="I846" s="191">
        <v>0.25</v>
      </c>
      <c r="J846" s="187">
        <f t="shared" si="26"/>
        <v>8.2424999999999997</v>
      </c>
    </row>
    <row r="847" spans="1:10" ht="15.75">
      <c r="A847" s="53">
        <f t="shared" si="27"/>
        <v>843</v>
      </c>
      <c r="B847" s="119" t="s">
        <v>207</v>
      </c>
      <c r="C847" s="121" t="s">
        <v>1848</v>
      </c>
      <c r="D847" s="121" t="s">
        <v>1849</v>
      </c>
      <c r="E847" s="121" t="s">
        <v>211</v>
      </c>
      <c r="F847" s="121"/>
      <c r="G847" s="121">
        <v>1</v>
      </c>
      <c r="H847" s="163">
        <v>300.99</v>
      </c>
      <c r="I847" s="191">
        <v>0.25</v>
      </c>
      <c r="J847" s="187">
        <f t="shared" si="26"/>
        <v>225.74250000000001</v>
      </c>
    </row>
    <row r="848" spans="1:10" ht="15.75">
      <c r="A848" s="53">
        <f t="shared" si="27"/>
        <v>844</v>
      </c>
      <c r="B848" s="119" t="s">
        <v>207</v>
      </c>
      <c r="C848" s="121" t="s">
        <v>1850</v>
      </c>
      <c r="D848" s="121" t="s">
        <v>1851</v>
      </c>
      <c r="E848" s="121" t="s">
        <v>211</v>
      </c>
      <c r="F848" s="121"/>
      <c r="G848" s="121">
        <v>1</v>
      </c>
      <c r="H848" s="163">
        <v>207</v>
      </c>
      <c r="I848" s="191">
        <v>0.25</v>
      </c>
      <c r="J848" s="187">
        <f t="shared" si="26"/>
        <v>155.25</v>
      </c>
    </row>
    <row r="849" spans="1:10" ht="15.75">
      <c r="A849" s="53">
        <f t="shared" si="27"/>
        <v>845</v>
      </c>
      <c r="B849" s="119" t="s">
        <v>207</v>
      </c>
      <c r="C849" s="121" t="s">
        <v>1852</v>
      </c>
      <c r="D849" s="121" t="s">
        <v>1853</v>
      </c>
      <c r="E849" s="121" t="s">
        <v>211</v>
      </c>
      <c r="F849" s="121"/>
      <c r="G849" s="121">
        <v>1</v>
      </c>
      <c r="H849" s="163">
        <v>149</v>
      </c>
      <c r="I849" s="191">
        <v>0.25</v>
      </c>
      <c r="J849" s="187">
        <f t="shared" si="26"/>
        <v>111.75</v>
      </c>
    </row>
    <row r="850" spans="1:10" ht="15.75">
      <c r="A850" s="53">
        <f t="shared" si="27"/>
        <v>846</v>
      </c>
      <c r="B850" s="119" t="s">
        <v>207</v>
      </c>
      <c r="C850" s="121" t="s">
        <v>1854</v>
      </c>
      <c r="D850" s="121" t="s">
        <v>1855</v>
      </c>
      <c r="E850" s="121" t="s">
        <v>211</v>
      </c>
      <c r="F850" s="121"/>
      <c r="G850" s="121">
        <v>1</v>
      </c>
      <c r="H850" s="163">
        <v>89</v>
      </c>
      <c r="I850" s="191">
        <v>0.25</v>
      </c>
      <c r="J850" s="187">
        <f t="shared" si="26"/>
        <v>66.75</v>
      </c>
    </row>
    <row r="851" spans="1:10" ht="15.75">
      <c r="A851" s="53">
        <f t="shared" si="27"/>
        <v>847</v>
      </c>
      <c r="B851" s="119" t="s">
        <v>207</v>
      </c>
      <c r="C851" s="121" t="s">
        <v>1856</v>
      </c>
      <c r="D851" s="121" t="s">
        <v>1857</v>
      </c>
      <c r="E851" s="121" t="s">
        <v>211</v>
      </c>
      <c r="F851" s="121"/>
      <c r="G851" s="121">
        <v>1</v>
      </c>
      <c r="H851" s="163">
        <v>139</v>
      </c>
      <c r="I851" s="191">
        <v>0.25</v>
      </c>
      <c r="J851" s="187">
        <f t="shared" si="26"/>
        <v>104.25</v>
      </c>
    </row>
    <row r="852" spans="1:10" ht="15.75">
      <c r="A852" s="53">
        <f t="shared" si="27"/>
        <v>848</v>
      </c>
      <c r="B852" s="119" t="s">
        <v>207</v>
      </c>
      <c r="C852" s="121" t="s">
        <v>1858</v>
      </c>
      <c r="D852" s="121" t="s">
        <v>1859</v>
      </c>
      <c r="E852" s="121" t="s">
        <v>211</v>
      </c>
      <c r="F852" s="121"/>
      <c r="G852" s="121">
        <v>1</v>
      </c>
      <c r="H852" s="163">
        <v>149.98999999999998</v>
      </c>
      <c r="I852" s="191">
        <v>0.25</v>
      </c>
      <c r="J852" s="187">
        <f t="shared" si="26"/>
        <v>112.49249999999998</v>
      </c>
    </row>
    <row r="853" spans="1:10" ht="15.75">
      <c r="A853" s="53">
        <f t="shared" si="27"/>
        <v>849</v>
      </c>
      <c r="B853" s="119" t="s">
        <v>207</v>
      </c>
      <c r="C853" s="121" t="s">
        <v>1860</v>
      </c>
      <c r="D853" s="121" t="s">
        <v>1859</v>
      </c>
      <c r="E853" s="121" t="s">
        <v>211</v>
      </c>
      <c r="F853" s="121"/>
      <c r="G853" s="121">
        <v>1</v>
      </c>
      <c r="H853" s="163">
        <v>149.98999999999998</v>
      </c>
      <c r="I853" s="191">
        <v>0.25</v>
      </c>
      <c r="J853" s="187">
        <f t="shared" si="26"/>
        <v>112.49249999999998</v>
      </c>
    </row>
    <row r="854" spans="1:10" ht="15.75">
      <c r="A854" s="53">
        <f t="shared" si="27"/>
        <v>850</v>
      </c>
      <c r="B854" s="119" t="s">
        <v>207</v>
      </c>
      <c r="C854" s="121" t="s">
        <v>1861</v>
      </c>
      <c r="D854" s="121" t="s">
        <v>1862</v>
      </c>
      <c r="E854" s="121" t="s">
        <v>211</v>
      </c>
      <c r="F854" s="121"/>
      <c r="G854" s="121">
        <v>1</v>
      </c>
      <c r="H854" s="163">
        <v>90.5</v>
      </c>
      <c r="I854" s="191">
        <v>0.25</v>
      </c>
      <c r="J854" s="187">
        <f t="shared" si="26"/>
        <v>67.875</v>
      </c>
    </row>
    <row r="855" spans="1:10" ht="15.75">
      <c r="A855" s="53">
        <f t="shared" si="27"/>
        <v>851</v>
      </c>
      <c r="B855" s="119" t="s">
        <v>207</v>
      </c>
      <c r="C855" s="121" t="s">
        <v>1863</v>
      </c>
      <c r="D855" s="121" t="s">
        <v>1864</v>
      </c>
      <c r="E855" s="121" t="s">
        <v>211</v>
      </c>
      <c r="F855" s="121"/>
      <c r="G855" s="121">
        <v>1</v>
      </c>
      <c r="H855" s="163">
        <v>129.99</v>
      </c>
      <c r="I855" s="191">
        <v>0.25</v>
      </c>
      <c r="J855" s="187">
        <f t="shared" si="26"/>
        <v>97.492500000000007</v>
      </c>
    </row>
    <row r="856" spans="1:10" ht="15.75">
      <c r="A856" s="53">
        <f t="shared" si="27"/>
        <v>852</v>
      </c>
      <c r="B856" s="119" t="s">
        <v>207</v>
      </c>
      <c r="C856" s="121" t="s">
        <v>1865</v>
      </c>
      <c r="D856" s="121" t="s">
        <v>1866</v>
      </c>
      <c r="E856" s="121" t="s">
        <v>211</v>
      </c>
      <c r="F856" s="121"/>
      <c r="G856" s="121">
        <v>1</v>
      </c>
      <c r="H856" s="163">
        <v>174.99</v>
      </c>
      <c r="I856" s="191">
        <v>0.25</v>
      </c>
      <c r="J856" s="187">
        <f t="shared" si="26"/>
        <v>131.24250000000001</v>
      </c>
    </row>
    <row r="857" spans="1:10" ht="15.75">
      <c r="A857" s="53">
        <f t="shared" si="27"/>
        <v>853</v>
      </c>
      <c r="B857" s="119" t="s">
        <v>207</v>
      </c>
      <c r="C857" s="121" t="s">
        <v>1867</v>
      </c>
      <c r="D857" s="121" t="s">
        <v>1868</v>
      </c>
      <c r="E857" s="121" t="s">
        <v>211</v>
      </c>
      <c r="F857" s="121"/>
      <c r="G857" s="121">
        <v>1</v>
      </c>
      <c r="H857" s="163">
        <v>50.989999999999995</v>
      </c>
      <c r="I857" s="191">
        <v>0.25</v>
      </c>
      <c r="J857" s="187">
        <f t="shared" si="26"/>
        <v>38.242499999999993</v>
      </c>
    </row>
    <row r="858" spans="1:10" ht="15.75">
      <c r="A858" s="53">
        <f t="shared" si="27"/>
        <v>854</v>
      </c>
      <c r="B858" s="119" t="s">
        <v>207</v>
      </c>
      <c r="C858" s="121" t="s">
        <v>1869</v>
      </c>
      <c r="D858" s="121" t="s">
        <v>1870</v>
      </c>
      <c r="E858" s="121" t="s">
        <v>211</v>
      </c>
      <c r="F858" s="121"/>
      <c r="G858" s="121">
        <v>1</v>
      </c>
      <c r="H858" s="163">
        <v>29.99</v>
      </c>
      <c r="I858" s="191">
        <v>0.25</v>
      </c>
      <c r="J858" s="187">
        <f t="shared" si="26"/>
        <v>22.4925</v>
      </c>
    </row>
    <row r="859" spans="1:10" ht="15.75">
      <c r="A859" s="53">
        <f t="shared" si="27"/>
        <v>855</v>
      </c>
      <c r="B859" s="119" t="s">
        <v>207</v>
      </c>
      <c r="C859" s="121" t="s">
        <v>1871</v>
      </c>
      <c r="D859" s="121" t="s">
        <v>1872</v>
      </c>
      <c r="E859" s="121" t="s">
        <v>211</v>
      </c>
      <c r="F859" s="121"/>
      <c r="G859" s="121">
        <v>1</v>
      </c>
      <c r="H859" s="163">
        <v>9.99</v>
      </c>
      <c r="I859" s="191">
        <v>0.25</v>
      </c>
      <c r="J859" s="187">
        <f t="shared" si="26"/>
        <v>7.4924999999999997</v>
      </c>
    </row>
    <row r="860" spans="1:10" ht="15.75">
      <c r="A860" s="53">
        <f t="shared" si="27"/>
        <v>856</v>
      </c>
      <c r="B860" s="119" t="s">
        <v>207</v>
      </c>
      <c r="C860" s="121" t="s">
        <v>1873</v>
      </c>
      <c r="D860" s="121" t="s">
        <v>1874</v>
      </c>
      <c r="E860" s="121" t="s">
        <v>211</v>
      </c>
      <c r="F860" s="121"/>
      <c r="G860" s="121">
        <v>1</v>
      </c>
      <c r="H860" s="163">
        <v>163.99</v>
      </c>
      <c r="I860" s="191">
        <v>0.25</v>
      </c>
      <c r="J860" s="187">
        <f t="shared" si="26"/>
        <v>122.99250000000001</v>
      </c>
    </row>
    <row r="861" spans="1:10" ht="15.75">
      <c r="A861" s="53">
        <f t="shared" si="27"/>
        <v>857</v>
      </c>
      <c r="B861" s="119" t="s">
        <v>207</v>
      </c>
      <c r="C861" s="121" t="s">
        <v>1875</v>
      </c>
      <c r="D861" s="121" t="s">
        <v>1876</v>
      </c>
      <c r="E861" s="121" t="s">
        <v>211</v>
      </c>
      <c r="F861" s="121"/>
      <c r="G861" s="121">
        <v>1</v>
      </c>
      <c r="H861" s="163">
        <v>174.99</v>
      </c>
      <c r="I861" s="191">
        <v>0.25</v>
      </c>
      <c r="J861" s="187">
        <f t="shared" si="26"/>
        <v>131.24250000000001</v>
      </c>
    </row>
    <row r="862" spans="1:10" ht="15.75">
      <c r="A862" s="53">
        <f t="shared" si="27"/>
        <v>858</v>
      </c>
      <c r="B862" s="119" t="s">
        <v>207</v>
      </c>
      <c r="C862" s="121" t="s">
        <v>1877</v>
      </c>
      <c r="D862" s="121" t="s">
        <v>1878</v>
      </c>
      <c r="E862" s="121" t="s">
        <v>211</v>
      </c>
      <c r="F862" s="121"/>
      <c r="G862" s="121">
        <v>1</v>
      </c>
      <c r="H862" s="163">
        <v>196.99</v>
      </c>
      <c r="I862" s="191">
        <v>0.25</v>
      </c>
      <c r="J862" s="187">
        <f t="shared" si="26"/>
        <v>147.74250000000001</v>
      </c>
    </row>
    <row r="863" spans="1:10" ht="15.75">
      <c r="A863" s="53">
        <f t="shared" si="27"/>
        <v>859</v>
      </c>
      <c r="B863" s="119" t="s">
        <v>207</v>
      </c>
      <c r="C863" s="121" t="s">
        <v>1879</v>
      </c>
      <c r="D863" s="121" t="s">
        <v>1880</v>
      </c>
      <c r="E863" s="121" t="s">
        <v>211</v>
      </c>
      <c r="F863" s="121"/>
      <c r="G863" s="121">
        <v>1</v>
      </c>
      <c r="H863" s="163">
        <v>34.5</v>
      </c>
      <c r="I863" s="191">
        <v>0.25</v>
      </c>
      <c r="J863" s="187">
        <f t="shared" si="26"/>
        <v>25.875</v>
      </c>
    </row>
    <row r="864" spans="1:10" ht="15.75">
      <c r="A864" s="53">
        <f t="shared" si="27"/>
        <v>860</v>
      </c>
      <c r="B864" s="119" t="s">
        <v>207</v>
      </c>
      <c r="C864" s="121" t="s">
        <v>1881</v>
      </c>
      <c r="D864" s="121" t="s">
        <v>1882</v>
      </c>
      <c r="E864" s="121" t="s">
        <v>211</v>
      </c>
      <c r="F864" s="121"/>
      <c r="G864" s="121">
        <v>1</v>
      </c>
      <c r="H864" s="163">
        <v>44.989999999999995</v>
      </c>
      <c r="I864" s="191">
        <v>0.25</v>
      </c>
      <c r="J864" s="187">
        <f t="shared" si="26"/>
        <v>33.742499999999993</v>
      </c>
    </row>
    <row r="865" spans="1:10" ht="15.75">
      <c r="A865" s="53">
        <f t="shared" si="27"/>
        <v>861</v>
      </c>
      <c r="B865" s="119" t="s">
        <v>207</v>
      </c>
      <c r="C865" s="121" t="s">
        <v>1883</v>
      </c>
      <c r="D865" s="121" t="s">
        <v>1884</v>
      </c>
      <c r="E865" s="121" t="s">
        <v>211</v>
      </c>
      <c r="F865" s="121"/>
      <c r="G865" s="121">
        <v>1</v>
      </c>
      <c r="H865" s="163">
        <v>17.989999999999998</v>
      </c>
      <c r="I865" s="191">
        <v>0.25</v>
      </c>
      <c r="J865" s="187">
        <f t="shared" si="26"/>
        <v>13.4925</v>
      </c>
    </row>
    <row r="866" spans="1:10" ht="15.75">
      <c r="A866" s="53">
        <f t="shared" si="27"/>
        <v>862</v>
      </c>
      <c r="B866" s="119" t="s">
        <v>207</v>
      </c>
      <c r="C866" s="121" t="s">
        <v>1885</v>
      </c>
      <c r="D866" s="121" t="s">
        <v>1886</v>
      </c>
      <c r="E866" s="121" t="s">
        <v>211</v>
      </c>
      <c r="F866" s="121"/>
      <c r="G866" s="121">
        <v>1</v>
      </c>
      <c r="H866" s="163">
        <v>80.989999999999995</v>
      </c>
      <c r="I866" s="191">
        <v>0.25</v>
      </c>
      <c r="J866" s="187">
        <f t="shared" si="26"/>
        <v>60.742499999999993</v>
      </c>
    </row>
    <row r="867" spans="1:10" ht="15.75">
      <c r="A867" s="53">
        <f t="shared" si="27"/>
        <v>863</v>
      </c>
      <c r="B867" s="119" t="s">
        <v>207</v>
      </c>
      <c r="C867" s="121" t="s">
        <v>1887</v>
      </c>
      <c r="D867" s="121" t="s">
        <v>1888</v>
      </c>
      <c r="E867" s="121" t="s">
        <v>211</v>
      </c>
      <c r="F867" s="121"/>
      <c r="G867" s="121">
        <v>1</v>
      </c>
      <c r="H867" s="163">
        <v>28.5</v>
      </c>
      <c r="I867" s="191">
        <v>0.25</v>
      </c>
      <c r="J867" s="187">
        <f t="shared" si="26"/>
        <v>21.375</v>
      </c>
    </row>
    <row r="868" spans="1:10" ht="15.75">
      <c r="A868" s="53">
        <f t="shared" si="27"/>
        <v>864</v>
      </c>
      <c r="B868" s="119" t="s">
        <v>207</v>
      </c>
      <c r="C868" s="121" t="s">
        <v>1889</v>
      </c>
      <c r="D868" s="121" t="s">
        <v>1890</v>
      </c>
      <c r="E868" s="121" t="s">
        <v>211</v>
      </c>
      <c r="F868" s="121"/>
      <c r="G868" s="121">
        <v>1</v>
      </c>
      <c r="H868" s="180">
        <v>25.5</v>
      </c>
      <c r="I868" s="191">
        <v>0.25</v>
      </c>
      <c r="J868" s="187">
        <f t="shared" si="26"/>
        <v>19.125</v>
      </c>
    </row>
    <row r="869" spans="1:10" ht="15.75">
      <c r="A869" s="53">
        <f t="shared" si="27"/>
        <v>865</v>
      </c>
      <c r="B869" s="119" t="s">
        <v>207</v>
      </c>
      <c r="C869" s="121" t="s">
        <v>1891</v>
      </c>
      <c r="D869" s="121" t="s">
        <v>1892</v>
      </c>
      <c r="E869" s="121" t="s">
        <v>211</v>
      </c>
      <c r="F869" s="121"/>
      <c r="G869" s="121">
        <v>1</v>
      </c>
      <c r="H869" s="163">
        <v>45.989999999999995</v>
      </c>
      <c r="I869" s="191">
        <v>0.25</v>
      </c>
      <c r="J869" s="187">
        <f t="shared" si="26"/>
        <v>34.492499999999993</v>
      </c>
    </row>
    <row r="870" spans="1:10" ht="15.75">
      <c r="A870" s="53">
        <f t="shared" si="27"/>
        <v>866</v>
      </c>
      <c r="B870" s="119" t="s">
        <v>207</v>
      </c>
      <c r="C870" s="121" t="s">
        <v>1893</v>
      </c>
      <c r="D870" s="121" t="s">
        <v>1894</v>
      </c>
      <c r="E870" s="121" t="s">
        <v>211</v>
      </c>
      <c r="F870" s="121"/>
      <c r="G870" s="121">
        <v>1</v>
      </c>
      <c r="H870" s="163">
        <v>69.989999999999995</v>
      </c>
      <c r="I870" s="191">
        <v>0.25</v>
      </c>
      <c r="J870" s="187">
        <f t="shared" si="26"/>
        <v>52.492499999999993</v>
      </c>
    </row>
    <row r="871" spans="1:10" ht="15.75">
      <c r="A871" s="53">
        <f t="shared" si="27"/>
        <v>867</v>
      </c>
      <c r="B871" s="119" t="s">
        <v>207</v>
      </c>
      <c r="C871" s="121" t="s">
        <v>1895</v>
      </c>
      <c r="D871" s="121" t="s">
        <v>1896</v>
      </c>
      <c r="E871" s="121" t="s">
        <v>211</v>
      </c>
      <c r="F871" s="121"/>
      <c r="G871" s="121">
        <v>1</v>
      </c>
      <c r="H871" s="163">
        <v>105.99</v>
      </c>
      <c r="I871" s="191">
        <v>0.25</v>
      </c>
      <c r="J871" s="187">
        <f t="shared" si="26"/>
        <v>79.492499999999993</v>
      </c>
    </row>
    <row r="872" spans="1:10" ht="30">
      <c r="A872" s="53">
        <f t="shared" si="27"/>
        <v>868</v>
      </c>
      <c r="B872" s="119" t="s">
        <v>207</v>
      </c>
      <c r="C872" s="121" t="s">
        <v>1897</v>
      </c>
      <c r="D872" s="121" t="s">
        <v>1898</v>
      </c>
      <c r="E872" s="121" t="s">
        <v>211</v>
      </c>
      <c r="F872" s="121"/>
      <c r="G872" s="121">
        <v>1</v>
      </c>
      <c r="H872" s="163">
        <v>10.5</v>
      </c>
      <c r="I872" s="191">
        <v>0.25</v>
      </c>
      <c r="J872" s="187">
        <f t="shared" si="26"/>
        <v>7.875</v>
      </c>
    </row>
    <row r="873" spans="1:10" ht="15.75">
      <c r="A873" s="53">
        <f t="shared" si="27"/>
        <v>869</v>
      </c>
      <c r="B873" s="119" t="s">
        <v>207</v>
      </c>
      <c r="C873" s="142" t="s">
        <v>1899</v>
      </c>
      <c r="D873" s="121" t="s">
        <v>1900</v>
      </c>
      <c r="E873" s="121" t="s">
        <v>211</v>
      </c>
      <c r="F873" s="121"/>
      <c r="G873" s="121">
        <v>1</v>
      </c>
      <c r="H873" s="180">
        <v>18.989999999999998</v>
      </c>
      <c r="I873" s="191">
        <v>0.25</v>
      </c>
      <c r="J873" s="187">
        <f t="shared" si="26"/>
        <v>14.2425</v>
      </c>
    </row>
    <row r="874" spans="1:10" ht="15.75">
      <c r="A874" s="53">
        <f t="shared" si="27"/>
        <v>870</v>
      </c>
      <c r="B874" s="119" t="s">
        <v>207</v>
      </c>
      <c r="C874" s="121" t="s">
        <v>1901</v>
      </c>
      <c r="D874" s="121" t="s">
        <v>1902</v>
      </c>
      <c r="E874" s="121" t="s">
        <v>211</v>
      </c>
      <c r="F874" s="121"/>
      <c r="G874" s="121">
        <v>1</v>
      </c>
      <c r="H874" s="163">
        <v>20.5</v>
      </c>
      <c r="I874" s="191">
        <v>0.25</v>
      </c>
      <c r="J874" s="187">
        <f t="shared" si="26"/>
        <v>15.375</v>
      </c>
    </row>
    <row r="875" spans="1:10" ht="15.75">
      <c r="A875" s="53">
        <f t="shared" si="27"/>
        <v>871</v>
      </c>
      <c r="B875" s="119" t="s">
        <v>207</v>
      </c>
      <c r="C875" s="121" t="s">
        <v>1903</v>
      </c>
      <c r="D875" s="121" t="s">
        <v>1904</v>
      </c>
      <c r="E875" s="121" t="s">
        <v>211</v>
      </c>
      <c r="F875" s="121"/>
      <c r="G875" s="121">
        <v>1</v>
      </c>
      <c r="H875" s="163">
        <v>24.06</v>
      </c>
      <c r="I875" s="191">
        <v>0.25</v>
      </c>
      <c r="J875" s="187">
        <f t="shared" si="26"/>
        <v>18.044999999999998</v>
      </c>
    </row>
    <row r="876" spans="1:10" ht="15.75">
      <c r="A876" s="53">
        <f t="shared" si="27"/>
        <v>872</v>
      </c>
      <c r="B876" s="119" t="s">
        <v>207</v>
      </c>
      <c r="C876" s="121" t="s">
        <v>1905</v>
      </c>
      <c r="D876" s="121" t="s">
        <v>1906</v>
      </c>
      <c r="E876" s="121" t="s">
        <v>211</v>
      </c>
      <c r="F876" s="121"/>
      <c r="G876" s="121">
        <v>1</v>
      </c>
      <c r="H876" s="163">
        <v>139.99</v>
      </c>
      <c r="I876" s="191">
        <v>0.25</v>
      </c>
      <c r="J876" s="187">
        <f t="shared" si="26"/>
        <v>104.99250000000001</v>
      </c>
    </row>
    <row r="877" spans="1:10" ht="15.75">
      <c r="A877" s="53">
        <f t="shared" si="27"/>
        <v>873</v>
      </c>
      <c r="B877" s="119" t="s">
        <v>207</v>
      </c>
      <c r="C877" s="121" t="s">
        <v>1907</v>
      </c>
      <c r="D877" s="121" t="s">
        <v>1908</v>
      </c>
      <c r="E877" s="121" t="s">
        <v>211</v>
      </c>
      <c r="F877" s="121"/>
      <c r="G877" s="121">
        <v>1</v>
      </c>
      <c r="H877" s="163">
        <v>14.5</v>
      </c>
      <c r="I877" s="191">
        <v>0.25</v>
      </c>
      <c r="J877" s="187">
        <f t="shared" si="26"/>
        <v>10.875</v>
      </c>
    </row>
    <row r="878" spans="1:10" ht="15.75">
      <c r="A878" s="53">
        <f t="shared" si="27"/>
        <v>874</v>
      </c>
      <c r="B878" s="119" t="s">
        <v>207</v>
      </c>
      <c r="C878" s="121" t="s">
        <v>1909</v>
      </c>
      <c r="D878" s="121" t="s">
        <v>1910</v>
      </c>
      <c r="E878" s="121" t="s">
        <v>211</v>
      </c>
      <c r="F878" s="121"/>
      <c r="G878" s="121">
        <v>1</v>
      </c>
      <c r="H878" s="163">
        <v>5.7899999999999991</v>
      </c>
      <c r="I878" s="191">
        <v>0.25</v>
      </c>
      <c r="J878" s="187">
        <f t="shared" si="26"/>
        <v>4.3424999999999994</v>
      </c>
    </row>
    <row r="879" spans="1:10" ht="15.75">
      <c r="A879" s="53">
        <f t="shared" si="27"/>
        <v>875</v>
      </c>
      <c r="B879" s="119" t="s">
        <v>207</v>
      </c>
      <c r="C879" s="121" t="s">
        <v>1911</v>
      </c>
      <c r="D879" s="121" t="s">
        <v>1912</v>
      </c>
      <c r="E879" s="121" t="s">
        <v>211</v>
      </c>
      <c r="F879" s="121"/>
      <c r="G879" s="121">
        <v>1</v>
      </c>
      <c r="H879" s="163">
        <v>75.989999999999995</v>
      </c>
      <c r="I879" s="191">
        <v>0.25</v>
      </c>
      <c r="J879" s="187">
        <f t="shared" si="26"/>
        <v>56.992499999999993</v>
      </c>
    </row>
    <row r="880" spans="1:10" ht="15.75">
      <c r="A880" s="53">
        <f t="shared" si="27"/>
        <v>876</v>
      </c>
      <c r="B880" s="119" t="s">
        <v>207</v>
      </c>
      <c r="C880" s="121" t="s">
        <v>1913</v>
      </c>
      <c r="D880" s="121" t="s">
        <v>1914</v>
      </c>
      <c r="E880" s="121" t="s">
        <v>211</v>
      </c>
      <c r="F880" s="121"/>
      <c r="G880" s="121">
        <v>1</v>
      </c>
      <c r="H880" s="163">
        <v>127.99</v>
      </c>
      <c r="I880" s="191">
        <v>0.25</v>
      </c>
      <c r="J880" s="187">
        <f t="shared" si="26"/>
        <v>95.992499999999993</v>
      </c>
    </row>
    <row r="881" spans="1:10" ht="15.75">
      <c r="A881" s="53">
        <f t="shared" si="27"/>
        <v>877</v>
      </c>
      <c r="B881" s="119" t="s">
        <v>207</v>
      </c>
      <c r="C881" s="121" t="s">
        <v>1915</v>
      </c>
      <c r="D881" s="121" t="s">
        <v>1916</v>
      </c>
      <c r="E881" s="121" t="s">
        <v>211</v>
      </c>
      <c r="F881" s="121"/>
      <c r="G881" s="121">
        <v>1</v>
      </c>
      <c r="H881" s="163">
        <v>131.99</v>
      </c>
      <c r="I881" s="191">
        <v>0.25</v>
      </c>
      <c r="J881" s="187">
        <f t="shared" si="26"/>
        <v>98.992500000000007</v>
      </c>
    </row>
    <row r="882" spans="1:10" ht="15.75">
      <c r="A882" s="53">
        <f t="shared" si="27"/>
        <v>878</v>
      </c>
      <c r="B882" s="119" t="s">
        <v>207</v>
      </c>
      <c r="C882" s="121" t="s">
        <v>1917</v>
      </c>
      <c r="D882" s="121" t="s">
        <v>1918</v>
      </c>
      <c r="E882" s="121" t="s">
        <v>211</v>
      </c>
      <c r="F882" s="121"/>
      <c r="G882" s="121">
        <v>1</v>
      </c>
      <c r="H882" s="163">
        <v>143.99</v>
      </c>
      <c r="I882" s="191">
        <v>0.25</v>
      </c>
      <c r="J882" s="187">
        <f t="shared" si="26"/>
        <v>107.99250000000001</v>
      </c>
    </row>
    <row r="883" spans="1:10" ht="15.75">
      <c r="A883" s="53">
        <f t="shared" si="27"/>
        <v>879</v>
      </c>
      <c r="B883" s="119" t="s">
        <v>207</v>
      </c>
      <c r="C883" s="121" t="s">
        <v>1919</v>
      </c>
      <c r="D883" s="121" t="s">
        <v>1920</v>
      </c>
      <c r="E883" s="121" t="s">
        <v>211</v>
      </c>
      <c r="F883" s="121"/>
      <c r="G883" s="121">
        <v>1</v>
      </c>
      <c r="H883" s="163">
        <v>143.99</v>
      </c>
      <c r="I883" s="191">
        <v>0.25</v>
      </c>
      <c r="J883" s="187">
        <f t="shared" si="26"/>
        <v>107.99250000000001</v>
      </c>
    </row>
    <row r="884" spans="1:10" ht="15.75">
      <c r="A884" s="53">
        <f t="shared" si="27"/>
        <v>880</v>
      </c>
      <c r="B884" s="119" t="s">
        <v>207</v>
      </c>
      <c r="C884" s="121" t="s">
        <v>1921</v>
      </c>
      <c r="D884" s="121" t="s">
        <v>1922</v>
      </c>
      <c r="E884" s="121" t="s">
        <v>211</v>
      </c>
      <c r="F884" s="121"/>
      <c r="G884" s="121">
        <v>1</v>
      </c>
      <c r="H884" s="163">
        <v>159.99</v>
      </c>
      <c r="I884" s="191">
        <v>0.25</v>
      </c>
      <c r="J884" s="187">
        <f t="shared" si="26"/>
        <v>119.99250000000001</v>
      </c>
    </row>
    <row r="885" spans="1:10" ht="15.75">
      <c r="A885" s="53">
        <f t="shared" si="27"/>
        <v>881</v>
      </c>
      <c r="B885" s="119" t="s">
        <v>207</v>
      </c>
      <c r="C885" s="121" t="s">
        <v>1923</v>
      </c>
      <c r="D885" s="121" t="s">
        <v>1924</v>
      </c>
      <c r="E885" s="121" t="s">
        <v>211</v>
      </c>
      <c r="F885" s="121"/>
      <c r="G885" s="121">
        <v>1</v>
      </c>
      <c r="H885" s="180">
        <v>170.99</v>
      </c>
      <c r="I885" s="191">
        <v>0.25</v>
      </c>
      <c r="J885" s="187">
        <f t="shared" si="26"/>
        <v>128.24250000000001</v>
      </c>
    </row>
    <row r="886" spans="1:10" ht="15.75">
      <c r="A886" s="53">
        <f t="shared" si="27"/>
        <v>882</v>
      </c>
      <c r="B886" s="119" t="s">
        <v>207</v>
      </c>
      <c r="C886" s="121" t="s">
        <v>1925</v>
      </c>
      <c r="D886" s="121" t="s">
        <v>1926</v>
      </c>
      <c r="E886" s="121" t="s">
        <v>211</v>
      </c>
      <c r="F886" s="121"/>
      <c r="G886" s="121">
        <v>1</v>
      </c>
      <c r="H886" s="180">
        <v>170.99</v>
      </c>
      <c r="I886" s="191">
        <v>0.25</v>
      </c>
      <c r="J886" s="187">
        <f t="shared" si="26"/>
        <v>128.24250000000001</v>
      </c>
    </row>
    <row r="887" spans="1:10" ht="30">
      <c r="A887" s="53">
        <f t="shared" si="27"/>
        <v>883</v>
      </c>
      <c r="B887" s="119" t="s">
        <v>207</v>
      </c>
      <c r="C887" s="121" t="s">
        <v>1927</v>
      </c>
      <c r="D887" s="121" t="s">
        <v>1928</v>
      </c>
      <c r="E887" s="121" t="s">
        <v>211</v>
      </c>
      <c r="F887" s="121"/>
      <c r="G887" s="121">
        <v>1</v>
      </c>
      <c r="H887" s="163">
        <v>72.989999999999995</v>
      </c>
      <c r="I887" s="191">
        <v>0.25</v>
      </c>
      <c r="J887" s="187">
        <f t="shared" si="26"/>
        <v>54.742499999999993</v>
      </c>
    </row>
    <row r="888" spans="1:10" ht="30">
      <c r="A888" s="53">
        <f t="shared" si="27"/>
        <v>884</v>
      </c>
      <c r="B888" s="119" t="s">
        <v>207</v>
      </c>
      <c r="C888" s="121" t="s">
        <v>1929</v>
      </c>
      <c r="D888" s="121" t="s">
        <v>1930</v>
      </c>
      <c r="E888" s="121" t="s">
        <v>211</v>
      </c>
      <c r="F888" s="121"/>
      <c r="G888" s="121">
        <v>1</v>
      </c>
      <c r="H888" s="163">
        <v>70.989999999999995</v>
      </c>
      <c r="I888" s="191">
        <v>0.25</v>
      </c>
      <c r="J888" s="187">
        <f t="shared" si="26"/>
        <v>53.242499999999993</v>
      </c>
    </row>
    <row r="889" spans="1:10" ht="30">
      <c r="A889" s="53">
        <f t="shared" si="27"/>
        <v>885</v>
      </c>
      <c r="B889" s="119" t="s">
        <v>207</v>
      </c>
      <c r="C889" s="121" t="s">
        <v>1931</v>
      </c>
      <c r="D889" s="121" t="s">
        <v>1932</v>
      </c>
      <c r="E889" s="121" t="s">
        <v>211</v>
      </c>
      <c r="F889" s="121"/>
      <c r="G889" s="121">
        <v>1</v>
      </c>
      <c r="H889" s="163">
        <v>74.989999999999995</v>
      </c>
      <c r="I889" s="191">
        <v>0.25</v>
      </c>
      <c r="J889" s="187">
        <f t="shared" si="26"/>
        <v>56.242499999999993</v>
      </c>
    </row>
    <row r="890" spans="1:10" ht="30">
      <c r="A890" s="53">
        <f t="shared" si="27"/>
        <v>886</v>
      </c>
      <c r="B890" s="119" t="s">
        <v>207</v>
      </c>
      <c r="C890" s="121" t="s">
        <v>1933</v>
      </c>
      <c r="D890" s="121" t="s">
        <v>1934</v>
      </c>
      <c r="E890" s="121" t="s">
        <v>211</v>
      </c>
      <c r="F890" s="121"/>
      <c r="G890" s="121">
        <v>1</v>
      </c>
      <c r="H890" s="163">
        <v>75.989999999999995</v>
      </c>
      <c r="I890" s="191">
        <v>0.25</v>
      </c>
      <c r="J890" s="187">
        <f t="shared" si="26"/>
        <v>56.992499999999993</v>
      </c>
    </row>
    <row r="891" spans="1:10" ht="15.75">
      <c r="A891" s="53">
        <f t="shared" si="27"/>
        <v>887</v>
      </c>
      <c r="B891" s="119" t="s">
        <v>207</v>
      </c>
      <c r="C891" s="121" t="s">
        <v>1935</v>
      </c>
      <c r="D891" s="121" t="s">
        <v>1936</v>
      </c>
      <c r="E891" s="121" t="s">
        <v>211</v>
      </c>
      <c r="F891" s="121"/>
      <c r="G891" s="121">
        <v>1</v>
      </c>
      <c r="H891" s="163">
        <v>265.99</v>
      </c>
      <c r="I891" s="191">
        <v>0.25</v>
      </c>
      <c r="J891" s="187">
        <f t="shared" si="26"/>
        <v>199.49250000000001</v>
      </c>
    </row>
    <row r="892" spans="1:10" ht="15.75">
      <c r="A892" s="53">
        <f t="shared" si="27"/>
        <v>888</v>
      </c>
      <c r="B892" s="119" t="s">
        <v>207</v>
      </c>
      <c r="C892" s="121" t="s">
        <v>1937</v>
      </c>
      <c r="D892" s="121" t="s">
        <v>1938</v>
      </c>
      <c r="E892" s="121" t="s">
        <v>211</v>
      </c>
      <c r="F892" s="121"/>
      <c r="G892" s="121">
        <v>1</v>
      </c>
      <c r="H892" s="163">
        <v>509.99</v>
      </c>
      <c r="I892" s="191">
        <v>0.25</v>
      </c>
      <c r="J892" s="187">
        <f t="shared" si="26"/>
        <v>382.49250000000001</v>
      </c>
    </row>
    <row r="893" spans="1:10" ht="30">
      <c r="A893" s="53">
        <f t="shared" si="27"/>
        <v>889</v>
      </c>
      <c r="B893" s="119" t="s">
        <v>207</v>
      </c>
      <c r="C893" s="121" t="s">
        <v>1583</v>
      </c>
      <c r="D893" s="121" t="s">
        <v>1939</v>
      </c>
      <c r="E893" s="121" t="s">
        <v>211</v>
      </c>
      <c r="F893" s="121"/>
      <c r="G893" s="121">
        <v>1</v>
      </c>
      <c r="H893" s="163">
        <v>153.99</v>
      </c>
      <c r="I893" s="191">
        <v>0.25</v>
      </c>
      <c r="J893" s="187">
        <f t="shared" si="26"/>
        <v>115.49250000000001</v>
      </c>
    </row>
    <row r="894" spans="1:10" ht="15.75">
      <c r="A894" s="53">
        <f t="shared" si="27"/>
        <v>890</v>
      </c>
      <c r="B894" s="119" t="s">
        <v>207</v>
      </c>
      <c r="C894" s="121" t="s">
        <v>1940</v>
      </c>
      <c r="D894" s="121" t="s">
        <v>1941</v>
      </c>
      <c r="E894" s="121" t="s">
        <v>211</v>
      </c>
      <c r="F894" s="121"/>
      <c r="G894" s="121">
        <v>1</v>
      </c>
      <c r="H894" s="163">
        <v>20.99</v>
      </c>
      <c r="I894" s="191">
        <v>0.25</v>
      </c>
      <c r="J894" s="187">
        <f t="shared" si="26"/>
        <v>15.7425</v>
      </c>
    </row>
    <row r="895" spans="1:10" ht="30">
      <c r="A895" s="53">
        <f t="shared" si="27"/>
        <v>891</v>
      </c>
      <c r="B895" s="119" t="s">
        <v>207</v>
      </c>
      <c r="C895" s="121" t="s">
        <v>1942</v>
      </c>
      <c r="D895" s="121" t="s">
        <v>1943</v>
      </c>
      <c r="E895" s="121" t="s">
        <v>211</v>
      </c>
      <c r="F895" s="121"/>
      <c r="G895" s="121">
        <v>1</v>
      </c>
      <c r="H895" s="163">
        <v>21.5</v>
      </c>
      <c r="I895" s="191">
        <v>0.25</v>
      </c>
      <c r="J895" s="187">
        <f t="shared" si="26"/>
        <v>16.125</v>
      </c>
    </row>
    <row r="896" spans="1:10" ht="30">
      <c r="A896" s="53">
        <f t="shared" si="27"/>
        <v>892</v>
      </c>
      <c r="B896" s="119" t="s">
        <v>207</v>
      </c>
      <c r="C896" s="121" t="s">
        <v>1944</v>
      </c>
      <c r="D896" s="121" t="s">
        <v>1945</v>
      </c>
      <c r="E896" s="121" t="s">
        <v>211</v>
      </c>
      <c r="F896" s="121"/>
      <c r="G896" s="121">
        <v>1</v>
      </c>
      <c r="H896" s="163">
        <v>21.99</v>
      </c>
      <c r="I896" s="191">
        <v>0.25</v>
      </c>
      <c r="J896" s="187">
        <f t="shared" si="26"/>
        <v>16.4925</v>
      </c>
    </row>
    <row r="897" spans="1:10" ht="30">
      <c r="A897" s="53">
        <f t="shared" si="27"/>
        <v>893</v>
      </c>
      <c r="B897" s="119" t="s">
        <v>207</v>
      </c>
      <c r="C897" s="121" t="s">
        <v>1946</v>
      </c>
      <c r="D897" s="121" t="s">
        <v>1947</v>
      </c>
      <c r="E897" s="121" t="s">
        <v>211</v>
      </c>
      <c r="F897" s="121"/>
      <c r="G897" s="121">
        <v>1</v>
      </c>
      <c r="H897" s="163">
        <v>28.99</v>
      </c>
      <c r="I897" s="191">
        <v>0.25</v>
      </c>
      <c r="J897" s="187">
        <f t="shared" si="26"/>
        <v>21.7425</v>
      </c>
    </row>
    <row r="898" spans="1:10" ht="15.75">
      <c r="A898" s="53">
        <f t="shared" si="27"/>
        <v>894</v>
      </c>
      <c r="B898" s="119" t="s">
        <v>207</v>
      </c>
      <c r="C898" s="121">
        <v>51</v>
      </c>
      <c r="D898" s="121" t="s">
        <v>1948</v>
      </c>
      <c r="E898" s="121" t="s">
        <v>211</v>
      </c>
      <c r="F898" s="121"/>
      <c r="G898" s="121">
        <v>1</v>
      </c>
      <c r="H898" s="163">
        <v>12.5</v>
      </c>
      <c r="I898" s="191">
        <v>0.25</v>
      </c>
      <c r="J898" s="187">
        <f t="shared" si="26"/>
        <v>9.375</v>
      </c>
    </row>
    <row r="899" spans="1:10" ht="15.75">
      <c r="A899" s="53">
        <f t="shared" si="27"/>
        <v>895</v>
      </c>
      <c r="B899" s="119" t="s">
        <v>207</v>
      </c>
      <c r="C899" s="121" t="s">
        <v>1949</v>
      </c>
      <c r="D899" s="121" t="s">
        <v>1950</v>
      </c>
      <c r="E899" s="121" t="s">
        <v>211</v>
      </c>
      <c r="F899" s="121"/>
      <c r="G899" s="121">
        <v>1</v>
      </c>
      <c r="H899" s="163">
        <v>14.5</v>
      </c>
      <c r="I899" s="191">
        <v>0.25</v>
      </c>
      <c r="J899" s="187">
        <f t="shared" ref="J899:J962" si="28">H899*(1-I899)</f>
        <v>10.875</v>
      </c>
    </row>
    <row r="900" spans="1:10" ht="30">
      <c r="A900" s="53">
        <f t="shared" si="27"/>
        <v>896</v>
      </c>
      <c r="B900" s="119" t="s">
        <v>207</v>
      </c>
      <c r="C900" s="121" t="s">
        <v>1951</v>
      </c>
      <c r="D900" s="121" t="s">
        <v>1952</v>
      </c>
      <c r="E900" s="121" t="s">
        <v>211</v>
      </c>
      <c r="F900" s="121"/>
      <c r="G900" s="121">
        <v>1</v>
      </c>
      <c r="H900" s="163">
        <v>10.989999999999998</v>
      </c>
      <c r="I900" s="191">
        <v>0.25</v>
      </c>
      <c r="J900" s="187">
        <f t="shared" si="28"/>
        <v>8.2424999999999997</v>
      </c>
    </row>
    <row r="901" spans="1:10" ht="15.75">
      <c r="A901" s="53">
        <f t="shared" si="27"/>
        <v>897</v>
      </c>
      <c r="B901" s="119" t="s">
        <v>207</v>
      </c>
      <c r="C901" s="121">
        <v>958</v>
      </c>
      <c r="D901" s="121" t="s">
        <v>1953</v>
      </c>
      <c r="E901" s="121" t="s">
        <v>211</v>
      </c>
      <c r="F901" s="121"/>
      <c r="G901" s="121">
        <v>1</v>
      </c>
      <c r="H901" s="163">
        <v>17.989999999999998</v>
      </c>
      <c r="I901" s="191">
        <v>0.25</v>
      </c>
      <c r="J901" s="187">
        <f t="shared" si="28"/>
        <v>13.4925</v>
      </c>
    </row>
    <row r="902" spans="1:10" ht="15.75">
      <c r="A902" s="53">
        <f t="shared" si="27"/>
        <v>898</v>
      </c>
      <c r="B902" s="119" t="s">
        <v>207</v>
      </c>
      <c r="C902" s="121" t="s">
        <v>1954</v>
      </c>
      <c r="D902" s="121" t="s">
        <v>1955</v>
      </c>
      <c r="E902" s="121" t="s">
        <v>211</v>
      </c>
      <c r="F902" s="121"/>
      <c r="G902" s="121">
        <v>1</v>
      </c>
      <c r="H902" s="163">
        <v>6.9899999999999993</v>
      </c>
      <c r="I902" s="191">
        <v>0.25</v>
      </c>
      <c r="J902" s="187">
        <f t="shared" si="28"/>
        <v>5.2424999999999997</v>
      </c>
    </row>
    <row r="903" spans="1:10" ht="15.75">
      <c r="A903" s="53">
        <f t="shared" ref="A903:A966" si="29">A902+1</f>
        <v>899</v>
      </c>
      <c r="B903" s="119" t="s">
        <v>207</v>
      </c>
      <c r="C903" s="121" t="s">
        <v>1956</v>
      </c>
      <c r="D903" s="121" t="s">
        <v>1957</v>
      </c>
      <c r="E903" s="121" t="s">
        <v>211</v>
      </c>
      <c r="F903" s="121"/>
      <c r="G903" s="121">
        <v>1</v>
      </c>
      <c r="H903" s="163">
        <v>25.99</v>
      </c>
      <c r="I903" s="191">
        <v>0.25</v>
      </c>
      <c r="J903" s="187">
        <f t="shared" si="28"/>
        <v>19.4925</v>
      </c>
    </row>
    <row r="904" spans="1:10" ht="30">
      <c r="A904" s="53">
        <f t="shared" si="29"/>
        <v>900</v>
      </c>
      <c r="B904" s="119" t="s">
        <v>207</v>
      </c>
      <c r="C904" s="121">
        <v>959</v>
      </c>
      <c r="D904" s="121" t="s">
        <v>1958</v>
      </c>
      <c r="E904" s="121" t="s">
        <v>211</v>
      </c>
      <c r="F904" s="121"/>
      <c r="G904" s="121">
        <v>1</v>
      </c>
      <c r="H904" s="163">
        <v>22.5</v>
      </c>
      <c r="I904" s="191">
        <v>0.25</v>
      </c>
      <c r="J904" s="187">
        <f t="shared" si="28"/>
        <v>16.875</v>
      </c>
    </row>
    <row r="905" spans="1:10" ht="30">
      <c r="A905" s="53">
        <f t="shared" si="29"/>
        <v>901</v>
      </c>
      <c r="B905" s="119" t="s">
        <v>207</v>
      </c>
      <c r="C905" s="121">
        <v>960</v>
      </c>
      <c r="D905" s="121" t="s">
        <v>1959</v>
      </c>
      <c r="E905" s="121" t="s">
        <v>211</v>
      </c>
      <c r="F905" s="121"/>
      <c r="G905" s="121">
        <v>1</v>
      </c>
      <c r="H905" s="163">
        <v>41.989999999999995</v>
      </c>
      <c r="I905" s="191">
        <v>0.25</v>
      </c>
      <c r="J905" s="187">
        <f t="shared" si="28"/>
        <v>31.492499999999996</v>
      </c>
    </row>
    <row r="906" spans="1:10" ht="30">
      <c r="A906" s="53">
        <f t="shared" si="29"/>
        <v>902</v>
      </c>
      <c r="B906" s="119" t="s">
        <v>207</v>
      </c>
      <c r="C906" s="121" t="s">
        <v>1960</v>
      </c>
      <c r="D906" s="121" t="s">
        <v>1961</v>
      </c>
      <c r="E906" s="121" t="s">
        <v>211</v>
      </c>
      <c r="F906" s="121"/>
      <c r="G906" s="121">
        <v>1</v>
      </c>
      <c r="H906" s="163">
        <v>102.99</v>
      </c>
      <c r="I906" s="191">
        <v>0.25</v>
      </c>
      <c r="J906" s="187">
        <f t="shared" si="28"/>
        <v>77.242499999999993</v>
      </c>
    </row>
    <row r="907" spans="1:10" ht="15.75">
      <c r="A907" s="53">
        <f t="shared" si="29"/>
        <v>903</v>
      </c>
      <c r="B907" s="119" t="s">
        <v>207</v>
      </c>
      <c r="C907" s="121" t="s">
        <v>1962</v>
      </c>
      <c r="D907" s="121" t="s">
        <v>1963</v>
      </c>
      <c r="E907" s="121" t="s">
        <v>211</v>
      </c>
      <c r="F907" s="121"/>
      <c r="G907" s="121">
        <v>1</v>
      </c>
      <c r="H907" s="163">
        <v>3.9</v>
      </c>
      <c r="I907" s="191">
        <v>0.25</v>
      </c>
      <c r="J907" s="187">
        <f t="shared" si="28"/>
        <v>2.9249999999999998</v>
      </c>
    </row>
    <row r="908" spans="1:10" ht="15.75">
      <c r="A908" s="53">
        <f t="shared" si="29"/>
        <v>904</v>
      </c>
      <c r="B908" s="119" t="s">
        <v>207</v>
      </c>
      <c r="C908" s="121">
        <v>995</v>
      </c>
      <c r="D908" s="121" t="s">
        <v>1964</v>
      </c>
      <c r="E908" s="121" t="s">
        <v>211</v>
      </c>
      <c r="F908" s="121"/>
      <c r="G908" s="121">
        <v>1</v>
      </c>
      <c r="H908" s="163">
        <v>47.5</v>
      </c>
      <c r="I908" s="191">
        <v>0.25</v>
      </c>
      <c r="J908" s="187">
        <f t="shared" si="28"/>
        <v>35.625</v>
      </c>
    </row>
    <row r="909" spans="1:10" ht="15.75">
      <c r="A909" s="53">
        <f t="shared" si="29"/>
        <v>905</v>
      </c>
      <c r="B909" s="119" t="s">
        <v>207</v>
      </c>
      <c r="C909" s="121" t="s">
        <v>1965</v>
      </c>
      <c r="D909" s="121" t="s">
        <v>1966</v>
      </c>
      <c r="E909" s="121" t="s">
        <v>211</v>
      </c>
      <c r="F909" s="121"/>
      <c r="G909" s="121">
        <v>1</v>
      </c>
      <c r="H909" s="163">
        <v>9.69</v>
      </c>
      <c r="I909" s="191">
        <v>0.25</v>
      </c>
      <c r="J909" s="187">
        <f t="shared" si="28"/>
        <v>7.2675000000000001</v>
      </c>
    </row>
    <row r="910" spans="1:10" ht="15.75">
      <c r="A910" s="53">
        <f t="shared" si="29"/>
        <v>906</v>
      </c>
      <c r="B910" s="119" t="s">
        <v>207</v>
      </c>
      <c r="C910" s="121" t="s">
        <v>1967</v>
      </c>
      <c r="D910" s="121" t="s">
        <v>1968</v>
      </c>
      <c r="E910" s="121" t="s">
        <v>211</v>
      </c>
      <c r="F910" s="121"/>
      <c r="G910" s="121">
        <v>1</v>
      </c>
      <c r="H910" s="163">
        <v>10.5</v>
      </c>
      <c r="I910" s="191">
        <v>0.25</v>
      </c>
      <c r="J910" s="187">
        <f t="shared" si="28"/>
        <v>7.875</v>
      </c>
    </row>
    <row r="911" spans="1:10" ht="15.75">
      <c r="A911" s="53">
        <f t="shared" si="29"/>
        <v>907</v>
      </c>
      <c r="B911" s="119" t="s">
        <v>207</v>
      </c>
      <c r="C911" s="121">
        <v>997</v>
      </c>
      <c r="D911" s="121" t="s">
        <v>1969</v>
      </c>
      <c r="E911" s="121" t="s">
        <v>211</v>
      </c>
      <c r="F911" s="121"/>
      <c r="G911" s="121">
        <v>1</v>
      </c>
      <c r="H911" s="163">
        <v>41.99</v>
      </c>
      <c r="I911" s="191">
        <v>0.25</v>
      </c>
      <c r="J911" s="187">
        <f t="shared" si="28"/>
        <v>31.4925</v>
      </c>
    </row>
    <row r="912" spans="1:10" ht="30">
      <c r="A912" s="53">
        <f t="shared" si="29"/>
        <v>908</v>
      </c>
      <c r="B912" s="119" t="s">
        <v>207</v>
      </c>
      <c r="C912" s="121" t="s">
        <v>1970</v>
      </c>
      <c r="D912" s="121" t="s">
        <v>1971</v>
      </c>
      <c r="E912" s="121" t="s">
        <v>211</v>
      </c>
      <c r="F912" s="121"/>
      <c r="G912" s="121">
        <v>1</v>
      </c>
      <c r="H912" s="163">
        <v>134.98999999999998</v>
      </c>
      <c r="I912" s="191">
        <v>0.25</v>
      </c>
      <c r="J912" s="187">
        <f t="shared" si="28"/>
        <v>101.24249999999998</v>
      </c>
    </row>
    <row r="913" spans="1:10" ht="15.75">
      <c r="A913" s="53">
        <f t="shared" si="29"/>
        <v>909</v>
      </c>
      <c r="B913" s="119" t="s">
        <v>207</v>
      </c>
      <c r="C913" s="121" t="s">
        <v>1972</v>
      </c>
      <c r="D913" s="121" t="s">
        <v>1973</v>
      </c>
      <c r="E913" s="121" t="s">
        <v>211</v>
      </c>
      <c r="F913" s="121"/>
      <c r="G913" s="121">
        <v>1</v>
      </c>
      <c r="H913" s="163">
        <v>53.99</v>
      </c>
      <c r="I913" s="191">
        <v>0.25</v>
      </c>
      <c r="J913" s="187">
        <f t="shared" si="28"/>
        <v>40.4925</v>
      </c>
    </row>
    <row r="914" spans="1:10" ht="15.75">
      <c r="A914" s="53">
        <f t="shared" si="29"/>
        <v>910</v>
      </c>
      <c r="B914" s="119" t="s">
        <v>207</v>
      </c>
      <c r="C914" s="121" t="s">
        <v>1974</v>
      </c>
      <c r="D914" s="121" t="s">
        <v>1975</v>
      </c>
      <c r="E914" s="121" t="s">
        <v>211</v>
      </c>
      <c r="F914" s="121"/>
      <c r="G914" s="121">
        <v>1</v>
      </c>
      <c r="H914" s="163">
        <v>88.99</v>
      </c>
      <c r="I914" s="191">
        <v>0.25</v>
      </c>
      <c r="J914" s="187">
        <f t="shared" si="28"/>
        <v>66.742499999999993</v>
      </c>
    </row>
    <row r="915" spans="1:10" ht="15.75">
      <c r="A915" s="53">
        <f t="shared" si="29"/>
        <v>911</v>
      </c>
      <c r="B915" s="119" t="s">
        <v>207</v>
      </c>
      <c r="C915" s="121" t="s">
        <v>1974</v>
      </c>
      <c r="D915" s="121" t="s">
        <v>1975</v>
      </c>
      <c r="E915" s="121" t="s">
        <v>211</v>
      </c>
      <c r="F915" s="121"/>
      <c r="G915" s="121">
        <v>1</v>
      </c>
      <c r="H915" s="163">
        <v>90.99</v>
      </c>
      <c r="I915" s="191">
        <v>0.25</v>
      </c>
      <c r="J915" s="187">
        <f t="shared" si="28"/>
        <v>68.242499999999993</v>
      </c>
    </row>
    <row r="916" spans="1:10" ht="15.75">
      <c r="A916" s="53">
        <f t="shared" si="29"/>
        <v>912</v>
      </c>
      <c r="B916" s="119" t="s">
        <v>207</v>
      </c>
      <c r="C916" s="121" t="s">
        <v>1976</v>
      </c>
      <c r="D916" s="121" t="s">
        <v>1977</v>
      </c>
      <c r="E916" s="121" t="s">
        <v>211</v>
      </c>
      <c r="F916" s="121"/>
      <c r="G916" s="121">
        <v>1</v>
      </c>
      <c r="H916" s="163">
        <v>39.99</v>
      </c>
      <c r="I916" s="191">
        <v>0.25</v>
      </c>
      <c r="J916" s="187">
        <f t="shared" si="28"/>
        <v>29.9925</v>
      </c>
    </row>
    <row r="917" spans="1:10" ht="15.75">
      <c r="A917" s="53">
        <f t="shared" si="29"/>
        <v>913</v>
      </c>
      <c r="B917" s="119" t="s">
        <v>207</v>
      </c>
      <c r="C917" s="121" t="s">
        <v>1978</v>
      </c>
      <c r="D917" s="121" t="s">
        <v>1979</v>
      </c>
      <c r="E917" s="121" t="s">
        <v>211</v>
      </c>
      <c r="F917" s="121"/>
      <c r="G917" s="121">
        <v>1</v>
      </c>
      <c r="H917" s="163">
        <v>52.99</v>
      </c>
      <c r="I917" s="191">
        <v>0.25</v>
      </c>
      <c r="J917" s="187">
        <f t="shared" si="28"/>
        <v>39.7425</v>
      </c>
    </row>
    <row r="918" spans="1:10" ht="15.75">
      <c r="A918" s="53">
        <f t="shared" si="29"/>
        <v>914</v>
      </c>
      <c r="B918" s="119" t="s">
        <v>207</v>
      </c>
      <c r="C918" s="121" t="s">
        <v>1980</v>
      </c>
      <c r="D918" s="121" t="s">
        <v>1981</v>
      </c>
      <c r="E918" s="121" t="s">
        <v>211</v>
      </c>
      <c r="F918" s="121"/>
      <c r="G918" s="121">
        <v>1</v>
      </c>
      <c r="H918" s="163">
        <v>84.99</v>
      </c>
      <c r="I918" s="191">
        <v>0.25</v>
      </c>
      <c r="J918" s="187">
        <f t="shared" si="28"/>
        <v>63.742499999999993</v>
      </c>
    </row>
    <row r="919" spans="1:10" ht="15.75">
      <c r="A919" s="53">
        <f t="shared" si="29"/>
        <v>915</v>
      </c>
      <c r="B919" s="119" t="s">
        <v>207</v>
      </c>
      <c r="C919" s="121" t="s">
        <v>1982</v>
      </c>
      <c r="D919" s="121" t="s">
        <v>1983</v>
      </c>
      <c r="E919" s="121" t="s">
        <v>211</v>
      </c>
      <c r="F919" s="121"/>
      <c r="G919" s="121">
        <v>1</v>
      </c>
      <c r="H919" s="163">
        <v>57.99</v>
      </c>
      <c r="I919" s="191">
        <v>0.25</v>
      </c>
      <c r="J919" s="187">
        <f t="shared" si="28"/>
        <v>43.4925</v>
      </c>
    </row>
    <row r="920" spans="1:10" ht="15.75">
      <c r="A920" s="53">
        <f t="shared" si="29"/>
        <v>916</v>
      </c>
      <c r="B920" s="119" t="s">
        <v>207</v>
      </c>
      <c r="C920" s="121" t="s">
        <v>1984</v>
      </c>
      <c r="D920" s="121" t="s">
        <v>1985</v>
      </c>
      <c r="E920" s="121" t="s">
        <v>211</v>
      </c>
      <c r="F920" s="121"/>
      <c r="G920" s="121">
        <v>1</v>
      </c>
      <c r="H920" s="163">
        <v>26.5</v>
      </c>
      <c r="I920" s="191">
        <v>0.25</v>
      </c>
      <c r="J920" s="187">
        <f t="shared" si="28"/>
        <v>19.875</v>
      </c>
    </row>
    <row r="921" spans="1:10" ht="15.75">
      <c r="A921" s="53">
        <f t="shared" si="29"/>
        <v>917</v>
      </c>
      <c r="B921" s="119" t="s">
        <v>207</v>
      </c>
      <c r="C921" s="121" t="s">
        <v>1986</v>
      </c>
      <c r="D921" s="121" t="s">
        <v>1987</v>
      </c>
      <c r="E921" s="121" t="s">
        <v>211</v>
      </c>
      <c r="F921" s="121"/>
      <c r="G921" s="121">
        <v>1</v>
      </c>
      <c r="H921" s="163">
        <v>41.99</v>
      </c>
      <c r="I921" s="191">
        <v>0.25</v>
      </c>
      <c r="J921" s="187">
        <f t="shared" si="28"/>
        <v>31.4925</v>
      </c>
    </row>
    <row r="922" spans="1:10" ht="15.75">
      <c r="A922" s="53">
        <f t="shared" si="29"/>
        <v>918</v>
      </c>
      <c r="B922" s="119" t="s">
        <v>207</v>
      </c>
      <c r="C922" s="121" t="s">
        <v>1988</v>
      </c>
      <c r="D922" s="121" t="s">
        <v>1989</v>
      </c>
      <c r="E922" s="121" t="s">
        <v>211</v>
      </c>
      <c r="F922" s="121"/>
      <c r="G922" s="121">
        <v>1</v>
      </c>
      <c r="H922" s="163">
        <v>49.5</v>
      </c>
      <c r="I922" s="191">
        <v>0.25</v>
      </c>
      <c r="J922" s="187">
        <f t="shared" si="28"/>
        <v>37.125</v>
      </c>
    </row>
    <row r="923" spans="1:10" ht="15.75">
      <c r="A923" s="53">
        <f t="shared" si="29"/>
        <v>919</v>
      </c>
      <c r="B923" s="119" t="s">
        <v>207</v>
      </c>
      <c r="C923" s="121" t="s">
        <v>1990</v>
      </c>
      <c r="D923" s="121" t="s">
        <v>1991</v>
      </c>
      <c r="E923" s="121" t="s">
        <v>211</v>
      </c>
      <c r="F923" s="121"/>
      <c r="G923" s="121">
        <v>1</v>
      </c>
      <c r="H923" s="163">
        <v>51.5</v>
      </c>
      <c r="I923" s="191">
        <v>0.25</v>
      </c>
      <c r="J923" s="187">
        <f t="shared" si="28"/>
        <v>38.625</v>
      </c>
    </row>
    <row r="924" spans="1:10" ht="15.75">
      <c r="A924" s="53">
        <f t="shared" si="29"/>
        <v>920</v>
      </c>
      <c r="B924" s="119" t="s">
        <v>207</v>
      </c>
      <c r="C924" s="121" t="s">
        <v>1992</v>
      </c>
      <c r="D924" s="121" t="s">
        <v>1993</v>
      </c>
      <c r="E924" s="121" t="s">
        <v>211</v>
      </c>
      <c r="F924" s="121"/>
      <c r="G924" s="121">
        <v>1</v>
      </c>
      <c r="H924" s="163">
        <v>37.5</v>
      </c>
      <c r="I924" s="191">
        <v>0.25</v>
      </c>
      <c r="J924" s="187">
        <f t="shared" si="28"/>
        <v>28.125</v>
      </c>
    </row>
    <row r="925" spans="1:10" ht="15.75">
      <c r="A925" s="53">
        <f t="shared" si="29"/>
        <v>921</v>
      </c>
      <c r="B925" s="119" t="s">
        <v>207</v>
      </c>
      <c r="C925" s="121" t="s">
        <v>1994</v>
      </c>
      <c r="D925" s="121" t="s">
        <v>1995</v>
      </c>
      <c r="E925" s="121" t="s">
        <v>211</v>
      </c>
      <c r="F925" s="121"/>
      <c r="G925" s="121">
        <v>1</v>
      </c>
      <c r="H925" s="163">
        <v>33.989999999999995</v>
      </c>
      <c r="I925" s="191">
        <v>0.25</v>
      </c>
      <c r="J925" s="187">
        <f t="shared" si="28"/>
        <v>25.492499999999996</v>
      </c>
    </row>
    <row r="926" spans="1:10" ht="15.75">
      <c r="A926" s="53">
        <f t="shared" si="29"/>
        <v>922</v>
      </c>
      <c r="B926" s="119" t="s">
        <v>207</v>
      </c>
      <c r="C926" s="121" t="s">
        <v>1996</v>
      </c>
      <c r="D926" s="121" t="s">
        <v>1997</v>
      </c>
      <c r="E926" s="121" t="s">
        <v>211</v>
      </c>
      <c r="F926" s="121"/>
      <c r="G926" s="121">
        <v>1</v>
      </c>
      <c r="H926" s="163">
        <v>10.99</v>
      </c>
      <c r="I926" s="191">
        <v>0.25</v>
      </c>
      <c r="J926" s="187">
        <f t="shared" si="28"/>
        <v>8.2424999999999997</v>
      </c>
    </row>
    <row r="927" spans="1:10" ht="15.75">
      <c r="A927" s="53">
        <f t="shared" si="29"/>
        <v>923</v>
      </c>
      <c r="B927" s="119" t="s">
        <v>207</v>
      </c>
      <c r="C927" s="121" t="s">
        <v>1998</v>
      </c>
      <c r="D927" s="121" t="s">
        <v>1999</v>
      </c>
      <c r="E927" s="121" t="s">
        <v>211</v>
      </c>
      <c r="F927" s="121"/>
      <c r="G927" s="121">
        <v>1</v>
      </c>
      <c r="H927" s="163">
        <v>169.98999999999998</v>
      </c>
      <c r="I927" s="191">
        <v>0.25</v>
      </c>
      <c r="J927" s="187">
        <f t="shared" si="28"/>
        <v>127.49249999999998</v>
      </c>
    </row>
    <row r="928" spans="1:10" ht="30">
      <c r="A928" s="53">
        <f t="shared" si="29"/>
        <v>924</v>
      </c>
      <c r="B928" s="119" t="s">
        <v>207</v>
      </c>
      <c r="C928" s="121" t="s">
        <v>1970</v>
      </c>
      <c r="D928" s="121" t="s">
        <v>2000</v>
      </c>
      <c r="E928" s="121" t="s">
        <v>211</v>
      </c>
      <c r="F928" s="121"/>
      <c r="G928" s="121">
        <v>1</v>
      </c>
      <c r="H928" s="163">
        <v>134.98999999999998</v>
      </c>
      <c r="I928" s="191">
        <v>0.25</v>
      </c>
      <c r="J928" s="187">
        <f t="shared" si="28"/>
        <v>101.24249999999998</v>
      </c>
    </row>
    <row r="929" spans="1:10" ht="15.75">
      <c r="A929" s="53">
        <f t="shared" si="29"/>
        <v>925</v>
      </c>
      <c r="B929" s="119" t="s">
        <v>207</v>
      </c>
      <c r="C929" s="121" t="s">
        <v>2001</v>
      </c>
      <c r="D929" s="121" t="s">
        <v>2002</v>
      </c>
      <c r="E929" s="121" t="s">
        <v>211</v>
      </c>
      <c r="F929" s="121"/>
      <c r="G929" s="121">
        <v>1</v>
      </c>
      <c r="H929" s="163">
        <v>76.989999999999995</v>
      </c>
      <c r="I929" s="191">
        <v>0.25</v>
      </c>
      <c r="J929" s="187">
        <f t="shared" si="28"/>
        <v>57.742499999999993</v>
      </c>
    </row>
    <row r="930" spans="1:10" ht="15.75">
      <c r="A930" s="53">
        <f t="shared" si="29"/>
        <v>926</v>
      </c>
      <c r="B930" s="119" t="s">
        <v>207</v>
      </c>
      <c r="C930" s="121" t="s">
        <v>2003</v>
      </c>
      <c r="D930" s="121" t="s">
        <v>2004</v>
      </c>
      <c r="E930" s="121" t="s">
        <v>211</v>
      </c>
      <c r="F930" s="121"/>
      <c r="G930" s="121">
        <v>1</v>
      </c>
      <c r="H930" s="163">
        <v>10.989999999999998</v>
      </c>
      <c r="I930" s="191">
        <v>0.25</v>
      </c>
      <c r="J930" s="187">
        <f t="shared" si="28"/>
        <v>8.2424999999999997</v>
      </c>
    </row>
    <row r="931" spans="1:10" ht="15.75">
      <c r="A931" s="53">
        <f t="shared" si="29"/>
        <v>927</v>
      </c>
      <c r="B931" s="119" t="s">
        <v>207</v>
      </c>
      <c r="C931" s="121" t="s">
        <v>2005</v>
      </c>
      <c r="D931" s="121" t="s">
        <v>2006</v>
      </c>
      <c r="E931" s="121" t="s">
        <v>211</v>
      </c>
      <c r="F931" s="121"/>
      <c r="G931" s="121">
        <v>1</v>
      </c>
      <c r="H931" s="163">
        <v>10.989999999999998</v>
      </c>
      <c r="I931" s="191">
        <v>0.25</v>
      </c>
      <c r="J931" s="187">
        <f t="shared" si="28"/>
        <v>8.2424999999999997</v>
      </c>
    </row>
    <row r="932" spans="1:10" ht="15.75">
      <c r="A932" s="53">
        <f t="shared" si="29"/>
        <v>928</v>
      </c>
      <c r="B932" s="119" t="s">
        <v>207</v>
      </c>
      <c r="C932" s="121" t="s">
        <v>2007</v>
      </c>
      <c r="D932" s="121" t="s">
        <v>2008</v>
      </c>
      <c r="E932" s="121" t="s">
        <v>211</v>
      </c>
      <c r="F932" s="121"/>
      <c r="G932" s="121">
        <v>1</v>
      </c>
      <c r="H932" s="163">
        <v>13.989999999999998</v>
      </c>
      <c r="I932" s="191">
        <v>0.25</v>
      </c>
      <c r="J932" s="187">
        <f t="shared" si="28"/>
        <v>10.4925</v>
      </c>
    </row>
    <row r="933" spans="1:10" ht="15.75">
      <c r="A933" s="53">
        <f t="shared" si="29"/>
        <v>929</v>
      </c>
      <c r="B933" s="119" t="s">
        <v>207</v>
      </c>
      <c r="C933" s="121" t="s">
        <v>2009</v>
      </c>
      <c r="D933" s="121" t="s">
        <v>2010</v>
      </c>
      <c r="E933" s="121" t="s">
        <v>211</v>
      </c>
      <c r="F933" s="121"/>
      <c r="G933" s="121">
        <v>1</v>
      </c>
      <c r="H933" s="163">
        <v>69.989999999999995</v>
      </c>
      <c r="I933" s="191">
        <v>0.25</v>
      </c>
      <c r="J933" s="187">
        <f t="shared" si="28"/>
        <v>52.492499999999993</v>
      </c>
    </row>
    <row r="934" spans="1:10" ht="15.75">
      <c r="A934" s="53">
        <f t="shared" si="29"/>
        <v>930</v>
      </c>
      <c r="B934" s="119" t="s">
        <v>207</v>
      </c>
      <c r="C934" s="121" t="s">
        <v>2011</v>
      </c>
      <c r="D934" s="121" t="s">
        <v>2012</v>
      </c>
      <c r="E934" s="121" t="s">
        <v>211</v>
      </c>
      <c r="F934" s="121"/>
      <c r="G934" s="121">
        <v>1</v>
      </c>
      <c r="H934" s="163">
        <v>38.989999999999995</v>
      </c>
      <c r="I934" s="191">
        <v>0.25</v>
      </c>
      <c r="J934" s="187">
        <f t="shared" si="28"/>
        <v>29.242499999999996</v>
      </c>
    </row>
    <row r="935" spans="1:10" ht="15.75">
      <c r="A935" s="53">
        <f t="shared" si="29"/>
        <v>931</v>
      </c>
      <c r="B935" s="119" t="s">
        <v>207</v>
      </c>
      <c r="C935" s="121" t="s">
        <v>2013</v>
      </c>
      <c r="D935" s="121" t="s">
        <v>2014</v>
      </c>
      <c r="E935" s="121" t="s">
        <v>211</v>
      </c>
      <c r="F935" s="121"/>
      <c r="G935" s="121">
        <v>1</v>
      </c>
      <c r="H935" s="163">
        <v>39.989999999999995</v>
      </c>
      <c r="I935" s="191">
        <v>0.25</v>
      </c>
      <c r="J935" s="187">
        <f t="shared" si="28"/>
        <v>29.992499999999996</v>
      </c>
    </row>
    <row r="936" spans="1:10" ht="15.75">
      <c r="A936" s="53">
        <f t="shared" si="29"/>
        <v>932</v>
      </c>
      <c r="B936" s="119" t="s">
        <v>207</v>
      </c>
      <c r="C936" s="121" t="s">
        <v>2015</v>
      </c>
      <c r="D936" s="121" t="s">
        <v>2016</v>
      </c>
      <c r="E936" s="121" t="s">
        <v>211</v>
      </c>
      <c r="F936" s="121"/>
      <c r="G936" s="121">
        <v>1</v>
      </c>
      <c r="H936" s="163">
        <v>39.989999999999995</v>
      </c>
      <c r="I936" s="191">
        <v>0.25</v>
      </c>
      <c r="J936" s="187">
        <f t="shared" si="28"/>
        <v>29.992499999999996</v>
      </c>
    </row>
    <row r="937" spans="1:10" ht="15.75">
      <c r="A937" s="53">
        <f t="shared" si="29"/>
        <v>933</v>
      </c>
      <c r="B937" s="119" t="s">
        <v>207</v>
      </c>
      <c r="C937" s="121" t="s">
        <v>2017</v>
      </c>
      <c r="D937" s="121" t="s">
        <v>2018</v>
      </c>
      <c r="E937" s="121" t="s">
        <v>211</v>
      </c>
      <c r="F937" s="121"/>
      <c r="G937" s="121">
        <v>1</v>
      </c>
      <c r="H937" s="163">
        <v>43.5</v>
      </c>
      <c r="I937" s="191">
        <v>0.25</v>
      </c>
      <c r="J937" s="187">
        <f t="shared" si="28"/>
        <v>32.625</v>
      </c>
    </row>
    <row r="938" spans="1:10" ht="15.75">
      <c r="A938" s="53">
        <f t="shared" si="29"/>
        <v>934</v>
      </c>
      <c r="B938" s="119" t="s">
        <v>207</v>
      </c>
      <c r="C938" s="121" t="s">
        <v>2019</v>
      </c>
      <c r="D938" s="121" t="s">
        <v>2020</v>
      </c>
      <c r="E938" s="121" t="s">
        <v>211</v>
      </c>
      <c r="F938" s="121"/>
      <c r="G938" s="121">
        <v>1</v>
      </c>
      <c r="H938" s="163">
        <v>45.5</v>
      </c>
      <c r="I938" s="191">
        <v>0.25</v>
      </c>
      <c r="J938" s="187">
        <f t="shared" si="28"/>
        <v>34.125</v>
      </c>
    </row>
    <row r="939" spans="1:10" ht="15.75">
      <c r="A939" s="53">
        <f t="shared" si="29"/>
        <v>935</v>
      </c>
      <c r="B939" s="119" t="s">
        <v>207</v>
      </c>
      <c r="C939" s="121" t="s">
        <v>2021</v>
      </c>
      <c r="D939" s="121" t="s">
        <v>2022</v>
      </c>
      <c r="E939" s="121" t="s">
        <v>211</v>
      </c>
      <c r="F939" s="121"/>
      <c r="G939" s="121">
        <v>1</v>
      </c>
      <c r="H939" s="163">
        <v>45.5</v>
      </c>
      <c r="I939" s="191">
        <v>0.25</v>
      </c>
      <c r="J939" s="187">
        <f t="shared" si="28"/>
        <v>34.125</v>
      </c>
    </row>
    <row r="940" spans="1:10" ht="15.75">
      <c r="A940" s="53">
        <f t="shared" si="29"/>
        <v>936</v>
      </c>
      <c r="B940" s="119" t="s">
        <v>207</v>
      </c>
      <c r="C940" s="121" t="s">
        <v>2023</v>
      </c>
      <c r="D940" s="121" t="s">
        <v>2024</v>
      </c>
      <c r="E940" s="121" t="s">
        <v>211</v>
      </c>
      <c r="F940" s="121"/>
      <c r="G940" s="121">
        <v>1</v>
      </c>
      <c r="H940" s="163">
        <v>79.989999999999995</v>
      </c>
      <c r="I940" s="191">
        <v>0.25</v>
      </c>
      <c r="J940" s="187">
        <f t="shared" si="28"/>
        <v>59.992499999999993</v>
      </c>
    </row>
    <row r="941" spans="1:10" ht="15.75">
      <c r="A941" s="53">
        <f t="shared" si="29"/>
        <v>937</v>
      </c>
      <c r="B941" s="119" t="s">
        <v>207</v>
      </c>
      <c r="C941" s="121" t="s">
        <v>2025</v>
      </c>
      <c r="D941" s="121" t="s">
        <v>2026</v>
      </c>
      <c r="E941" s="121" t="s">
        <v>211</v>
      </c>
      <c r="F941" s="121"/>
      <c r="G941" s="121">
        <v>1</v>
      </c>
      <c r="H941" s="163">
        <v>41.989999999999995</v>
      </c>
      <c r="I941" s="191">
        <v>0.25</v>
      </c>
      <c r="J941" s="187">
        <f t="shared" si="28"/>
        <v>31.492499999999996</v>
      </c>
    </row>
    <row r="942" spans="1:10" ht="15.75">
      <c r="A942" s="53">
        <f t="shared" si="29"/>
        <v>938</v>
      </c>
      <c r="B942" s="119" t="s">
        <v>207</v>
      </c>
      <c r="C942" s="121" t="s">
        <v>2027</v>
      </c>
      <c r="D942" s="121" t="s">
        <v>2028</v>
      </c>
      <c r="E942" s="121" t="s">
        <v>211</v>
      </c>
      <c r="F942" s="121"/>
      <c r="G942" s="121">
        <v>1</v>
      </c>
      <c r="H942" s="163">
        <v>49.5</v>
      </c>
      <c r="I942" s="191">
        <v>0.25</v>
      </c>
      <c r="J942" s="187">
        <f t="shared" si="28"/>
        <v>37.125</v>
      </c>
    </row>
    <row r="943" spans="1:10" ht="15.75">
      <c r="A943" s="53">
        <f t="shared" si="29"/>
        <v>939</v>
      </c>
      <c r="B943" s="119" t="s">
        <v>207</v>
      </c>
      <c r="C943" s="121" t="s">
        <v>2029</v>
      </c>
      <c r="D943" s="121" t="s">
        <v>2030</v>
      </c>
      <c r="E943" s="121" t="s">
        <v>211</v>
      </c>
      <c r="F943" s="121"/>
      <c r="G943" s="121">
        <v>1</v>
      </c>
      <c r="H943" s="163">
        <v>53.989999999999995</v>
      </c>
      <c r="I943" s="191">
        <v>0.25</v>
      </c>
      <c r="J943" s="187">
        <f t="shared" si="28"/>
        <v>40.492499999999993</v>
      </c>
    </row>
    <row r="944" spans="1:10" ht="15.75">
      <c r="A944" s="53">
        <f t="shared" si="29"/>
        <v>940</v>
      </c>
      <c r="B944" s="119" t="s">
        <v>207</v>
      </c>
      <c r="C944" s="121">
        <v>264</v>
      </c>
      <c r="D944" s="121" t="s">
        <v>2031</v>
      </c>
      <c r="E944" s="121" t="s">
        <v>211</v>
      </c>
      <c r="F944" s="121"/>
      <c r="G944" s="121">
        <v>1</v>
      </c>
      <c r="H944" s="163">
        <v>23.99</v>
      </c>
      <c r="I944" s="191">
        <v>0.25</v>
      </c>
      <c r="J944" s="187">
        <f t="shared" si="28"/>
        <v>17.9925</v>
      </c>
    </row>
    <row r="945" spans="1:10" ht="15.75">
      <c r="A945" s="53">
        <f t="shared" si="29"/>
        <v>941</v>
      </c>
      <c r="B945" s="119" t="s">
        <v>207</v>
      </c>
      <c r="C945" s="121">
        <v>266</v>
      </c>
      <c r="D945" s="121" t="s">
        <v>2032</v>
      </c>
      <c r="E945" s="121" t="s">
        <v>211</v>
      </c>
      <c r="F945" s="121"/>
      <c r="G945" s="121">
        <v>1</v>
      </c>
      <c r="H945" s="163">
        <v>138.98999999999998</v>
      </c>
      <c r="I945" s="191">
        <v>0.25</v>
      </c>
      <c r="J945" s="187">
        <f t="shared" si="28"/>
        <v>104.24249999999998</v>
      </c>
    </row>
    <row r="946" spans="1:10" ht="15.75">
      <c r="A946" s="53">
        <f t="shared" si="29"/>
        <v>942</v>
      </c>
      <c r="B946" s="119" t="s">
        <v>207</v>
      </c>
      <c r="C946" s="121">
        <v>268</v>
      </c>
      <c r="D946" s="121" t="s">
        <v>2033</v>
      </c>
      <c r="E946" s="121" t="s">
        <v>211</v>
      </c>
      <c r="F946" s="121"/>
      <c r="G946" s="121">
        <v>1</v>
      </c>
      <c r="H946" s="163">
        <v>28.99</v>
      </c>
      <c r="I946" s="191">
        <v>0.25</v>
      </c>
      <c r="J946" s="187">
        <f t="shared" si="28"/>
        <v>21.7425</v>
      </c>
    </row>
    <row r="947" spans="1:10" ht="15.75">
      <c r="A947" s="53">
        <f t="shared" si="29"/>
        <v>943</v>
      </c>
      <c r="B947" s="119" t="s">
        <v>207</v>
      </c>
      <c r="C947" s="121" t="s">
        <v>2034</v>
      </c>
      <c r="D947" s="121" t="s">
        <v>2035</v>
      </c>
      <c r="E947" s="121" t="s">
        <v>211</v>
      </c>
      <c r="F947" s="121"/>
      <c r="G947" s="121">
        <v>1</v>
      </c>
      <c r="H947" s="163">
        <v>17.5</v>
      </c>
      <c r="I947" s="191">
        <v>0.25</v>
      </c>
      <c r="J947" s="187">
        <f t="shared" si="28"/>
        <v>13.125</v>
      </c>
    </row>
    <row r="948" spans="1:10" ht="15.75">
      <c r="A948" s="53">
        <f t="shared" si="29"/>
        <v>944</v>
      </c>
      <c r="B948" s="119" t="s">
        <v>207</v>
      </c>
      <c r="C948" s="121" t="s">
        <v>2036</v>
      </c>
      <c r="D948" s="121" t="s">
        <v>2037</v>
      </c>
      <c r="E948" s="121" t="s">
        <v>211</v>
      </c>
      <c r="F948" s="121"/>
      <c r="G948" s="121">
        <v>1</v>
      </c>
      <c r="H948" s="163">
        <v>31.99</v>
      </c>
      <c r="I948" s="191">
        <v>0.25</v>
      </c>
      <c r="J948" s="187">
        <f t="shared" si="28"/>
        <v>23.9925</v>
      </c>
    </row>
    <row r="949" spans="1:10" ht="15.75">
      <c r="A949" s="53">
        <f t="shared" si="29"/>
        <v>945</v>
      </c>
      <c r="B949" s="119" t="s">
        <v>207</v>
      </c>
      <c r="C949" s="121" t="s">
        <v>2038</v>
      </c>
      <c r="D949" s="121" t="s">
        <v>2039</v>
      </c>
      <c r="E949" s="121" t="s">
        <v>211</v>
      </c>
      <c r="F949" s="121"/>
      <c r="G949" s="121">
        <v>1</v>
      </c>
      <c r="H949" s="163">
        <v>12.989999999999998</v>
      </c>
      <c r="I949" s="191">
        <v>0.25</v>
      </c>
      <c r="J949" s="187">
        <f t="shared" si="28"/>
        <v>9.7424999999999997</v>
      </c>
    </row>
    <row r="950" spans="1:10" ht="15.75">
      <c r="A950" s="53">
        <f t="shared" si="29"/>
        <v>946</v>
      </c>
      <c r="B950" s="119" t="s">
        <v>207</v>
      </c>
      <c r="C950" s="121">
        <v>273</v>
      </c>
      <c r="D950" s="121" t="s">
        <v>2040</v>
      </c>
      <c r="E950" s="121" t="s">
        <v>211</v>
      </c>
      <c r="F950" s="121"/>
      <c r="G950" s="121">
        <v>1</v>
      </c>
      <c r="H950" s="163">
        <v>8.19</v>
      </c>
      <c r="I950" s="191">
        <v>0.25</v>
      </c>
      <c r="J950" s="187">
        <f t="shared" si="28"/>
        <v>6.1425000000000001</v>
      </c>
    </row>
    <row r="951" spans="1:10" ht="15.75">
      <c r="A951" s="53">
        <f t="shared" si="29"/>
        <v>947</v>
      </c>
      <c r="B951" s="119" t="s">
        <v>207</v>
      </c>
      <c r="C951" s="121">
        <v>702</v>
      </c>
      <c r="D951" s="121" t="s">
        <v>2041</v>
      </c>
      <c r="E951" s="121" t="s">
        <v>211</v>
      </c>
      <c r="F951" s="121"/>
      <c r="G951" s="121">
        <v>1</v>
      </c>
      <c r="H951" s="163">
        <v>20.99</v>
      </c>
      <c r="I951" s="191">
        <v>0.25</v>
      </c>
      <c r="J951" s="187">
        <f t="shared" si="28"/>
        <v>15.7425</v>
      </c>
    </row>
    <row r="952" spans="1:10" ht="15.75">
      <c r="A952" s="53">
        <f t="shared" si="29"/>
        <v>948</v>
      </c>
      <c r="B952" s="119" t="s">
        <v>207</v>
      </c>
      <c r="C952" s="121" t="s">
        <v>2042</v>
      </c>
      <c r="D952" s="121" t="s">
        <v>2043</v>
      </c>
      <c r="E952" s="121" t="s">
        <v>211</v>
      </c>
      <c r="F952" s="121"/>
      <c r="G952" s="121">
        <v>1</v>
      </c>
      <c r="H952" s="163">
        <v>12.5</v>
      </c>
      <c r="I952" s="191">
        <v>0.25</v>
      </c>
      <c r="J952" s="187">
        <f t="shared" si="28"/>
        <v>9.375</v>
      </c>
    </row>
    <row r="953" spans="1:10" ht="15.75">
      <c r="A953" s="53">
        <f t="shared" si="29"/>
        <v>949</v>
      </c>
      <c r="B953" s="119" t="s">
        <v>207</v>
      </c>
      <c r="C953" s="121">
        <v>713</v>
      </c>
      <c r="D953" s="121" t="s">
        <v>2044</v>
      </c>
      <c r="E953" s="121" t="s">
        <v>211</v>
      </c>
      <c r="F953" s="121"/>
      <c r="G953" s="121">
        <v>1</v>
      </c>
      <c r="H953" s="163">
        <v>32.5</v>
      </c>
      <c r="I953" s="191">
        <v>0.25</v>
      </c>
      <c r="J953" s="187">
        <f t="shared" si="28"/>
        <v>24.375</v>
      </c>
    </row>
    <row r="954" spans="1:10" ht="15.75">
      <c r="A954" s="53">
        <f t="shared" si="29"/>
        <v>950</v>
      </c>
      <c r="B954" s="119" t="s">
        <v>207</v>
      </c>
      <c r="C954" s="121">
        <v>719</v>
      </c>
      <c r="D954" s="121" t="s">
        <v>2045</v>
      </c>
      <c r="E954" s="121" t="s">
        <v>211</v>
      </c>
      <c r="F954" s="121"/>
      <c r="G954" s="121">
        <v>1</v>
      </c>
      <c r="H954" s="163">
        <v>14.5</v>
      </c>
      <c r="I954" s="191">
        <v>0.25</v>
      </c>
      <c r="J954" s="187">
        <f t="shared" si="28"/>
        <v>10.875</v>
      </c>
    </row>
    <row r="955" spans="1:10" ht="15.75">
      <c r="A955" s="53">
        <f t="shared" si="29"/>
        <v>951</v>
      </c>
      <c r="B955" s="119" t="s">
        <v>207</v>
      </c>
      <c r="C955" s="121" t="s">
        <v>2046</v>
      </c>
      <c r="D955" s="121" t="s">
        <v>2047</v>
      </c>
      <c r="E955" s="121" t="s">
        <v>211</v>
      </c>
      <c r="F955" s="121"/>
      <c r="G955" s="121">
        <v>1</v>
      </c>
      <c r="H955" s="163">
        <v>65.989999999999995</v>
      </c>
      <c r="I955" s="191">
        <v>0.25</v>
      </c>
      <c r="J955" s="187">
        <f t="shared" si="28"/>
        <v>49.492499999999993</v>
      </c>
    </row>
    <row r="956" spans="1:10" ht="15.75">
      <c r="A956" s="53">
        <f t="shared" si="29"/>
        <v>952</v>
      </c>
      <c r="B956" s="119" t="s">
        <v>207</v>
      </c>
      <c r="C956" s="121">
        <v>746</v>
      </c>
      <c r="D956" s="121" t="s">
        <v>2048</v>
      </c>
      <c r="E956" s="121" t="s">
        <v>211</v>
      </c>
      <c r="F956" s="121"/>
      <c r="G956" s="121">
        <v>1</v>
      </c>
      <c r="H956" s="163">
        <v>9.69</v>
      </c>
      <c r="I956" s="191">
        <v>0.25</v>
      </c>
      <c r="J956" s="187">
        <f t="shared" si="28"/>
        <v>7.2675000000000001</v>
      </c>
    </row>
    <row r="957" spans="1:10" ht="15.75">
      <c r="A957" s="53">
        <f t="shared" si="29"/>
        <v>953</v>
      </c>
      <c r="B957" s="119" t="s">
        <v>207</v>
      </c>
      <c r="C957" s="121" t="s">
        <v>2049</v>
      </c>
      <c r="D957" s="121" t="s">
        <v>2050</v>
      </c>
      <c r="E957" s="121" t="s">
        <v>211</v>
      </c>
      <c r="F957" s="121"/>
      <c r="G957" s="121">
        <v>1</v>
      </c>
      <c r="H957" s="163">
        <v>9.9899999999999984</v>
      </c>
      <c r="I957" s="191">
        <v>0.25</v>
      </c>
      <c r="J957" s="187">
        <f t="shared" si="28"/>
        <v>7.4924999999999988</v>
      </c>
    </row>
    <row r="958" spans="1:10" ht="15.75">
      <c r="A958" s="53">
        <f t="shared" si="29"/>
        <v>954</v>
      </c>
      <c r="B958" s="119" t="s">
        <v>207</v>
      </c>
      <c r="C958" s="121">
        <v>747</v>
      </c>
      <c r="D958" s="121" t="s">
        <v>2051</v>
      </c>
      <c r="E958" s="121" t="s">
        <v>211</v>
      </c>
      <c r="F958" s="121"/>
      <c r="G958" s="121">
        <v>1</v>
      </c>
      <c r="H958" s="163">
        <v>15.5</v>
      </c>
      <c r="I958" s="191">
        <v>0.25</v>
      </c>
      <c r="J958" s="187">
        <f t="shared" si="28"/>
        <v>11.625</v>
      </c>
    </row>
    <row r="959" spans="1:10" ht="15.75">
      <c r="A959" s="53">
        <f t="shared" si="29"/>
        <v>955</v>
      </c>
      <c r="B959" s="119" t="s">
        <v>207</v>
      </c>
      <c r="C959" s="121" t="s">
        <v>2052</v>
      </c>
      <c r="D959" s="121" t="s">
        <v>2053</v>
      </c>
      <c r="E959" s="121" t="s">
        <v>211</v>
      </c>
      <c r="F959" s="121"/>
      <c r="G959" s="121">
        <v>1</v>
      </c>
      <c r="H959" s="163">
        <v>18.5</v>
      </c>
      <c r="I959" s="191">
        <v>0.25</v>
      </c>
      <c r="J959" s="187">
        <f t="shared" si="28"/>
        <v>13.875</v>
      </c>
    </row>
    <row r="960" spans="1:10" ht="15.75">
      <c r="A960" s="53">
        <f t="shared" si="29"/>
        <v>956</v>
      </c>
      <c r="B960" s="119" t="s">
        <v>207</v>
      </c>
      <c r="C960" s="121" t="s">
        <v>2054</v>
      </c>
      <c r="D960" s="121" t="s">
        <v>2055</v>
      </c>
      <c r="E960" s="121" t="s">
        <v>211</v>
      </c>
      <c r="F960" s="121"/>
      <c r="G960" s="121">
        <v>1</v>
      </c>
      <c r="H960" s="163">
        <v>17.989999999999998</v>
      </c>
      <c r="I960" s="191">
        <v>0.25</v>
      </c>
      <c r="J960" s="187">
        <f t="shared" si="28"/>
        <v>13.4925</v>
      </c>
    </row>
    <row r="961" spans="1:10" ht="15.75">
      <c r="A961" s="53">
        <f t="shared" si="29"/>
        <v>957</v>
      </c>
      <c r="B961" s="119" t="s">
        <v>207</v>
      </c>
      <c r="C961" s="121">
        <v>748</v>
      </c>
      <c r="D961" s="121" t="s">
        <v>2056</v>
      </c>
      <c r="E961" s="121" t="s">
        <v>211</v>
      </c>
      <c r="F961" s="121"/>
      <c r="G961" s="121">
        <v>1</v>
      </c>
      <c r="H961" s="163">
        <v>43.5</v>
      </c>
      <c r="I961" s="191">
        <v>0.25</v>
      </c>
      <c r="J961" s="187">
        <f t="shared" si="28"/>
        <v>32.625</v>
      </c>
    </row>
    <row r="962" spans="1:10" ht="15.75">
      <c r="A962" s="53">
        <f t="shared" si="29"/>
        <v>958</v>
      </c>
      <c r="B962" s="119" t="s">
        <v>207</v>
      </c>
      <c r="C962" s="121" t="s">
        <v>2057</v>
      </c>
      <c r="D962" s="121" t="s">
        <v>2058</v>
      </c>
      <c r="E962" s="121" t="s">
        <v>211</v>
      </c>
      <c r="F962" s="121"/>
      <c r="G962" s="121">
        <v>1</v>
      </c>
      <c r="H962" s="163">
        <v>47.989999999999995</v>
      </c>
      <c r="I962" s="191">
        <v>0.25</v>
      </c>
      <c r="J962" s="187">
        <f t="shared" si="28"/>
        <v>35.992499999999993</v>
      </c>
    </row>
    <row r="963" spans="1:10" ht="15.75">
      <c r="A963" s="53">
        <f t="shared" si="29"/>
        <v>959</v>
      </c>
      <c r="B963" s="119" t="s">
        <v>207</v>
      </c>
      <c r="C963" s="121">
        <v>749</v>
      </c>
      <c r="D963" s="121" t="s">
        <v>2059</v>
      </c>
      <c r="E963" s="121" t="s">
        <v>211</v>
      </c>
      <c r="F963" s="121"/>
      <c r="G963" s="121">
        <v>1</v>
      </c>
      <c r="H963" s="163">
        <v>46.5</v>
      </c>
      <c r="I963" s="191">
        <v>0.25</v>
      </c>
      <c r="J963" s="187">
        <f t="shared" ref="J963:J1024" si="30">H963*(1-I963)</f>
        <v>34.875</v>
      </c>
    </row>
    <row r="964" spans="1:10" ht="15.75">
      <c r="A964" s="53">
        <f t="shared" si="29"/>
        <v>960</v>
      </c>
      <c r="B964" s="119" t="s">
        <v>207</v>
      </c>
      <c r="C964" s="121" t="s">
        <v>2060</v>
      </c>
      <c r="D964" s="121" t="s">
        <v>2061</v>
      </c>
      <c r="E964" s="121" t="s">
        <v>211</v>
      </c>
      <c r="F964" s="121"/>
      <c r="G964" s="121">
        <v>1</v>
      </c>
      <c r="H964" s="163">
        <v>265.98999999999995</v>
      </c>
      <c r="I964" s="191">
        <v>0.25</v>
      </c>
      <c r="J964" s="187">
        <f t="shared" si="30"/>
        <v>199.49249999999995</v>
      </c>
    </row>
    <row r="965" spans="1:10" ht="15.75">
      <c r="A965" s="53">
        <f t="shared" si="29"/>
        <v>961</v>
      </c>
      <c r="B965" s="119" t="s">
        <v>207</v>
      </c>
      <c r="C965" s="121" t="s">
        <v>2062</v>
      </c>
      <c r="D965" s="121" t="s">
        <v>2063</v>
      </c>
      <c r="E965" s="121" t="s">
        <v>211</v>
      </c>
      <c r="F965" s="121"/>
      <c r="G965" s="121">
        <v>1</v>
      </c>
      <c r="H965" s="163">
        <v>10.5</v>
      </c>
      <c r="I965" s="191">
        <v>0.25</v>
      </c>
      <c r="J965" s="187">
        <f t="shared" si="30"/>
        <v>7.875</v>
      </c>
    </row>
    <row r="966" spans="1:10" ht="15.75">
      <c r="A966" s="53">
        <f t="shared" si="29"/>
        <v>962</v>
      </c>
      <c r="B966" s="119" t="s">
        <v>207</v>
      </c>
      <c r="C966" s="121" t="s">
        <v>2064</v>
      </c>
      <c r="D966" s="121" t="s">
        <v>2065</v>
      </c>
      <c r="E966" s="121" t="s">
        <v>211</v>
      </c>
      <c r="F966" s="121"/>
      <c r="G966" s="121">
        <v>1</v>
      </c>
      <c r="H966" s="163">
        <v>7.79</v>
      </c>
      <c r="I966" s="191">
        <v>0.25</v>
      </c>
      <c r="J966" s="187">
        <f t="shared" si="30"/>
        <v>5.8425000000000002</v>
      </c>
    </row>
    <row r="967" spans="1:10" ht="15.75">
      <c r="A967" s="53">
        <f t="shared" ref="A967:A1030" si="31">A966+1</f>
        <v>963</v>
      </c>
      <c r="B967" s="119" t="s">
        <v>207</v>
      </c>
      <c r="C967" s="121" t="s">
        <v>2066</v>
      </c>
      <c r="D967" s="121" t="s">
        <v>2067</v>
      </c>
      <c r="E967" s="121" t="s">
        <v>211</v>
      </c>
      <c r="F967" s="121"/>
      <c r="G967" s="121">
        <v>1</v>
      </c>
      <c r="H967" s="163">
        <v>16.5</v>
      </c>
      <c r="I967" s="191">
        <v>0.25</v>
      </c>
      <c r="J967" s="187">
        <f t="shared" si="30"/>
        <v>12.375</v>
      </c>
    </row>
    <row r="968" spans="1:10" ht="15.75">
      <c r="A968" s="53">
        <f t="shared" si="31"/>
        <v>964</v>
      </c>
      <c r="B968" s="119" t="s">
        <v>207</v>
      </c>
      <c r="C968" s="121" t="s">
        <v>2068</v>
      </c>
      <c r="D968" s="121" t="s">
        <v>2069</v>
      </c>
      <c r="E968" s="121" t="s">
        <v>211</v>
      </c>
      <c r="F968" s="121"/>
      <c r="G968" s="121">
        <v>1</v>
      </c>
      <c r="H968" s="163">
        <v>15.5</v>
      </c>
      <c r="I968" s="191">
        <v>0.25</v>
      </c>
      <c r="J968" s="187">
        <f t="shared" si="30"/>
        <v>11.625</v>
      </c>
    </row>
    <row r="969" spans="1:10" ht="15.75">
      <c r="A969" s="53">
        <f t="shared" si="31"/>
        <v>965</v>
      </c>
      <c r="B969" s="119" t="s">
        <v>207</v>
      </c>
      <c r="C969" s="121" t="s">
        <v>2070</v>
      </c>
      <c r="D969" s="121" t="s">
        <v>2071</v>
      </c>
      <c r="E969" s="121" t="s">
        <v>211</v>
      </c>
      <c r="F969" s="121"/>
      <c r="G969" s="121">
        <v>1</v>
      </c>
      <c r="H969" s="163">
        <v>13.99</v>
      </c>
      <c r="I969" s="191">
        <v>0.25</v>
      </c>
      <c r="J969" s="187">
        <f t="shared" si="30"/>
        <v>10.4925</v>
      </c>
    </row>
    <row r="970" spans="1:10" ht="15.75">
      <c r="A970" s="53">
        <f t="shared" si="31"/>
        <v>966</v>
      </c>
      <c r="B970" s="119" t="s">
        <v>207</v>
      </c>
      <c r="C970" s="121" t="s">
        <v>2072</v>
      </c>
      <c r="D970" s="121" t="s">
        <v>2073</v>
      </c>
      <c r="E970" s="121" t="s">
        <v>211</v>
      </c>
      <c r="F970" s="121"/>
      <c r="G970" s="121">
        <v>1</v>
      </c>
      <c r="H970" s="163">
        <v>11.5</v>
      </c>
      <c r="I970" s="191">
        <v>0.25</v>
      </c>
      <c r="J970" s="187">
        <f t="shared" si="30"/>
        <v>8.625</v>
      </c>
    </row>
    <row r="971" spans="1:10" ht="15.75">
      <c r="A971" s="53">
        <f t="shared" si="31"/>
        <v>967</v>
      </c>
      <c r="B971" s="119" t="s">
        <v>207</v>
      </c>
      <c r="C971" s="121">
        <v>112</v>
      </c>
      <c r="D971" s="121" t="s">
        <v>2074</v>
      </c>
      <c r="E971" s="121" t="s">
        <v>211</v>
      </c>
      <c r="F971" s="121"/>
      <c r="G971" s="121">
        <v>1</v>
      </c>
      <c r="H971" s="163">
        <v>5.2899999999999991</v>
      </c>
      <c r="I971" s="191">
        <v>0.25</v>
      </c>
      <c r="J971" s="187">
        <f t="shared" si="30"/>
        <v>3.9674999999999994</v>
      </c>
    </row>
    <row r="972" spans="1:10" ht="15.75">
      <c r="A972" s="53">
        <f t="shared" si="31"/>
        <v>968</v>
      </c>
      <c r="B972" s="119" t="s">
        <v>207</v>
      </c>
      <c r="C972" s="121">
        <v>28</v>
      </c>
      <c r="D972" s="121" t="s">
        <v>2075</v>
      </c>
      <c r="E972" s="121" t="s">
        <v>211</v>
      </c>
      <c r="F972" s="121"/>
      <c r="G972" s="121">
        <v>1</v>
      </c>
      <c r="H972" s="163">
        <v>1.3499999999999999</v>
      </c>
      <c r="I972" s="191">
        <v>0.25</v>
      </c>
      <c r="J972" s="187">
        <f t="shared" si="30"/>
        <v>1.0125</v>
      </c>
    </row>
    <row r="973" spans="1:10" ht="15.75">
      <c r="A973" s="53">
        <f t="shared" si="31"/>
        <v>969</v>
      </c>
      <c r="B973" s="119" t="s">
        <v>207</v>
      </c>
      <c r="C973" s="121" t="s">
        <v>2076</v>
      </c>
      <c r="D973" s="121" t="s">
        <v>2077</v>
      </c>
      <c r="E973" s="121" t="s">
        <v>211</v>
      </c>
      <c r="F973" s="121"/>
      <c r="G973" s="121">
        <v>1</v>
      </c>
      <c r="H973" s="163">
        <v>1.2</v>
      </c>
      <c r="I973" s="191">
        <v>0.25</v>
      </c>
      <c r="J973" s="187">
        <f t="shared" si="30"/>
        <v>0.89999999999999991</v>
      </c>
    </row>
    <row r="974" spans="1:10" ht="15.75">
      <c r="A974" s="53">
        <f t="shared" si="31"/>
        <v>970</v>
      </c>
      <c r="B974" s="119" t="s">
        <v>207</v>
      </c>
      <c r="C974" s="121" t="s">
        <v>2078</v>
      </c>
      <c r="D974" s="121" t="s">
        <v>2079</v>
      </c>
      <c r="E974" s="121" t="s">
        <v>211</v>
      </c>
      <c r="F974" s="121"/>
      <c r="G974" s="121">
        <v>1</v>
      </c>
      <c r="H974" s="163">
        <v>1.2999999999999998</v>
      </c>
      <c r="I974" s="191">
        <v>0.25</v>
      </c>
      <c r="J974" s="187">
        <f t="shared" si="30"/>
        <v>0.97499999999999987</v>
      </c>
    </row>
    <row r="975" spans="1:10" ht="15.75">
      <c r="A975" s="53">
        <f t="shared" si="31"/>
        <v>971</v>
      </c>
      <c r="B975" s="119" t="s">
        <v>207</v>
      </c>
      <c r="C975" s="121" t="s">
        <v>2080</v>
      </c>
      <c r="D975" s="121" t="s">
        <v>2081</v>
      </c>
      <c r="E975" s="121" t="s">
        <v>211</v>
      </c>
      <c r="F975" s="121"/>
      <c r="G975" s="121">
        <v>1</v>
      </c>
      <c r="H975" s="163">
        <v>78.989999999999995</v>
      </c>
      <c r="I975" s="191">
        <v>0.25</v>
      </c>
      <c r="J975" s="187">
        <f t="shared" si="30"/>
        <v>59.242499999999993</v>
      </c>
    </row>
    <row r="976" spans="1:10" ht="15.75">
      <c r="A976" s="53">
        <f t="shared" si="31"/>
        <v>972</v>
      </c>
      <c r="B976" s="119" t="s">
        <v>207</v>
      </c>
      <c r="C976" s="121" t="s">
        <v>2082</v>
      </c>
      <c r="D976" s="121" t="s">
        <v>2083</v>
      </c>
      <c r="E976" s="121" t="s">
        <v>211</v>
      </c>
      <c r="F976" s="121"/>
      <c r="G976" s="121">
        <v>1</v>
      </c>
      <c r="H976" s="163">
        <v>16.5</v>
      </c>
      <c r="I976" s="191">
        <v>0.25</v>
      </c>
      <c r="J976" s="187">
        <f t="shared" si="30"/>
        <v>12.375</v>
      </c>
    </row>
    <row r="977" spans="1:10" ht="15.75">
      <c r="A977" s="53">
        <f t="shared" si="31"/>
        <v>973</v>
      </c>
      <c r="B977" s="119" t="s">
        <v>207</v>
      </c>
      <c r="C977" s="121" t="s">
        <v>2084</v>
      </c>
      <c r="D977" s="121" t="s">
        <v>2085</v>
      </c>
      <c r="E977" s="121" t="s">
        <v>211</v>
      </c>
      <c r="F977" s="121"/>
      <c r="G977" s="121">
        <v>1</v>
      </c>
      <c r="H977" s="163">
        <v>1.5999999999999999</v>
      </c>
      <c r="I977" s="191">
        <v>0.25</v>
      </c>
      <c r="J977" s="187">
        <f t="shared" si="30"/>
        <v>1.2</v>
      </c>
    </row>
    <row r="978" spans="1:10" ht="15.75">
      <c r="A978" s="53">
        <f t="shared" si="31"/>
        <v>974</v>
      </c>
      <c r="B978" s="119" t="s">
        <v>207</v>
      </c>
      <c r="C978" s="121" t="s">
        <v>2086</v>
      </c>
      <c r="D978" s="121" t="s">
        <v>2087</v>
      </c>
      <c r="E978" s="121" t="s">
        <v>211</v>
      </c>
      <c r="F978" s="121"/>
      <c r="G978" s="121">
        <v>1</v>
      </c>
      <c r="H978" s="163">
        <v>1.45</v>
      </c>
      <c r="I978" s="191">
        <v>0.25</v>
      </c>
      <c r="J978" s="187">
        <f t="shared" si="30"/>
        <v>1.0874999999999999</v>
      </c>
    </row>
    <row r="979" spans="1:10" ht="15.75">
      <c r="A979" s="53">
        <f t="shared" si="31"/>
        <v>975</v>
      </c>
      <c r="B979" s="119" t="s">
        <v>207</v>
      </c>
      <c r="C979" s="121" t="s">
        <v>2088</v>
      </c>
      <c r="D979" s="121" t="s">
        <v>2089</v>
      </c>
      <c r="E979" s="121" t="s">
        <v>211</v>
      </c>
      <c r="F979" s="121"/>
      <c r="G979" s="121">
        <v>1</v>
      </c>
      <c r="H979" s="163">
        <v>13.989999999999998</v>
      </c>
      <c r="I979" s="191">
        <v>0.25</v>
      </c>
      <c r="J979" s="187">
        <f t="shared" si="30"/>
        <v>10.4925</v>
      </c>
    </row>
    <row r="980" spans="1:10" ht="15.75">
      <c r="A980" s="53">
        <f t="shared" si="31"/>
        <v>976</v>
      </c>
      <c r="B980" s="119" t="s">
        <v>207</v>
      </c>
      <c r="C980" s="121">
        <v>69</v>
      </c>
      <c r="D980" s="121" t="s">
        <v>2090</v>
      </c>
      <c r="E980" s="121" t="s">
        <v>211</v>
      </c>
      <c r="F980" s="121"/>
      <c r="G980" s="121">
        <v>1</v>
      </c>
      <c r="H980" s="163">
        <v>23.99</v>
      </c>
      <c r="I980" s="191">
        <v>0.25</v>
      </c>
      <c r="J980" s="187">
        <f t="shared" si="30"/>
        <v>17.9925</v>
      </c>
    </row>
    <row r="981" spans="1:10" ht="15.75">
      <c r="A981" s="53">
        <f t="shared" si="31"/>
        <v>977</v>
      </c>
      <c r="B981" s="119" t="s">
        <v>207</v>
      </c>
      <c r="C981" s="121" t="s">
        <v>2091</v>
      </c>
      <c r="D981" s="121" t="s">
        <v>2092</v>
      </c>
      <c r="E981" s="121" t="s">
        <v>211</v>
      </c>
      <c r="F981" s="121"/>
      <c r="G981" s="121">
        <v>1</v>
      </c>
      <c r="H981" s="163">
        <v>37.5</v>
      </c>
      <c r="I981" s="191">
        <v>0.25</v>
      </c>
      <c r="J981" s="187">
        <f t="shared" si="30"/>
        <v>28.125</v>
      </c>
    </row>
    <row r="982" spans="1:10" ht="15.75">
      <c r="A982" s="53">
        <f t="shared" si="31"/>
        <v>978</v>
      </c>
      <c r="B982" s="119" t="s">
        <v>207</v>
      </c>
      <c r="C982" s="121" t="s">
        <v>2093</v>
      </c>
      <c r="D982" s="121" t="s">
        <v>2094</v>
      </c>
      <c r="E982" s="121" t="s">
        <v>211</v>
      </c>
      <c r="F982" s="121"/>
      <c r="G982" s="121">
        <v>1</v>
      </c>
      <c r="H982" s="163">
        <v>33.989999999999995</v>
      </c>
      <c r="I982" s="191">
        <v>0.25</v>
      </c>
      <c r="J982" s="187">
        <f t="shared" si="30"/>
        <v>25.492499999999996</v>
      </c>
    </row>
    <row r="983" spans="1:10" ht="15.75">
      <c r="A983" s="53">
        <f t="shared" si="31"/>
        <v>979</v>
      </c>
      <c r="B983" s="119" t="s">
        <v>207</v>
      </c>
      <c r="C983" s="121" t="s">
        <v>2095</v>
      </c>
      <c r="D983" s="121" t="s">
        <v>2096</v>
      </c>
      <c r="E983" s="121" t="s">
        <v>211</v>
      </c>
      <c r="F983" s="121"/>
      <c r="G983" s="121">
        <v>1</v>
      </c>
      <c r="H983" s="163">
        <v>37.5</v>
      </c>
      <c r="I983" s="191">
        <v>0.25</v>
      </c>
      <c r="J983" s="187">
        <f t="shared" si="30"/>
        <v>28.125</v>
      </c>
    </row>
    <row r="984" spans="1:10" ht="15.75">
      <c r="A984" s="53">
        <f t="shared" si="31"/>
        <v>980</v>
      </c>
      <c r="B984" s="119" t="s">
        <v>207</v>
      </c>
      <c r="C984" s="121" t="s">
        <v>2097</v>
      </c>
      <c r="D984" s="121" t="s">
        <v>2098</v>
      </c>
      <c r="E984" s="121" t="s">
        <v>211</v>
      </c>
      <c r="F984" s="121"/>
      <c r="G984" s="121">
        <v>1</v>
      </c>
      <c r="H984" s="163">
        <v>36.989999999999995</v>
      </c>
      <c r="I984" s="191">
        <v>0.25</v>
      </c>
      <c r="J984" s="187">
        <f t="shared" si="30"/>
        <v>27.742499999999996</v>
      </c>
    </row>
    <row r="985" spans="1:10" ht="15.75">
      <c r="A985" s="53">
        <f t="shared" si="31"/>
        <v>981</v>
      </c>
      <c r="B985" s="119" t="s">
        <v>207</v>
      </c>
      <c r="C985" s="121">
        <v>72</v>
      </c>
      <c r="D985" s="121" t="s">
        <v>2099</v>
      </c>
      <c r="E985" s="121" t="s">
        <v>211</v>
      </c>
      <c r="F985" s="121"/>
      <c r="G985" s="121">
        <v>1</v>
      </c>
      <c r="H985" s="163">
        <v>19.5</v>
      </c>
      <c r="I985" s="191">
        <v>0.25</v>
      </c>
      <c r="J985" s="187">
        <f t="shared" si="30"/>
        <v>14.625</v>
      </c>
    </row>
    <row r="986" spans="1:10" ht="15.75">
      <c r="A986" s="53">
        <f t="shared" si="31"/>
        <v>982</v>
      </c>
      <c r="B986" s="119" t="s">
        <v>207</v>
      </c>
      <c r="C986" s="121" t="s">
        <v>2100</v>
      </c>
      <c r="D986" s="121" t="s">
        <v>2101</v>
      </c>
      <c r="E986" s="121" t="s">
        <v>211</v>
      </c>
      <c r="F986" s="121"/>
      <c r="G986" s="121">
        <v>1</v>
      </c>
      <c r="H986" s="163">
        <v>1.1499999999999999</v>
      </c>
      <c r="I986" s="191">
        <v>0.25</v>
      </c>
      <c r="J986" s="187">
        <f t="shared" si="30"/>
        <v>0.86249999999999993</v>
      </c>
    </row>
    <row r="987" spans="1:10" ht="15.75">
      <c r="A987" s="53">
        <f t="shared" si="31"/>
        <v>983</v>
      </c>
      <c r="B987" s="119" t="s">
        <v>207</v>
      </c>
      <c r="C987" s="121" t="s">
        <v>2102</v>
      </c>
      <c r="D987" s="121" t="s">
        <v>2103</v>
      </c>
      <c r="E987" s="121" t="s">
        <v>211</v>
      </c>
      <c r="F987" s="121"/>
      <c r="G987" s="121">
        <v>1</v>
      </c>
      <c r="H987" s="163">
        <v>5.69</v>
      </c>
      <c r="I987" s="191">
        <v>0.25</v>
      </c>
      <c r="J987" s="187">
        <f t="shared" si="30"/>
        <v>4.2675000000000001</v>
      </c>
    </row>
    <row r="988" spans="1:10" ht="15.75">
      <c r="A988" s="53">
        <f t="shared" si="31"/>
        <v>984</v>
      </c>
      <c r="B988" s="119" t="s">
        <v>207</v>
      </c>
      <c r="C988" s="121" t="s">
        <v>2104</v>
      </c>
      <c r="D988" s="121" t="s">
        <v>2105</v>
      </c>
      <c r="E988" s="121" t="s">
        <v>211</v>
      </c>
      <c r="F988" s="121"/>
      <c r="G988" s="121">
        <v>1</v>
      </c>
      <c r="H988" s="163">
        <v>4.99</v>
      </c>
      <c r="I988" s="191">
        <v>0.25</v>
      </c>
      <c r="J988" s="187">
        <f t="shared" si="30"/>
        <v>3.7425000000000002</v>
      </c>
    </row>
    <row r="989" spans="1:10" ht="15.75">
      <c r="A989" s="53">
        <f t="shared" si="31"/>
        <v>985</v>
      </c>
      <c r="B989" s="119" t="s">
        <v>207</v>
      </c>
      <c r="C989" s="121" t="s">
        <v>2106</v>
      </c>
      <c r="D989" s="121" t="s">
        <v>2107</v>
      </c>
      <c r="E989" s="121" t="s">
        <v>211</v>
      </c>
      <c r="F989" s="121"/>
      <c r="G989" s="121">
        <v>1</v>
      </c>
      <c r="H989" s="163">
        <v>4.1900000000000004</v>
      </c>
      <c r="I989" s="191">
        <v>0.25</v>
      </c>
      <c r="J989" s="187">
        <f t="shared" si="30"/>
        <v>3.1425000000000001</v>
      </c>
    </row>
    <row r="990" spans="1:10" ht="30">
      <c r="A990" s="53">
        <f t="shared" si="31"/>
        <v>986</v>
      </c>
      <c r="B990" s="119" t="s">
        <v>207</v>
      </c>
      <c r="C990" s="121" t="s">
        <v>2108</v>
      </c>
      <c r="D990" s="121" t="s">
        <v>2109</v>
      </c>
      <c r="E990" s="121" t="s">
        <v>211</v>
      </c>
      <c r="F990" s="121"/>
      <c r="G990" s="121">
        <v>1</v>
      </c>
      <c r="H990" s="163">
        <v>3.75</v>
      </c>
      <c r="I990" s="191">
        <v>0.25</v>
      </c>
      <c r="J990" s="187">
        <f t="shared" si="30"/>
        <v>2.8125</v>
      </c>
    </row>
    <row r="991" spans="1:10" ht="30">
      <c r="A991" s="53">
        <f t="shared" si="31"/>
        <v>987</v>
      </c>
      <c r="B991" s="119" t="s">
        <v>207</v>
      </c>
      <c r="C991" s="121" t="s">
        <v>2110</v>
      </c>
      <c r="D991" s="121" t="s">
        <v>2111</v>
      </c>
      <c r="E991" s="121" t="s">
        <v>211</v>
      </c>
      <c r="F991" s="121"/>
      <c r="G991" s="121">
        <v>1</v>
      </c>
      <c r="H991" s="163">
        <v>3.35</v>
      </c>
      <c r="I991" s="191">
        <v>0.25</v>
      </c>
      <c r="J991" s="187">
        <f t="shared" si="30"/>
        <v>2.5125000000000002</v>
      </c>
    </row>
    <row r="992" spans="1:10" ht="30">
      <c r="A992" s="53">
        <f t="shared" si="31"/>
        <v>988</v>
      </c>
      <c r="B992" s="119" t="s">
        <v>207</v>
      </c>
      <c r="C992" s="121" t="s">
        <v>2112</v>
      </c>
      <c r="D992" s="121" t="s">
        <v>2113</v>
      </c>
      <c r="E992" s="121" t="s">
        <v>211</v>
      </c>
      <c r="F992" s="121"/>
      <c r="G992" s="121">
        <v>1</v>
      </c>
      <c r="H992" s="163">
        <v>6.99</v>
      </c>
      <c r="I992" s="191">
        <v>0.25</v>
      </c>
      <c r="J992" s="187">
        <f t="shared" si="30"/>
        <v>5.2424999999999997</v>
      </c>
    </row>
    <row r="993" spans="1:10" ht="30">
      <c r="A993" s="53">
        <f t="shared" si="31"/>
        <v>989</v>
      </c>
      <c r="B993" s="119" t="s">
        <v>207</v>
      </c>
      <c r="C993" s="121" t="s">
        <v>2114</v>
      </c>
      <c r="D993" s="121" t="s">
        <v>2115</v>
      </c>
      <c r="E993" s="121" t="s">
        <v>211</v>
      </c>
      <c r="F993" s="121"/>
      <c r="G993" s="121">
        <v>1</v>
      </c>
      <c r="H993" s="163">
        <v>6.99</v>
      </c>
      <c r="I993" s="191">
        <v>0.25</v>
      </c>
      <c r="J993" s="187">
        <f t="shared" si="30"/>
        <v>5.2424999999999997</v>
      </c>
    </row>
    <row r="994" spans="1:10" ht="30">
      <c r="A994" s="53">
        <f t="shared" si="31"/>
        <v>990</v>
      </c>
      <c r="B994" s="119" t="s">
        <v>207</v>
      </c>
      <c r="C994" s="121" t="s">
        <v>2116</v>
      </c>
      <c r="D994" s="121" t="s">
        <v>2117</v>
      </c>
      <c r="E994" s="121" t="s">
        <v>211</v>
      </c>
      <c r="F994" s="121"/>
      <c r="G994" s="121">
        <v>1</v>
      </c>
      <c r="H994" s="163">
        <v>4.6900000000000004</v>
      </c>
      <c r="I994" s="191">
        <v>0.25</v>
      </c>
      <c r="J994" s="187">
        <f t="shared" si="30"/>
        <v>3.5175000000000001</v>
      </c>
    </row>
    <row r="995" spans="1:10" ht="30">
      <c r="A995" s="53">
        <f t="shared" si="31"/>
        <v>991</v>
      </c>
      <c r="B995" s="119" t="s">
        <v>207</v>
      </c>
      <c r="C995" s="121" t="s">
        <v>2118</v>
      </c>
      <c r="D995" s="121" t="s">
        <v>2119</v>
      </c>
      <c r="E995" s="121" t="s">
        <v>211</v>
      </c>
      <c r="F995" s="121"/>
      <c r="G995" s="121">
        <v>1</v>
      </c>
      <c r="H995" s="163">
        <v>4.79</v>
      </c>
      <c r="I995" s="191">
        <v>0.25</v>
      </c>
      <c r="J995" s="187">
        <f t="shared" si="30"/>
        <v>3.5925000000000002</v>
      </c>
    </row>
    <row r="996" spans="1:10" ht="15.75">
      <c r="A996" s="53">
        <f t="shared" si="31"/>
        <v>992</v>
      </c>
      <c r="B996" s="119" t="s">
        <v>207</v>
      </c>
      <c r="C996" s="121" t="s">
        <v>2120</v>
      </c>
      <c r="D996" s="121" t="s">
        <v>2121</v>
      </c>
      <c r="E996" s="121" t="s">
        <v>211</v>
      </c>
      <c r="F996" s="121"/>
      <c r="G996" s="121">
        <v>1</v>
      </c>
      <c r="H996" s="163">
        <v>9.2899999999999991</v>
      </c>
      <c r="I996" s="191">
        <v>0.25</v>
      </c>
      <c r="J996" s="187">
        <f t="shared" si="30"/>
        <v>6.9674999999999994</v>
      </c>
    </row>
    <row r="997" spans="1:10" ht="15.75">
      <c r="A997" s="53">
        <f t="shared" si="31"/>
        <v>993</v>
      </c>
      <c r="B997" s="119" t="s">
        <v>207</v>
      </c>
      <c r="C997" s="121" t="s">
        <v>2122</v>
      </c>
      <c r="D997" s="121" t="s">
        <v>2123</v>
      </c>
      <c r="E997" s="121" t="s">
        <v>211</v>
      </c>
      <c r="F997" s="121"/>
      <c r="G997" s="121">
        <v>1</v>
      </c>
      <c r="H997" s="163">
        <v>5.19</v>
      </c>
      <c r="I997" s="191">
        <v>0.25</v>
      </c>
      <c r="J997" s="187">
        <f t="shared" si="30"/>
        <v>3.8925000000000001</v>
      </c>
    </row>
    <row r="998" spans="1:10" ht="15.75">
      <c r="A998" s="53">
        <f t="shared" si="31"/>
        <v>994</v>
      </c>
      <c r="B998" s="119" t="s">
        <v>207</v>
      </c>
      <c r="C998" s="121" t="s">
        <v>2124</v>
      </c>
      <c r="D998" s="121" t="s">
        <v>2125</v>
      </c>
      <c r="E998" s="121" t="s">
        <v>211</v>
      </c>
      <c r="F998" s="121"/>
      <c r="G998" s="121">
        <v>1</v>
      </c>
      <c r="H998" s="163">
        <v>9.69</v>
      </c>
      <c r="I998" s="191">
        <v>0.25</v>
      </c>
      <c r="J998" s="187">
        <f t="shared" si="30"/>
        <v>7.2675000000000001</v>
      </c>
    </row>
    <row r="999" spans="1:10" ht="15.75">
      <c r="A999" s="53">
        <f t="shared" si="31"/>
        <v>995</v>
      </c>
      <c r="B999" s="119" t="s">
        <v>207</v>
      </c>
      <c r="C999" s="121" t="s">
        <v>2126</v>
      </c>
      <c r="D999" s="121" t="s">
        <v>2127</v>
      </c>
      <c r="E999" s="121" t="s">
        <v>211</v>
      </c>
      <c r="F999" s="121"/>
      <c r="G999" s="121">
        <v>1</v>
      </c>
      <c r="H999" s="163">
        <v>5.79</v>
      </c>
      <c r="I999" s="191">
        <v>0.25</v>
      </c>
      <c r="J999" s="187">
        <f t="shared" si="30"/>
        <v>4.3425000000000002</v>
      </c>
    </row>
    <row r="1000" spans="1:10" ht="15.75">
      <c r="A1000" s="53">
        <f t="shared" si="31"/>
        <v>996</v>
      </c>
      <c r="B1000" s="119" t="s">
        <v>207</v>
      </c>
      <c r="C1000" s="121" t="s">
        <v>2128</v>
      </c>
      <c r="D1000" s="121" t="s">
        <v>2129</v>
      </c>
      <c r="E1000" s="121" t="s">
        <v>211</v>
      </c>
      <c r="F1000" s="121"/>
      <c r="G1000" s="121">
        <v>1</v>
      </c>
      <c r="H1000" s="163">
        <v>5.69</v>
      </c>
      <c r="I1000" s="191">
        <v>0.25</v>
      </c>
      <c r="J1000" s="187">
        <f t="shared" si="30"/>
        <v>4.2675000000000001</v>
      </c>
    </row>
    <row r="1001" spans="1:10" ht="30">
      <c r="A1001" s="53">
        <f t="shared" si="31"/>
        <v>997</v>
      </c>
      <c r="B1001" s="119" t="s">
        <v>207</v>
      </c>
      <c r="C1001" s="121" t="s">
        <v>2130</v>
      </c>
      <c r="D1001" s="121" t="s">
        <v>2131</v>
      </c>
      <c r="E1001" s="121" t="s">
        <v>211</v>
      </c>
      <c r="F1001" s="121"/>
      <c r="G1001" s="121">
        <v>1</v>
      </c>
      <c r="H1001" s="163">
        <v>12.5</v>
      </c>
      <c r="I1001" s="191">
        <v>0.25</v>
      </c>
      <c r="J1001" s="187">
        <f t="shared" si="30"/>
        <v>9.375</v>
      </c>
    </row>
    <row r="1002" spans="1:10" ht="15.75">
      <c r="A1002" s="53">
        <f t="shared" si="31"/>
        <v>998</v>
      </c>
      <c r="B1002" s="119" t="s">
        <v>207</v>
      </c>
      <c r="C1002" s="121" t="s">
        <v>2132</v>
      </c>
      <c r="D1002" s="121" t="s">
        <v>2133</v>
      </c>
      <c r="E1002" s="121" t="s">
        <v>211</v>
      </c>
      <c r="F1002" s="121"/>
      <c r="G1002" s="121">
        <v>1</v>
      </c>
      <c r="H1002" s="163">
        <v>2.5</v>
      </c>
      <c r="I1002" s="191">
        <v>0.25</v>
      </c>
      <c r="J1002" s="187">
        <f t="shared" si="30"/>
        <v>1.875</v>
      </c>
    </row>
    <row r="1003" spans="1:10" ht="15.75">
      <c r="A1003" s="53">
        <f t="shared" si="31"/>
        <v>999</v>
      </c>
      <c r="B1003" s="119" t="s">
        <v>207</v>
      </c>
      <c r="C1003" s="121" t="s">
        <v>1949</v>
      </c>
      <c r="D1003" s="121" t="s">
        <v>1950</v>
      </c>
      <c r="E1003" s="121" t="s">
        <v>211</v>
      </c>
      <c r="F1003" s="121"/>
      <c r="G1003" s="121">
        <v>1</v>
      </c>
      <c r="H1003" s="163">
        <v>14.5</v>
      </c>
      <c r="I1003" s="191">
        <v>0.25</v>
      </c>
      <c r="J1003" s="187">
        <f t="shared" si="30"/>
        <v>10.875</v>
      </c>
    </row>
    <row r="1004" spans="1:10" ht="30">
      <c r="A1004" s="53">
        <f t="shared" si="31"/>
        <v>1000</v>
      </c>
      <c r="B1004" s="119" t="s">
        <v>207</v>
      </c>
      <c r="C1004" s="121" t="s">
        <v>1951</v>
      </c>
      <c r="D1004" s="121" t="s">
        <v>1952</v>
      </c>
      <c r="E1004" s="121" t="s">
        <v>211</v>
      </c>
      <c r="F1004" s="121"/>
      <c r="G1004" s="121">
        <v>1</v>
      </c>
      <c r="H1004" s="163">
        <v>10.99</v>
      </c>
      <c r="I1004" s="191">
        <v>0.25</v>
      </c>
      <c r="J1004" s="187">
        <f t="shared" si="30"/>
        <v>8.2424999999999997</v>
      </c>
    </row>
    <row r="1005" spans="1:10" ht="30">
      <c r="A1005" s="53">
        <f t="shared" si="31"/>
        <v>1001</v>
      </c>
      <c r="B1005" s="119" t="s">
        <v>207</v>
      </c>
      <c r="C1005" s="121" t="s">
        <v>2134</v>
      </c>
      <c r="D1005" s="121" t="s">
        <v>2135</v>
      </c>
      <c r="E1005" s="121" t="s">
        <v>211</v>
      </c>
      <c r="F1005" s="121"/>
      <c r="G1005" s="121">
        <v>1</v>
      </c>
      <c r="H1005" s="163">
        <v>11.99</v>
      </c>
      <c r="I1005" s="191">
        <v>0.25</v>
      </c>
      <c r="J1005" s="187">
        <f t="shared" si="30"/>
        <v>8.9924999999999997</v>
      </c>
    </row>
    <row r="1006" spans="1:10" ht="15.75">
      <c r="A1006" s="53">
        <f t="shared" si="31"/>
        <v>1002</v>
      </c>
      <c r="B1006" s="119" t="s">
        <v>207</v>
      </c>
      <c r="C1006" s="121" t="s">
        <v>2136</v>
      </c>
      <c r="D1006" s="121" t="s">
        <v>2137</v>
      </c>
      <c r="E1006" s="121" t="s">
        <v>211</v>
      </c>
      <c r="F1006" s="121"/>
      <c r="G1006" s="121">
        <v>1</v>
      </c>
      <c r="H1006" s="163">
        <v>4.99</v>
      </c>
      <c r="I1006" s="191">
        <v>0.25</v>
      </c>
      <c r="J1006" s="187">
        <f t="shared" si="30"/>
        <v>3.7425000000000002</v>
      </c>
    </row>
    <row r="1007" spans="1:10" ht="15.75">
      <c r="A1007" s="53">
        <f t="shared" si="31"/>
        <v>1003</v>
      </c>
      <c r="B1007" s="119" t="s">
        <v>207</v>
      </c>
      <c r="C1007" s="121" t="s">
        <v>2138</v>
      </c>
      <c r="D1007" s="121" t="s">
        <v>2139</v>
      </c>
      <c r="E1007" s="121" t="s">
        <v>211</v>
      </c>
      <c r="F1007" s="121"/>
      <c r="G1007" s="121">
        <v>1</v>
      </c>
      <c r="H1007" s="163">
        <v>4.79</v>
      </c>
      <c r="I1007" s="191">
        <v>0.25</v>
      </c>
      <c r="J1007" s="187">
        <f t="shared" si="30"/>
        <v>3.5925000000000002</v>
      </c>
    </row>
    <row r="1008" spans="1:10" ht="15.75">
      <c r="A1008" s="53">
        <f t="shared" si="31"/>
        <v>1004</v>
      </c>
      <c r="B1008" s="119" t="s">
        <v>207</v>
      </c>
      <c r="C1008" s="121" t="s">
        <v>2140</v>
      </c>
      <c r="D1008" s="121" t="s">
        <v>2141</v>
      </c>
      <c r="E1008" s="121" t="s">
        <v>211</v>
      </c>
      <c r="F1008" s="121"/>
      <c r="G1008" s="121">
        <v>1</v>
      </c>
      <c r="H1008" s="163">
        <v>1.5</v>
      </c>
      <c r="I1008" s="191">
        <v>0.25</v>
      </c>
      <c r="J1008" s="187">
        <f t="shared" si="30"/>
        <v>1.125</v>
      </c>
    </row>
    <row r="1009" spans="1:10" ht="15.75">
      <c r="A1009" s="53">
        <f t="shared" si="31"/>
        <v>1005</v>
      </c>
      <c r="B1009" s="119" t="s">
        <v>207</v>
      </c>
      <c r="C1009" s="121" t="s">
        <v>2142</v>
      </c>
      <c r="D1009" s="121" t="s">
        <v>2143</v>
      </c>
      <c r="E1009" s="121" t="s">
        <v>211</v>
      </c>
      <c r="F1009" s="121"/>
      <c r="G1009" s="121">
        <v>1</v>
      </c>
      <c r="H1009" s="163">
        <v>2.35</v>
      </c>
      <c r="I1009" s="191">
        <v>0.25</v>
      </c>
      <c r="J1009" s="187">
        <f t="shared" si="30"/>
        <v>1.7625000000000002</v>
      </c>
    </row>
    <row r="1010" spans="1:10" ht="15.75">
      <c r="A1010" s="53">
        <f t="shared" si="31"/>
        <v>1006</v>
      </c>
      <c r="B1010" s="119" t="s">
        <v>207</v>
      </c>
      <c r="C1010" s="121" t="s">
        <v>2144</v>
      </c>
      <c r="D1010" s="121" t="s">
        <v>2145</v>
      </c>
      <c r="E1010" s="121" t="s">
        <v>211</v>
      </c>
      <c r="F1010" s="121"/>
      <c r="G1010" s="121">
        <v>1</v>
      </c>
      <c r="H1010" s="163">
        <v>3.7</v>
      </c>
      <c r="I1010" s="191">
        <v>0.25</v>
      </c>
      <c r="J1010" s="187">
        <f t="shared" si="30"/>
        <v>2.7750000000000004</v>
      </c>
    </row>
    <row r="1011" spans="1:10" ht="15.75">
      <c r="A1011" s="53">
        <f t="shared" si="31"/>
        <v>1007</v>
      </c>
      <c r="B1011" s="119" t="s">
        <v>207</v>
      </c>
      <c r="C1011" s="121" t="s">
        <v>2146</v>
      </c>
      <c r="D1011" s="121" t="s">
        <v>2147</v>
      </c>
      <c r="E1011" s="121" t="s">
        <v>211</v>
      </c>
      <c r="F1011" s="121"/>
      <c r="G1011" s="121">
        <v>1</v>
      </c>
      <c r="H1011" s="163">
        <v>1.45</v>
      </c>
      <c r="I1011" s="191">
        <v>0.25</v>
      </c>
      <c r="J1011" s="187">
        <f t="shared" si="30"/>
        <v>1.0874999999999999</v>
      </c>
    </row>
    <row r="1012" spans="1:10" ht="15.75">
      <c r="A1012" s="53">
        <f t="shared" si="31"/>
        <v>1008</v>
      </c>
      <c r="B1012" s="119" t="s">
        <v>207</v>
      </c>
      <c r="C1012" s="121" t="s">
        <v>2148</v>
      </c>
      <c r="D1012" s="121" t="s">
        <v>2149</v>
      </c>
      <c r="E1012" s="121" t="s">
        <v>211</v>
      </c>
      <c r="F1012" s="121"/>
      <c r="G1012" s="121">
        <v>1</v>
      </c>
      <c r="H1012" s="163">
        <v>8.2899999999999991</v>
      </c>
      <c r="I1012" s="191">
        <v>0.25</v>
      </c>
      <c r="J1012" s="187">
        <f t="shared" si="30"/>
        <v>6.2174999999999994</v>
      </c>
    </row>
    <row r="1013" spans="1:10" ht="15.75">
      <c r="A1013" s="53">
        <f t="shared" si="31"/>
        <v>1009</v>
      </c>
      <c r="B1013" s="119" t="s">
        <v>207</v>
      </c>
      <c r="C1013" s="121" t="s">
        <v>2150</v>
      </c>
      <c r="D1013" s="121" t="s">
        <v>2151</v>
      </c>
      <c r="E1013" s="121" t="s">
        <v>211</v>
      </c>
      <c r="F1013" s="121"/>
      <c r="G1013" s="121">
        <v>1</v>
      </c>
      <c r="H1013" s="163">
        <v>11.99</v>
      </c>
      <c r="I1013" s="191">
        <v>0.25</v>
      </c>
      <c r="J1013" s="187">
        <f t="shared" si="30"/>
        <v>8.9924999999999997</v>
      </c>
    </row>
    <row r="1014" spans="1:10" ht="15.75">
      <c r="A1014" s="53">
        <f t="shared" si="31"/>
        <v>1010</v>
      </c>
      <c r="B1014" s="119" t="s">
        <v>207</v>
      </c>
      <c r="C1014" s="121" t="s">
        <v>2152</v>
      </c>
      <c r="D1014" s="121" t="s">
        <v>2153</v>
      </c>
      <c r="E1014" s="121" t="s">
        <v>211</v>
      </c>
      <c r="F1014" s="121"/>
      <c r="G1014" s="121">
        <v>1</v>
      </c>
      <c r="H1014" s="163">
        <v>14.99</v>
      </c>
      <c r="I1014" s="191">
        <v>0.25</v>
      </c>
      <c r="J1014" s="187">
        <f t="shared" si="30"/>
        <v>11.2425</v>
      </c>
    </row>
    <row r="1015" spans="1:10" ht="30">
      <c r="A1015" s="53">
        <f t="shared" si="31"/>
        <v>1011</v>
      </c>
      <c r="B1015" s="119" t="s">
        <v>207</v>
      </c>
      <c r="C1015" s="121">
        <v>960</v>
      </c>
      <c r="D1015" s="121" t="s">
        <v>1959</v>
      </c>
      <c r="E1015" s="121" t="s">
        <v>211</v>
      </c>
      <c r="F1015" s="121"/>
      <c r="G1015" s="121">
        <v>1</v>
      </c>
      <c r="H1015" s="163">
        <v>41.99</v>
      </c>
      <c r="I1015" s="191">
        <v>0.25</v>
      </c>
      <c r="J1015" s="187">
        <f t="shared" si="30"/>
        <v>31.4925</v>
      </c>
    </row>
    <row r="1016" spans="1:10" ht="15.75">
      <c r="A1016" s="53">
        <f t="shared" si="31"/>
        <v>1012</v>
      </c>
      <c r="B1016" s="119" t="s">
        <v>207</v>
      </c>
      <c r="C1016" s="121" t="s">
        <v>1962</v>
      </c>
      <c r="D1016" s="121" t="s">
        <v>2154</v>
      </c>
      <c r="E1016" s="121" t="s">
        <v>211</v>
      </c>
      <c r="F1016" s="121"/>
      <c r="G1016" s="121">
        <v>1</v>
      </c>
      <c r="H1016" s="163">
        <v>3.9</v>
      </c>
      <c r="I1016" s="191">
        <v>0.25</v>
      </c>
      <c r="J1016" s="187">
        <f t="shared" si="30"/>
        <v>2.9249999999999998</v>
      </c>
    </row>
    <row r="1017" spans="1:10" ht="30">
      <c r="A1017" s="53">
        <f t="shared" si="31"/>
        <v>1013</v>
      </c>
      <c r="B1017" s="119" t="s">
        <v>207</v>
      </c>
      <c r="C1017" s="121" t="s">
        <v>2155</v>
      </c>
      <c r="D1017" s="121" t="s">
        <v>2156</v>
      </c>
      <c r="E1017" s="121" t="s">
        <v>211</v>
      </c>
      <c r="F1017" s="121"/>
      <c r="G1017" s="121">
        <v>1</v>
      </c>
      <c r="H1017" s="163">
        <v>4.1900000000000004</v>
      </c>
      <c r="I1017" s="191">
        <v>0.25</v>
      </c>
      <c r="J1017" s="187">
        <f t="shared" si="30"/>
        <v>3.1425000000000001</v>
      </c>
    </row>
    <row r="1018" spans="1:10" ht="15.75">
      <c r="A1018" s="53">
        <f t="shared" si="31"/>
        <v>1014</v>
      </c>
      <c r="B1018" s="119" t="s">
        <v>207</v>
      </c>
      <c r="C1018" s="121" t="s">
        <v>2157</v>
      </c>
      <c r="D1018" s="121" t="s">
        <v>2158</v>
      </c>
      <c r="E1018" s="121" t="s">
        <v>211</v>
      </c>
      <c r="F1018" s="121"/>
      <c r="G1018" s="121">
        <v>1</v>
      </c>
      <c r="H1018" s="163">
        <v>184.99</v>
      </c>
      <c r="I1018" s="191">
        <v>0.25</v>
      </c>
      <c r="J1018" s="187">
        <f t="shared" si="30"/>
        <v>138.74250000000001</v>
      </c>
    </row>
    <row r="1019" spans="1:10" ht="15.75">
      <c r="A1019" s="53">
        <f t="shared" si="31"/>
        <v>1015</v>
      </c>
      <c r="B1019" s="119" t="s">
        <v>207</v>
      </c>
      <c r="C1019" s="121" t="s">
        <v>2159</v>
      </c>
      <c r="D1019" s="121" t="s">
        <v>2160</v>
      </c>
      <c r="E1019" s="121" t="s">
        <v>211</v>
      </c>
      <c r="F1019" s="121"/>
      <c r="G1019" s="121">
        <v>1</v>
      </c>
      <c r="H1019" s="163">
        <v>150.99</v>
      </c>
      <c r="I1019" s="191">
        <v>0.25</v>
      </c>
      <c r="J1019" s="187">
        <f t="shared" si="30"/>
        <v>113.24250000000001</v>
      </c>
    </row>
    <row r="1020" spans="1:10" ht="15.75">
      <c r="A1020" s="53">
        <f t="shared" si="31"/>
        <v>1016</v>
      </c>
      <c r="B1020" s="119" t="s">
        <v>207</v>
      </c>
      <c r="C1020" s="121" t="s">
        <v>2161</v>
      </c>
      <c r="D1020" s="121" t="s">
        <v>2162</v>
      </c>
      <c r="E1020" s="121" t="s">
        <v>211</v>
      </c>
      <c r="F1020" s="121"/>
      <c r="G1020" s="121">
        <v>1</v>
      </c>
      <c r="H1020" s="163">
        <v>18.989999999999998</v>
      </c>
      <c r="I1020" s="191">
        <v>0.25</v>
      </c>
      <c r="J1020" s="187">
        <f t="shared" si="30"/>
        <v>14.2425</v>
      </c>
    </row>
    <row r="1021" spans="1:10" ht="15.75">
      <c r="A1021" s="53">
        <f t="shared" si="31"/>
        <v>1017</v>
      </c>
      <c r="B1021" s="119" t="s">
        <v>207</v>
      </c>
      <c r="C1021" s="121" t="s">
        <v>2163</v>
      </c>
      <c r="D1021" s="121" t="s">
        <v>2164</v>
      </c>
      <c r="E1021" s="121" t="s">
        <v>211</v>
      </c>
      <c r="F1021" s="121"/>
      <c r="G1021" s="121">
        <v>1</v>
      </c>
      <c r="H1021" s="163">
        <v>46.99</v>
      </c>
      <c r="I1021" s="191">
        <v>0.25</v>
      </c>
      <c r="J1021" s="187">
        <f t="shared" si="30"/>
        <v>35.2425</v>
      </c>
    </row>
    <row r="1022" spans="1:10" ht="15.75">
      <c r="A1022" s="53">
        <f t="shared" si="31"/>
        <v>1018</v>
      </c>
      <c r="B1022" s="119" t="s">
        <v>207</v>
      </c>
      <c r="C1022" s="121" t="s">
        <v>2165</v>
      </c>
      <c r="D1022" s="121" t="s">
        <v>2166</v>
      </c>
      <c r="E1022" s="121" t="s">
        <v>211</v>
      </c>
      <c r="F1022" s="121"/>
      <c r="G1022" s="121">
        <v>1</v>
      </c>
      <c r="H1022" s="163">
        <v>49.99</v>
      </c>
      <c r="I1022" s="191">
        <v>0.25</v>
      </c>
      <c r="J1022" s="187">
        <f t="shared" si="30"/>
        <v>37.4925</v>
      </c>
    </row>
    <row r="1023" spans="1:10" ht="15.75">
      <c r="A1023" s="53">
        <f t="shared" si="31"/>
        <v>1019</v>
      </c>
      <c r="B1023" s="119" t="s">
        <v>207</v>
      </c>
      <c r="C1023" s="121" t="s">
        <v>2167</v>
      </c>
      <c r="D1023" s="121" t="s">
        <v>2168</v>
      </c>
      <c r="E1023" s="121" t="s">
        <v>211</v>
      </c>
      <c r="F1023" s="121"/>
      <c r="G1023" s="121">
        <v>1</v>
      </c>
      <c r="H1023" s="163">
        <v>32.5</v>
      </c>
      <c r="I1023" s="191">
        <v>0.25</v>
      </c>
      <c r="J1023" s="187">
        <f t="shared" si="30"/>
        <v>24.375</v>
      </c>
    </row>
    <row r="1024" spans="1:10" ht="15.75">
      <c r="A1024" s="53">
        <f t="shared" si="31"/>
        <v>1020</v>
      </c>
      <c r="B1024" s="119" t="s">
        <v>207</v>
      </c>
      <c r="C1024" s="121" t="s">
        <v>2169</v>
      </c>
      <c r="D1024" s="121" t="s">
        <v>2170</v>
      </c>
      <c r="E1024" s="121" t="s">
        <v>211</v>
      </c>
      <c r="F1024" s="121"/>
      <c r="G1024" s="121">
        <v>1</v>
      </c>
      <c r="H1024" s="163">
        <v>41.99</v>
      </c>
      <c r="I1024" s="191">
        <v>0.25</v>
      </c>
      <c r="J1024" s="187">
        <f t="shared" si="30"/>
        <v>31.4925</v>
      </c>
    </row>
    <row r="1025" spans="1:10" ht="15.75">
      <c r="A1025" s="53">
        <f t="shared" si="31"/>
        <v>1021</v>
      </c>
      <c r="B1025" s="119" t="s">
        <v>207</v>
      </c>
      <c r="C1025" s="121" t="s">
        <v>2171</v>
      </c>
      <c r="D1025" s="121" t="s">
        <v>2172</v>
      </c>
      <c r="E1025" s="121" t="s">
        <v>211</v>
      </c>
      <c r="F1025" s="121"/>
      <c r="G1025" s="121">
        <v>1</v>
      </c>
      <c r="H1025" s="163">
        <v>65.989999999999995</v>
      </c>
      <c r="I1025" s="191">
        <v>0.25</v>
      </c>
      <c r="J1025" s="187">
        <f t="shared" ref="J1025:J1088" si="32">H1025*(1-I1025)</f>
        <v>49.492499999999993</v>
      </c>
    </row>
    <row r="1026" spans="1:10" ht="15.75">
      <c r="A1026" s="53">
        <f t="shared" si="31"/>
        <v>1022</v>
      </c>
      <c r="B1026" s="119" t="s">
        <v>207</v>
      </c>
      <c r="C1026" s="121" t="s">
        <v>2173</v>
      </c>
      <c r="D1026" s="121" t="s">
        <v>2174</v>
      </c>
      <c r="E1026" s="121" t="s">
        <v>211</v>
      </c>
      <c r="F1026" s="121"/>
      <c r="G1026" s="121">
        <v>1</v>
      </c>
      <c r="H1026" s="163">
        <v>95.99</v>
      </c>
      <c r="I1026" s="191">
        <v>0.25</v>
      </c>
      <c r="J1026" s="187">
        <f t="shared" si="32"/>
        <v>71.992499999999993</v>
      </c>
    </row>
    <row r="1027" spans="1:10" ht="15.75">
      <c r="A1027" s="53">
        <f t="shared" si="31"/>
        <v>1023</v>
      </c>
      <c r="B1027" s="119" t="s">
        <v>207</v>
      </c>
      <c r="C1027" s="121" t="s">
        <v>2175</v>
      </c>
      <c r="D1027" s="121" t="s">
        <v>2176</v>
      </c>
      <c r="E1027" s="121" t="s">
        <v>211</v>
      </c>
      <c r="F1027" s="121"/>
      <c r="G1027" s="121">
        <v>1</v>
      </c>
      <c r="H1027" s="163">
        <v>99.99</v>
      </c>
      <c r="I1027" s="191">
        <v>0.25</v>
      </c>
      <c r="J1027" s="187">
        <f t="shared" si="32"/>
        <v>74.992499999999993</v>
      </c>
    </row>
    <row r="1028" spans="1:10" ht="15.75">
      <c r="A1028" s="53">
        <f t="shared" si="31"/>
        <v>1024</v>
      </c>
      <c r="B1028" s="119" t="s">
        <v>207</v>
      </c>
      <c r="C1028" s="121" t="s">
        <v>2177</v>
      </c>
      <c r="D1028" s="121" t="s">
        <v>2178</v>
      </c>
      <c r="E1028" s="121" t="s">
        <v>211</v>
      </c>
      <c r="F1028" s="121"/>
      <c r="G1028" s="121">
        <v>1</v>
      </c>
      <c r="H1028" s="163">
        <v>19.989999999999998</v>
      </c>
      <c r="I1028" s="191">
        <v>0.25</v>
      </c>
      <c r="J1028" s="187">
        <f t="shared" si="32"/>
        <v>14.9925</v>
      </c>
    </row>
    <row r="1029" spans="1:10" ht="15.75">
      <c r="A1029" s="53">
        <f t="shared" si="31"/>
        <v>1025</v>
      </c>
      <c r="B1029" s="119" t="s">
        <v>207</v>
      </c>
      <c r="C1029" s="121" t="s">
        <v>2179</v>
      </c>
      <c r="D1029" s="121" t="s">
        <v>2180</v>
      </c>
      <c r="E1029" s="121" t="s">
        <v>211</v>
      </c>
      <c r="F1029" s="121"/>
      <c r="G1029" s="121">
        <v>1</v>
      </c>
      <c r="H1029" s="163">
        <v>3.02</v>
      </c>
      <c r="I1029" s="191">
        <v>0.25</v>
      </c>
      <c r="J1029" s="187">
        <f t="shared" si="32"/>
        <v>2.2650000000000001</v>
      </c>
    </row>
    <row r="1030" spans="1:10" ht="15.75">
      <c r="A1030" s="53">
        <f t="shared" si="31"/>
        <v>1026</v>
      </c>
      <c r="B1030" s="119" t="s">
        <v>207</v>
      </c>
      <c r="C1030" s="121" t="s">
        <v>2181</v>
      </c>
      <c r="D1030" s="121" t="s">
        <v>2182</v>
      </c>
      <c r="E1030" s="121" t="s">
        <v>211</v>
      </c>
      <c r="F1030" s="121"/>
      <c r="G1030" s="121">
        <v>1</v>
      </c>
      <c r="H1030" s="163">
        <v>67.989999999999995</v>
      </c>
      <c r="I1030" s="191">
        <v>0.25</v>
      </c>
      <c r="J1030" s="187">
        <f t="shared" si="32"/>
        <v>50.992499999999993</v>
      </c>
    </row>
    <row r="1031" spans="1:10" ht="15.75">
      <c r="A1031" s="53">
        <f t="shared" ref="A1031:A1094" si="33">A1030+1</f>
        <v>1027</v>
      </c>
      <c r="B1031" s="119" t="s">
        <v>207</v>
      </c>
      <c r="C1031" s="121" t="s">
        <v>2183</v>
      </c>
      <c r="D1031" s="121" t="s">
        <v>2184</v>
      </c>
      <c r="E1031" s="121" t="s">
        <v>211</v>
      </c>
      <c r="F1031" s="121"/>
      <c r="G1031" s="121">
        <v>1</v>
      </c>
      <c r="H1031" s="163">
        <v>72.989999999999995</v>
      </c>
      <c r="I1031" s="191">
        <v>0.25</v>
      </c>
      <c r="J1031" s="187">
        <f t="shared" si="32"/>
        <v>54.742499999999993</v>
      </c>
    </row>
    <row r="1032" spans="1:10" ht="15.75">
      <c r="A1032" s="53">
        <f t="shared" si="33"/>
        <v>1028</v>
      </c>
      <c r="B1032" s="119" t="s">
        <v>207</v>
      </c>
      <c r="C1032" s="121" t="s">
        <v>1740</v>
      </c>
      <c r="D1032" s="121" t="s">
        <v>2185</v>
      </c>
      <c r="E1032" s="121" t="s">
        <v>211</v>
      </c>
      <c r="F1032" s="121"/>
      <c r="G1032" s="121">
        <v>1</v>
      </c>
      <c r="H1032" s="163">
        <v>70.989999999999995</v>
      </c>
      <c r="I1032" s="191">
        <v>0.25</v>
      </c>
      <c r="J1032" s="187">
        <f t="shared" si="32"/>
        <v>53.242499999999993</v>
      </c>
    </row>
    <row r="1033" spans="1:10" ht="15.75">
      <c r="A1033" s="53">
        <f t="shared" si="33"/>
        <v>1029</v>
      </c>
      <c r="B1033" s="119" t="s">
        <v>207</v>
      </c>
      <c r="C1033" s="121" t="s">
        <v>1742</v>
      </c>
      <c r="D1033" s="121" t="s">
        <v>2186</v>
      </c>
      <c r="E1033" s="121" t="s">
        <v>211</v>
      </c>
      <c r="F1033" s="121"/>
      <c r="G1033" s="121">
        <v>1</v>
      </c>
      <c r="H1033" s="163">
        <v>70.989999999999995</v>
      </c>
      <c r="I1033" s="191">
        <v>0.25</v>
      </c>
      <c r="J1033" s="187">
        <f t="shared" si="32"/>
        <v>53.242499999999993</v>
      </c>
    </row>
    <row r="1034" spans="1:10" ht="15.75">
      <c r="A1034" s="53">
        <f t="shared" si="33"/>
        <v>1030</v>
      </c>
      <c r="B1034" s="119" t="s">
        <v>207</v>
      </c>
      <c r="C1034" s="121" t="s">
        <v>2187</v>
      </c>
      <c r="D1034" s="121" t="s">
        <v>2188</v>
      </c>
      <c r="E1034" s="121" t="s">
        <v>211</v>
      </c>
      <c r="F1034" s="121"/>
      <c r="G1034" s="121">
        <v>1</v>
      </c>
      <c r="H1034" s="163">
        <v>115.99</v>
      </c>
      <c r="I1034" s="191">
        <v>0.25</v>
      </c>
      <c r="J1034" s="187">
        <f t="shared" si="32"/>
        <v>86.992499999999993</v>
      </c>
    </row>
    <row r="1035" spans="1:10" ht="15.75">
      <c r="A1035" s="53">
        <f t="shared" si="33"/>
        <v>1031</v>
      </c>
      <c r="B1035" s="119" t="s">
        <v>207</v>
      </c>
      <c r="C1035" s="121" t="s">
        <v>2189</v>
      </c>
      <c r="D1035" s="121" t="s">
        <v>2190</v>
      </c>
      <c r="E1035" s="121" t="s">
        <v>211</v>
      </c>
      <c r="F1035" s="121"/>
      <c r="G1035" s="121">
        <v>1</v>
      </c>
      <c r="H1035" s="163">
        <v>65.989999999999995</v>
      </c>
      <c r="I1035" s="191">
        <v>0.25</v>
      </c>
      <c r="J1035" s="187">
        <f t="shared" si="32"/>
        <v>49.492499999999993</v>
      </c>
    </row>
    <row r="1036" spans="1:10" ht="15.75">
      <c r="A1036" s="53">
        <f t="shared" si="33"/>
        <v>1032</v>
      </c>
      <c r="B1036" s="119" t="s">
        <v>207</v>
      </c>
      <c r="C1036" s="121" t="s">
        <v>2191</v>
      </c>
      <c r="D1036" s="121" t="s">
        <v>2192</v>
      </c>
      <c r="E1036" s="121" t="s">
        <v>211</v>
      </c>
      <c r="F1036" s="121"/>
      <c r="G1036" s="121">
        <v>1</v>
      </c>
      <c r="H1036" s="163">
        <v>20.5</v>
      </c>
      <c r="I1036" s="191">
        <v>0.25</v>
      </c>
      <c r="J1036" s="187">
        <f t="shared" si="32"/>
        <v>15.375</v>
      </c>
    </row>
    <row r="1037" spans="1:10" ht="15.75">
      <c r="A1037" s="53">
        <f t="shared" si="33"/>
        <v>1033</v>
      </c>
      <c r="B1037" s="119" t="s">
        <v>207</v>
      </c>
      <c r="C1037" s="121" t="s">
        <v>2193</v>
      </c>
      <c r="D1037" s="121" t="s">
        <v>2194</v>
      </c>
      <c r="E1037" s="121" t="s">
        <v>211</v>
      </c>
      <c r="F1037" s="121"/>
      <c r="G1037" s="121">
        <v>1</v>
      </c>
      <c r="H1037" s="163">
        <v>100.99</v>
      </c>
      <c r="I1037" s="191">
        <v>0.25</v>
      </c>
      <c r="J1037" s="187">
        <f t="shared" si="32"/>
        <v>75.742499999999993</v>
      </c>
    </row>
    <row r="1038" spans="1:10" ht="15.75">
      <c r="A1038" s="53">
        <f t="shared" si="33"/>
        <v>1034</v>
      </c>
      <c r="B1038" s="119" t="s">
        <v>207</v>
      </c>
      <c r="C1038" s="121" t="s">
        <v>2195</v>
      </c>
      <c r="D1038" s="121" t="s">
        <v>2196</v>
      </c>
      <c r="E1038" s="121" t="s">
        <v>211</v>
      </c>
      <c r="F1038" s="121"/>
      <c r="G1038" s="121">
        <v>1</v>
      </c>
      <c r="H1038" s="163">
        <v>31.99</v>
      </c>
      <c r="I1038" s="191">
        <v>0.25</v>
      </c>
      <c r="J1038" s="187">
        <f t="shared" si="32"/>
        <v>23.9925</v>
      </c>
    </row>
    <row r="1039" spans="1:10" ht="15.75">
      <c r="A1039" s="53">
        <f t="shared" si="33"/>
        <v>1035</v>
      </c>
      <c r="B1039" s="119" t="s">
        <v>207</v>
      </c>
      <c r="C1039" s="121">
        <v>4204</v>
      </c>
      <c r="D1039" s="121" t="s">
        <v>2197</v>
      </c>
      <c r="E1039" s="121" t="s">
        <v>211</v>
      </c>
      <c r="F1039" s="121"/>
      <c r="G1039" s="121">
        <v>1</v>
      </c>
      <c r="H1039" s="163">
        <v>70.989999999999995</v>
      </c>
      <c r="I1039" s="191">
        <v>0.25</v>
      </c>
      <c r="J1039" s="187">
        <f t="shared" si="32"/>
        <v>53.242499999999993</v>
      </c>
    </row>
    <row r="1040" spans="1:10" ht="15.75">
      <c r="A1040" s="53">
        <f t="shared" si="33"/>
        <v>1036</v>
      </c>
      <c r="B1040" s="119" t="s">
        <v>207</v>
      </c>
      <c r="C1040" s="121">
        <v>4219</v>
      </c>
      <c r="D1040" s="121" t="s">
        <v>2198</v>
      </c>
      <c r="E1040" s="121" t="s">
        <v>211</v>
      </c>
      <c r="F1040" s="121"/>
      <c r="G1040" s="121">
        <v>1</v>
      </c>
      <c r="H1040" s="163">
        <v>75.989999999999995</v>
      </c>
      <c r="I1040" s="191">
        <v>0.25</v>
      </c>
      <c r="J1040" s="187">
        <f t="shared" si="32"/>
        <v>56.992499999999993</v>
      </c>
    </row>
    <row r="1041" spans="1:10" ht="15.75">
      <c r="A1041" s="53">
        <f t="shared" si="33"/>
        <v>1037</v>
      </c>
      <c r="B1041" s="119" t="s">
        <v>207</v>
      </c>
      <c r="C1041" s="121">
        <v>4229</v>
      </c>
      <c r="D1041" s="121" t="s">
        <v>2199</v>
      </c>
      <c r="E1041" s="121" t="s">
        <v>211</v>
      </c>
      <c r="F1041" s="121"/>
      <c r="G1041" s="121">
        <v>1</v>
      </c>
      <c r="H1041" s="163">
        <v>87.99</v>
      </c>
      <c r="I1041" s="191">
        <v>0.25</v>
      </c>
      <c r="J1041" s="187">
        <f t="shared" si="32"/>
        <v>65.992499999999993</v>
      </c>
    </row>
    <row r="1042" spans="1:10" ht="15.75">
      <c r="A1042" s="53">
        <f t="shared" si="33"/>
        <v>1038</v>
      </c>
      <c r="B1042" s="119" t="s">
        <v>207</v>
      </c>
      <c r="C1042" s="121" t="s">
        <v>2036</v>
      </c>
      <c r="D1042" s="121" t="s">
        <v>2200</v>
      </c>
      <c r="E1042" s="121" t="s">
        <v>211</v>
      </c>
      <c r="F1042" s="121"/>
      <c r="G1042" s="121">
        <v>1</v>
      </c>
      <c r="H1042" s="163">
        <v>31.99</v>
      </c>
      <c r="I1042" s="191">
        <v>0.25</v>
      </c>
      <c r="J1042" s="187">
        <f t="shared" si="32"/>
        <v>23.9925</v>
      </c>
    </row>
    <row r="1043" spans="1:10" ht="30">
      <c r="A1043" s="53">
        <f t="shared" si="33"/>
        <v>1039</v>
      </c>
      <c r="B1043" s="119" t="s">
        <v>207</v>
      </c>
      <c r="C1043" s="121" t="s">
        <v>2201</v>
      </c>
      <c r="D1043" s="121" t="s">
        <v>2202</v>
      </c>
      <c r="E1043" s="121" t="s">
        <v>211</v>
      </c>
      <c r="F1043" s="121"/>
      <c r="G1043" s="121">
        <v>1</v>
      </c>
      <c r="H1043" s="163">
        <v>52.99</v>
      </c>
      <c r="I1043" s="191">
        <v>0.25</v>
      </c>
      <c r="J1043" s="187">
        <f t="shared" si="32"/>
        <v>39.7425</v>
      </c>
    </row>
    <row r="1044" spans="1:10" ht="30">
      <c r="A1044" s="53">
        <f t="shared" si="33"/>
        <v>1040</v>
      </c>
      <c r="B1044" s="119" t="s">
        <v>207</v>
      </c>
      <c r="C1044" s="121" t="s">
        <v>2203</v>
      </c>
      <c r="D1044" s="121" t="s">
        <v>2204</v>
      </c>
      <c r="E1044" s="121" t="s">
        <v>211</v>
      </c>
      <c r="F1044" s="121"/>
      <c r="G1044" s="121">
        <v>1</v>
      </c>
      <c r="H1044" s="163">
        <v>24.5</v>
      </c>
      <c r="I1044" s="191">
        <v>0.25</v>
      </c>
      <c r="J1044" s="187">
        <f t="shared" si="32"/>
        <v>18.375</v>
      </c>
    </row>
    <row r="1045" spans="1:10" ht="15.75">
      <c r="A1045" s="53">
        <f t="shared" si="33"/>
        <v>1041</v>
      </c>
      <c r="B1045" s="119" t="s">
        <v>207</v>
      </c>
      <c r="C1045" s="121" t="s">
        <v>1940</v>
      </c>
      <c r="D1045" s="121" t="s">
        <v>1941</v>
      </c>
      <c r="E1045" s="121" t="s">
        <v>211</v>
      </c>
      <c r="F1045" s="121"/>
      <c r="G1045" s="121">
        <v>1</v>
      </c>
      <c r="H1045" s="163">
        <v>20.99</v>
      </c>
      <c r="I1045" s="191">
        <v>0.25</v>
      </c>
      <c r="J1045" s="187">
        <f t="shared" si="32"/>
        <v>15.7425</v>
      </c>
    </row>
    <row r="1046" spans="1:10" ht="45">
      <c r="A1046" s="53">
        <f t="shared" si="33"/>
        <v>1042</v>
      </c>
      <c r="B1046" s="119" t="s">
        <v>207</v>
      </c>
      <c r="C1046" s="121" t="s">
        <v>2205</v>
      </c>
      <c r="D1046" s="121" t="s">
        <v>2206</v>
      </c>
      <c r="E1046" s="121" t="s">
        <v>211</v>
      </c>
      <c r="F1046" s="121"/>
      <c r="G1046" s="121">
        <v>1</v>
      </c>
      <c r="H1046" s="163">
        <v>13.5</v>
      </c>
      <c r="I1046" s="191">
        <v>0.25</v>
      </c>
      <c r="J1046" s="187">
        <f t="shared" si="32"/>
        <v>10.125</v>
      </c>
    </row>
    <row r="1047" spans="1:10" ht="30">
      <c r="A1047" s="53">
        <f t="shared" si="33"/>
        <v>1043</v>
      </c>
      <c r="B1047" s="119" t="s">
        <v>207</v>
      </c>
      <c r="C1047" s="121" t="s">
        <v>2207</v>
      </c>
      <c r="D1047" s="121" t="s">
        <v>2208</v>
      </c>
      <c r="E1047" s="121" t="s">
        <v>211</v>
      </c>
      <c r="F1047" s="121"/>
      <c r="G1047" s="121">
        <v>1</v>
      </c>
      <c r="H1047" s="163">
        <v>81.99</v>
      </c>
      <c r="I1047" s="191">
        <v>0.25</v>
      </c>
      <c r="J1047" s="187">
        <f t="shared" si="32"/>
        <v>61.492499999999993</v>
      </c>
    </row>
    <row r="1048" spans="1:10" ht="30">
      <c r="A1048" s="53">
        <f t="shared" si="33"/>
        <v>1044</v>
      </c>
      <c r="B1048" s="119" t="s">
        <v>207</v>
      </c>
      <c r="C1048" s="121" t="s">
        <v>2209</v>
      </c>
      <c r="D1048" s="121" t="s">
        <v>2210</v>
      </c>
      <c r="E1048" s="121" t="s">
        <v>211</v>
      </c>
      <c r="F1048" s="121"/>
      <c r="G1048" s="121">
        <v>1</v>
      </c>
      <c r="H1048" s="163">
        <v>77.989999999999995</v>
      </c>
      <c r="I1048" s="191">
        <v>0.25</v>
      </c>
      <c r="J1048" s="187">
        <f t="shared" si="32"/>
        <v>58.492499999999993</v>
      </c>
    </row>
    <row r="1049" spans="1:10" ht="30">
      <c r="A1049" s="53">
        <f t="shared" si="33"/>
        <v>1045</v>
      </c>
      <c r="B1049" s="119" t="s">
        <v>207</v>
      </c>
      <c r="C1049" s="121" t="s">
        <v>2211</v>
      </c>
      <c r="D1049" s="121" t="s">
        <v>2212</v>
      </c>
      <c r="E1049" s="121" t="s">
        <v>211</v>
      </c>
      <c r="F1049" s="121"/>
      <c r="G1049" s="121">
        <v>1</v>
      </c>
      <c r="H1049" s="163">
        <v>91.99</v>
      </c>
      <c r="I1049" s="191">
        <v>0.25</v>
      </c>
      <c r="J1049" s="187">
        <f t="shared" si="32"/>
        <v>68.992499999999993</v>
      </c>
    </row>
    <row r="1050" spans="1:10" ht="30">
      <c r="A1050" s="53">
        <f t="shared" si="33"/>
        <v>1046</v>
      </c>
      <c r="B1050" s="119" t="s">
        <v>207</v>
      </c>
      <c r="C1050" s="121" t="s">
        <v>2213</v>
      </c>
      <c r="D1050" s="121" t="s">
        <v>2214</v>
      </c>
      <c r="E1050" s="121" t="s">
        <v>211</v>
      </c>
      <c r="F1050" s="121"/>
      <c r="G1050" s="121">
        <v>1</v>
      </c>
      <c r="H1050" s="163">
        <v>37.99</v>
      </c>
      <c r="I1050" s="191">
        <v>0.25</v>
      </c>
      <c r="J1050" s="187">
        <f t="shared" si="32"/>
        <v>28.4925</v>
      </c>
    </row>
    <row r="1051" spans="1:10" ht="15.75">
      <c r="A1051" s="53">
        <f t="shared" si="33"/>
        <v>1047</v>
      </c>
      <c r="B1051" s="119" t="s">
        <v>207</v>
      </c>
      <c r="C1051" s="121" t="s">
        <v>2215</v>
      </c>
      <c r="D1051" s="121" t="s">
        <v>2216</v>
      </c>
      <c r="E1051" s="121" t="s">
        <v>211</v>
      </c>
      <c r="F1051" s="121"/>
      <c r="G1051" s="121">
        <v>1</v>
      </c>
      <c r="H1051" s="163">
        <v>13.5</v>
      </c>
      <c r="I1051" s="191">
        <v>0.25</v>
      </c>
      <c r="J1051" s="187">
        <f t="shared" si="32"/>
        <v>10.125</v>
      </c>
    </row>
    <row r="1052" spans="1:10" ht="15.75">
      <c r="A1052" s="53">
        <f t="shared" si="33"/>
        <v>1048</v>
      </c>
      <c r="B1052" s="119" t="s">
        <v>207</v>
      </c>
      <c r="C1052" s="121">
        <v>4297</v>
      </c>
      <c r="D1052" s="121" t="s">
        <v>2217</v>
      </c>
      <c r="E1052" s="121" t="s">
        <v>211</v>
      </c>
      <c r="F1052" s="121"/>
      <c r="G1052" s="121">
        <v>1</v>
      </c>
      <c r="H1052" s="163">
        <v>61.99</v>
      </c>
      <c r="I1052" s="191">
        <v>0.25</v>
      </c>
      <c r="J1052" s="187">
        <f t="shared" si="32"/>
        <v>46.4925</v>
      </c>
    </row>
    <row r="1053" spans="1:10" ht="30">
      <c r="A1053" s="53">
        <f t="shared" si="33"/>
        <v>1049</v>
      </c>
      <c r="B1053" s="119" t="s">
        <v>207</v>
      </c>
      <c r="C1053" s="121" t="s">
        <v>1942</v>
      </c>
      <c r="D1053" s="121" t="s">
        <v>2218</v>
      </c>
      <c r="E1053" s="121" t="s">
        <v>211</v>
      </c>
      <c r="F1053" s="121"/>
      <c r="G1053" s="121">
        <v>1</v>
      </c>
      <c r="H1053" s="163">
        <v>21.5</v>
      </c>
      <c r="I1053" s="191">
        <v>0.25</v>
      </c>
      <c r="J1053" s="187">
        <f t="shared" si="32"/>
        <v>16.125</v>
      </c>
    </row>
    <row r="1054" spans="1:10" ht="30">
      <c r="A1054" s="53">
        <f t="shared" si="33"/>
        <v>1050</v>
      </c>
      <c r="B1054" s="119" t="s">
        <v>207</v>
      </c>
      <c r="C1054" s="121" t="s">
        <v>1946</v>
      </c>
      <c r="D1054" s="121" t="s">
        <v>1947</v>
      </c>
      <c r="E1054" s="121" t="s">
        <v>211</v>
      </c>
      <c r="F1054" s="121"/>
      <c r="G1054" s="121">
        <v>1</v>
      </c>
      <c r="H1054" s="163">
        <v>28.99</v>
      </c>
      <c r="I1054" s="191">
        <v>0.25</v>
      </c>
      <c r="J1054" s="187">
        <f t="shared" si="32"/>
        <v>21.7425</v>
      </c>
    </row>
    <row r="1055" spans="1:10" ht="15.75">
      <c r="A1055" s="53">
        <f t="shared" si="33"/>
        <v>1051</v>
      </c>
      <c r="B1055" s="119" t="s">
        <v>207</v>
      </c>
      <c r="C1055" s="121" t="s">
        <v>2181</v>
      </c>
      <c r="D1055" s="121" t="s">
        <v>2182</v>
      </c>
      <c r="E1055" s="121" t="s">
        <v>211</v>
      </c>
      <c r="F1055" s="121"/>
      <c r="G1055" s="121">
        <v>1</v>
      </c>
      <c r="H1055" s="163">
        <v>67.989999999999995</v>
      </c>
      <c r="I1055" s="191">
        <v>0.25</v>
      </c>
      <c r="J1055" s="187">
        <f t="shared" si="32"/>
        <v>50.992499999999993</v>
      </c>
    </row>
    <row r="1056" spans="1:10" ht="15.75">
      <c r="A1056" s="53">
        <f t="shared" si="33"/>
        <v>1052</v>
      </c>
      <c r="B1056" s="119" t="s">
        <v>207</v>
      </c>
      <c r="C1056" s="121" t="s">
        <v>2183</v>
      </c>
      <c r="D1056" s="121" t="s">
        <v>2184</v>
      </c>
      <c r="E1056" s="121" t="s">
        <v>211</v>
      </c>
      <c r="F1056" s="121"/>
      <c r="G1056" s="121">
        <v>1</v>
      </c>
      <c r="H1056" s="163">
        <v>72.989999999999995</v>
      </c>
      <c r="I1056" s="191">
        <v>0.25</v>
      </c>
      <c r="J1056" s="187">
        <f t="shared" si="32"/>
        <v>54.742499999999993</v>
      </c>
    </row>
    <row r="1057" spans="1:10" ht="30">
      <c r="A1057" s="53">
        <f t="shared" si="33"/>
        <v>1053</v>
      </c>
      <c r="B1057" s="119" t="s">
        <v>207</v>
      </c>
      <c r="C1057" s="121" t="s">
        <v>2023</v>
      </c>
      <c r="D1057" s="121" t="s">
        <v>2219</v>
      </c>
      <c r="E1057" s="121" t="s">
        <v>211</v>
      </c>
      <c r="F1057" s="121"/>
      <c r="G1057" s="121">
        <v>1</v>
      </c>
      <c r="H1057" s="163">
        <v>79.989999999999995</v>
      </c>
      <c r="I1057" s="191">
        <v>0.25</v>
      </c>
      <c r="J1057" s="187">
        <f t="shared" si="32"/>
        <v>59.992499999999993</v>
      </c>
    </row>
    <row r="1058" spans="1:10" ht="15.75">
      <c r="A1058" s="53">
        <f t="shared" si="33"/>
        <v>1054</v>
      </c>
      <c r="B1058" s="119" t="s">
        <v>207</v>
      </c>
      <c r="C1058" s="121" t="s">
        <v>2220</v>
      </c>
      <c r="D1058" s="121" t="s">
        <v>2221</v>
      </c>
      <c r="E1058" s="121" t="s">
        <v>211</v>
      </c>
      <c r="F1058" s="121"/>
      <c r="G1058" s="121">
        <v>1</v>
      </c>
      <c r="H1058" s="163">
        <v>39.99</v>
      </c>
      <c r="I1058" s="191">
        <v>0.25</v>
      </c>
      <c r="J1058" s="187">
        <f t="shared" si="32"/>
        <v>29.9925</v>
      </c>
    </row>
    <row r="1059" spans="1:10" ht="15.75">
      <c r="A1059" s="53">
        <f t="shared" si="33"/>
        <v>1055</v>
      </c>
      <c r="B1059" s="119" t="s">
        <v>207</v>
      </c>
      <c r="C1059" s="121" t="s">
        <v>2222</v>
      </c>
      <c r="D1059" s="121" t="s">
        <v>2223</v>
      </c>
      <c r="E1059" s="121" t="s">
        <v>211</v>
      </c>
      <c r="F1059" s="121"/>
      <c r="G1059" s="121">
        <v>1</v>
      </c>
      <c r="H1059" s="163">
        <v>130.99</v>
      </c>
      <c r="I1059" s="191">
        <v>0.25</v>
      </c>
      <c r="J1059" s="187">
        <f t="shared" si="32"/>
        <v>98.242500000000007</v>
      </c>
    </row>
    <row r="1060" spans="1:10" ht="15.75">
      <c r="A1060" s="53">
        <f t="shared" si="33"/>
        <v>1056</v>
      </c>
      <c r="B1060" s="119" t="s">
        <v>207</v>
      </c>
      <c r="C1060" s="121" t="s">
        <v>2224</v>
      </c>
      <c r="D1060" s="121" t="s">
        <v>2225</v>
      </c>
      <c r="E1060" s="121" t="s">
        <v>211</v>
      </c>
      <c r="F1060" s="121"/>
      <c r="G1060" s="121">
        <v>1</v>
      </c>
      <c r="H1060" s="163">
        <v>76.989999999999995</v>
      </c>
      <c r="I1060" s="191">
        <v>0.25</v>
      </c>
      <c r="J1060" s="187">
        <f t="shared" si="32"/>
        <v>57.742499999999993</v>
      </c>
    </row>
    <row r="1061" spans="1:10" ht="15.75">
      <c r="A1061" s="53">
        <f t="shared" si="33"/>
        <v>1057</v>
      </c>
      <c r="B1061" s="119" t="s">
        <v>207</v>
      </c>
      <c r="C1061" s="121">
        <v>502</v>
      </c>
      <c r="D1061" s="121" t="s">
        <v>2226</v>
      </c>
      <c r="E1061" s="121" t="s">
        <v>211</v>
      </c>
      <c r="F1061" s="121"/>
      <c r="G1061" s="121">
        <v>1</v>
      </c>
      <c r="H1061" s="163">
        <v>14.5</v>
      </c>
      <c r="I1061" s="191">
        <v>0.25</v>
      </c>
      <c r="J1061" s="187">
        <f t="shared" si="32"/>
        <v>10.875</v>
      </c>
    </row>
    <row r="1062" spans="1:10" ht="15.75">
      <c r="A1062" s="53">
        <f t="shared" si="33"/>
        <v>1058</v>
      </c>
      <c r="B1062" s="119" t="s">
        <v>207</v>
      </c>
      <c r="C1062" s="121">
        <v>503</v>
      </c>
      <c r="D1062" s="121" t="s">
        <v>2227</v>
      </c>
      <c r="E1062" s="121" t="s">
        <v>211</v>
      </c>
      <c r="F1062" s="121"/>
      <c r="G1062" s="121">
        <v>1</v>
      </c>
      <c r="H1062" s="163">
        <v>18.5</v>
      </c>
      <c r="I1062" s="191">
        <v>0.25</v>
      </c>
      <c r="J1062" s="187">
        <f t="shared" si="32"/>
        <v>13.875</v>
      </c>
    </row>
    <row r="1063" spans="1:10" ht="15.75">
      <c r="A1063" s="53">
        <f t="shared" si="33"/>
        <v>1059</v>
      </c>
      <c r="B1063" s="119" t="s">
        <v>207</v>
      </c>
      <c r="C1063" s="121">
        <v>504</v>
      </c>
      <c r="D1063" s="121" t="s">
        <v>2228</v>
      </c>
      <c r="E1063" s="121" t="s">
        <v>211</v>
      </c>
      <c r="F1063" s="121"/>
      <c r="G1063" s="121">
        <v>1</v>
      </c>
      <c r="H1063" s="163">
        <v>17.5</v>
      </c>
      <c r="I1063" s="191">
        <v>0.25</v>
      </c>
      <c r="J1063" s="187">
        <f t="shared" si="32"/>
        <v>13.125</v>
      </c>
    </row>
    <row r="1064" spans="1:10" ht="15.75">
      <c r="A1064" s="53">
        <f t="shared" si="33"/>
        <v>1060</v>
      </c>
      <c r="B1064" s="119" t="s">
        <v>207</v>
      </c>
      <c r="C1064" s="121" t="s">
        <v>2229</v>
      </c>
      <c r="D1064" s="121" t="s">
        <v>2230</v>
      </c>
      <c r="E1064" s="121" t="s">
        <v>211</v>
      </c>
      <c r="F1064" s="121"/>
      <c r="G1064" s="121">
        <v>1</v>
      </c>
      <c r="H1064" s="163">
        <v>57.99</v>
      </c>
      <c r="I1064" s="191">
        <v>0.25</v>
      </c>
      <c r="J1064" s="187">
        <f t="shared" si="32"/>
        <v>43.4925</v>
      </c>
    </row>
    <row r="1065" spans="1:10" ht="15.75">
      <c r="A1065" s="53">
        <f t="shared" si="33"/>
        <v>1061</v>
      </c>
      <c r="B1065" s="119" t="s">
        <v>207</v>
      </c>
      <c r="C1065" s="121" t="s">
        <v>2231</v>
      </c>
      <c r="D1065" s="121" t="s">
        <v>2232</v>
      </c>
      <c r="E1065" s="121" t="s">
        <v>211</v>
      </c>
      <c r="F1065" s="121"/>
      <c r="G1065" s="121">
        <v>1</v>
      </c>
      <c r="H1065" s="163">
        <v>24.99</v>
      </c>
      <c r="I1065" s="191">
        <v>0.25</v>
      </c>
      <c r="J1065" s="187">
        <f t="shared" si="32"/>
        <v>18.7425</v>
      </c>
    </row>
    <row r="1066" spans="1:10" ht="15.75">
      <c r="A1066" s="53">
        <f t="shared" si="33"/>
        <v>1062</v>
      </c>
      <c r="B1066" s="119" t="s">
        <v>207</v>
      </c>
      <c r="C1066" s="121" t="s">
        <v>2233</v>
      </c>
      <c r="D1066" s="121" t="s">
        <v>2234</v>
      </c>
      <c r="E1066" s="121" t="s">
        <v>211</v>
      </c>
      <c r="F1066" s="121"/>
      <c r="G1066" s="121">
        <v>1</v>
      </c>
      <c r="H1066" s="163">
        <v>25.99</v>
      </c>
      <c r="I1066" s="191">
        <v>0.25</v>
      </c>
      <c r="J1066" s="187">
        <f t="shared" si="32"/>
        <v>19.4925</v>
      </c>
    </row>
    <row r="1067" spans="1:10" ht="15.75">
      <c r="A1067" s="53">
        <f t="shared" si="33"/>
        <v>1063</v>
      </c>
      <c r="B1067" s="119" t="s">
        <v>207</v>
      </c>
      <c r="C1067" s="121" t="s">
        <v>2235</v>
      </c>
      <c r="D1067" s="121" t="s">
        <v>2236</v>
      </c>
      <c r="E1067" s="121" t="s">
        <v>211</v>
      </c>
      <c r="F1067" s="121"/>
      <c r="G1067" s="121">
        <v>1</v>
      </c>
      <c r="H1067" s="163">
        <v>11.99</v>
      </c>
      <c r="I1067" s="191">
        <v>0.25</v>
      </c>
      <c r="J1067" s="187">
        <f t="shared" si="32"/>
        <v>8.9924999999999997</v>
      </c>
    </row>
    <row r="1068" spans="1:10" ht="15.75">
      <c r="A1068" s="53">
        <f t="shared" si="33"/>
        <v>1064</v>
      </c>
      <c r="B1068" s="119" t="s">
        <v>207</v>
      </c>
      <c r="C1068" s="121" t="s">
        <v>2237</v>
      </c>
      <c r="D1068" s="121" t="s">
        <v>2238</v>
      </c>
      <c r="E1068" s="121" t="s">
        <v>211</v>
      </c>
      <c r="F1068" s="121"/>
      <c r="G1068" s="121">
        <v>1</v>
      </c>
      <c r="H1068" s="163">
        <v>29.5</v>
      </c>
      <c r="I1068" s="191">
        <v>0.25</v>
      </c>
      <c r="J1068" s="187">
        <f t="shared" si="32"/>
        <v>22.125</v>
      </c>
    </row>
    <row r="1069" spans="1:10" ht="15.75">
      <c r="A1069" s="53">
        <f t="shared" si="33"/>
        <v>1065</v>
      </c>
      <c r="B1069" s="119" t="s">
        <v>207</v>
      </c>
      <c r="C1069" s="121" t="s">
        <v>2239</v>
      </c>
      <c r="D1069" s="121" t="s">
        <v>2240</v>
      </c>
      <c r="E1069" s="121" t="s">
        <v>211</v>
      </c>
      <c r="F1069" s="121"/>
      <c r="G1069" s="121">
        <v>1</v>
      </c>
      <c r="H1069" s="163">
        <v>14.5</v>
      </c>
      <c r="I1069" s="191">
        <v>0.25</v>
      </c>
      <c r="J1069" s="187">
        <f t="shared" si="32"/>
        <v>10.875</v>
      </c>
    </row>
    <row r="1070" spans="1:10" ht="30">
      <c r="A1070" s="53">
        <f t="shared" si="33"/>
        <v>1066</v>
      </c>
      <c r="B1070" s="119" t="s">
        <v>207</v>
      </c>
      <c r="C1070" s="121" t="s">
        <v>2241</v>
      </c>
      <c r="D1070" s="121" t="s">
        <v>2242</v>
      </c>
      <c r="E1070" s="121" t="s">
        <v>211</v>
      </c>
      <c r="F1070" s="121"/>
      <c r="G1070" s="121">
        <v>1</v>
      </c>
      <c r="H1070" s="163">
        <v>177.99</v>
      </c>
      <c r="I1070" s="191">
        <v>0.25</v>
      </c>
      <c r="J1070" s="187">
        <f t="shared" si="32"/>
        <v>133.49250000000001</v>
      </c>
    </row>
    <row r="1071" spans="1:10" ht="15.75">
      <c r="A1071" s="53">
        <f t="shared" si="33"/>
        <v>1067</v>
      </c>
      <c r="B1071" s="119" t="s">
        <v>207</v>
      </c>
      <c r="C1071" s="121" t="s">
        <v>2243</v>
      </c>
      <c r="D1071" s="121" t="s">
        <v>2244</v>
      </c>
      <c r="E1071" s="121" t="s">
        <v>211</v>
      </c>
      <c r="F1071" s="121"/>
      <c r="G1071" s="121">
        <v>1</v>
      </c>
      <c r="H1071" s="163">
        <v>36.9</v>
      </c>
      <c r="I1071" s="191">
        <v>0.25</v>
      </c>
      <c r="J1071" s="187">
        <f t="shared" si="32"/>
        <v>27.674999999999997</v>
      </c>
    </row>
    <row r="1072" spans="1:10" ht="15.75">
      <c r="A1072" s="53">
        <f t="shared" si="33"/>
        <v>1068</v>
      </c>
      <c r="B1072" s="119" t="s">
        <v>207</v>
      </c>
      <c r="C1072" s="121" t="s">
        <v>2245</v>
      </c>
      <c r="D1072" s="121" t="s">
        <v>2246</v>
      </c>
      <c r="E1072" s="121" t="s">
        <v>211</v>
      </c>
      <c r="F1072" s="121"/>
      <c r="G1072" s="121">
        <v>1</v>
      </c>
      <c r="H1072" s="163">
        <v>125.99</v>
      </c>
      <c r="I1072" s="191">
        <v>0.25</v>
      </c>
      <c r="J1072" s="187">
        <f t="shared" si="32"/>
        <v>94.492499999999993</v>
      </c>
    </row>
    <row r="1073" spans="1:10" ht="15.75">
      <c r="A1073" s="53">
        <f t="shared" si="33"/>
        <v>1069</v>
      </c>
      <c r="B1073" s="119" t="s">
        <v>207</v>
      </c>
      <c r="C1073" s="121" t="s">
        <v>2247</v>
      </c>
      <c r="D1073" s="121" t="s">
        <v>2248</v>
      </c>
      <c r="E1073" s="121" t="s">
        <v>211</v>
      </c>
      <c r="F1073" s="121"/>
      <c r="G1073" s="121">
        <v>1</v>
      </c>
      <c r="H1073" s="163">
        <v>17.5</v>
      </c>
      <c r="I1073" s="191">
        <v>0.25</v>
      </c>
      <c r="J1073" s="187">
        <f t="shared" si="32"/>
        <v>13.125</v>
      </c>
    </row>
    <row r="1074" spans="1:10" ht="15.75">
      <c r="A1074" s="53">
        <f t="shared" si="33"/>
        <v>1070</v>
      </c>
      <c r="B1074" s="119" t="s">
        <v>207</v>
      </c>
      <c r="C1074" s="121" t="s">
        <v>2249</v>
      </c>
      <c r="D1074" s="121" t="s">
        <v>2250</v>
      </c>
      <c r="E1074" s="121" t="s">
        <v>211</v>
      </c>
      <c r="F1074" s="121"/>
      <c r="G1074" s="121">
        <v>1</v>
      </c>
      <c r="H1074" s="163">
        <v>208.99</v>
      </c>
      <c r="I1074" s="191">
        <v>0.25</v>
      </c>
      <c r="J1074" s="187">
        <f t="shared" si="32"/>
        <v>156.74250000000001</v>
      </c>
    </row>
    <row r="1075" spans="1:10" ht="15.75">
      <c r="A1075" s="53">
        <f t="shared" si="33"/>
        <v>1071</v>
      </c>
      <c r="B1075" s="119" t="s">
        <v>207</v>
      </c>
      <c r="C1075" s="121" t="s">
        <v>2251</v>
      </c>
      <c r="D1075" s="121" t="s">
        <v>2252</v>
      </c>
      <c r="E1075" s="121" t="s">
        <v>211</v>
      </c>
      <c r="F1075" s="121"/>
      <c r="G1075" s="121">
        <v>1</v>
      </c>
      <c r="H1075" s="163">
        <v>41.99</v>
      </c>
      <c r="I1075" s="191">
        <v>0.25</v>
      </c>
      <c r="J1075" s="187">
        <f t="shared" si="32"/>
        <v>31.4925</v>
      </c>
    </row>
    <row r="1076" spans="1:10" ht="15.75">
      <c r="A1076" s="53">
        <f t="shared" si="33"/>
        <v>1072</v>
      </c>
      <c r="B1076" s="119" t="s">
        <v>207</v>
      </c>
      <c r="C1076" s="121" t="s">
        <v>2253</v>
      </c>
      <c r="D1076" s="121" t="s">
        <v>2254</v>
      </c>
      <c r="E1076" s="121" t="s">
        <v>211</v>
      </c>
      <c r="F1076" s="121"/>
      <c r="G1076" s="121">
        <v>1</v>
      </c>
      <c r="H1076" s="163">
        <v>166.99</v>
      </c>
      <c r="I1076" s="191">
        <v>0.25</v>
      </c>
      <c r="J1076" s="187">
        <f t="shared" si="32"/>
        <v>125.24250000000001</v>
      </c>
    </row>
    <row r="1077" spans="1:10" ht="15.75">
      <c r="A1077" s="53">
        <f t="shared" si="33"/>
        <v>1073</v>
      </c>
      <c r="B1077" s="119" t="s">
        <v>207</v>
      </c>
      <c r="C1077" s="121" t="s">
        <v>2255</v>
      </c>
      <c r="D1077" s="121" t="s">
        <v>2256</v>
      </c>
      <c r="E1077" s="121" t="s">
        <v>211</v>
      </c>
      <c r="F1077" s="121"/>
      <c r="G1077" s="121">
        <v>1</v>
      </c>
      <c r="H1077" s="163">
        <v>53.99</v>
      </c>
      <c r="I1077" s="191">
        <v>0.25</v>
      </c>
      <c r="J1077" s="187">
        <f t="shared" si="32"/>
        <v>40.4925</v>
      </c>
    </row>
    <row r="1078" spans="1:10" ht="15.75">
      <c r="A1078" s="53">
        <f t="shared" si="33"/>
        <v>1074</v>
      </c>
      <c r="B1078" s="119" t="s">
        <v>207</v>
      </c>
      <c r="C1078" s="121" t="s">
        <v>2257</v>
      </c>
      <c r="D1078" s="121" t="s">
        <v>2258</v>
      </c>
      <c r="E1078" s="121" t="s">
        <v>211</v>
      </c>
      <c r="F1078" s="121"/>
      <c r="G1078" s="121">
        <v>1</v>
      </c>
      <c r="H1078" s="163">
        <v>46.5</v>
      </c>
      <c r="I1078" s="191">
        <v>0.25</v>
      </c>
      <c r="J1078" s="187">
        <f t="shared" si="32"/>
        <v>34.875</v>
      </c>
    </row>
    <row r="1079" spans="1:10" ht="15.75">
      <c r="A1079" s="53">
        <f t="shared" si="33"/>
        <v>1075</v>
      </c>
      <c r="B1079" s="119" t="s">
        <v>207</v>
      </c>
      <c r="C1079" s="121" t="s">
        <v>2259</v>
      </c>
      <c r="D1079" s="121" t="s">
        <v>2260</v>
      </c>
      <c r="E1079" s="121" t="s">
        <v>211</v>
      </c>
      <c r="F1079" s="121"/>
      <c r="G1079" s="121">
        <v>1</v>
      </c>
      <c r="H1079" s="163">
        <v>48.5</v>
      </c>
      <c r="I1079" s="191">
        <v>0.25</v>
      </c>
      <c r="J1079" s="187">
        <f t="shared" si="32"/>
        <v>36.375</v>
      </c>
    </row>
    <row r="1080" spans="1:10" ht="15.75">
      <c r="A1080" s="53">
        <f t="shared" si="33"/>
        <v>1076</v>
      </c>
      <c r="B1080" s="119" t="s">
        <v>207</v>
      </c>
      <c r="C1080" s="121" t="s">
        <v>2261</v>
      </c>
      <c r="D1080" s="121" t="s">
        <v>2262</v>
      </c>
      <c r="E1080" s="121" t="s">
        <v>211</v>
      </c>
      <c r="F1080" s="121"/>
      <c r="G1080" s="121">
        <v>1</v>
      </c>
      <c r="H1080" s="163">
        <v>19.5</v>
      </c>
      <c r="I1080" s="191">
        <v>0.25</v>
      </c>
      <c r="J1080" s="187">
        <f t="shared" si="32"/>
        <v>14.625</v>
      </c>
    </row>
    <row r="1081" spans="1:10" ht="15.75">
      <c r="A1081" s="53">
        <f t="shared" si="33"/>
        <v>1077</v>
      </c>
      <c r="B1081" s="119" t="s">
        <v>207</v>
      </c>
      <c r="C1081" s="121" t="s">
        <v>2263</v>
      </c>
      <c r="D1081" s="121" t="s">
        <v>2264</v>
      </c>
      <c r="E1081" s="121" t="s">
        <v>211</v>
      </c>
      <c r="F1081" s="121"/>
      <c r="G1081" s="121">
        <v>1</v>
      </c>
      <c r="H1081" s="163">
        <v>49.5</v>
      </c>
      <c r="I1081" s="191">
        <v>0.25</v>
      </c>
      <c r="J1081" s="187">
        <f t="shared" si="32"/>
        <v>37.125</v>
      </c>
    </row>
    <row r="1082" spans="1:10" ht="15.75">
      <c r="A1082" s="53">
        <f t="shared" si="33"/>
        <v>1078</v>
      </c>
      <c r="B1082" s="119" t="s">
        <v>207</v>
      </c>
      <c r="C1082" s="121" t="s">
        <v>2265</v>
      </c>
      <c r="D1082" s="121" t="s">
        <v>2266</v>
      </c>
      <c r="E1082" s="121" t="s">
        <v>211</v>
      </c>
      <c r="F1082" s="121"/>
      <c r="G1082" s="121">
        <v>1</v>
      </c>
      <c r="H1082" s="163">
        <v>14.99</v>
      </c>
      <c r="I1082" s="191">
        <v>0.25</v>
      </c>
      <c r="J1082" s="187">
        <f t="shared" si="32"/>
        <v>11.2425</v>
      </c>
    </row>
    <row r="1083" spans="1:10" ht="15.75">
      <c r="A1083" s="53">
        <f t="shared" si="33"/>
        <v>1079</v>
      </c>
      <c r="B1083" s="119" t="s">
        <v>207</v>
      </c>
      <c r="C1083" s="121" t="s">
        <v>2267</v>
      </c>
      <c r="D1083" s="121" t="s">
        <v>2268</v>
      </c>
      <c r="E1083" s="121" t="s">
        <v>211</v>
      </c>
      <c r="F1083" s="121"/>
      <c r="G1083" s="121">
        <v>1</v>
      </c>
      <c r="H1083" s="163">
        <v>13.5</v>
      </c>
      <c r="I1083" s="191">
        <v>0.25</v>
      </c>
      <c r="J1083" s="187">
        <f t="shared" si="32"/>
        <v>10.125</v>
      </c>
    </row>
    <row r="1084" spans="1:10" ht="15.75">
      <c r="A1084" s="53">
        <f t="shared" si="33"/>
        <v>1080</v>
      </c>
      <c r="B1084" s="119" t="s">
        <v>207</v>
      </c>
      <c r="C1084" s="121" t="s">
        <v>2269</v>
      </c>
      <c r="D1084" s="121" t="s">
        <v>2270</v>
      </c>
      <c r="E1084" s="121" t="s">
        <v>211</v>
      </c>
      <c r="F1084" s="121"/>
      <c r="G1084" s="121">
        <v>1</v>
      </c>
      <c r="H1084" s="163">
        <v>13.5</v>
      </c>
      <c r="I1084" s="191">
        <v>0.25</v>
      </c>
      <c r="J1084" s="187">
        <f t="shared" si="32"/>
        <v>10.125</v>
      </c>
    </row>
    <row r="1085" spans="1:10" ht="15.75">
      <c r="A1085" s="53">
        <f t="shared" si="33"/>
        <v>1081</v>
      </c>
      <c r="B1085" s="119" t="s">
        <v>207</v>
      </c>
      <c r="C1085" s="121" t="s">
        <v>2271</v>
      </c>
      <c r="D1085" s="121" t="s">
        <v>2272</v>
      </c>
      <c r="E1085" s="121" t="s">
        <v>211</v>
      </c>
      <c r="F1085" s="121"/>
      <c r="G1085" s="121">
        <v>1</v>
      </c>
      <c r="H1085" s="163">
        <v>116.99</v>
      </c>
      <c r="I1085" s="191">
        <v>0.25</v>
      </c>
      <c r="J1085" s="187">
        <f t="shared" si="32"/>
        <v>87.742499999999993</v>
      </c>
    </row>
    <row r="1086" spans="1:10" ht="15.75">
      <c r="A1086" s="53">
        <f t="shared" si="33"/>
        <v>1082</v>
      </c>
      <c r="B1086" s="119" t="s">
        <v>207</v>
      </c>
      <c r="C1086" s="121" t="s">
        <v>2273</v>
      </c>
      <c r="D1086" s="121" t="s">
        <v>2274</v>
      </c>
      <c r="E1086" s="121" t="s">
        <v>211</v>
      </c>
      <c r="F1086" s="121"/>
      <c r="G1086" s="121">
        <v>1</v>
      </c>
      <c r="H1086" s="163">
        <v>9.9499999999999993</v>
      </c>
      <c r="I1086" s="191">
        <v>0.25</v>
      </c>
      <c r="J1086" s="187">
        <f t="shared" si="32"/>
        <v>7.4624999999999995</v>
      </c>
    </row>
    <row r="1087" spans="1:10" ht="15.75">
      <c r="A1087" s="53">
        <f t="shared" si="33"/>
        <v>1083</v>
      </c>
      <c r="B1087" s="119" t="s">
        <v>207</v>
      </c>
      <c r="C1087" s="121" t="s">
        <v>1700</v>
      </c>
      <c r="D1087" s="121" t="s">
        <v>2275</v>
      </c>
      <c r="E1087" s="121" t="s">
        <v>211</v>
      </c>
      <c r="F1087" s="121"/>
      <c r="G1087" s="121">
        <v>1</v>
      </c>
      <c r="H1087" s="163">
        <v>8.9499999999999993</v>
      </c>
      <c r="I1087" s="191">
        <v>0.25</v>
      </c>
      <c r="J1087" s="187">
        <f t="shared" si="32"/>
        <v>6.7124999999999995</v>
      </c>
    </row>
    <row r="1088" spans="1:10" ht="15.75">
      <c r="A1088" s="53">
        <f t="shared" si="33"/>
        <v>1084</v>
      </c>
      <c r="B1088" s="119" t="s">
        <v>207</v>
      </c>
      <c r="C1088" s="121" t="s">
        <v>2276</v>
      </c>
      <c r="D1088" s="121" t="s">
        <v>2277</v>
      </c>
      <c r="E1088" s="121" t="s">
        <v>211</v>
      </c>
      <c r="F1088" s="121"/>
      <c r="G1088" s="121">
        <v>1</v>
      </c>
      <c r="H1088" s="163">
        <v>7.25</v>
      </c>
      <c r="I1088" s="191">
        <v>0.25</v>
      </c>
      <c r="J1088" s="187">
        <f t="shared" si="32"/>
        <v>5.4375</v>
      </c>
    </row>
    <row r="1089" spans="1:10" ht="15.75">
      <c r="A1089" s="53">
        <f t="shared" si="33"/>
        <v>1085</v>
      </c>
      <c r="B1089" s="119" t="s">
        <v>207</v>
      </c>
      <c r="C1089" s="121">
        <v>312</v>
      </c>
      <c r="D1089" s="121" t="s">
        <v>2278</v>
      </c>
      <c r="E1089" s="121" t="s">
        <v>211</v>
      </c>
      <c r="F1089" s="121"/>
      <c r="G1089" s="121">
        <v>1</v>
      </c>
      <c r="H1089" s="163">
        <v>4.6900000000000004</v>
      </c>
      <c r="I1089" s="191">
        <v>0.25</v>
      </c>
      <c r="J1089" s="187">
        <f t="shared" ref="J1089:J1153" si="34">H1089*(1-I1089)</f>
        <v>3.5175000000000001</v>
      </c>
    </row>
    <row r="1090" spans="1:10" ht="15.75">
      <c r="A1090" s="53">
        <f t="shared" si="33"/>
        <v>1086</v>
      </c>
      <c r="B1090" s="119" t="s">
        <v>207</v>
      </c>
      <c r="C1090" s="121" t="s">
        <v>2279</v>
      </c>
      <c r="D1090" s="121" t="s">
        <v>2280</v>
      </c>
      <c r="E1090" s="121" t="s">
        <v>211</v>
      </c>
      <c r="F1090" s="121"/>
      <c r="G1090" s="121">
        <v>1</v>
      </c>
      <c r="H1090" s="163">
        <v>17.989999999999998</v>
      </c>
      <c r="I1090" s="191">
        <v>0.25</v>
      </c>
      <c r="J1090" s="187">
        <f t="shared" si="34"/>
        <v>13.4925</v>
      </c>
    </row>
    <row r="1091" spans="1:10" ht="15.75">
      <c r="A1091" s="53">
        <f t="shared" si="33"/>
        <v>1087</v>
      </c>
      <c r="B1091" s="119" t="s">
        <v>207</v>
      </c>
      <c r="C1091" s="121">
        <v>465</v>
      </c>
      <c r="D1091" s="121" t="s">
        <v>2281</v>
      </c>
      <c r="E1091" s="121" t="s">
        <v>211</v>
      </c>
      <c r="F1091" s="121"/>
      <c r="G1091" s="121">
        <v>1</v>
      </c>
      <c r="H1091" s="163">
        <v>13.99</v>
      </c>
      <c r="I1091" s="191">
        <v>0.25</v>
      </c>
      <c r="J1091" s="187">
        <f t="shared" si="34"/>
        <v>10.4925</v>
      </c>
    </row>
    <row r="1092" spans="1:10" ht="15.75">
      <c r="A1092" s="53">
        <f t="shared" si="33"/>
        <v>1088</v>
      </c>
      <c r="B1092" s="119" t="s">
        <v>207</v>
      </c>
      <c r="C1092" s="121">
        <v>466</v>
      </c>
      <c r="D1092" s="121" t="s">
        <v>2282</v>
      </c>
      <c r="E1092" s="121" t="s">
        <v>211</v>
      </c>
      <c r="F1092" s="121"/>
      <c r="G1092" s="121">
        <v>1</v>
      </c>
      <c r="H1092" s="163">
        <v>6.69</v>
      </c>
      <c r="I1092" s="191">
        <v>0.25</v>
      </c>
      <c r="J1092" s="187">
        <f t="shared" si="34"/>
        <v>5.0175000000000001</v>
      </c>
    </row>
    <row r="1093" spans="1:10" ht="15.75">
      <c r="A1093" s="53">
        <f t="shared" si="33"/>
        <v>1089</v>
      </c>
      <c r="B1093" s="119" t="s">
        <v>207</v>
      </c>
      <c r="C1093" s="121" t="s">
        <v>2283</v>
      </c>
      <c r="D1093" s="121" t="s">
        <v>2284</v>
      </c>
      <c r="E1093" s="121" t="s">
        <v>211</v>
      </c>
      <c r="F1093" s="121"/>
      <c r="G1093" s="121">
        <v>1</v>
      </c>
      <c r="H1093" s="163">
        <v>23.99</v>
      </c>
      <c r="I1093" s="191">
        <v>0.25</v>
      </c>
      <c r="J1093" s="187">
        <f t="shared" si="34"/>
        <v>17.9925</v>
      </c>
    </row>
    <row r="1094" spans="1:10" ht="15.75">
      <c r="A1094" s="53">
        <f t="shared" si="33"/>
        <v>1090</v>
      </c>
      <c r="B1094" s="119" t="s">
        <v>207</v>
      </c>
      <c r="C1094" s="121">
        <v>467</v>
      </c>
      <c r="D1094" s="121" t="s">
        <v>2285</v>
      </c>
      <c r="E1094" s="121" t="s">
        <v>211</v>
      </c>
      <c r="F1094" s="121"/>
      <c r="G1094" s="121">
        <v>1</v>
      </c>
      <c r="H1094" s="163">
        <v>19.5</v>
      </c>
      <c r="I1094" s="191">
        <v>0.25</v>
      </c>
      <c r="J1094" s="187">
        <f t="shared" si="34"/>
        <v>14.625</v>
      </c>
    </row>
    <row r="1095" spans="1:10" ht="15.75">
      <c r="A1095" s="53">
        <f t="shared" ref="A1095:A1158" si="35">A1094+1</f>
        <v>1091</v>
      </c>
      <c r="B1095" s="119" t="s">
        <v>207</v>
      </c>
      <c r="C1095" s="121" t="s">
        <v>451</v>
      </c>
      <c r="D1095" s="121" t="s">
        <v>2286</v>
      </c>
      <c r="E1095" s="121" t="s">
        <v>211</v>
      </c>
      <c r="F1095" s="121"/>
      <c r="G1095" s="121">
        <v>1</v>
      </c>
      <c r="H1095" s="163">
        <v>26.5</v>
      </c>
      <c r="I1095" s="191">
        <v>0.25</v>
      </c>
      <c r="J1095" s="187">
        <f t="shared" si="34"/>
        <v>19.875</v>
      </c>
    </row>
    <row r="1096" spans="1:10" ht="15.75">
      <c r="A1096" s="53">
        <f t="shared" si="35"/>
        <v>1092</v>
      </c>
      <c r="B1096" s="119" t="s">
        <v>207</v>
      </c>
      <c r="C1096" s="121" t="s">
        <v>1903</v>
      </c>
      <c r="D1096" s="121" t="s">
        <v>1904</v>
      </c>
      <c r="E1096" s="121" t="s">
        <v>211</v>
      </c>
      <c r="F1096" s="121"/>
      <c r="G1096" s="121">
        <v>1</v>
      </c>
      <c r="H1096" s="163">
        <v>24.06</v>
      </c>
      <c r="I1096" s="191">
        <v>0.25</v>
      </c>
      <c r="J1096" s="187">
        <f t="shared" si="34"/>
        <v>18.044999999999998</v>
      </c>
    </row>
    <row r="1097" spans="1:10" ht="15.75">
      <c r="A1097" s="53">
        <f t="shared" si="35"/>
        <v>1093</v>
      </c>
      <c r="B1097" s="119" t="s">
        <v>207</v>
      </c>
      <c r="C1097" s="121" t="s">
        <v>2287</v>
      </c>
      <c r="D1097" s="121" t="s">
        <v>2288</v>
      </c>
      <c r="E1097" s="121" t="s">
        <v>211</v>
      </c>
      <c r="F1097" s="121"/>
      <c r="G1097" s="121">
        <v>1</v>
      </c>
      <c r="H1097" s="163">
        <v>16.989999999999998</v>
      </c>
      <c r="I1097" s="191">
        <v>0.25</v>
      </c>
      <c r="J1097" s="187">
        <f t="shared" si="34"/>
        <v>12.7425</v>
      </c>
    </row>
    <row r="1098" spans="1:10" ht="15.75">
      <c r="A1098" s="53">
        <f t="shared" si="35"/>
        <v>1094</v>
      </c>
      <c r="B1098" s="119" t="s">
        <v>207</v>
      </c>
      <c r="C1098" s="121" t="s">
        <v>2289</v>
      </c>
      <c r="D1098" s="121" t="s">
        <v>2290</v>
      </c>
      <c r="E1098" s="121" t="s">
        <v>211</v>
      </c>
      <c r="F1098" s="121"/>
      <c r="G1098" s="121">
        <v>1</v>
      </c>
      <c r="H1098" s="163">
        <v>58.99</v>
      </c>
      <c r="I1098" s="191">
        <v>0.25</v>
      </c>
      <c r="J1098" s="187">
        <f t="shared" si="34"/>
        <v>44.2425</v>
      </c>
    </row>
    <row r="1099" spans="1:10" ht="15.75">
      <c r="A1099" s="53">
        <f t="shared" si="35"/>
        <v>1095</v>
      </c>
      <c r="B1099" s="119" t="s">
        <v>207</v>
      </c>
      <c r="C1099" s="121" t="s">
        <v>2291</v>
      </c>
      <c r="D1099" s="121" t="s">
        <v>2292</v>
      </c>
      <c r="E1099" s="121" t="s">
        <v>211</v>
      </c>
      <c r="F1099" s="121"/>
      <c r="G1099" s="121">
        <v>1</v>
      </c>
      <c r="H1099" s="163">
        <v>6</v>
      </c>
      <c r="I1099" s="191">
        <v>0.25</v>
      </c>
      <c r="J1099" s="187">
        <f t="shared" si="34"/>
        <v>4.5</v>
      </c>
    </row>
    <row r="1100" spans="1:10" ht="15.75">
      <c r="A1100" s="53">
        <f t="shared" si="35"/>
        <v>1096</v>
      </c>
      <c r="B1100" s="119" t="s">
        <v>207</v>
      </c>
      <c r="C1100" s="121" t="s">
        <v>2293</v>
      </c>
      <c r="D1100" s="121" t="s">
        <v>2292</v>
      </c>
      <c r="E1100" s="121" t="s">
        <v>211</v>
      </c>
      <c r="F1100" s="121"/>
      <c r="G1100" s="121">
        <v>1</v>
      </c>
      <c r="H1100" s="163">
        <v>6.29</v>
      </c>
      <c r="I1100" s="191">
        <v>0.25</v>
      </c>
      <c r="J1100" s="187">
        <f t="shared" si="34"/>
        <v>4.7175000000000002</v>
      </c>
    </row>
    <row r="1101" spans="1:10" ht="15.75">
      <c r="A1101" s="53">
        <f t="shared" si="35"/>
        <v>1097</v>
      </c>
      <c r="B1101" s="119" t="s">
        <v>207</v>
      </c>
      <c r="C1101" s="121" t="s">
        <v>2294</v>
      </c>
      <c r="D1101" s="121" t="s">
        <v>2295</v>
      </c>
      <c r="E1101" s="121" t="s">
        <v>211</v>
      </c>
      <c r="F1101" s="121"/>
      <c r="G1101" s="121">
        <v>1</v>
      </c>
      <c r="H1101" s="163">
        <v>9.9499999999999993</v>
      </c>
      <c r="I1101" s="191">
        <v>0.25</v>
      </c>
      <c r="J1101" s="187">
        <f t="shared" si="34"/>
        <v>7.4624999999999995</v>
      </c>
    </row>
    <row r="1102" spans="1:10" ht="15.75">
      <c r="A1102" s="53">
        <f t="shared" si="35"/>
        <v>1098</v>
      </c>
      <c r="B1102" s="119" t="s">
        <v>207</v>
      </c>
      <c r="C1102" s="121" t="s">
        <v>2296</v>
      </c>
      <c r="D1102" s="121" t="s">
        <v>2297</v>
      </c>
      <c r="E1102" s="121" t="s">
        <v>211</v>
      </c>
      <c r="F1102" s="121"/>
      <c r="G1102" s="121">
        <v>1</v>
      </c>
      <c r="H1102" s="163">
        <v>26.5</v>
      </c>
      <c r="I1102" s="191">
        <v>0.25</v>
      </c>
      <c r="J1102" s="187">
        <f t="shared" si="34"/>
        <v>19.875</v>
      </c>
    </row>
    <row r="1103" spans="1:10" ht="15.75">
      <c r="A1103" s="53">
        <f t="shared" si="35"/>
        <v>1099</v>
      </c>
      <c r="B1103" s="119" t="s">
        <v>207</v>
      </c>
      <c r="C1103" s="121" t="s">
        <v>2298</v>
      </c>
      <c r="D1103" s="121" t="s">
        <v>2299</v>
      </c>
      <c r="E1103" s="121" t="s">
        <v>211</v>
      </c>
      <c r="F1103" s="121"/>
      <c r="G1103" s="121">
        <v>1</v>
      </c>
      <c r="H1103" s="163">
        <v>16.989999999999998</v>
      </c>
      <c r="I1103" s="191">
        <v>0.25</v>
      </c>
      <c r="J1103" s="187">
        <f t="shared" si="34"/>
        <v>12.7425</v>
      </c>
    </row>
    <row r="1104" spans="1:10" ht="15.75">
      <c r="A1104" s="53">
        <f t="shared" si="35"/>
        <v>1100</v>
      </c>
      <c r="B1104" s="119" t="s">
        <v>207</v>
      </c>
      <c r="C1104" s="121" t="s">
        <v>2300</v>
      </c>
      <c r="D1104" s="121" t="s">
        <v>2301</v>
      </c>
      <c r="E1104" s="121" t="s">
        <v>211</v>
      </c>
      <c r="F1104" s="121"/>
      <c r="G1104" s="121">
        <v>1</v>
      </c>
      <c r="H1104" s="163">
        <v>27.5</v>
      </c>
      <c r="I1104" s="191">
        <v>0.25</v>
      </c>
      <c r="J1104" s="187">
        <f t="shared" si="34"/>
        <v>20.625</v>
      </c>
    </row>
    <row r="1105" spans="1:10" ht="15.75">
      <c r="A1105" s="53">
        <f t="shared" si="35"/>
        <v>1101</v>
      </c>
      <c r="B1105" s="119" t="s">
        <v>207</v>
      </c>
      <c r="C1105" s="121" t="s">
        <v>2302</v>
      </c>
      <c r="D1105" s="121" t="s">
        <v>2303</v>
      </c>
      <c r="E1105" s="121" t="s">
        <v>211</v>
      </c>
      <c r="F1105" s="121"/>
      <c r="G1105" s="121">
        <v>1</v>
      </c>
      <c r="H1105" s="163">
        <v>34.99</v>
      </c>
      <c r="I1105" s="191">
        <v>0.25</v>
      </c>
      <c r="J1105" s="187">
        <f t="shared" si="34"/>
        <v>26.2425</v>
      </c>
    </row>
    <row r="1106" spans="1:10" ht="15.75">
      <c r="A1106" s="53">
        <f t="shared" si="35"/>
        <v>1102</v>
      </c>
      <c r="B1106" s="119" t="s">
        <v>207</v>
      </c>
      <c r="C1106" s="121" t="s">
        <v>2304</v>
      </c>
      <c r="D1106" s="121" t="s">
        <v>2305</v>
      </c>
      <c r="E1106" s="121" t="s">
        <v>211</v>
      </c>
      <c r="F1106" s="121"/>
      <c r="G1106" s="121">
        <v>1</v>
      </c>
      <c r="H1106" s="163">
        <v>394.99</v>
      </c>
      <c r="I1106" s="191">
        <v>0.25</v>
      </c>
      <c r="J1106" s="187">
        <f t="shared" si="34"/>
        <v>296.24250000000001</v>
      </c>
    </row>
    <row r="1107" spans="1:10" ht="15.75">
      <c r="A1107" s="53">
        <f t="shared" si="35"/>
        <v>1103</v>
      </c>
      <c r="B1107" s="119" t="s">
        <v>207</v>
      </c>
      <c r="C1107" s="121" t="s">
        <v>2306</v>
      </c>
      <c r="D1107" s="121" t="s">
        <v>2307</v>
      </c>
      <c r="E1107" s="121" t="s">
        <v>211</v>
      </c>
      <c r="F1107" s="121"/>
      <c r="G1107" s="121">
        <v>1</v>
      </c>
      <c r="H1107" s="163">
        <v>11.5</v>
      </c>
      <c r="I1107" s="191">
        <v>0.25</v>
      </c>
      <c r="J1107" s="187">
        <f t="shared" si="34"/>
        <v>8.625</v>
      </c>
    </row>
    <row r="1108" spans="1:10" ht="15.75">
      <c r="A1108" s="53">
        <f t="shared" si="35"/>
        <v>1104</v>
      </c>
      <c r="B1108" s="119" t="s">
        <v>207</v>
      </c>
      <c r="C1108" s="121" t="s">
        <v>2308</v>
      </c>
      <c r="D1108" s="121" t="s">
        <v>2309</v>
      </c>
      <c r="E1108" s="121" t="s">
        <v>211</v>
      </c>
      <c r="F1108" s="121"/>
      <c r="G1108" s="121">
        <v>1</v>
      </c>
      <c r="H1108" s="163">
        <v>10.99</v>
      </c>
      <c r="I1108" s="191">
        <v>0.25</v>
      </c>
      <c r="J1108" s="187">
        <f t="shared" si="34"/>
        <v>8.2424999999999997</v>
      </c>
    </row>
    <row r="1109" spans="1:10" ht="15.75">
      <c r="A1109" s="53">
        <f t="shared" si="35"/>
        <v>1105</v>
      </c>
      <c r="B1109" s="119" t="s">
        <v>207</v>
      </c>
      <c r="C1109" s="121">
        <v>620</v>
      </c>
      <c r="D1109" s="121" t="s">
        <v>2310</v>
      </c>
      <c r="E1109" s="121" t="s">
        <v>211</v>
      </c>
      <c r="F1109" s="121"/>
      <c r="G1109" s="121">
        <v>1</v>
      </c>
      <c r="H1109" s="163">
        <v>2.6</v>
      </c>
      <c r="I1109" s="191">
        <v>0.25</v>
      </c>
      <c r="J1109" s="187">
        <f t="shared" si="34"/>
        <v>1.9500000000000002</v>
      </c>
    </row>
    <row r="1110" spans="1:10" ht="15.75">
      <c r="A1110" s="53">
        <f t="shared" si="35"/>
        <v>1106</v>
      </c>
      <c r="B1110" s="119" t="s">
        <v>207</v>
      </c>
      <c r="C1110" s="121">
        <v>621</v>
      </c>
      <c r="D1110" s="121" t="s">
        <v>2311</v>
      </c>
      <c r="E1110" s="121" t="s">
        <v>211</v>
      </c>
      <c r="F1110" s="121"/>
      <c r="G1110" s="121">
        <v>1</v>
      </c>
      <c r="H1110" s="163">
        <v>2.6</v>
      </c>
      <c r="I1110" s="191">
        <v>0.25</v>
      </c>
      <c r="J1110" s="187">
        <f t="shared" si="34"/>
        <v>1.9500000000000002</v>
      </c>
    </row>
    <row r="1111" spans="1:10" ht="15.75">
      <c r="A1111" s="53">
        <f t="shared" si="35"/>
        <v>1107</v>
      </c>
      <c r="B1111" s="119" t="s">
        <v>207</v>
      </c>
      <c r="C1111" s="121" t="s">
        <v>2312</v>
      </c>
      <c r="D1111" s="121" t="s">
        <v>2313</v>
      </c>
      <c r="E1111" s="121" t="s">
        <v>211</v>
      </c>
      <c r="F1111" s="121"/>
      <c r="G1111" s="121">
        <v>1</v>
      </c>
      <c r="H1111" s="163">
        <v>1.8</v>
      </c>
      <c r="I1111" s="191">
        <v>0.25</v>
      </c>
      <c r="J1111" s="187">
        <f t="shared" si="34"/>
        <v>1.35</v>
      </c>
    </row>
    <row r="1112" spans="1:10" ht="15.75">
      <c r="A1112" s="53">
        <f t="shared" si="35"/>
        <v>1108</v>
      </c>
      <c r="B1112" s="119" t="s">
        <v>207</v>
      </c>
      <c r="C1112" s="121" t="s">
        <v>2314</v>
      </c>
      <c r="D1112" s="121" t="s">
        <v>2315</v>
      </c>
      <c r="E1112" s="121" t="s">
        <v>211</v>
      </c>
      <c r="F1112" s="121"/>
      <c r="G1112" s="121">
        <v>1</v>
      </c>
      <c r="H1112" s="163">
        <v>85.99</v>
      </c>
      <c r="I1112" s="191">
        <v>0.25</v>
      </c>
      <c r="J1112" s="187">
        <f t="shared" si="34"/>
        <v>64.492499999999993</v>
      </c>
    </row>
    <row r="1113" spans="1:10" ht="15.75">
      <c r="A1113" s="53">
        <f t="shared" si="35"/>
        <v>1109</v>
      </c>
      <c r="B1113" s="119" t="s">
        <v>207</v>
      </c>
      <c r="C1113" s="121" t="s">
        <v>2316</v>
      </c>
      <c r="D1113" s="121" t="s">
        <v>2317</v>
      </c>
      <c r="E1113" s="121" t="s">
        <v>211</v>
      </c>
      <c r="F1113" s="121"/>
      <c r="G1113" s="121">
        <v>1</v>
      </c>
      <c r="H1113" s="163">
        <v>14.5</v>
      </c>
      <c r="I1113" s="191">
        <v>0.25</v>
      </c>
      <c r="J1113" s="187">
        <f t="shared" si="34"/>
        <v>10.875</v>
      </c>
    </row>
    <row r="1114" spans="1:10" ht="15.75">
      <c r="A1114" s="53">
        <f t="shared" si="35"/>
        <v>1110</v>
      </c>
      <c r="B1114" s="119" t="s">
        <v>207</v>
      </c>
      <c r="C1114" s="121" t="s">
        <v>2318</v>
      </c>
      <c r="D1114" s="121" t="s">
        <v>2319</v>
      </c>
      <c r="E1114" s="121" t="s">
        <v>211</v>
      </c>
      <c r="F1114" s="121"/>
      <c r="G1114" s="121">
        <v>1</v>
      </c>
      <c r="H1114" s="163">
        <v>16.5</v>
      </c>
      <c r="I1114" s="191">
        <v>0.25</v>
      </c>
      <c r="J1114" s="187">
        <f t="shared" si="34"/>
        <v>12.375</v>
      </c>
    </row>
    <row r="1115" spans="1:10" ht="15.75">
      <c r="A1115" s="53">
        <f t="shared" si="35"/>
        <v>1111</v>
      </c>
      <c r="B1115" s="119" t="s">
        <v>207</v>
      </c>
      <c r="C1115" s="121" t="s">
        <v>2320</v>
      </c>
      <c r="D1115" s="121" t="s">
        <v>2321</v>
      </c>
      <c r="E1115" s="121" t="s">
        <v>211</v>
      </c>
      <c r="F1115" s="121"/>
      <c r="G1115" s="121">
        <v>1</v>
      </c>
      <c r="H1115" s="163">
        <v>17.5</v>
      </c>
      <c r="I1115" s="191">
        <v>0.25</v>
      </c>
      <c r="J1115" s="187">
        <f t="shared" si="34"/>
        <v>13.125</v>
      </c>
    </row>
    <row r="1116" spans="1:10" ht="15.75">
      <c r="A1116" s="53">
        <f t="shared" si="35"/>
        <v>1112</v>
      </c>
      <c r="B1116" s="119" t="s">
        <v>207</v>
      </c>
      <c r="C1116" s="121" t="s">
        <v>2322</v>
      </c>
      <c r="D1116" s="121" t="s">
        <v>2323</v>
      </c>
      <c r="E1116" s="121" t="s">
        <v>211</v>
      </c>
      <c r="F1116" s="121"/>
      <c r="G1116" s="121">
        <v>1</v>
      </c>
      <c r="H1116" s="163">
        <v>128.99</v>
      </c>
      <c r="I1116" s="191">
        <v>0.25</v>
      </c>
      <c r="J1116" s="187">
        <f t="shared" si="34"/>
        <v>96.742500000000007</v>
      </c>
    </row>
    <row r="1117" spans="1:10" ht="15.75">
      <c r="A1117" s="53">
        <f t="shared" si="35"/>
        <v>1113</v>
      </c>
      <c r="B1117" s="119" t="s">
        <v>207</v>
      </c>
      <c r="C1117" s="121" t="s">
        <v>1749</v>
      </c>
      <c r="D1117" s="121" t="s">
        <v>2324</v>
      </c>
      <c r="E1117" s="121" t="s">
        <v>211</v>
      </c>
      <c r="F1117" s="121"/>
      <c r="G1117" s="121">
        <v>1</v>
      </c>
      <c r="H1117" s="163">
        <v>13.5</v>
      </c>
      <c r="I1117" s="191">
        <v>0.25</v>
      </c>
      <c r="J1117" s="187">
        <f t="shared" si="34"/>
        <v>10.125</v>
      </c>
    </row>
    <row r="1118" spans="1:10" ht="15.75">
      <c r="A1118" s="53">
        <f t="shared" si="35"/>
        <v>1114</v>
      </c>
      <c r="B1118" s="119" t="s">
        <v>207</v>
      </c>
      <c r="C1118" s="121" t="s">
        <v>1751</v>
      </c>
      <c r="D1118" s="121" t="s">
        <v>2325</v>
      </c>
      <c r="E1118" s="121" t="s">
        <v>211</v>
      </c>
      <c r="F1118" s="121"/>
      <c r="G1118" s="121">
        <v>1</v>
      </c>
      <c r="H1118" s="163">
        <v>5.69</v>
      </c>
      <c r="I1118" s="191">
        <v>0.25</v>
      </c>
      <c r="J1118" s="187">
        <f t="shared" si="34"/>
        <v>4.2675000000000001</v>
      </c>
    </row>
    <row r="1119" spans="1:10" ht="15.75">
      <c r="A1119" s="53">
        <f t="shared" si="35"/>
        <v>1115</v>
      </c>
      <c r="B1119" s="119" t="s">
        <v>207</v>
      </c>
      <c r="C1119" s="121" t="s">
        <v>2326</v>
      </c>
      <c r="D1119" s="121" t="s">
        <v>2327</v>
      </c>
      <c r="E1119" s="121" t="s">
        <v>211</v>
      </c>
      <c r="F1119" s="121"/>
      <c r="G1119" s="121">
        <v>1</v>
      </c>
      <c r="H1119" s="163">
        <v>325</v>
      </c>
      <c r="I1119" s="191">
        <v>0.25</v>
      </c>
      <c r="J1119" s="187">
        <f t="shared" si="34"/>
        <v>243.75</v>
      </c>
    </row>
    <row r="1120" spans="1:10" ht="15.75">
      <c r="A1120" s="53">
        <f t="shared" si="35"/>
        <v>1116</v>
      </c>
      <c r="B1120" s="128" t="s">
        <v>203</v>
      </c>
      <c r="C1120" s="142">
        <v>6030</v>
      </c>
      <c r="D1120" s="142" t="s">
        <v>2328</v>
      </c>
      <c r="E1120" s="142" t="s">
        <v>211</v>
      </c>
      <c r="F1120" s="142"/>
      <c r="G1120" s="142">
        <v>1</v>
      </c>
      <c r="H1120" s="180">
        <v>21.71</v>
      </c>
      <c r="I1120" s="191">
        <v>0.25</v>
      </c>
      <c r="J1120" s="187">
        <f t="shared" si="34"/>
        <v>16.282499999999999</v>
      </c>
    </row>
    <row r="1121" spans="1:10" ht="15.75">
      <c r="A1121" s="53">
        <f t="shared" si="35"/>
        <v>1117</v>
      </c>
      <c r="B1121" s="128" t="s">
        <v>203</v>
      </c>
      <c r="C1121" s="142">
        <v>6062</v>
      </c>
      <c r="D1121" s="142" t="s">
        <v>2329</v>
      </c>
      <c r="E1121" s="142" t="s">
        <v>211</v>
      </c>
      <c r="F1121" s="142"/>
      <c r="G1121" s="142">
        <v>1</v>
      </c>
      <c r="H1121" s="180">
        <v>30.93</v>
      </c>
      <c r="I1121" s="191">
        <v>0.25</v>
      </c>
      <c r="J1121" s="187">
        <f t="shared" si="34"/>
        <v>23.197499999999998</v>
      </c>
    </row>
    <row r="1122" spans="1:10" ht="15.75">
      <c r="A1122" s="53">
        <f t="shared" si="35"/>
        <v>1118</v>
      </c>
      <c r="B1122" s="128" t="s">
        <v>203</v>
      </c>
      <c r="C1122" s="142" t="s">
        <v>2330</v>
      </c>
      <c r="D1122" s="142" t="s">
        <v>2331</v>
      </c>
      <c r="E1122" s="142" t="s">
        <v>211</v>
      </c>
      <c r="F1122" s="142"/>
      <c r="G1122" s="142">
        <v>1</v>
      </c>
      <c r="H1122" s="180">
        <v>68.680000000000007</v>
      </c>
      <c r="I1122" s="191">
        <v>0.25</v>
      </c>
      <c r="J1122" s="187">
        <f t="shared" si="34"/>
        <v>51.510000000000005</v>
      </c>
    </row>
    <row r="1123" spans="1:10" ht="15.75">
      <c r="A1123" s="53">
        <f t="shared" si="35"/>
        <v>1119</v>
      </c>
      <c r="B1123" s="128" t="s">
        <v>203</v>
      </c>
      <c r="C1123" s="142" t="s">
        <v>2332</v>
      </c>
      <c r="D1123" s="142" t="s">
        <v>2333</v>
      </c>
      <c r="E1123" s="142" t="s">
        <v>211</v>
      </c>
      <c r="F1123" s="142"/>
      <c r="G1123" s="142">
        <v>1</v>
      </c>
      <c r="H1123" s="180">
        <v>68.680000000000007</v>
      </c>
      <c r="I1123" s="191">
        <v>0.25</v>
      </c>
      <c r="J1123" s="187">
        <f t="shared" si="34"/>
        <v>51.510000000000005</v>
      </c>
    </row>
    <row r="1124" spans="1:10" ht="15.75">
      <c r="A1124" s="53">
        <f t="shared" si="35"/>
        <v>1120</v>
      </c>
      <c r="B1124" s="128" t="s">
        <v>203</v>
      </c>
      <c r="C1124" s="142" t="s">
        <v>2334</v>
      </c>
      <c r="D1124" s="142" t="s">
        <v>2335</v>
      </c>
      <c r="E1124" s="142" t="s">
        <v>211</v>
      </c>
      <c r="F1124" s="142"/>
      <c r="G1124" s="142">
        <v>1</v>
      </c>
      <c r="H1124" s="180">
        <v>118.63</v>
      </c>
      <c r="I1124" s="191">
        <v>0.25</v>
      </c>
      <c r="J1124" s="187">
        <f t="shared" si="34"/>
        <v>88.972499999999997</v>
      </c>
    </row>
    <row r="1125" spans="1:10" ht="15.75">
      <c r="A1125" s="53">
        <f t="shared" si="35"/>
        <v>1121</v>
      </c>
      <c r="B1125" s="128" t="s">
        <v>203</v>
      </c>
      <c r="C1125" s="142" t="s">
        <v>2336</v>
      </c>
      <c r="D1125" s="142" t="s">
        <v>2337</v>
      </c>
      <c r="E1125" s="142" t="s">
        <v>211</v>
      </c>
      <c r="F1125" s="142"/>
      <c r="G1125" s="142">
        <v>1</v>
      </c>
      <c r="H1125" s="180">
        <v>118.63</v>
      </c>
      <c r="I1125" s="191">
        <v>0.25</v>
      </c>
      <c r="J1125" s="187">
        <f t="shared" si="34"/>
        <v>88.972499999999997</v>
      </c>
    </row>
    <row r="1126" spans="1:10" ht="15.75">
      <c r="A1126" s="53">
        <f t="shared" si="35"/>
        <v>1122</v>
      </c>
      <c r="B1126" s="128" t="s">
        <v>203</v>
      </c>
      <c r="C1126" s="142" t="s">
        <v>2338</v>
      </c>
      <c r="D1126" s="142" t="s">
        <v>2339</v>
      </c>
      <c r="E1126" s="142" t="s">
        <v>211</v>
      </c>
      <c r="F1126" s="142"/>
      <c r="G1126" s="142">
        <v>1</v>
      </c>
      <c r="H1126" s="180">
        <v>90.87</v>
      </c>
      <c r="I1126" s="191">
        <v>0.25</v>
      </c>
      <c r="J1126" s="187">
        <f t="shared" si="34"/>
        <v>68.152500000000003</v>
      </c>
    </row>
    <row r="1127" spans="1:10" ht="15.75">
      <c r="A1127" s="53">
        <f t="shared" si="35"/>
        <v>1123</v>
      </c>
      <c r="B1127" s="128" t="s">
        <v>203</v>
      </c>
      <c r="C1127" s="142" t="s">
        <v>2340</v>
      </c>
      <c r="D1127" s="142" t="s">
        <v>2341</v>
      </c>
      <c r="E1127" s="142" t="s">
        <v>211</v>
      </c>
      <c r="F1127" s="142"/>
      <c r="G1127" s="142">
        <v>1</v>
      </c>
      <c r="H1127" s="180">
        <v>90.87</v>
      </c>
      <c r="I1127" s="191">
        <v>0.25</v>
      </c>
      <c r="J1127" s="187">
        <f t="shared" si="34"/>
        <v>68.152500000000003</v>
      </c>
    </row>
    <row r="1128" spans="1:10" ht="15.75">
      <c r="A1128" s="53">
        <f t="shared" si="35"/>
        <v>1124</v>
      </c>
      <c r="B1128" s="128" t="s">
        <v>203</v>
      </c>
      <c r="C1128" s="142" t="s">
        <v>2342</v>
      </c>
      <c r="D1128" s="142" t="s">
        <v>2343</v>
      </c>
      <c r="E1128" s="142" t="s">
        <v>211</v>
      </c>
      <c r="F1128" s="142"/>
      <c r="G1128" s="142">
        <v>1</v>
      </c>
      <c r="H1128" s="180">
        <v>193.48</v>
      </c>
      <c r="I1128" s="191">
        <v>0.25</v>
      </c>
      <c r="J1128" s="187">
        <f t="shared" si="34"/>
        <v>145.10999999999999</v>
      </c>
    </row>
    <row r="1129" spans="1:10" ht="15.75">
      <c r="A1129" s="53">
        <f t="shared" si="35"/>
        <v>1125</v>
      </c>
      <c r="B1129" s="128" t="s">
        <v>203</v>
      </c>
      <c r="C1129" s="142" t="s">
        <v>2344</v>
      </c>
      <c r="D1129" s="142" t="s">
        <v>2345</v>
      </c>
      <c r="E1129" s="142" t="s">
        <v>211</v>
      </c>
      <c r="F1129" s="142"/>
      <c r="G1129" s="142">
        <v>1</v>
      </c>
      <c r="H1129" s="180">
        <v>193.48</v>
      </c>
      <c r="I1129" s="191">
        <v>0.25</v>
      </c>
      <c r="J1129" s="187">
        <f t="shared" si="34"/>
        <v>145.10999999999999</v>
      </c>
    </row>
    <row r="1130" spans="1:10" ht="15.75">
      <c r="A1130" s="53">
        <f t="shared" si="35"/>
        <v>1126</v>
      </c>
      <c r="B1130" s="128" t="s">
        <v>203</v>
      </c>
      <c r="C1130" s="142" t="s">
        <v>2346</v>
      </c>
      <c r="D1130" s="142" t="s">
        <v>2347</v>
      </c>
      <c r="E1130" s="142" t="s">
        <v>211</v>
      </c>
      <c r="F1130" s="142"/>
      <c r="G1130" s="142">
        <v>1</v>
      </c>
      <c r="H1130" s="180">
        <v>110</v>
      </c>
      <c r="I1130" s="191">
        <v>0.25</v>
      </c>
      <c r="J1130" s="187">
        <f t="shared" si="34"/>
        <v>82.5</v>
      </c>
    </row>
    <row r="1131" spans="1:10" ht="15.75">
      <c r="A1131" s="53">
        <f t="shared" si="35"/>
        <v>1127</v>
      </c>
      <c r="B1131" s="128" t="s">
        <v>203</v>
      </c>
      <c r="C1131" s="142" t="s">
        <v>2348</v>
      </c>
      <c r="D1131" s="142" t="s">
        <v>2347</v>
      </c>
      <c r="E1131" s="142" t="s">
        <v>211</v>
      </c>
      <c r="F1131" s="142"/>
      <c r="G1131" s="142">
        <v>1</v>
      </c>
      <c r="H1131" s="180">
        <v>110</v>
      </c>
      <c r="I1131" s="191">
        <v>0.25</v>
      </c>
      <c r="J1131" s="187">
        <f t="shared" si="34"/>
        <v>82.5</v>
      </c>
    </row>
    <row r="1132" spans="1:10" ht="15.75">
      <c r="A1132" s="53">
        <f t="shared" si="35"/>
        <v>1128</v>
      </c>
      <c r="B1132" s="128" t="s">
        <v>203</v>
      </c>
      <c r="C1132" s="142" t="s">
        <v>2349</v>
      </c>
      <c r="D1132" s="142" t="s">
        <v>2350</v>
      </c>
      <c r="E1132" s="142" t="s">
        <v>211</v>
      </c>
      <c r="F1132" s="142"/>
      <c r="G1132" s="142">
        <v>1</v>
      </c>
      <c r="H1132" s="180">
        <v>185.54</v>
      </c>
      <c r="I1132" s="191">
        <v>0.25</v>
      </c>
      <c r="J1132" s="187">
        <f t="shared" si="34"/>
        <v>139.155</v>
      </c>
    </row>
    <row r="1133" spans="1:10" ht="15.75">
      <c r="A1133" s="53">
        <f t="shared" si="35"/>
        <v>1129</v>
      </c>
      <c r="B1133" s="128" t="s">
        <v>203</v>
      </c>
      <c r="C1133" s="142" t="s">
        <v>2351</v>
      </c>
      <c r="D1133" s="142" t="s">
        <v>2352</v>
      </c>
      <c r="E1133" s="142" t="s">
        <v>211</v>
      </c>
      <c r="F1133" s="142"/>
      <c r="G1133" s="142">
        <v>1</v>
      </c>
      <c r="H1133" s="180">
        <v>185.54</v>
      </c>
      <c r="I1133" s="191">
        <v>0.25</v>
      </c>
      <c r="J1133" s="187">
        <f t="shared" si="34"/>
        <v>139.155</v>
      </c>
    </row>
    <row r="1134" spans="1:10" ht="15.75">
      <c r="A1134" s="53">
        <f t="shared" si="35"/>
        <v>1130</v>
      </c>
      <c r="B1134" s="128" t="s">
        <v>203</v>
      </c>
      <c r="C1134" s="142" t="s">
        <v>2353</v>
      </c>
      <c r="D1134" s="142" t="s">
        <v>2354</v>
      </c>
      <c r="E1134" s="142" t="s">
        <v>211</v>
      </c>
      <c r="F1134" s="142"/>
      <c r="G1134" s="142">
        <v>1</v>
      </c>
      <c r="H1134" s="180">
        <v>501.67</v>
      </c>
      <c r="I1134" s="191">
        <v>0.25</v>
      </c>
      <c r="J1134" s="187">
        <f t="shared" si="34"/>
        <v>376.2525</v>
      </c>
    </row>
    <row r="1135" spans="1:10" ht="15.75">
      <c r="A1135" s="53">
        <f t="shared" si="35"/>
        <v>1131</v>
      </c>
      <c r="B1135" s="128" t="s">
        <v>203</v>
      </c>
      <c r="C1135" s="142" t="s">
        <v>2355</v>
      </c>
      <c r="D1135" s="142" t="s">
        <v>2356</v>
      </c>
      <c r="E1135" s="142" t="s">
        <v>211</v>
      </c>
      <c r="F1135" s="142"/>
      <c r="G1135" s="142">
        <v>1</v>
      </c>
      <c r="H1135" s="180">
        <v>536.66999999999996</v>
      </c>
      <c r="I1135" s="191">
        <v>0.25</v>
      </c>
      <c r="J1135" s="187">
        <f t="shared" si="34"/>
        <v>402.50249999999994</v>
      </c>
    </row>
    <row r="1136" spans="1:10" ht="15.75">
      <c r="A1136" s="53">
        <f t="shared" si="35"/>
        <v>1132</v>
      </c>
      <c r="B1136" s="128" t="s">
        <v>203</v>
      </c>
      <c r="C1136" s="142" t="s">
        <v>2357</v>
      </c>
      <c r="D1136" s="142" t="s">
        <v>2358</v>
      </c>
      <c r="E1136" s="142" t="s">
        <v>211</v>
      </c>
      <c r="F1136" s="142"/>
      <c r="G1136" s="142">
        <v>1</v>
      </c>
      <c r="H1136" s="180">
        <v>109.8</v>
      </c>
      <c r="I1136" s="191">
        <v>0.25</v>
      </c>
      <c r="J1136" s="187">
        <f t="shared" si="34"/>
        <v>82.35</v>
      </c>
    </row>
    <row r="1137" spans="1:10" ht="15.75">
      <c r="A1137" s="53">
        <f t="shared" si="35"/>
        <v>1133</v>
      </c>
      <c r="B1137" s="128" t="s">
        <v>203</v>
      </c>
      <c r="C1137" s="142" t="s">
        <v>2359</v>
      </c>
      <c r="D1137" s="142" t="s">
        <v>2360</v>
      </c>
      <c r="E1137" s="142" t="s">
        <v>211</v>
      </c>
      <c r="F1137" s="142"/>
      <c r="G1137" s="142">
        <v>1</v>
      </c>
      <c r="H1137" s="180">
        <v>450.34</v>
      </c>
      <c r="I1137" s="191">
        <v>0.25</v>
      </c>
      <c r="J1137" s="187">
        <f t="shared" si="34"/>
        <v>337.755</v>
      </c>
    </row>
    <row r="1138" spans="1:10" ht="15.75">
      <c r="A1138" s="53">
        <f t="shared" si="35"/>
        <v>1134</v>
      </c>
      <c r="B1138" s="128" t="s">
        <v>203</v>
      </c>
      <c r="C1138" s="142" t="s">
        <v>2361</v>
      </c>
      <c r="D1138" s="142" t="s">
        <v>2362</v>
      </c>
      <c r="E1138" s="142" t="s">
        <v>211</v>
      </c>
      <c r="F1138" s="142"/>
      <c r="G1138" s="142">
        <v>1</v>
      </c>
      <c r="H1138" s="180">
        <v>450.34</v>
      </c>
      <c r="I1138" s="191">
        <v>0.25</v>
      </c>
      <c r="J1138" s="187">
        <f t="shared" si="34"/>
        <v>337.755</v>
      </c>
    </row>
    <row r="1139" spans="1:10" ht="15.75">
      <c r="A1139" s="53">
        <f t="shared" si="35"/>
        <v>1135</v>
      </c>
      <c r="B1139" s="128" t="s">
        <v>203</v>
      </c>
      <c r="C1139" s="142" t="s">
        <v>2363</v>
      </c>
      <c r="D1139" s="142" t="s">
        <v>2364</v>
      </c>
      <c r="E1139" s="142" t="s">
        <v>211</v>
      </c>
      <c r="F1139" s="142"/>
      <c r="G1139" s="142">
        <v>1</v>
      </c>
      <c r="H1139" s="180">
        <v>485.4</v>
      </c>
      <c r="I1139" s="191">
        <v>0.25</v>
      </c>
      <c r="J1139" s="187">
        <f t="shared" si="34"/>
        <v>364.04999999999995</v>
      </c>
    </row>
    <row r="1140" spans="1:10" ht="15.75">
      <c r="A1140" s="53">
        <f t="shared" si="35"/>
        <v>1136</v>
      </c>
      <c r="B1140" s="128" t="s">
        <v>203</v>
      </c>
      <c r="C1140" s="142" t="s">
        <v>2365</v>
      </c>
      <c r="D1140" s="142" t="s">
        <v>2366</v>
      </c>
      <c r="E1140" s="142" t="s">
        <v>211</v>
      </c>
      <c r="F1140" s="142"/>
      <c r="G1140" s="142">
        <v>1</v>
      </c>
      <c r="H1140" s="180">
        <v>485.4</v>
      </c>
      <c r="I1140" s="191">
        <v>0.25</v>
      </c>
      <c r="J1140" s="187">
        <f t="shared" si="34"/>
        <v>364.04999999999995</v>
      </c>
    </row>
    <row r="1141" spans="1:10" ht="15.75">
      <c r="A1141" s="53">
        <f t="shared" si="35"/>
        <v>1137</v>
      </c>
      <c r="B1141" s="128" t="s">
        <v>203</v>
      </c>
      <c r="C1141" s="142" t="s">
        <v>2367</v>
      </c>
      <c r="D1141" s="142" t="s">
        <v>2368</v>
      </c>
      <c r="E1141" s="142" t="s">
        <v>211</v>
      </c>
      <c r="F1141" s="142"/>
      <c r="G1141" s="142">
        <v>1</v>
      </c>
      <c r="H1141" s="180">
        <v>417.59</v>
      </c>
      <c r="I1141" s="191">
        <v>0.25</v>
      </c>
      <c r="J1141" s="187">
        <f t="shared" si="34"/>
        <v>313.1925</v>
      </c>
    </row>
    <row r="1142" spans="1:10" ht="15.75">
      <c r="A1142" s="53">
        <f t="shared" si="35"/>
        <v>1138</v>
      </c>
      <c r="B1142" s="128" t="s">
        <v>203</v>
      </c>
      <c r="C1142" s="142" t="s">
        <v>2369</v>
      </c>
      <c r="D1142" s="142" t="s">
        <v>2370</v>
      </c>
      <c r="E1142" s="142" t="s">
        <v>211</v>
      </c>
      <c r="F1142" s="142"/>
      <c r="G1142" s="142">
        <v>1</v>
      </c>
      <c r="H1142" s="180">
        <v>360.5</v>
      </c>
      <c r="I1142" s="191">
        <v>0.25</v>
      </c>
      <c r="J1142" s="187">
        <f t="shared" si="34"/>
        <v>270.375</v>
      </c>
    </row>
    <row r="1143" spans="1:10" ht="15.75">
      <c r="A1143" s="53">
        <f t="shared" si="35"/>
        <v>1139</v>
      </c>
      <c r="B1143" s="128" t="s">
        <v>203</v>
      </c>
      <c r="C1143" s="142" t="s">
        <v>2371</v>
      </c>
      <c r="D1143" s="142" t="s">
        <v>2372</v>
      </c>
      <c r="E1143" s="142" t="s">
        <v>211</v>
      </c>
      <c r="F1143" s="142"/>
      <c r="G1143" s="142">
        <v>1</v>
      </c>
      <c r="H1143" s="180">
        <v>267.16000000000003</v>
      </c>
      <c r="I1143" s="191">
        <v>0.25</v>
      </c>
      <c r="J1143" s="187">
        <f t="shared" si="34"/>
        <v>200.37</v>
      </c>
    </row>
    <row r="1144" spans="1:10" ht="15.75">
      <c r="A1144" s="53">
        <f t="shared" si="35"/>
        <v>1140</v>
      </c>
      <c r="B1144" s="128" t="s">
        <v>203</v>
      </c>
      <c r="C1144" s="142" t="s">
        <v>2373</v>
      </c>
      <c r="D1144" s="142" t="s">
        <v>2374</v>
      </c>
      <c r="E1144" s="142" t="s">
        <v>211</v>
      </c>
      <c r="F1144" s="142"/>
      <c r="G1144" s="142">
        <v>1</v>
      </c>
      <c r="H1144" s="180">
        <v>415.95</v>
      </c>
      <c r="I1144" s="191">
        <v>0.25</v>
      </c>
      <c r="J1144" s="187">
        <f t="shared" si="34"/>
        <v>311.96249999999998</v>
      </c>
    </row>
    <row r="1145" spans="1:10" ht="15.75">
      <c r="A1145" s="53">
        <f t="shared" si="35"/>
        <v>1141</v>
      </c>
      <c r="B1145" s="128" t="s">
        <v>203</v>
      </c>
      <c r="C1145" s="142" t="s">
        <v>2375</v>
      </c>
      <c r="D1145" s="142" t="s">
        <v>2376</v>
      </c>
      <c r="E1145" s="142" t="s">
        <v>211</v>
      </c>
      <c r="F1145" s="142"/>
      <c r="G1145" s="142">
        <v>1</v>
      </c>
      <c r="H1145" s="180">
        <v>415.95</v>
      </c>
      <c r="I1145" s="191">
        <v>0.25</v>
      </c>
      <c r="J1145" s="187">
        <f t="shared" si="34"/>
        <v>311.96249999999998</v>
      </c>
    </row>
    <row r="1146" spans="1:10" ht="15.75">
      <c r="A1146" s="53">
        <f t="shared" si="35"/>
        <v>1142</v>
      </c>
      <c r="B1146" s="128" t="s">
        <v>203</v>
      </c>
      <c r="C1146" s="142" t="s">
        <v>2377</v>
      </c>
      <c r="D1146" s="142" t="s">
        <v>2378</v>
      </c>
      <c r="E1146" s="142" t="s">
        <v>211</v>
      </c>
      <c r="F1146" s="142"/>
      <c r="G1146" s="142">
        <v>1</v>
      </c>
      <c r="H1146" s="180">
        <v>382.33</v>
      </c>
      <c r="I1146" s="191">
        <v>0.25</v>
      </c>
      <c r="J1146" s="187">
        <f t="shared" si="34"/>
        <v>286.7475</v>
      </c>
    </row>
    <row r="1147" spans="1:10" ht="15.75">
      <c r="A1147" s="53">
        <f t="shared" si="35"/>
        <v>1143</v>
      </c>
      <c r="B1147" s="128" t="s">
        <v>203</v>
      </c>
      <c r="C1147" s="142" t="s">
        <v>2379</v>
      </c>
      <c r="D1147" s="142" t="s">
        <v>2380</v>
      </c>
      <c r="E1147" s="142" t="s">
        <v>211</v>
      </c>
      <c r="F1147" s="142"/>
      <c r="G1147" s="142">
        <v>1</v>
      </c>
      <c r="H1147" s="180">
        <v>382.33</v>
      </c>
      <c r="I1147" s="191">
        <v>0.25</v>
      </c>
      <c r="J1147" s="187">
        <f t="shared" si="34"/>
        <v>286.7475</v>
      </c>
    </row>
    <row r="1148" spans="1:10" ht="15.75">
      <c r="A1148" s="53">
        <f t="shared" si="35"/>
        <v>1144</v>
      </c>
      <c r="B1148" s="128" t="s">
        <v>203</v>
      </c>
      <c r="C1148" s="142" t="s">
        <v>2381</v>
      </c>
      <c r="D1148" s="142" t="s">
        <v>2382</v>
      </c>
      <c r="E1148" s="142" t="s">
        <v>211</v>
      </c>
      <c r="F1148" s="142"/>
      <c r="G1148" s="142">
        <v>1</v>
      </c>
      <c r="H1148" s="180">
        <v>386.77</v>
      </c>
      <c r="I1148" s="191">
        <v>0.25</v>
      </c>
      <c r="J1148" s="187">
        <f t="shared" si="34"/>
        <v>290.07749999999999</v>
      </c>
    </row>
    <row r="1149" spans="1:10" ht="15.75">
      <c r="A1149" s="53">
        <f t="shared" si="35"/>
        <v>1145</v>
      </c>
      <c r="B1149" s="128" t="s">
        <v>203</v>
      </c>
      <c r="C1149" s="142" t="s">
        <v>2383</v>
      </c>
      <c r="D1149" s="142" t="s">
        <v>2384</v>
      </c>
      <c r="E1149" s="142" t="s">
        <v>211</v>
      </c>
      <c r="F1149" s="142"/>
      <c r="G1149" s="142">
        <v>1</v>
      </c>
      <c r="H1149" s="180">
        <v>386.77</v>
      </c>
      <c r="I1149" s="191">
        <v>0.25</v>
      </c>
      <c r="J1149" s="187">
        <f t="shared" si="34"/>
        <v>290.07749999999999</v>
      </c>
    </row>
    <row r="1150" spans="1:10" ht="15.75">
      <c r="A1150" s="53">
        <f t="shared" si="35"/>
        <v>1146</v>
      </c>
      <c r="B1150" s="128" t="s">
        <v>203</v>
      </c>
      <c r="C1150" s="142" t="s">
        <v>2385</v>
      </c>
      <c r="D1150" s="142" t="s">
        <v>2386</v>
      </c>
      <c r="E1150" s="142" t="s">
        <v>211</v>
      </c>
      <c r="F1150" s="142"/>
      <c r="G1150" s="142">
        <v>1</v>
      </c>
      <c r="H1150" s="180">
        <v>496.7</v>
      </c>
      <c r="I1150" s="191">
        <v>0.25</v>
      </c>
      <c r="J1150" s="187">
        <f t="shared" si="34"/>
        <v>372.52499999999998</v>
      </c>
    </row>
    <row r="1151" spans="1:10" ht="15.75">
      <c r="A1151" s="53">
        <f t="shared" si="35"/>
        <v>1147</v>
      </c>
      <c r="B1151" s="128" t="s">
        <v>203</v>
      </c>
      <c r="C1151" s="142" t="s">
        <v>2387</v>
      </c>
      <c r="D1151" s="142" t="s">
        <v>2388</v>
      </c>
      <c r="E1151" s="142" t="s">
        <v>211</v>
      </c>
      <c r="F1151" s="142"/>
      <c r="G1151" s="142">
        <v>1</v>
      </c>
      <c r="H1151" s="180">
        <v>496.7</v>
      </c>
      <c r="I1151" s="191">
        <v>0.25</v>
      </c>
      <c r="J1151" s="187">
        <f t="shared" si="34"/>
        <v>372.52499999999998</v>
      </c>
    </row>
    <row r="1152" spans="1:10" ht="15.75">
      <c r="A1152" s="53">
        <f t="shared" si="35"/>
        <v>1148</v>
      </c>
      <c r="B1152" s="128" t="s">
        <v>203</v>
      </c>
      <c r="C1152" s="142" t="s">
        <v>2389</v>
      </c>
      <c r="D1152" s="142" t="s">
        <v>2390</v>
      </c>
      <c r="E1152" s="142" t="s">
        <v>211</v>
      </c>
      <c r="F1152" s="142"/>
      <c r="G1152" s="142">
        <v>1</v>
      </c>
      <c r="H1152" s="180">
        <v>531.78</v>
      </c>
      <c r="I1152" s="191">
        <v>0.25</v>
      </c>
      <c r="J1152" s="187">
        <f t="shared" si="34"/>
        <v>398.83499999999998</v>
      </c>
    </row>
    <row r="1153" spans="1:10" ht="15.75">
      <c r="A1153" s="53">
        <f t="shared" si="35"/>
        <v>1149</v>
      </c>
      <c r="B1153" s="128" t="s">
        <v>203</v>
      </c>
      <c r="C1153" s="142" t="s">
        <v>2391</v>
      </c>
      <c r="D1153" s="142" t="s">
        <v>2392</v>
      </c>
      <c r="E1153" s="142" t="s">
        <v>211</v>
      </c>
      <c r="F1153" s="142"/>
      <c r="G1153" s="142">
        <v>1</v>
      </c>
      <c r="H1153" s="180">
        <v>531.78</v>
      </c>
      <c r="I1153" s="191">
        <v>0.25</v>
      </c>
      <c r="J1153" s="187">
        <f t="shared" si="34"/>
        <v>398.83499999999998</v>
      </c>
    </row>
    <row r="1154" spans="1:10" ht="15.75">
      <c r="A1154" s="53">
        <f t="shared" si="35"/>
        <v>1150</v>
      </c>
      <c r="B1154" s="128" t="s">
        <v>203</v>
      </c>
      <c r="C1154" s="142" t="s">
        <v>2393</v>
      </c>
      <c r="D1154" s="142" t="s">
        <v>2394</v>
      </c>
      <c r="E1154" s="142" t="s">
        <v>211</v>
      </c>
      <c r="F1154" s="142"/>
      <c r="G1154" s="142">
        <v>1</v>
      </c>
      <c r="H1154" s="180">
        <v>463.96</v>
      </c>
      <c r="I1154" s="191">
        <v>0.25</v>
      </c>
      <c r="J1154" s="187">
        <f t="shared" ref="J1154:J1217" si="36">H1154*(1-I1154)</f>
        <v>347.96999999999997</v>
      </c>
    </row>
    <row r="1155" spans="1:10" ht="15.75">
      <c r="A1155" s="53">
        <f t="shared" si="35"/>
        <v>1151</v>
      </c>
      <c r="B1155" s="128" t="s">
        <v>203</v>
      </c>
      <c r="C1155" s="142" t="s">
        <v>2395</v>
      </c>
      <c r="D1155" s="142" t="s">
        <v>2396</v>
      </c>
      <c r="E1155" s="142" t="s">
        <v>211</v>
      </c>
      <c r="F1155" s="142"/>
      <c r="G1155" s="142">
        <v>1</v>
      </c>
      <c r="H1155" s="180">
        <v>464.15</v>
      </c>
      <c r="I1155" s="191">
        <v>0.25</v>
      </c>
      <c r="J1155" s="187">
        <f t="shared" si="36"/>
        <v>348.11249999999995</v>
      </c>
    </row>
    <row r="1156" spans="1:10" ht="15.75">
      <c r="A1156" s="53">
        <f t="shared" si="35"/>
        <v>1152</v>
      </c>
      <c r="B1156" s="128" t="s">
        <v>203</v>
      </c>
      <c r="C1156" s="142" t="s">
        <v>2397</v>
      </c>
      <c r="D1156" s="142" t="s">
        <v>2398</v>
      </c>
      <c r="E1156" s="142" t="s">
        <v>211</v>
      </c>
      <c r="F1156" s="142"/>
      <c r="G1156" s="142">
        <v>1</v>
      </c>
      <c r="H1156" s="180">
        <v>404.55</v>
      </c>
      <c r="I1156" s="191">
        <v>0.25</v>
      </c>
      <c r="J1156" s="187">
        <f t="shared" si="36"/>
        <v>303.41250000000002</v>
      </c>
    </row>
    <row r="1157" spans="1:10" ht="15.75">
      <c r="A1157" s="53">
        <f t="shared" si="35"/>
        <v>1153</v>
      </c>
      <c r="B1157" s="128" t="s">
        <v>203</v>
      </c>
      <c r="C1157" s="142" t="s">
        <v>2399</v>
      </c>
      <c r="D1157" s="142" t="s">
        <v>2400</v>
      </c>
      <c r="E1157" s="142" t="s">
        <v>211</v>
      </c>
      <c r="F1157" s="142"/>
      <c r="G1157" s="142">
        <v>1</v>
      </c>
      <c r="H1157" s="180">
        <v>313.83</v>
      </c>
      <c r="I1157" s="191">
        <v>0.25</v>
      </c>
      <c r="J1157" s="187">
        <f t="shared" si="36"/>
        <v>235.3725</v>
      </c>
    </row>
    <row r="1158" spans="1:10" ht="15.75">
      <c r="A1158" s="53">
        <f t="shared" si="35"/>
        <v>1154</v>
      </c>
      <c r="B1158" s="128" t="s">
        <v>203</v>
      </c>
      <c r="C1158" s="142" t="s">
        <v>2401</v>
      </c>
      <c r="D1158" s="142" t="s">
        <v>2402</v>
      </c>
      <c r="E1158" s="142" t="s">
        <v>211</v>
      </c>
      <c r="F1158" s="142"/>
      <c r="G1158" s="142">
        <v>1</v>
      </c>
      <c r="H1158" s="180">
        <v>462.32</v>
      </c>
      <c r="I1158" s="191">
        <v>0.25</v>
      </c>
      <c r="J1158" s="187">
        <f t="shared" si="36"/>
        <v>346.74</v>
      </c>
    </row>
    <row r="1159" spans="1:10" ht="15.75">
      <c r="A1159" s="53">
        <f t="shared" ref="A1159:A1222" si="37">A1158+1</f>
        <v>1155</v>
      </c>
      <c r="B1159" s="128" t="s">
        <v>203</v>
      </c>
      <c r="C1159" s="142" t="s">
        <v>2403</v>
      </c>
      <c r="D1159" s="142" t="s">
        <v>2404</v>
      </c>
      <c r="E1159" s="142" t="s">
        <v>211</v>
      </c>
      <c r="F1159" s="142"/>
      <c r="G1159" s="142">
        <v>1</v>
      </c>
      <c r="H1159" s="180">
        <v>462.32</v>
      </c>
      <c r="I1159" s="191">
        <v>0.25</v>
      </c>
      <c r="J1159" s="187">
        <f t="shared" si="36"/>
        <v>346.74</v>
      </c>
    </row>
    <row r="1160" spans="1:10" ht="15.75">
      <c r="A1160" s="53">
        <f t="shared" si="37"/>
        <v>1156</v>
      </c>
      <c r="B1160" s="128" t="s">
        <v>203</v>
      </c>
      <c r="C1160" s="142" t="s">
        <v>2405</v>
      </c>
      <c r="D1160" s="142" t="s">
        <v>2406</v>
      </c>
      <c r="E1160" s="142" t="s">
        <v>211</v>
      </c>
      <c r="F1160" s="142"/>
      <c r="G1160" s="142">
        <v>1</v>
      </c>
      <c r="H1160" s="180">
        <v>428.7</v>
      </c>
      <c r="I1160" s="191">
        <v>0.25</v>
      </c>
      <c r="J1160" s="187">
        <f t="shared" si="36"/>
        <v>321.52499999999998</v>
      </c>
    </row>
    <row r="1161" spans="1:10" ht="15.75">
      <c r="A1161" s="53">
        <f t="shared" si="37"/>
        <v>1157</v>
      </c>
      <c r="B1161" s="128" t="s">
        <v>203</v>
      </c>
      <c r="C1161" s="142" t="s">
        <v>2407</v>
      </c>
      <c r="D1161" s="142" t="s">
        <v>2408</v>
      </c>
      <c r="E1161" s="142" t="s">
        <v>211</v>
      </c>
      <c r="F1161" s="142"/>
      <c r="G1161" s="142">
        <v>1</v>
      </c>
      <c r="H1161" s="180">
        <v>428.7</v>
      </c>
      <c r="I1161" s="191">
        <v>0.25</v>
      </c>
      <c r="J1161" s="187">
        <f t="shared" si="36"/>
        <v>321.52499999999998</v>
      </c>
    </row>
    <row r="1162" spans="1:10" ht="15.75">
      <c r="A1162" s="53">
        <f t="shared" si="37"/>
        <v>1158</v>
      </c>
      <c r="B1162" s="128" t="s">
        <v>203</v>
      </c>
      <c r="C1162" s="142" t="s">
        <v>2409</v>
      </c>
      <c r="D1162" s="142" t="s">
        <v>2410</v>
      </c>
      <c r="E1162" s="142" t="s">
        <v>211</v>
      </c>
      <c r="F1162" s="142"/>
      <c r="G1162" s="142">
        <v>1</v>
      </c>
      <c r="H1162" s="180">
        <v>433.14</v>
      </c>
      <c r="I1162" s="191">
        <v>0.25</v>
      </c>
      <c r="J1162" s="187">
        <f t="shared" si="36"/>
        <v>324.85500000000002</v>
      </c>
    </row>
    <row r="1163" spans="1:10" ht="15.75">
      <c r="A1163" s="53">
        <f t="shared" si="37"/>
        <v>1159</v>
      </c>
      <c r="B1163" s="128" t="s">
        <v>203</v>
      </c>
      <c r="C1163" s="142" t="s">
        <v>2411</v>
      </c>
      <c r="D1163" s="142" t="s">
        <v>2412</v>
      </c>
      <c r="E1163" s="142" t="s">
        <v>211</v>
      </c>
      <c r="F1163" s="142"/>
      <c r="G1163" s="142">
        <v>1</v>
      </c>
      <c r="H1163" s="180">
        <v>433.14</v>
      </c>
      <c r="I1163" s="191">
        <v>0.25</v>
      </c>
      <c r="J1163" s="187">
        <f t="shared" si="36"/>
        <v>324.85500000000002</v>
      </c>
    </row>
    <row r="1164" spans="1:10" ht="15.75">
      <c r="A1164" s="53">
        <f t="shared" si="37"/>
        <v>1160</v>
      </c>
      <c r="B1164" s="128" t="s">
        <v>203</v>
      </c>
      <c r="C1164" s="142" t="s">
        <v>2413</v>
      </c>
      <c r="D1164" s="142" t="s">
        <v>2414</v>
      </c>
      <c r="E1164" s="142" t="s">
        <v>211</v>
      </c>
      <c r="F1164" s="142"/>
      <c r="G1164" s="142">
        <v>1</v>
      </c>
      <c r="H1164" s="180">
        <v>404.75</v>
      </c>
      <c r="I1164" s="191">
        <v>0.25</v>
      </c>
      <c r="J1164" s="187">
        <f t="shared" si="36"/>
        <v>303.5625</v>
      </c>
    </row>
    <row r="1165" spans="1:10" ht="15.75">
      <c r="A1165" s="53">
        <f t="shared" si="37"/>
        <v>1161</v>
      </c>
      <c r="B1165" s="128" t="s">
        <v>203</v>
      </c>
      <c r="C1165" s="142" t="s">
        <v>2415</v>
      </c>
      <c r="D1165" s="142" t="s">
        <v>2416</v>
      </c>
      <c r="E1165" s="142" t="s">
        <v>211</v>
      </c>
      <c r="F1165" s="142"/>
      <c r="G1165" s="142">
        <v>1</v>
      </c>
      <c r="H1165" s="180">
        <v>574.52</v>
      </c>
      <c r="I1165" s="191">
        <v>0.25</v>
      </c>
      <c r="J1165" s="187">
        <f t="shared" si="36"/>
        <v>430.89</v>
      </c>
    </row>
    <row r="1166" spans="1:10" ht="15.75">
      <c r="A1166" s="53">
        <f t="shared" si="37"/>
        <v>1162</v>
      </c>
      <c r="B1166" s="128" t="s">
        <v>203</v>
      </c>
      <c r="C1166" s="142" t="s">
        <v>2417</v>
      </c>
      <c r="D1166" s="142" t="s">
        <v>2418</v>
      </c>
      <c r="E1166" s="142" t="s">
        <v>211</v>
      </c>
      <c r="F1166" s="142"/>
      <c r="G1166" s="142">
        <v>1</v>
      </c>
      <c r="H1166" s="180">
        <v>153.94999999999999</v>
      </c>
      <c r="I1166" s="191">
        <v>0.25</v>
      </c>
      <c r="J1166" s="187">
        <f t="shared" si="36"/>
        <v>115.46249999999999</v>
      </c>
    </row>
    <row r="1167" spans="1:10" ht="15.75">
      <c r="A1167" s="53">
        <f t="shared" si="37"/>
        <v>1163</v>
      </c>
      <c r="B1167" s="128" t="s">
        <v>203</v>
      </c>
      <c r="C1167" s="142" t="s">
        <v>2419</v>
      </c>
      <c r="D1167" s="142" t="s">
        <v>2420</v>
      </c>
      <c r="E1167" s="142" t="s">
        <v>211</v>
      </c>
      <c r="F1167" s="142"/>
      <c r="G1167" s="142">
        <v>1</v>
      </c>
      <c r="H1167" s="180">
        <v>65.56</v>
      </c>
      <c r="I1167" s="191">
        <v>0.25</v>
      </c>
      <c r="J1167" s="187">
        <f t="shared" si="36"/>
        <v>49.17</v>
      </c>
    </row>
    <row r="1168" spans="1:10" ht="15.75">
      <c r="A1168" s="53">
        <f t="shared" si="37"/>
        <v>1164</v>
      </c>
      <c r="B1168" s="128" t="s">
        <v>203</v>
      </c>
      <c r="C1168" s="142" t="s">
        <v>2421</v>
      </c>
      <c r="D1168" s="142" t="s">
        <v>2422</v>
      </c>
      <c r="E1168" s="142" t="s">
        <v>211</v>
      </c>
      <c r="F1168" s="142"/>
      <c r="G1168" s="142">
        <v>1</v>
      </c>
      <c r="H1168" s="180">
        <v>129.81</v>
      </c>
      <c r="I1168" s="191">
        <v>0.25</v>
      </c>
      <c r="J1168" s="187">
        <f t="shared" si="36"/>
        <v>97.357500000000002</v>
      </c>
    </row>
    <row r="1169" spans="1:10" ht="15.75">
      <c r="A1169" s="53">
        <f t="shared" si="37"/>
        <v>1165</v>
      </c>
      <c r="B1169" s="128" t="s">
        <v>203</v>
      </c>
      <c r="C1169" s="142" t="s">
        <v>2423</v>
      </c>
      <c r="D1169" s="142" t="s">
        <v>2424</v>
      </c>
      <c r="E1169" s="142" t="s">
        <v>211</v>
      </c>
      <c r="F1169" s="142"/>
      <c r="G1169" s="142">
        <v>1</v>
      </c>
      <c r="H1169" s="180">
        <v>141.5</v>
      </c>
      <c r="I1169" s="191">
        <v>0.25</v>
      </c>
      <c r="J1169" s="187">
        <f t="shared" si="36"/>
        <v>106.125</v>
      </c>
    </row>
    <row r="1170" spans="1:10" ht="15.75">
      <c r="A1170" s="53">
        <f t="shared" si="37"/>
        <v>1166</v>
      </c>
      <c r="B1170" s="128" t="s">
        <v>203</v>
      </c>
      <c r="C1170" s="142" t="s">
        <v>2425</v>
      </c>
      <c r="D1170" s="142" t="s">
        <v>2426</v>
      </c>
      <c r="E1170" s="142" t="s">
        <v>211</v>
      </c>
      <c r="F1170" s="142"/>
      <c r="G1170" s="142">
        <v>1</v>
      </c>
      <c r="H1170" s="180">
        <v>205.06</v>
      </c>
      <c r="I1170" s="191">
        <v>0.25</v>
      </c>
      <c r="J1170" s="187">
        <f t="shared" si="36"/>
        <v>153.79500000000002</v>
      </c>
    </row>
    <row r="1171" spans="1:10" ht="15.75">
      <c r="A1171" s="53">
        <f t="shared" si="37"/>
        <v>1167</v>
      </c>
      <c r="B1171" s="128" t="s">
        <v>203</v>
      </c>
      <c r="C1171" s="142" t="s">
        <v>2427</v>
      </c>
      <c r="D1171" s="142" t="s">
        <v>2428</v>
      </c>
      <c r="E1171" s="142" t="s">
        <v>211</v>
      </c>
      <c r="F1171" s="142"/>
      <c r="G1171" s="142">
        <v>1</v>
      </c>
      <c r="H1171" s="180">
        <v>228.67</v>
      </c>
      <c r="I1171" s="191">
        <v>0.25</v>
      </c>
      <c r="J1171" s="187">
        <f t="shared" si="36"/>
        <v>171.5025</v>
      </c>
    </row>
    <row r="1172" spans="1:10" ht="15.75">
      <c r="A1172" s="53">
        <f t="shared" si="37"/>
        <v>1168</v>
      </c>
      <c r="B1172" s="128" t="s">
        <v>203</v>
      </c>
      <c r="C1172" s="142" t="s">
        <v>2429</v>
      </c>
      <c r="D1172" s="142" t="s">
        <v>2430</v>
      </c>
      <c r="E1172" s="142" t="s">
        <v>211</v>
      </c>
      <c r="F1172" s="142"/>
      <c r="G1172" s="142">
        <v>1</v>
      </c>
      <c r="H1172" s="180">
        <v>280</v>
      </c>
      <c r="I1172" s="191">
        <v>0.25</v>
      </c>
      <c r="J1172" s="187">
        <f t="shared" si="36"/>
        <v>210</v>
      </c>
    </row>
    <row r="1173" spans="1:10" ht="15.75">
      <c r="A1173" s="53">
        <f t="shared" si="37"/>
        <v>1169</v>
      </c>
      <c r="B1173" s="128" t="s">
        <v>203</v>
      </c>
      <c r="C1173" s="142" t="s">
        <v>2431</v>
      </c>
      <c r="D1173" s="142" t="s">
        <v>2430</v>
      </c>
      <c r="E1173" s="142" t="s">
        <v>211</v>
      </c>
      <c r="F1173" s="142"/>
      <c r="G1173" s="142">
        <v>1</v>
      </c>
      <c r="H1173" s="180">
        <v>268.33999999999997</v>
      </c>
      <c r="I1173" s="191">
        <v>0.25</v>
      </c>
      <c r="J1173" s="187">
        <f t="shared" si="36"/>
        <v>201.255</v>
      </c>
    </row>
    <row r="1174" spans="1:10" ht="15.75">
      <c r="A1174" s="53">
        <f t="shared" si="37"/>
        <v>1170</v>
      </c>
      <c r="B1174" s="128" t="s">
        <v>203</v>
      </c>
      <c r="C1174" s="142" t="s">
        <v>2432</v>
      </c>
      <c r="D1174" s="142" t="s">
        <v>2433</v>
      </c>
      <c r="E1174" s="142" t="s">
        <v>211</v>
      </c>
      <c r="F1174" s="142"/>
      <c r="G1174" s="142">
        <v>1</v>
      </c>
      <c r="H1174" s="180">
        <v>303.33</v>
      </c>
      <c r="I1174" s="191">
        <v>0.25</v>
      </c>
      <c r="J1174" s="187">
        <f t="shared" si="36"/>
        <v>227.4975</v>
      </c>
    </row>
    <row r="1175" spans="1:10" ht="15.75">
      <c r="A1175" s="53">
        <f t="shared" si="37"/>
        <v>1171</v>
      </c>
      <c r="B1175" s="128" t="s">
        <v>203</v>
      </c>
      <c r="C1175" s="142" t="s">
        <v>2434</v>
      </c>
      <c r="D1175" s="142" t="s">
        <v>2435</v>
      </c>
      <c r="E1175" s="142" t="s">
        <v>211</v>
      </c>
      <c r="F1175" s="142"/>
      <c r="G1175" s="142">
        <v>1</v>
      </c>
      <c r="H1175" s="180">
        <v>210</v>
      </c>
      <c r="I1175" s="191">
        <v>0.25</v>
      </c>
      <c r="J1175" s="187">
        <f t="shared" si="36"/>
        <v>157.5</v>
      </c>
    </row>
    <row r="1176" spans="1:10" ht="15.75">
      <c r="A1176" s="53">
        <f t="shared" si="37"/>
        <v>1172</v>
      </c>
      <c r="B1176" s="128" t="s">
        <v>203</v>
      </c>
      <c r="C1176" s="142" t="s">
        <v>2436</v>
      </c>
      <c r="D1176" s="142" t="s">
        <v>2437</v>
      </c>
      <c r="E1176" s="142" t="s">
        <v>211</v>
      </c>
      <c r="F1176" s="142"/>
      <c r="G1176" s="142">
        <v>1</v>
      </c>
      <c r="H1176" s="180">
        <v>173.8</v>
      </c>
      <c r="I1176" s="191">
        <v>0.25</v>
      </c>
      <c r="J1176" s="187">
        <f t="shared" si="36"/>
        <v>130.35000000000002</v>
      </c>
    </row>
    <row r="1177" spans="1:10" ht="15.75">
      <c r="A1177" s="53">
        <f t="shared" si="37"/>
        <v>1173</v>
      </c>
      <c r="B1177" s="128" t="s">
        <v>203</v>
      </c>
      <c r="C1177" s="142" t="s">
        <v>2438</v>
      </c>
      <c r="D1177" s="142" t="s">
        <v>2439</v>
      </c>
      <c r="E1177" s="142" t="s">
        <v>211</v>
      </c>
      <c r="F1177" s="142"/>
      <c r="G1177" s="142">
        <v>1</v>
      </c>
      <c r="H1177" s="180">
        <v>98</v>
      </c>
      <c r="I1177" s="191">
        <v>0.25</v>
      </c>
      <c r="J1177" s="187">
        <f t="shared" si="36"/>
        <v>73.5</v>
      </c>
    </row>
    <row r="1178" spans="1:10" ht="15.75">
      <c r="A1178" s="53">
        <f t="shared" si="37"/>
        <v>1174</v>
      </c>
      <c r="B1178" s="128" t="s">
        <v>203</v>
      </c>
      <c r="C1178" s="142" t="s">
        <v>2440</v>
      </c>
      <c r="D1178" s="142" t="s">
        <v>2441</v>
      </c>
      <c r="E1178" s="142" t="s">
        <v>211</v>
      </c>
      <c r="F1178" s="142"/>
      <c r="G1178" s="142">
        <v>1</v>
      </c>
      <c r="H1178" s="180">
        <v>199.49</v>
      </c>
      <c r="I1178" s="191">
        <v>0.25</v>
      </c>
      <c r="J1178" s="187">
        <f t="shared" si="36"/>
        <v>149.61750000000001</v>
      </c>
    </row>
    <row r="1179" spans="1:10" ht="15.75">
      <c r="A1179" s="53">
        <f t="shared" si="37"/>
        <v>1175</v>
      </c>
      <c r="B1179" s="128" t="s">
        <v>203</v>
      </c>
      <c r="C1179" s="142" t="s">
        <v>2442</v>
      </c>
      <c r="D1179" s="142" t="s">
        <v>2443</v>
      </c>
      <c r="E1179" s="142" t="s">
        <v>211</v>
      </c>
      <c r="F1179" s="142"/>
      <c r="G1179" s="142">
        <v>1</v>
      </c>
      <c r="H1179" s="180">
        <v>284.41000000000003</v>
      </c>
      <c r="I1179" s="191">
        <v>0.25</v>
      </c>
      <c r="J1179" s="187">
        <f t="shared" si="36"/>
        <v>213.3075</v>
      </c>
    </row>
    <row r="1180" spans="1:10" ht="15.75">
      <c r="A1180" s="53">
        <f t="shared" si="37"/>
        <v>1176</v>
      </c>
      <c r="B1180" s="128" t="s">
        <v>203</v>
      </c>
      <c r="C1180" s="142" t="s">
        <v>2444</v>
      </c>
      <c r="D1180" s="142" t="s">
        <v>2445</v>
      </c>
      <c r="E1180" s="142" t="s">
        <v>211</v>
      </c>
      <c r="F1180" s="142"/>
      <c r="G1180" s="142">
        <v>1</v>
      </c>
      <c r="H1180" s="180">
        <v>173.8</v>
      </c>
      <c r="I1180" s="191">
        <v>0.25</v>
      </c>
      <c r="J1180" s="187">
        <f t="shared" si="36"/>
        <v>130.35000000000002</v>
      </c>
    </row>
    <row r="1181" spans="1:10" ht="15.75">
      <c r="A1181" s="53">
        <f t="shared" si="37"/>
        <v>1177</v>
      </c>
      <c r="B1181" s="128" t="s">
        <v>203</v>
      </c>
      <c r="C1181" s="142" t="s">
        <v>2446</v>
      </c>
      <c r="D1181" s="142" t="s">
        <v>2447</v>
      </c>
      <c r="E1181" s="142" t="s">
        <v>211</v>
      </c>
      <c r="F1181" s="142"/>
      <c r="G1181" s="142">
        <v>1</v>
      </c>
      <c r="H1181" s="180">
        <v>98</v>
      </c>
      <c r="I1181" s="191">
        <v>0.25</v>
      </c>
      <c r="J1181" s="187">
        <f t="shared" si="36"/>
        <v>73.5</v>
      </c>
    </row>
    <row r="1182" spans="1:10" ht="15.75">
      <c r="A1182" s="53">
        <f t="shared" si="37"/>
        <v>1178</v>
      </c>
      <c r="B1182" s="128" t="s">
        <v>203</v>
      </c>
      <c r="C1182" s="142" t="s">
        <v>2448</v>
      </c>
      <c r="D1182" s="142" t="s">
        <v>2449</v>
      </c>
      <c r="E1182" s="142" t="s">
        <v>211</v>
      </c>
      <c r="F1182" s="142"/>
      <c r="G1182" s="142">
        <v>1</v>
      </c>
      <c r="H1182" s="180">
        <v>199.49</v>
      </c>
      <c r="I1182" s="191">
        <v>0.25</v>
      </c>
      <c r="J1182" s="187">
        <f t="shared" si="36"/>
        <v>149.61750000000001</v>
      </c>
    </row>
    <row r="1183" spans="1:10" ht="15.75">
      <c r="A1183" s="53">
        <f t="shared" si="37"/>
        <v>1179</v>
      </c>
      <c r="B1183" s="128" t="s">
        <v>203</v>
      </c>
      <c r="C1183" s="142" t="s">
        <v>2450</v>
      </c>
      <c r="D1183" s="142" t="s">
        <v>2451</v>
      </c>
      <c r="E1183" s="142" t="s">
        <v>211</v>
      </c>
      <c r="F1183" s="142"/>
      <c r="G1183" s="142">
        <v>1</v>
      </c>
      <c r="H1183" s="180">
        <v>140.13</v>
      </c>
      <c r="I1183" s="191">
        <v>0.25</v>
      </c>
      <c r="J1183" s="187">
        <f t="shared" si="36"/>
        <v>105.0975</v>
      </c>
    </row>
    <row r="1184" spans="1:10" ht="15.75">
      <c r="A1184" s="53">
        <f t="shared" si="37"/>
        <v>1180</v>
      </c>
      <c r="B1184" s="128" t="s">
        <v>203</v>
      </c>
      <c r="C1184" s="142" t="s">
        <v>2452</v>
      </c>
      <c r="D1184" s="142" t="s">
        <v>2453</v>
      </c>
      <c r="E1184" s="142" t="s">
        <v>211</v>
      </c>
      <c r="F1184" s="142"/>
      <c r="G1184" s="142">
        <v>1</v>
      </c>
      <c r="H1184" s="180">
        <v>98</v>
      </c>
      <c r="I1184" s="191">
        <v>0.25</v>
      </c>
      <c r="J1184" s="187">
        <f t="shared" si="36"/>
        <v>73.5</v>
      </c>
    </row>
    <row r="1185" spans="1:10" ht="15.75">
      <c r="A1185" s="53">
        <f t="shared" si="37"/>
        <v>1181</v>
      </c>
      <c r="B1185" s="128" t="s">
        <v>203</v>
      </c>
      <c r="C1185" s="142" t="s">
        <v>2454</v>
      </c>
      <c r="D1185" s="142" t="s">
        <v>2455</v>
      </c>
      <c r="E1185" s="142" t="s">
        <v>211</v>
      </c>
      <c r="F1185" s="142"/>
      <c r="G1185" s="142">
        <v>1</v>
      </c>
      <c r="H1185" s="180">
        <v>315.13</v>
      </c>
      <c r="I1185" s="191">
        <v>0.25</v>
      </c>
      <c r="J1185" s="187">
        <f t="shared" si="36"/>
        <v>236.3475</v>
      </c>
    </row>
    <row r="1186" spans="1:10" ht="15.75">
      <c r="A1186" s="53">
        <f t="shared" si="37"/>
        <v>1182</v>
      </c>
      <c r="B1186" s="128" t="s">
        <v>203</v>
      </c>
      <c r="C1186" s="142" t="s">
        <v>2456</v>
      </c>
      <c r="D1186" s="142" t="s">
        <v>2457</v>
      </c>
      <c r="E1186" s="142" t="s">
        <v>211</v>
      </c>
      <c r="F1186" s="142"/>
      <c r="G1186" s="142">
        <v>1</v>
      </c>
      <c r="H1186" s="180">
        <v>315.13</v>
      </c>
      <c r="I1186" s="191">
        <v>0.25</v>
      </c>
      <c r="J1186" s="187">
        <f t="shared" si="36"/>
        <v>236.3475</v>
      </c>
    </row>
    <row r="1187" spans="1:10" ht="15.75">
      <c r="A1187" s="53">
        <f t="shared" si="37"/>
        <v>1183</v>
      </c>
      <c r="B1187" s="128" t="s">
        <v>203</v>
      </c>
      <c r="C1187" s="142" t="s">
        <v>2458</v>
      </c>
      <c r="D1187" s="142" t="s">
        <v>2459</v>
      </c>
      <c r="E1187" s="142" t="s">
        <v>211</v>
      </c>
      <c r="F1187" s="142"/>
      <c r="G1187" s="142">
        <v>1</v>
      </c>
      <c r="H1187" s="180">
        <v>279.86</v>
      </c>
      <c r="I1187" s="191">
        <v>0.25</v>
      </c>
      <c r="J1187" s="187">
        <f t="shared" si="36"/>
        <v>209.89500000000001</v>
      </c>
    </row>
    <row r="1188" spans="1:10" ht="15.75">
      <c r="A1188" s="53">
        <f t="shared" si="37"/>
        <v>1184</v>
      </c>
      <c r="B1188" s="128" t="s">
        <v>203</v>
      </c>
      <c r="C1188" s="142" t="s">
        <v>2460</v>
      </c>
      <c r="D1188" s="142" t="s">
        <v>2461</v>
      </c>
      <c r="E1188" s="142" t="s">
        <v>211</v>
      </c>
      <c r="F1188" s="142"/>
      <c r="G1188" s="142">
        <v>1</v>
      </c>
      <c r="H1188" s="180">
        <v>279.86</v>
      </c>
      <c r="I1188" s="191">
        <v>0.25</v>
      </c>
      <c r="J1188" s="187">
        <f t="shared" si="36"/>
        <v>209.89500000000001</v>
      </c>
    </row>
    <row r="1189" spans="1:10" ht="15.75">
      <c r="A1189" s="53">
        <f t="shared" si="37"/>
        <v>1185</v>
      </c>
      <c r="B1189" s="128" t="s">
        <v>203</v>
      </c>
      <c r="C1189" s="142" t="s">
        <v>2462</v>
      </c>
      <c r="D1189" s="142" t="s">
        <v>2463</v>
      </c>
      <c r="E1189" s="142" t="s">
        <v>211</v>
      </c>
      <c r="F1189" s="142"/>
      <c r="G1189" s="142">
        <v>1</v>
      </c>
      <c r="H1189" s="180">
        <v>284.31</v>
      </c>
      <c r="I1189" s="191">
        <v>0.25</v>
      </c>
      <c r="J1189" s="187">
        <f t="shared" si="36"/>
        <v>213.23250000000002</v>
      </c>
    </row>
    <row r="1190" spans="1:10" ht="15.75">
      <c r="A1190" s="53">
        <f t="shared" si="37"/>
        <v>1186</v>
      </c>
      <c r="B1190" s="128" t="s">
        <v>203</v>
      </c>
      <c r="C1190" s="142" t="s">
        <v>2464</v>
      </c>
      <c r="D1190" s="142" t="s">
        <v>2465</v>
      </c>
      <c r="E1190" s="142" t="s">
        <v>211</v>
      </c>
      <c r="F1190" s="142"/>
      <c r="G1190" s="142">
        <v>1</v>
      </c>
      <c r="H1190" s="180">
        <v>284.31</v>
      </c>
      <c r="I1190" s="191">
        <v>0.25</v>
      </c>
      <c r="J1190" s="187">
        <f t="shared" si="36"/>
        <v>213.23250000000002</v>
      </c>
    </row>
    <row r="1191" spans="1:10" ht="15.75">
      <c r="A1191" s="53">
        <f t="shared" si="37"/>
        <v>1187</v>
      </c>
      <c r="B1191" s="128" t="s">
        <v>203</v>
      </c>
      <c r="C1191" s="142" t="s">
        <v>2466</v>
      </c>
      <c r="D1191" s="142" t="s">
        <v>2457</v>
      </c>
      <c r="E1191" s="142" t="s">
        <v>211</v>
      </c>
      <c r="F1191" s="142"/>
      <c r="G1191" s="142">
        <v>1</v>
      </c>
      <c r="H1191" s="180">
        <v>255.72</v>
      </c>
      <c r="I1191" s="191">
        <v>0.25</v>
      </c>
      <c r="J1191" s="187">
        <f t="shared" si="36"/>
        <v>191.79</v>
      </c>
    </row>
    <row r="1192" spans="1:10" ht="15.75">
      <c r="A1192" s="53">
        <f t="shared" si="37"/>
        <v>1188</v>
      </c>
      <c r="B1192" s="128" t="s">
        <v>203</v>
      </c>
      <c r="C1192" s="142" t="s">
        <v>2467</v>
      </c>
      <c r="D1192" s="142" t="s">
        <v>2468</v>
      </c>
      <c r="E1192" s="142" t="s">
        <v>211</v>
      </c>
      <c r="F1192" s="142"/>
      <c r="G1192" s="142">
        <v>1</v>
      </c>
      <c r="H1192" s="180">
        <v>185.5</v>
      </c>
      <c r="I1192" s="191">
        <v>0.25</v>
      </c>
      <c r="J1192" s="187">
        <f t="shared" si="36"/>
        <v>139.125</v>
      </c>
    </row>
    <row r="1193" spans="1:10" ht="15.75">
      <c r="A1193" s="53">
        <f t="shared" si="37"/>
        <v>1189</v>
      </c>
      <c r="B1193" s="128" t="s">
        <v>203</v>
      </c>
      <c r="C1193" s="142" t="s">
        <v>2469</v>
      </c>
      <c r="D1193" s="142" t="s">
        <v>2470</v>
      </c>
      <c r="E1193" s="142" t="s">
        <v>211</v>
      </c>
      <c r="F1193" s="142"/>
      <c r="G1193" s="142">
        <v>1</v>
      </c>
      <c r="H1193" s="180">
        <v>279.25</v>
      </c>
      <c r="I1193" s="191">
        <v>0.25</v>
      </c>
      <c r="J1193" s="187">
        <f t="shared" si="36"/>
        <v>209.4375</v>
      </c>
    </row>
    <row r="1194" spans="1:10" ht="15.75">
      <c r="A1194" s="53">
        <f t="shared" si="37"/>
        <v>1190</v>
      </c>
      <c r="B1194" s="128" t="s">
        <v>203</v>
      </c>
      <c r="C1194" s="142" t="s">
        <v>2471</v>
      </c>
      <c r="D1194" s="142" t="s">
        <v>2472</v>
      </c>
      <c r="E1194" s="142" t="s">
        <v>211</v>
      </c>
      <c r="F1194" s="142"/>
      <c r="G1194" s="142">
        <v>1</v>
      </c>
      <c r="H1194" s="180">
        <v>314.83999999999997</v>
      </c>
      <c r="I1194" s="191">
        <v>0.25</v>
      </c>
      <c r="J1194" s="187">
        <f t="shared" si="36"/>
        <v>236.13</v>
      </c>
    </row>
    <row r="1195" spans="1:10" ht="15.75">
      <c r="A1195" s="53">
        <f t="shared" si="37"/>
        <v>1191</v>
      </c>
      <c r="B1195" s="128" t="s">
        <v>203</v>
      </c>
      <c r="C1195" s="142" t="s">
        <v>2473</v>
      </c>
      <c r="D1195" s="142" t="s">
        <v>2474</v>
      </c>
      <c r="E1195" s="142" t="s">
        <v>211</v>
      </c>
      <c r="F1195" s="142"/>
      <c r="G1195" s="142">
        <v>1</v>
      </c>
      <c r="H1195" s="180">
        <v>314.83999999999997</v>
      </c>
      <c r="I1195" s="191">
        <v>0.25</v>
      </c>
      <c r="J1195" s="187">
        <f t="shared" si="36"/>
        <v>236.13</v>
      </c>
    </row>
    <row r="1196" spans="1:10" ht="15.75">
      <c r="A1196" s="53">
        <f t="shared" si="37"/>
        <v>1192</v>
      </c>
      <c r="B1196" s="128" t="s">
        <v>203</v>
      </c>
      <c r="C1196" s="142" t="s">
        <v>2475</v>
      </c>
      <c r="D1196" s="142" t="s">
        <v>2476</v>
      </c>
      <c r="E1196" s="142" t="s">
        <v>211</v>
      </c>
      <c r="F1196" s="142"/>
      <c r="G1196" s="142">
        <v>1</v>
      </c>
      <c r="H1196" s="180">
        <v>255.72</v>
      </c>
      <c r="I1196" s="191">
        <v>0.25</v>
      </c>
      <c r="J1196" s="187">
        <f t="shared" si="36"/>
        <v>191.79</v>
      </c>
    </row>
    <row r="1197" spans="1:10" ht="15.75">
      <c r="A1197" s="53">
        <f t="shared" si="37"/>
        <v>1193</v>
      </c>
      <c r="B1197" s="128" t="s">
        <v>203</v>
      </c>
      <c r="C1197" s="142" t="s">
        <v>2477</v>
      </c>
      <c r="D1197" s="142" t="s">
        <v>2478</v>
      </c>
      <c r="E1197" s="142" t="s">
        <v>211</v>
      </c>
      <c r="F1197" s="142"/>
      <c r="G1197" s="142">
        <v>1</v>
      </c>
      <c r="H1197" s="180">
        <v>255.62</v>
      </c>
      <c r="I1197" s="191">
        <v>0.25</v>
      </c>
      <c r="J1197" s="187">
        <f t="shared" si="36"/>
        <v>191.715</v>
      </c>
    </row>
    <row r="1198" spans="1:10" ht="15.75">
      <c r="A1198" s="53">
        <f t="shared" si="37"/>
        <v>1194</v>
      </c>
      <c r="B1198" s="128" t="s">
        <v>203</v>
      </c>
      <c r="C1198" s="142" t="s">
        <v>2479</v>
      </c>
      <c r="D1198" s="142" t="s">
        <v>2480</v>
      </c>
      <c r="E1198" s="142" t="s">
        <v>211</v>
      </c>
      <c r="F1198" s="142"/>
      <c r="G1198" s="142">
        <v>1</v>
      </c>
      <c r="H1198" s="180">
        <v>409.57</v>
      </c>
      <c r="I1198" s="191">
        <v>0.25</v>
      </c>
      <c r="J1198" s="187">
        <f t="shared" si="36"/>
        <v>307.17750000000001</v>
      </c>
    </row>
    <row r="1199" spans="1:10" ht="15.75">
      <c r="A1199" s="53">
        <f t="shared" si="37"/>
        <v>1195</v>
      </c>
      <c r="B1199" s="128" t="s">
        <v>203</v>
      </c>
      <c r="C1199" s="142" t="s">
        <v>2481</v>
      </c>
      <c r="D1199" s="142" t="s">
        <v>2480</v>
      </c>
      <c r="E1199" s="142" t="s">
        <v>211</v>
      </c>
      <c r="F1199" s="142"/>
      <c r="G1199" s="142">
        <v>1</v>
      </c>
      <c r="H1199" s="180">
        <v>433.14</v>
      </c>
      <c r="I1199" s="191">
        <v>0.25</v>
      </c>
      <c r="J1199" s="187">
        <f t="shared" si="36"/>
        <v>324.85500000000002</v>
      </c>
    </row>
    <row r="1200" spans="1:10" ht="15.75">
      <c r="A1200" s="53">
        <f t="shared" si="37"/>
        <v>1196</v>
      </c>
      <c r="B1200" s="128" t="s">
        <v>203</v>
      </c>
      <c r="C1200" s="142" t="s">
        <v>2482</v>
      </c>
      <c r="D1200" s="142" t="s">
        <v>2483</v>
      </c>
      <c r="E1200" s="142" t="s">
        <v>211</v>
      </c>
      <c r="F1200" s="142"/>
      <c r="G1200" s="142">
        <v>1</v>
      </c>
      <c r="H1200" s="180">
        <v>362.56</v>
      </c>
      <c r="I1200" s="191">
        <v>0.25</v>
      </c>
      <c r="J1200" s="187">
        <f t="shared" si="36"/>
        <v>271.92</v>
      </c>
    </row>
    <row r="1201" spans="1:10" ht="15.75">
      <c r="A1201" s="53">
        <f t="shared" si="37"/>
        <v>1197</v>
      </c>
      <c r="B1201" s="128" t="s">
        <v>203</v>
      </c>
      <c r="C1201" s="142" t="s">
        <v>2484</v>
      </c>
      <c r="D1201" s="142" t="s">
        <v>2485</v>
      </c>
      <c r="E1201" s="142" t="s">
        <v>211</v>
      </c>
      <c r="F1201" s="142"/>
      <c r="G1201" s="142">
        <v>1</v>
      </c>
      <c r="H1201" s="180">
        <v>362.56</v>
      </c>
      <c r="I1201" s="191">
        <v>0.25</v>
      </c>
      <c r="J1201" s="187">
        <f t="shared" si="36"/>
        <v>271.92</v>
      </c>
    </row>
    <row r="1202" spans="1:10" ht="15.75">
      <c r="A1202" s="53">
        <f t="shared" si="37"/>
        <v>1198</v>
      </c>
      <c r="B1202" s="128" t="s">
        <v>203</v>
      </c>
      <c r="C1202" s="142" t="s">
        <v>2486</v>
      </c>
      <c r="D1202" s="142" t="s">
        <v>2487</v>
      </c>
      <c r="E1202" s="142" t="s">
        <v>211</v>
      </c>
      <c r="F1202" s="142"/>
      <c r="G1202" s="142">
        <v>1</v>
      </c>
      <c r="H1202" s="180">
        <v>397.62</v>
      </c>
      <c r="I1202" s="191">
        <v>0.25</v>
      </c>
      <c r="J1202" s="187">
        <f t="shared" si="36"/>
        <v>298.21500000000003</v>
      </c>
    </row>
    <row r="1203" spans="1:10" ht="15.75">
      <c r="A1203" s="53">
        <f t="shared" si="37"/>
        <v>1199</v>
      </c>
      <c r="B1203" s="128" t="s">
        <v>203</v>
      </c>
      <c r="C1203" s="142" t="s">
        <v>2488</v>
      </c>
      <c r="D1203" s="142" t="s">
        <v>2489</v>
      </c>
      <c r="E1203" s="142" t="s">
        <v>211</v>
      </c>
      <c r="F1203" s="142"/>
      <c r="G1203" s="142">
        <v>1</v>
      </c>
      <c r="H1203" s="180">
        <v>397.62</v>
      </c>
      <c r="I1203" s="191">
        <v>0.25</v>
      </c>
      <c r="J1203" s="187">
        <f t="shared" si="36"/>
        <v>298.21500000000003</v>
      </c>
    </row>
    <row r="1204" spans="1:10" ht="15.75">
      <c r="A1204" s="53">
        <f t="shared" si="37"/>
        <v>1200</v>
      </c>
      <c r="B1204" s="128" t="s">
        <v>203</v>
      </c>
      <c r="C1204" s="142" t="s">
        <v>2490</v>
      </c>
      <c r="D1204" s="142" t="s">
        <v>2491</v>
      </c>
      <c r="E1204" s="142" t="s">
        <v>211</v>
      </c>
      <c r="F1204" s="142"/>
      <c r="G1204" s="142">
        <v>1</v>
      </c>
      <c r="H1204" s="180">
        <v>166.6</v>
      </c>
      <c r="I1204" s="191">
        <v>0.25</v>
      </c>
      <c r="J1204" s="187">
        <f t="shared" si="36"/>
        <v>124.94999999999999</v>
      </c>
    </row>
    <row r="1205" spans="1:10" ht="15.75">
      <c r="A1205" s="53">
        <f t="shared" si="37"/>
        <v>1201</v>
      </c>
      <c r="B1205" s="128" t="s">
        <v>203</v>
      </c>
      <c r="C1205" s="142" t="s">
        <v>2492</v>
      </c>
      <c r="D1205" s="142" t="s">
        <v>2493</v>
      </c>
      <c r="E1205" s="142" t="s">
        <v>211</v>
      </c>
      <c r="F1205" s="142"/>
      <c r="G1205" s="142">
        <v>1</v>
      </c>
      <c r="H1205" s="180">
        <v>328.46</v>
      </c>
      <c r="I1205" s="191">
        <v>0.25</v>
      </c>
      <c r="J1205" s="187">
        <f t="shared" si="36"/>
        <v>246.34499999999997</v>
      </c>
    </row>
    <row r="1206" spans="1:10" ht="15.75">
      <c r="A1206" s="53">
        <f t="shared" si="37"/>
        <v>1202</v>
      </c>
      <c r="B1206" s="128" t="s">
        <v>203</v>
      </c>
      <c r="C1206" s="142" t="s">
        <v>2494</v>
      </c>
      <c r="D1206" s="142" t="s">
        <v>2495</v>
      </c>
      <c r="E1206" s="142" t="s">
        <v>211</v>
      </c>
      <c r="F1206" s="142"/>
      <c r="G1206" s="142">
        <v>1</v>
      </c>
      <c r="H1206" s="180">
        <v>328.46</v>
      </c>
      <c r="I1206" s="191">
        <v>0.25</v>
      </c>
      <c r="J1206" s="187">
        <f t="shared" si="36"/>
        <v>246.34499999999997</v>
      </c>
    </row>
    <row r="1207" spans="1:10" ht="15.75">
      <c r="A1207" s="53">
        <f t="shared" si="37"/>
        <v>1203</v>
      </c>
      <c r="B1207" s="128" t="s">
        <v>203</v>
      </c>
      <c r="C1207" s="142" t="s">
        <v>2496</v>
      </c>
      <c r="D1207" s="142" t="s">
        <v>2497</v>
      </c>
      <c r="E1207" s="142" t="s">
        <v>211</v>
      </c>
      <c r="F1207" s="142"/>
      <c r="G1207" s="142">
        <v>1</v>
      </c>
      <c r="H1207" s="180">
        <v>293.2</v>
      </c>
      <c r="I1207" s="191">
        <v>0.25</v>
      </c>
      <c r="J1207" s="187">
        <f t="shared" si="36"/>
        <v>219.89999999999998</v>
      </c>
    </row>
    <row r="1208" spans="1:10" ht="15.75">
      <c r="A1208" s="53">
        <f t="shared" si="37"/>
        <v>1204</v>
      </c>
      <c r="B1208" s="128" t="s">
        <v>203</v>
      </c>
      <c r="C1208" s="142" t="s">
        <v>2498</v>
      </c>
      <c r="D1208" s="142" t="s">
        <v>2499</v>
      </c>
      <c r="E1208" s="142" t="s">
        <v>211</v>
      </c>
      <c r="F1208" s="142"/>
      <c r="G1208" s="142">
        <v>1</v>
      </c>
      <c r="H1208" s="180">
        <v>293.2</v>
      </c>
      <c r="I1208" s="191">
        <v>0.25</v>
      </c>
      <c r="J1208" s="187">
        <f t="shared" si="36"/>
        <v>219.89999999999998</v>
      </c>
    </row>
    <row r="1209" spans="1:10" ht="15.75">
      <c r="A1209" s="53">
        <f t="shared" si="37"/>
        <v>1205</v>
      </c>
      <c r="B1209" s="128" t="s">
        <v>203</v>
      </c>
      <c r="C1209" s="142" t="s">
        <v>2500</v>
      </c>
      <c r="D1209" s="142" t="s">
        <v>2501</v>
      </c>
      <c r="E1209" s="142" t="s">
        <v>211</v>
      </c>
      <c r="F1209" s="142"/>
      <c r="G1209" s="142">
        <v>1</v>
      </c>
      <c r="H1209" s="180">
        <v>297.64</v>
      </c>
      <c r="I1209" s="191">
        <v>0.25</v>
      </c>
      <c r="J1209" s="187">
        <f t="shared" si="36"/>
        <v>223.23</v>
      </c>
    </row>
    <row r="1210" spans="1:10" ht="15.75">
      <c r="A1210" s="53">
        <f t="shared" si="37"/>
        <v>1206</v>
      </c>
      <c r="B1210" s="128" t="s">
        <v>203</v>
      </c>
      <c r="C1210" s="142" t="s">
        <v>2502</v>
      </c>
      <c r="D1210" s="142" t="s">
        <v>2503</v>
      </c>
      <c r="E1210" s="142" t="s">
        <v>211</v>
      </c>
      <c r="F1210" s="142"/>
      <c r="G1210" s="142">
        <v>1</v>
      </c>
      <c r="H1210" s="180">
        <v>297.64</v>
      </c>
      <c r="I1210" s="191">
        <v>0.25</v>
      </c>
      <c r="J1210" s="187">
        <f t="shared" si="36"/>
        <v>223.23</v>
      </c>
    </row>
    <row r="1211" spans="1:10" ht="15.75">
      <c r="A1211" s="53">
        <f t="shared" si="37"/>
        <v>1207</v>
      </c>
      <c r="B1211" s="128" t="s">
        <v>203</v>
      </c>
      <c r="C1211" s="142" t="s">
        <v>2504</v>
      </c>
      <c r="D1211" s="142" t="s">
        <v>2505</v>
      </c>
      <c r="E1211" s="142" t="s">
        <v>211</v>
      </c>
      <c r="F1211" s="142"/>
      <c r="G1211" s="142">
        <v>1</v>
      </c>
      <c r="H1211" s="180">
        <v>269.06</v>
      </c>
      <c r="I1211" s="191">
        <v>0.25</v>
      </c>
      <c r="J1211" s="187">
        <f t="shared" si="36"/>
        <v>201.79500000000002</v>
      </c>
    </row>
    <row r="1212" spans="1:10" ht="15.75">
      <c r="A1212" s="53">
        <f t="shared" si="37"/>
        <v>1208</v>
      </c>
      <c r="B1212" s="128" t="s">
        <v>203</v>
      </c>
      <c r="C1212" s="142" t="s">
        <v>2506</v>
      </c>
      <c r="D1212" s="142" t="s">
        <v>2507</v>
      </c>
      <c r="E1212" s="142" t="s">
        <v>211</v>
      </c>
      <c r="F1212" s="142"/>
      <c r="G1212" s="142">
        <v>1</v>
      </c>
      <c r="H1212" s="180">
        <v>219.91</v>
      </c>
      <c r="I1212" s="191">
        <v>0.25</v>
      </c>
      <c r="J1212" s="187">
        <f t="shared" si="36"/>
        <v>164.9325</v>
      </c>
    </row>
    <row r="1213" spans="1:10" ht="15.75">
      <c r="A1213" s="53">
        <f t="shared" si="37"/>
        <v>1209</v>
      </c>
      <c r="B1213" s="128" t="s">
        <v>203</v>
      </c>
      <c r="C1213" s="142" t="s">
        <v>2508</v>
      </c>
      <c r="D1213" s="142" t="s">
        <v>2509</v>
      </c>
      <c r="E1213" s="142" t="s">
        <v>211</v>
      </c>
      <c r="F1213" s="142"/>
      <c r="G1213" s="142">
        <v>1</v>
      </c>
      <c r="H1213" s="180">
        <v>328.17</v>
      </c>
      <c r="I1213" s="191">
        <v>0.25</v>
      </c>
      <c r="J1213" s="187">
        <f t="shared" si="36"/>
        <v>246.1275</v>
      </c>
    </row>
    <row r="1214" spans="1:10" ht="15.75">
      <c r="A1214" s="53">
        <f t="shared" si="37"/>
        <v>1210</v>
      </c>
      <c r="B1214" s="128" t="s">
        <v>203</v>
      </c>
      <c r="C1214" s="142" t="s">
        <v>2510</v>
      </c>
      <c r="D1214" s="142" t="s">
        <v>2511</v>
      </c>
      <c r="E1214" s="142" t="s">
        <v>211</v>
      </c>
      <c r="F1214" s="142"/>
      <c r="G1214" s="142">
        <v>1</v>
      </c>
      <c r="H1214" s="180">
        <v>328.17</v>
      </c>
      <c r="I1214" s="191">
        <v>0.25</v>
      </c>
      <c r="J1214" s="187">
        <f t="shared" si="36"/>
        <v>246.1275</v>
      </c>
    </row>
    <row r="1215" spans="1:10" ht="15.75">
      <c r="A1215" s="53">
        <f t="shared" si="37"/>
        <v>1211</v>
      </c>
      <c r="B1215" s="128" t="s">
        <v>203</v>
      </c>
      <c r="C1215" s="142" t="s">
        <v>2512</v>
      </c>
      <c r="D1215" s="142" t="s">
        <v>2513</v>
      </c>
      <c r="E1215" s="142" t="s">
        <v>211</v>
      </c>
      <c r="F1215" s="142"/>
      <c r="G1215" s="142">
        <v>1</v>
      </c>
      <c r="H1215" s="180">
        <v>328.36</v>
      </c>
      <c r="I1215" s="191">
        <v>0.25</v>
      </c>
      <c r="J1215" s="187">
        <f t="shared" si="36"/>
        <v>246.27</v>
      </c>
    </row>
    <row r="1216" spans="1:10" ht="15.75">
      <c r="A1216" s="53">
        <f t="shared" si="37"/>
        <v>1212</v>
      </c>
      <c r="B1216" s="128" t="s">
        <v>203</v>
      </c>
      <c r="C1216" s="142" t="s">
        <v>2514</v>
      </c>
      <c r="D1216" s="142" t="s">
        <v>2515</v>
      </c>
      <c r="E1216" s="142" t="s">
        <v>211</v>
      </c>
      <c r="F1216" s="142"/>
      <c r="G1216" s="142">
        <v>1</v>
      </c>
      <c r="H1216" s="180">
        <v>269.06</v>
      </c>
      <c r="I1216" s="191">
        <v>0.25</v>
      </c>
      <c r="J1216" s="187">
        <f t="shared" si="36"/>
        <v>201.79500000000002</v>
      </c>
    </row>
    <row r="1217" spans="1:10" ht="15.75">
      <c r="A1217" s="53">
        <f t="shared" si="37"/>
        <v>1213</v>
      </c>
      <c r="B1217" s="128" t="s">
        <v>203</v>
      </c>
      <c r="C1217" s="142" t="s">
        <v>2516</v>
      </c>
      <c r="D1217" s="142" t="s">
        <v>2517</v>
      </c>
      <c r="E1217" s="142" t="s">
        <v>211</v>
      </c>
      <c r="F1217" s="142"/>
      <c r="G1217" s="142">
        <v>1</v>
      </c>
      <c r="H1217" s="180">
        <v>539.57000000000005</v>
      </c>
      <c r="I1217" s="191">
        <v>0.25</v>
      </c>
      <c r="J1217" s="187">
        <f t="shared" si="36"/>
        <v>404.67750000000001</v>
      </c>
    </row>
    <row r="1218" spans="1:10" ht="15.75">
      <c r="A1218" s="53">
        <f t="shared" si="37"/>
        <v>1214</v>
      </c>
      <c r="B1218" s="128" t="s">
        <v>203</v>
      </c>
      <c r="C1218" s="142" t="s">
        <v>2518</v>
      </c>
      <c r="D1218" s="142" t="s">
        <v>2517</v>
      </c>
      <c r="E1218" s="142" t="s">
        <v>211</v>
      </c>
      <c r="F1218" s="142"/>
      <c r="G1218" s="142">
        <v>1</v>
      </c>
      <c r="H1218" s="180">
        <v>563.14</v>
      </c>
      <c r="I1218" s="191">
        <v>0.25</v>
      </c>
      <c r="J1218" s="187">
        <f t="shared" ref="J1218:J1281" si="38">H1218*(1-I1218)</f>
        <v>422.35500000000002</v>
      </c>
    </row>
    <row r="1219" spans="1:10" ht="15.75">
      <c r="A1219" s="53">
        <f t="shared" si="37"/>
        <v>1215</v>
      </c>
      <c r="B1219" s="128" t="s">
        <v>203</v>
      </c>
      <c r="C1219" s="142" t="s">
        <v>2519</v>
      </c>
      <c r="D1219" s="142" t="s">
        <v>2520</v>
      </c>
      <c r="E1219" s="142" t="s">
        <v>211</v>
      </c>
      <c r="F1219" s="142"/>
      <c r="G1219" s="142">
        <v>1</v>
      </c>
      <c r="H1219" s="180">
        <v>450.34</v>
      </c>
      <c r="I1219" s="191">
        <v>0.25</v>
      </c>
      <c r="J1219" s="187">
        <f t="shared" si="38"/>
        <v>337.755</v>
      </c>
    </row>
    <row r="1220" spans="1:10" ht="15.75">
      <c r="A1220" s="53">
        <f t="shared" si="37"/>
        <v>1216</v>
      </c>
      <c r="B1220" s="128" t="s">
        <v>203</v>
      </c>
      <c r="C1220" s="142" t="s">
        <v>2521</v>
      </c>
      <c r="D1220" s="142" t="s">
        <v>2522</v>
      </c>
      <c r="E1220" s="142" t="s">
        <v>211</v>
      </c>
      <c r="F1220" s="142"/>
      <c r="G1220" s="142">
        <v>1</v>
      </c>
      <c r="H1220" s="180">
        <v>450.34</v>
      </c>
      <c r="I1220" s="191">
        <v>0.25</v>
      </c>
      <c r="J1220" s="187">
        <f t="shared" si="38"/>
        <v>337.755</v>
      </c>
    </row>
    <row r="1221" spans="1:10" ht="15.75">
      <c r="A1221" s="53">
        <f t="shared" si="37"/>
        <v>1217</v>
      </c>
      <c r="B1221" s="128" t="s">
        <v>203</v>
      </c>
      <c r="C1221" s="142" t="s">
        <v>2523</v>
      </c>
      <c r="D1221" s="142" t="s">
        <v>2524</v>
      </c>
      <c r="E1221" s="142" t="s">
        <v>211</v>
      </c>
      <c r="F1221" s="142"/>
      <c r="G1221" s="142">
        <v>1</v>
      </c>
      <c r="H1221" s="180">
        <v>485.4</v>
      </c>
      <c r="I1221" s="191">
        <v>0.25</v>
      </c>
      <c r="J1221" s="187">
        <f t="shared" si="38"/>
        <v>364.04999999999995</v>
      </c>
    </row>
    <row r="1222" spans="1:10" ht="15.75">
      <c r="A1222" s="53">
        <f t="shared" si="37"/>
        <v>1218</v>
      </c>
      <c r="B1222" s="128" t="s">
        <v>203</v>
      </c>
      <c r="C1222" s="142" t="s">
        <v>2525</v>
      </c>
      <c r="D1222" s="142" t="s">
        <v>2526</v>
      </c>
      <c r="E1222" s="142" t="s">
        <v>211</v>
      </c>
      <c r="F1222" s="142"/>
      <c r="G1222" s="142">
        <v>1</v>
      </c>
      <c r="H1222" s="180">
        <v>485.4</v>
      </c>
      <c r="I1222" s="191">
        <v>0.25</v>
      </c>
      <c r="J1222" s="187">
        <f t="shared" si="38"/>
        <v>364.04999999999995</v>
      </c>
    </row>
    <row r="1223" spans="1:10" ht="15.75">
      <c r="A1223" s="53">
        <f t="shared" ref="A1223:A1286" si="39">A1222+1</f>
        <v>1219</v>
      </c>
      <c r="B1223" s="128" t="s">
        <v>203</v>
      </c>
      <c r="C1223" s="142" t="s">
        <v>2527</v>
      </c>
      <c r="D1223" s="142" t="s">
        <v>2528</v>
      </c>
      <c r="E1223" s="142" t="s">
        <v>211</v>
      </c>
      <c r="F1223" s="142"/>
      <c r="G1223" s="142">
        <v>1</v>
      </c>
      <c r="H1223" s="180">
        <v>198.33</v>
      </c>
      <c r="I1223" s="191">
        <v>0.25</v>
      </c>
      <c r="J1223" s="187">
        <f t="shared" si="38"/>
        <v>148.7475</v>
      </c>
    </row>
    <row r="1224" spans="1:10" ht="15.75">
      <c r="A1224" s="53">
        <f t="shared" si="39"/>
        <v>1220</v>
      </c>
      <c r="B1224" s="128" t="s">
        <v>203</v>
      </c>
      <c r="C1224" s="142" t="s">
        <v>2529</v>
      </c>
      <c r="D1224" s="142" t="s">
        <v>2530</v>
      </c>
      <c r="E1224" s="142" t="s">
        <v>211</v>
      </c>
      <c r="F1224" s="142"/>
      <c r="G1224" s="142">
        <v>1</v>
      </c>
      <c r="H1224" s="180">
        <v>416.24</v>
      </c>
      <c r="I1224" s="191">
        <v>0.25</v>
      </c>
      <c r="J1224" s="187">
        <f t="shared" si="38"/>
        <v>312.18</v>
      </c>
    </row>
    <row r="1225" spans="1:10" ht="15.75">
      <c r="A1225" s="53">
        <f t="shared" si="39"/>
        <v>1221</v>
      </c>
      <c r="B1225" s="128" t="s">
        <v>203</v>
      </c>
      <c r="C1225" s="142" t="s">
        <v>2531</v>
      </c>
      <c r="D1225" s="142" t="s">
        <v>2532</v>
      </c>
      <c r="E1225" s="142" t="s">
        <v>211</v>
      </c>
      <c r="F1225" s="142"/>
      <c r="G1225" s="142">
        <v>1</v>
      </c>
      <c r="H1225" s="180">
        <v>416.24</v>
      </c>
      <c r="I1225" s="191">
        <v>0.25</v>
      </c>
      <c r="J1225" s="187">
        <f t="shared" si="38"/>
        <v>312.18</v>
      </c>
    </row>
    <row r="1226" spans="1:10" ht="15.75">
      <c r="A1226" s="53">
        <f t="shared" si="39"/>
        <v>1222</v>
      </c>
      <c r="B1226" s="128" t="s">
        <v>203</v>
      </c>
      <c r="C1226" s="142" t="s">
        <v>2533</v>
      </c>
      <c r="D1226" s="142" t="s">
        <v>2534</v>
      </c>
      <c r="E1226" s="142" t="s">
        <v>211</v>
      </c>
      <c r="F1226" s="142"/>
      <c r="G1226" s="142">
        <v>1</v>
      </c>
      <c r="H1226" s="180">
        <v>380.98</v>
      </c>
      <c r="I1226" s="191">
        <v>0.25</v>
      </c>
      <c r="J1226" s="187">
        <f t="shared" si="38"/>
        <v>285.73500000000001</v>
      </c>
    </row>
    <row r="1227" spans="1:10" ht="15.75">
      <c r="A1227" s="53">
        <f t="shared" si="39"/>
        <v>1223</v>
      </c>
      <c r="B1227" s="128" t="s">
        <v>203</v>
      </c>
      <c r="C1227" s="142" t="s">
        <v>2535</v>
      </c>
      <c r="D1227" s="142" t="s">
        <v>2536</v>
      </c>
      <c r="E1227" s="142" t="s">
        <v>211</v>
      </c>
      <c r="F1227" s="142"/>
      <c r="G1227" s="142">
        <v>1</v>
      </c>
      <c r="H1227" s="180">
        <v>380.98</v>
      </c>
      <c r="I1227" s="191">
        <v>0.25</v>
      </c>
      <c r="J1227" s="187">
        <f t="shared" si="38"/>
        <v>285.73500000000001</v>
      </c>
    </row>
    <row r="1228" spans="1:10" ht="15.75">
      <c r="A1228" s="53">
        <f t="shared" si="39"/>
        <v>1224</v>
      </c>
      <c r="B1228" s="128" t="s">
        <v>203</v>
      </c>
      <c r="C1228" s="142" t="s">
        <v>2537</v>
      </c>
      <c r="D1228" s="142" t="s">
        <v>2538</v>
      </c>
      <c r="E1228" s="142" t="s">
        <v>211</v>
      </c>
      <c r="F1228" s="142"/>
      <c r="G1228" s="142">
        <v>1</v>
      </c>
      <c r="H1228" s="180">
        <v>388.5</v>
      </c>
      <c r="I1228" s="191">
        <v>0.25</v>
      </c>
      <c r="J1228" s="187">
        <f t="shared" si="38"/>
        <v>291.375</v>
      </c>
    </row>
    <row r="1229" spans="1:10" ht="15.75">
      <c r="A1229" s="53">
        <f t="shared" si="39"/>
        <v>1225</v>
      </c>
      <c r="B1229" s="128" t="s">
        <v>203</v>
      </c>
      <c r="C1229" s="142" t="s">
        <v>2539</v>
      </c>
      <c r="D1229" s="142" t="s">
        <v>2540</v>
      </c>
      <c r="E1229" s="142" t="s">
        <v>211</v>
      </c>
      <c r="F1229" s="142"/>
      <c r="G1229" s="142">
        <v>1</v>
      </c>
      <c r="H1229" s="180">
        <v>388.5</v>
      </c>
      <c r="I1229" s="191">
        <v>0.25</v>
      </c>
      <c r="J1229" s="187">
        <f t="shared" si="38"/>
        <v>291.375</v>
      </c>
    </row>
    <row r="1230" spans="1:10" ht="15.75">
      <c r="A1230" s="53">
        <f t="shared" si="39"/>
        <v>1226</v>
      </c>
      <c r="B1230" s="128" t="s">
        <v>203</v>
      </c>
      <c r="C1230" s="142" t="s">
        <v>2541</v>
      </c>
      <c r="D1230" s="142" t="s">
        <v>2542</v>
      </c>
      <c r="E1230" s="142" t="s">
        <v>211</v>
      </c>
      <c r="F1230" s="142"/>
      <c r="G1230" s="142">
        <v>1</v>
      </c>
      <c r="H1230" s="180">
        <v>356.83</v>
      </c>
      <c r="I1230" s="191">
        <v>0.25</v>
      </c>
      <c r="J1230" s="187">
        <f t="shared" si="38"/>
        <v>267.6225</v>
      </c>
    </row>
    <row r="1231" spans="1:10" ht="15.75">
      <c r="A1231" s="53">
        <f t="shared" si="39"/>
        <v>1227</v>
      </c>
      <c r="B1231" s="128" t="s">
        <v>203</v>
      </c>
      <c r="C1231" s="142" t="s">
        <v>2543</v>
      </c>
      <c r="D1231" s="142" t="s">
        <v>2544</v>
      </c>
      <c r="E1231" s="142" t="s">
        <v>211</v>
      </c>
      <c r="F1231" s="142"/>
      <c r="G1231" s="142">
        <v>1</v>
      </c>
      <c r="H1231" s="180">
        <v>267.16000000000003</v>
      </c>
      <c r="I1231" s="191">
        <v>0.25</v>
      </c>
      <c r="J1231" s="187">
        <f t="shared" si="38"/>
        <v>200.37</v>
      </c>
    </row>
    <row r="1232" spans="1:10" ht="15.75">
      <c r="A1232" s="53">
        <f t="shared" si="39"/>
        <v>1228</v>
      </c>
      <c r="B1232" s="128" t="s">
        <v>203</v>
      </c>
      <c r="C1232" s="142" t="s">
        <v>2545</v>
      </c>
      <c r="D1232" s="142" t="s">
        <v>2546</v>
      </c>
      <c r="E1232" s="142" t="s">
        <v>211</v>
      </c>
      <c r="F1232" s="142"/>
      <c r="G1232" s="142">
        <v>1</v>
      </c>
      <c r="H1232" s="180">
        <v>373.34</v>
      </c>
      <c r="I1232" s="191">
        <v>0.25</v>
      </c>
      <c r="J1232" s="187">
        <f t="shared" si="38"/>
        <v>280.005</v>
      </c>
    </row>
    <row r="1233" spans="1:10" ht="15.75">
      <c r="A1233" s="53">
        <f t="shared" si="39"/>
        <v>1229</v>
      </c>
      <c r="B1233" s="128" t="s">
        <v>203</v>
      </c>
      <c r="C1233" s="142" t="s">
        <v>2547</v>
      </c>
      <c r="D1233" s="142" t="s">
        <v>2548</v>
      </c>
      <c r="E1233" s="142" t="s">
        <v>211</v>
      </c>
      <c r="F1233" s="142"/>
      <c r="G1233" s="142">
        <v>1</v>
      </c>
      <c r="H1233" s="180">
        <v>415.95</v>
      </c>
      <c r="I1233" s="191">
        <v>0.25</v>
      </c>
      <c r="J1233" s="187">
        <f t="shared" si="38"/>
        <v>311.96249999999998</v>
      </c>
    </row>
    <row r="1234" spans="1:10" ht="15.75">
      <c r="A1234" s="53">
        <f t="shared" si="39"/>
        <v>1230</v>
      </c>
      <c r="B1234" s="128" t="s">
        <v>203</v>
      </c>
      <c r="C1234" s="142" t="s">
        <v>2549</v>
      </c>
      <c r="D1234" s="142" t="s">
        <v>2550</v>
      </c>
      <c r="E1234" s="142" t="s">
        <v>211</v>
      </c>
      <c r="F1234" s="142"/>
      <c r="G1234" s="142">
        <v>1</v>
      </c>
      <c r="H1234" s="180">
        <v>415.95</v>
      </c>
      <c r="I1234" s="191">
        <v>0.25</v>
      </c>
      <c r="J1234" s="187">
        <f t="shared" si="38"/>
        <v>311.96249999999998</v>
      </c>
    </row>
    <row r="1235" spans="1:10" ht="15.75">
      <c r="A1235" s="53">
        <f t="shared" si="39"/>
        <v>1231</v>
      </c>
      <c r="B1235" s="128" t="s">
        <v>203</v>
      </c>
      <c r="C1235" s="142" t="s">
        <v>2551</v>
      </c>
      <c r="D1235" s="142" t="s">
        <v>2552</v>
      </c>
      <c r="E1235" s="142" t="s">
        <v>211</v>
      </c>
      <c r="F1235" s="142"/>
      <c r="G1235" s="142">
        <v>1</v>
      </c>
      <c r="H1235" s="180">
        <v>360.5</v>
      </c>
      <c r="I1235" s="191">
        <v>0.25</v>
      </c>
      <c r="J1235" s="187">
        <f t="shared" si="38"/>
        <v>270.375</v>
      </c>
    </row>
    <row r="1236" spans="1:10" ht="15.75">
      <c r="A1236" s="53">
        <f t="shared" si="39"/>
        <v>1232</v>
      </c>
      <c r="B1236" s="128" t="s">
        <v>203</v>
      </c>
      <c r="C1236" s="142" t="s">
        <v>2553</v>
      </c>
      <c r="D1236" s="142" t="s">
        <v>2554</v>
      </c>
      <c r="E1236" s="142" t="s">
        <v>211</v>
      </c>
      <c r="F1236" s="142"/>
      <c r="G1236" s="142">
        <v>1</v>
      </c>
      <c r="H1236" s="180">
        <v>410.68</v>
      </c>
      <c r="I1236" s="191">
        <v>0.25</v>
      </c>
      <c r="J1236" s="187">
        <f t="shared" si="38"/>
        <v>308.01</v>
      </c>
    </row>
    <row r="1237" spans="1:10" ht="15.75">
      <c r="A1237" s="53">
        <f t="shared" si="39"/>
        <v>1233</v>
      </c>
      <c r="B1237" s="128" t="s">
        <v>203</v>
      </c>
      <c r="C1237" s="142" t="s">
        <v>2555</v>
      </c>
      <c r="D1237" s="142" t="s">
        <v>2556</v>
      </c>
      <c r="E1237" s="142" t="s">
        <v>211</v>
      </c>
      <c r="F1237" s="142"/>
      <c r="G1237" s="142">
        <v>1</v>
      </c>
      <c r="H1237" s="180">
        <v>445.55</v>
      </c>
      <c r="I1237" s="191">
        <v>0.25</v>
      </c>
      <c r="J1237" s="187">
        <f t="shared" si="38"/>
        <v>334.16250000000002</v>
      </c>
    </row>
    <row r="1238" spans="1:10" ht="15.75">
      <c r="A1238" s="53">
        <f t="shared" si="39"/>
        <v>1234</v>
      </c>
      <c r="B1238" s="128" t="s">
        <v>203</v>
      </c>
      <c r="C1238" s="142" t="s">
        <v>2557</v>
      </c>
      <c r="D1238" s="142" t="s">
        <v>2558</v>
      </c>
      <c r="E1238" s="142" t="s">
        <v>211</v>
      </c>
      <c r="F1238" s="142"/>
      <c r="G1238" s="142">
        <v>1</v>
      </c>
      <c r="H1238" s="180">
        <v>20.09</v>
      </c>
      <c r="I1238" s="191">
        <v>0.25</v>
      </c>
      <c r="J1238" s="187">
        <f t="shared" si="38"/>
        <v>15.067499999999999</v>
      </c>
    </row>
    <row r="1239" spans="1:10" ht="15.75">
      <c r="A1239" s="53">
        <f t="shared" si="39"/>
        <v>1235</v>
      </c>
      <c r="B1239" s="128" t="s">
        <v>203</v>
      </c>
      <c r="C1239" s="142" t="s">
        <v>2559</v>
      </c>
      <c r="D1239" s="142" t="s">
        <v>2560</v>
      </c>
      <c r="E1239" s="142" t="s">
        <v>211</v>
      </c>
      <c r="F1239" s="142"/>
      <c r="G1239" s="142">
        <v>1</v>
      </c>
      <c r="H1239" s="180">
        <v>81.63</v>
      </c>
      <c r="I1239" s="191">
        <v>0.25</v>
      </c>
      <c r="J1239" s="187">
        <f t="shared" si="38"/>
        <v>61.222499999999997</v>
      </c>
    </row>
    <row r="1240" spans="1:10" ht="15.75">
      <c r="A1240" s="53">
        <f t="shared" si="39"/>
        <v>1236</v>
      </c>
      <c r="B1240" s="128" t="s">
        <v>203</v>
      </c>
      <c r="C1240" s="142" t="s">
        <v>2561</v>
      </c>
      <c r="D1240" s="142" t="s">
        <v>2562</v>
      </c>
      <c r="E1240" s="142" t="s">
        <v>211</v>
      </c>
      <c r="F1240" s="142"/>
      <c r="G1240" s="142">
        <v>1</v>
      </c>
      <c r="H1240" s="180">
        <v>89.14</v>
      </c>
      <c r="I1240" s="191">
        <v>0.25</v>
      </c>
      <c r="J1240" s="187">
        <f t="shared" si="38"/>
        <v>66.855000000000004</v>
      </c>
    </row>
    <row r="1241" spans="1:10" ht="15.75">
      <c r="A1241" s="53">
        <f t="shared" si="39"/>
        <v>1237</v>
      </c>
      <c r="B1241" s="128" t="s">
        <v>203</v>
      </c>
      <c r="C1241" s="142" t="s">
        <v>2563</v>
      </c>
      <c r="D1241" s="142" t="s">
        <v>2564</v>
      </c>
      <c r="E1241" s="142" t="s">
        <v>211</v>
      </c>
      <c r="F1241" s="142"/>
      <c r="G1241" s="142">
        <v>1</v>
      </c>
      <c r="H1241" s="180">
        <v>127.89</v>
      </c>
      <c r="I1241" s="191">
        <v>0.25</v>
      </c>
      <c r="J1241" s="187">
        <f t="shared" si="38"/>
        <v>95.917500000000004</v>
      </c>
    </row>
    <row r="1242" spans="1:10" ht="15.75">
      <c r="A1242" s="53">
        <f t="shared" si="39"/>
        <v>1238</v>
      </c>
      <c r="B1242" s="128" t="s">
        <v>203</v>
      </c>
      <c r="C1242" s="142" t="s">
        <v>2565</v>
      </c>
      <c r="D1242" s="142" t="s">
        <v>2566</v>
      </c>
      <c r="E1242" s="142" t="s">
        <v>211</v>
      </c>
      <c r="F1242" s="142"/>
      <c r="G1242" s="142">
        <v>1</v>
      </c>
      <c r="H1242" s="180">
        <v>87.99</v>
      </c>
      <c r="I1242" s="191">
        <v>0.25</v>
      </c>
      <c r="J1242" s="187">
        <f t="shared" si="38"/>
        <v>65.992499999999993</v>
      </c>
    </row>
    <row r="1243" spans="1:10" ht="15.75">
      <c r="A1243" s="53">
        <f t="shared" si="39"/>
        <v>1239</v>
      </c>
      <c r="B1243" s="128" t="s">
        <v>203</v>
      </c>
      <c r="C1243" s="142" t="s">
        <v>2567</v>
      </c>
      <c r="D1243" s="142" t="s">
        <v>2568</v>
      </c>
      <c r="E1243" s="142" t="s">
        <v>211</v>
      </c>
      <c r="F1243" s="142"/>
      <c r="G1243" s="142">
        <v>1</v>
      </c>
      <c r="H1243" s="180">
        <v>98.22</v>
      </c>
      <c r="I1243" s="191">
        <v>0.25</v>
      </c>
      <c r="J1243" s="187">
        <f t="shared" si="38"/>
        <v>73.664999999999992</v>
      </c>
    </row>
    <row r="1244" spans="1:10" ht="15.75">
      <c r="A1244" s="53">
        <f t="shared" si="39"/>
        <v>1240</v>
      </c>
      <c r="B1244" s="128" t="s">
        <v>203</v>
      </c>
      <c r="C1244" s="142" t="s">
        <v>2569</v>
      </c>
      <c r="D1244" s="142" t="s">
        <v>2570</v>
      </c>
      <c r="E1244" s="142" t="s">
        <v>211</v>
      </c>
      <c r="F1244" s="142"/>
      <c r="G1244" s="142">
        <v>1</v>
      </c>
      <c r="H1244" s="180">
        <v>478.89</v>
      </c>
      <c r="I1244" s="191">
        <v>0.25</v>
      </c>
      <c r="J1244" s="187">
        <f t="shared" si="38"/>
        <v>359.16750000000002</v>
      </c>
    </row>
    <row r="1245" spans="1:10" ht="15.75">
      <c r="A1245" s="53">
        <f t="shared" si="39"/>
        <v>1241</v>
      </c>
      <c r="B1245" s="128" t="s">
        <v>203</v>
      </c>
      <c r="C1245" s="142" t="s">
        <v>2571</v>
      </c>
      <c r="D1245" s="142" t="s">
        <v>2572</v>
      </c>
      <c r="E1245" s="142" t="s">
        <v>211</v>
      </c>
      <c r="F1245" s="142"/>
      <c r="G1245" s="142">
        <v>1</v>
      </c>
      <c r="H1245" s="180">
        <v>484.01</v>
      </c>
      <c r="I1245" s="191">
        <v>0.25</v>
      </c>
      <c r="J1245" s="187">
        <f t="shared" si="38"/>
        <v>363.00749999999999</v>
      </c>
    </row>
    <row r="1246" spans="1:10" ht="15.75">
      <c r="A1246" s="53">
        <f t="shared" si="39"/>
        <v>1242</v>
      </c>
      <c r="B1246" s="128" t="s">
        <v>203</v>
      </c>
      <c r="C1246" s="142" t="s">
        <v>2573</v>
      </c>
      <c r="D1246" s="142" t="s">
        <v>2574</v>
      </c>
      <c r="E1246" s="142" t="s">
        <v>211</v>
      </c>
      <c r="F1246" s="142"/>
      <c r="G1246" s="142">
        <v>1</v>
      </c>
      <c r="H1246" s="180">
        <v>518.89</v>
      </c>
      <c r="I1246" s="191">
        <v>0.25</v>
      </c>
      <c r="J1246" s="187">
        <f t="shared" si="38"/>
        <v>389.16750000000002</v>
      </c>
    </row>
    <row r="1247" spans="1:10" ht="15.75">
      <c r="A1247" s="53">
        <f t="shared" si="39"/>
        <v>1243</v>
      </c>
      <c r="B1247" s="128" t="s">
        <v>203</v>
      </c>
      <c r="C1247" s="142" t="s">
        <v>2575</v>
      </c>
      <c r="D1247" s="142" t="s">
        <v>2576</v>
      </c>
      <c r="E1247" s="142" t="s">
        <v>211</v>
      </c>
      <c r="F1247" s="142"/>
      <c r="G1247" s="142">
        <v>1</v>
      </c>
      <c r="H1247" s="180">
        <v>557.04</v>
      </c>
      <c r="I1247" s="191">
        <v>0.25</v>
      </c>
      <c r="J1247" s="187">
        <f t="shared" si="38"/>
        <v>417.78</v>
      </c>
    </row>
    <row r="1248" spans="1:10" ht="15.75">
      <c r="A1248" s="53">
        <f t="shared" si="39"/>
        <v>1244</v>
      </c>
      <c r="B1248" s="128" t="s">
        <v>203</v>
      </c>
      <c r="C1248" s="142" t="s">
        <v>2577</v>
      </c>
      <c r="D1248" s="142" t="s">
        <v>2262</v>
      </c>
      <c r="E1248" s="142" t="s">
        <v>211</v>
      </c>
      <c r="F1248" s="142"/>
      <c r="G1248" s="142">
        <v>1</v>
      </c>
      <c r="H1248" s="180">
        <v>22.6</v>
      </c>
      <c r="I1248" s="191">
        <v>0.25</v>
      </c>
      <c r="J1248" s="187">
        <f t="shared" si="38"/>
        <v>16.950000000000003</v>
      </c>
    </row>
    <row r="1249" spans="1:10" ht="15.75">
      <c r="A1249" s="53">
        <f t="shared" si="39"/>
        <v>1245</v>
      </c>
      <c r="B1249" s="128" t="s">
        <v>203</v>
      </c>
      <c r="C1249" s="142" t="s">
        <v>2578</v>
      </c>
      <c r="D1249" s="142" t="s">
        <v>2579</v>
      </c>
      <c r="E1249" s="142" t="s">
        <v>211</v>
      </c>
      <c r="F1249" s="142"/>
      <c r="G1249" s="142">
        <v>1</v>
      </c>
      <c r="H1249" s="180">
        <v>16.82</v>
      </c>
      <c r="I1249" s="191">
        <v>0.25</v>
      </c>
      <c r="J1249" s="187">
        <f t="shared" si="38"/>
        <v>12.615</v>
      </c>
    </row>
    <row r="1250" spans="1:10" ht="15.75">
      <c r="A1250" s="53">
        <f t="shared" si="39"/>
        <v>1246</v>
      </c>
      <c r="B1250" s="128" t="s">
        <v>203</v>
      </c>
      <c r="C1250" s="142" t="s">
        <v>2580</v>
      </c>
      <c r="D1250" s="142" t="s">
        <v>2581</v>
      </c>
      <c r="E1250" s="142" t="s">
        <v>211</v>
      </c>
      <c r="F1250" s="142"/>
      <c r="G1250" s="142">
        <v>1</v>
      </c>
      <c r="H1250" s="180">
        <v>277.35000000000002</v>
      </c>
      <c r="I1250" s="191">
        <v>0.25</v>
      </c>
      <c r="J1250" s="187">
        <f t="shared" si="38"/>
        <v>208.01250000000002</v>
      </c>
    </row>
    <row r="1251" spans="1:10" ht="15.75">
      <c r="A1251" s="53">
        <f t="shared" si="39"/>
        <v>1247</v>
      </c>
      <c r="B1251" s="128" t="s">
        <v>203</v>
      </c>
      <c r="C1251" s="142" t="s">
        <v>2582</v>
      </c>
      <c r="D1251" s="142" t="s">
        <v>2583</v>
      </c>
      <c r="E1251" s="142" t="s">
        <v>211</v>
      </c>
      <c r="F1251" s="142"/>
      <c r="G1251" s="142">
        <v>1</v>
      </c>
      <c r="H1251" s="180">
        <v>239.49</v>
      </c>
      <c r="I1251" s="191">
        <v>0.25</v>
      </c>
      <c r="J1251" s="187">
        <f t="shared" si="38"/>
        <v>179.61750000000001</v>
      </c>
    </row>
    <row r="1252" spans="1:10" ht="15.75">
      <c r="A1252" s="53">
        <f t="shared" si="39"/>
        <v>1248</v>
      </c>
      <c r="B1252" s="128" t="s">
        <v>203</v>
      </c>
      <c r="C1252" s="142" t="s">
        <v>2584</v>
      </c>
      <c r="D1252" s="142" t="s">
        <v>2585</v>
      </c>
      <c r="E1252" s="142" t="s">
        <v>211</v>
      </c>
      <c r="F1252" s="142"/>
      <c r="G1252" s="142">
        <v>1</v>
      </c>
      <c r="H1252" s="180">
        <v>226.53</v>
      </c>
      <c r="I1252" s="191">
        <v>0.25</v>
      </c>
      <c r="J1252" s="187">
        <f t="shared" si="38"/>
        <v>169.89750000000001</v>
      </c>
    </row>
    <row r="1253" spans="1:10" ht="15.75">
      <c r="A1253" s="53">
        <f t="shared" si="39"/>
        <v>1249</v>
      </c>
      <c r="B1253" s="128" t="s">
        <v>203</v>
      </c>
      <c r="C1253" s="142" t="s">
        <v>2586</v>
      </c>
      <c r="D1253" s="142" t="s">
        <v>2587</v>
      </c>
      <c r="E1253" s="142" t="s">
        <v>211</v>
      </c>
      <c r="F1253" s="142"/>
      <c r="G1253" s="142">
        <v>1</v>
      </c>
      <c r="H1253" s="180">
        <v>246.53</v>
      </c>
      <c r="I1253" s="191">
        <v>0.25</v>
      </c>
      <c r="J1253" s="187">
        <f t="shared" si="38"/>
        <v>184.89750000000001</v>
      </c>
    </row>
    <row r="1254" spans="1:10" ht="15.75">
      <c r="A1254" s="53">
        <f t="shared" si="39"/>
        <v>1250</v>
      </c>
      <c r="B1254" s="128" t="s">
        <v>203</v>
      </c>
      <c r="C1254" s="142" t="s">
        <v>2588</v>
      </c>
      <c r="D1254" s="142" t="s">
        <v>2587</v>
      </c>
      <c r="E1254" s="142" t="s">
        <v>211</v>
      </c>
      <c r="F1254" s="142"/>
      <c r="G1254" s="142">
        <v>1</v>
      </c>
      <c r="H1254" s="180">
        <v>246.53</v>
      </c>
      <c r="I1254" s="191">
        <v>0.25</v>
      </c>
      <c r="J1254" s="187">
        <f t="shared" si="38"/>
        <v>184.89750000000001</v>
      </c>
    </row>
    <row r="1255" spans="1:10" ht="15.75">
      <c r="A1255" s="53">
        <f t="shared" si="39"/>
        <v>1251</v>
      </c>
      <c r="B1255" s="128" t="s">
        <v>203</v>
      </c>
      <c r="C1255" s="142" t="s">
        <v>2589</v>
      </c>
      <c r="D1255" s="142" t="s">
        <v>2590</v>
      </c>
      <c r="E1255" s="142" t="s">
        <v>211</v>
      </c>
      <c r="F1255" s="142"/>
      <c r="G1255" s="142">
        <v>1</v>
      </c>
      <c r="H1255" s="180">
        <v>259.86</v>
      </c>
      <c r="I1255" s="191">
        <v>0.25</v>
      </c>
      <c r="J1255" s="187">
        <f t="shared" si="38"/>
        <v>194.89500000000001</v>
      </c>
    </row>
    <row r="1256" spans="1:10" ht="15.75">
      <c r="A1256" s="53">
        <f t="shared" si="39"/>
        <v>1252</v>
      </c>
      <c r="B1256" s="128" t="s">
        <v>203</v>
      </c>
      <c r="C1256" s="142" t="s">
        <v>2591</v>
      </c>
      <c r="D1256" s="142" t="s">
        <v>2592</v>
      </c>
      <c r="E1256" s="142" t="s">
        <v>211</v>
      </c>
      <c r="F1256" s="142"/>
      <c r="G1256" s="142">
        <v>1</v>
      </c>
      <c r="H1256" s="180">
        <v>192.03</v>
      </c>
      <c r="I1256" s="191">
        <v>0.25</v>
      </c>
      <c r="J1256" s="187">
        <f t="shared" si="38"/>
        <v>144.02250000000001</v>
      </c>
    </row>
    <row r="1257" spans="1:10" ht="15.75">
      <c r="A1257" s="53">
        <f t="shared" si="39"/>
        <v>1253</v>
      </c>
      <c r="B1257" s="128" t="s">
        <v>203</v>
      </c>
      <c r="C1257" s="142" t="s">
        <v>2593</v>
      </c>
      <c r="D1257" s="142" t="s">
        <v>2594</v>
      </c>
      <c r="E1257" s="142" t="s">
        <v>211</v>
      </c>
      <c r="F1257" s="142"/>
      <c r="G1257" s="142">
        <v>1</v>
      </c>
      <c r="H1257" s="180">
        <v>242.05</v>
      </c>
      <c r="I1257" s="191">
        <v>0.25</v>
      </c>
      <c r="J1257" s="187">
        <f t="shared" si="38"/>
        <v>181.53750000000002</v>
      </c>
    </row>
    <row r="1258" spans="1:10" ht="15.75">
      <c r="A1258" s="53">
        <f t="shared" si="39"/>
        <v>1254</v>
      </c>
      <c r="B1258" s="128" t="s">
        <v>203</v>
      </c>
      <c r="C1258" s="142" t="s">
        <v>2595</v>
      </c>
      <c r="D1258" s="142" t="s">
        <v>2596</v>
      </c>
      <c r="E1258" s="142" t="s">
        <v>211</v>
      </c>
      <c r="F1258" s="142"/>
      <c r="G1258" s="142">
        <v>1</v>
      </c>
      <c r="H1258" s="180">
        <v>298.19</v>
      </c>
      <c r="I1258" s="191">
        <v>0.25</v>
      </c>
      <c r="J1258" s="187">
        <f t="shared" si="38"/>
        <v>223.64249999999998</v>
      </c>
    </row>
    <row r="1259" spans="1:10" ht="15.75">
      <c r="A1259" s="53">
        <f t="shared" si="39"/>
        <v>1255</v>
      </c>
      <c r="B1259" s="128" t="s">
        <v>203</v>
      </c>
      <c r="C1259" s="142" t="s">
        <v>2597</v>
      </c>
      <c r="D1259" s="142" t="s">
        <v>2598</v>
      </c>
      <c r="E1259" s="142" t="s">
        <v>211</v>
      </c>
      <c r="F1259" s="142"/>
      <c r="G1259" s="142">
        <v>1</v>
      </c>
      <c r="H1259" s="180">
        <v>298.19</v>
      </c>
      <c r="I1259" s="191">
        <v>0.25</v>
      </c>
      <c r="J1259" s="187">
        <f t="shared" si="38"/>
        <v>223.64249999999998</v>
      </c>
    </row>
    <row r="1260" spans="1:10" ht="15.75">
      <c r="A1260" s="53">
        <f t="shared" si="39"/>
        <v>1256</v>
      </c>
      <c r="B1260" s="128" t="s">
        <v>203</v>
      </c>
      <c r="C1260" s="142" t="s">
        <v>2599</v>
      </c>
      <c r="D1260" s="142" t="s">
        <v>2596</v>
      </c>
      <c r="E1260" s="142" t="s">
        <v>211</v>
      </c>
      <c r="F1260" s="142"/>
      <c r="G1260" s="142">
        <v>1</v>
      </c>
      <c r="H1260" s="180">
        <v>242.05</v>
      </c>
      <c r="I1260" s="191">
        <v>0.25</v>
      </c>
      <c r="J1260" s="187">
        <f t="shared" si="38"/>
        <v>181.53750000000002</v>
      </c>
    </row>
    <row r="1261" spans="1:10" ht="15.75">
      <c r="A1261" s="53">
        <f t="shared" si="39"/>
        <v>1257</v>
      </c>
      <c r="B1261" s="128" t="s">
        <v>203</v>
      </c>
      <c r="C1261" s="142" t="s">
        <v>2600</v>
      </c>
      <c r="D1261" s="142" t="s">
        <v>2601</v>
      </c>
      <c r="E1261" s="142" t="s">
        <v>211</v>
      </c>
      <c r="F1261" s="142"/>
      <c r="G1261" s="142">
        <v>1</v>
      </c>
      <c r="H1261" s="180">
        <v>293.97000000000003</v>
      </c>
      <c r="I1261" s="191">
        <v>0.25</v>
      </c>
      <c r="J1261" s="187">
        <f t="shared" si="38"/>
        <v>220.47750000000002</v>
      </c>
    </row>
    <row r="1262" spans="1:10" ht="15.75">
      <c r="A1262" s="53">
        <f t="shared" si="39"/>
        <v>1258</v>
      </c>
      <c r="B1262" s="128" t="s">
        <v>203</v>
      </c>
      <c r="C1262" s="142" t="s">
        <v>2602</v>
      </c>
      <c r="D1262" s="142" t="s">
        <v>2603</v>
      </c>
      <c r="E1262" s="142" t="s">
        <v>211</v>
      </c>
      <c r="F1262" s="142"/>
      <c r="G1262" s="142">
        <v>1</v>
      </c>
      <c r="H1262" s="180">
        <v>293.97000000000003</v>
      </c>
      <c r="I1262" s="191">
        <v>0.25</v>
      </c>
      <c r="J1262" s="187">
        <f t="shared" si="38"/>
        <v>220.47750000000002</v>
      </c>
    </row>
    <row r="1263" spans="1:10" ht="15.75">
      <c r="A1263" s="53">
        <f t="shared" si="39"/>
        <v>1259</v>
      </c>
      <c r="B1263" s="128" t="s">
        <v>203</v>
      </c>
      <c r="C1263" s="142" t="s">
        <v>2604</v>
      </c>
      <c r="D1263" s="142" t="s">
        <v>2605</v>
      </c>
      <c r="E1263" s="142" t="s">
        <v>211</v>
      </c>
      <c r="F1263" s="142"/>
      <c r="G1263" s="142">
        <v>1</v>
      </c>
      <c r="H1263" s="180">
        <v>388.75</v>
      </c>
      <c r="I1263" s="191">
        <v>0.25</v>
      </c>
      <c r="J1263" s="187">
        <f t="shared" si="38"/>
        <v>291.5625</v>
      </c>
    </row>
    <row r="1264" spans="1:10" ht="15.75">
      <c r="A1264" s="53">
        <f t="shared" si="39"/>
        <v>1260</v>
      </c>
      <c r="B1264" s="128" t="s">
        <v>203</v>
      </c>
      <c r="C1264" s="142" t="s">
        <v>2606</v>
      </c>
      <c r="D1264" s="142" t="s">
        <v>2607</v>
      </c>
      <c r="E1264" s="142" t="s">
        <v>211</v>
      </c>
      <c r="F1264" s="142"/>
      <c r="G1264" s="142">
        <v>1</v>
      </c>
      <c r="H1264" s="180">
        <v>388.75</v>
      </c>
      <c r="I1264" s="191">
        <v>0.25</v>
      </c>
      <c r="J1264" s="187">
        <f t="shared" si="38"/>
        <v>291.5625</v>
      </c>
    </row>
    <row r="1265" spans="1:10" ht="15.75">
      <c r="A1265" s="53">
        <f t="shared" si="39"/>
        <v>1261</v>
      </c>
      <c r="B1265" s="128" t="s">
        <v>203</v>
      </c>
      <c r="C1265" s="142" t="s">
        <v>2608</v>
      </c>
      <c r="D1265" s="142" t="s">
        <v>2609</v>
      </c>
      <c r="E1265" s="142" t="s">
        <v>211</v>
      </c>
      <c r="F1265" s="142"/>
      <c r="G1265" s="142">
        <v>1</v>
      </c>
      <c r="H1265" s="180">
        <v>392.52</v>
      </c>
      <c r="I1265" s="191">
        <v>0.25</v>
      </c>
      <c r="J1265" s="187">
        <f t="shared" si="38"/>
        <v>294.39</v>
      </c>
    </row>
    <row r="1266" spans="1:10" ht="15.75">
      <c r="A1266" s="53">
        <f t="shared" si="39"/>
        <v>1262</v>
      </c>
      <c r="B1266" s="128" t="s">
        <v>203</v>
      </c>
      <c r="C1266" s="142" t="s">
        <v>2610</v>
      </c>
      <c r="D1266" s="142" t="s">
        <v>2611</v>
      </c>
      <c r="E1266" s="142" t="s">
        <v>211</v>
      </c>
      <c r="F1266" s="142"/>
      <c r="G1266" s="142">
        <v>1</v>
      </c>
      <c r="H1266" s="180">
        <v>392.52</v>
      </c>
      <c r="I1266" s="191">
        <v>0.25</v>
      </c>
      <c r="J1266" s="187">
        <f t="shared" si="38"/>
        <v>294.39</v>
      </c>
    </row>
    <row r="1267" spans="1:10" ht="15.75">
      <c r="A1267" s="53">
        <f t="shared" si="39"/>
        <v>1263</v>
      </c>
      <c r="B1267" s="128" t="s">
        <v>203</v>
      </c>
      <c r="C1267" s="142" t="s">
        <v>2612</v>
      </c>
      <c r="D1267" s="142" t="s">
        <v>2613</v>
      </c>
      <c r="E1267" s="142" t="s">
        <v>211</v>
      </c>
      <c r="F1267" s="142"/>
      <c r="G1267" s="142">
        <v>1</v>
      </c>
      <c r="H1267" s="180">
        <v>192.03</v>
      </c>
      <c r="I1267" s="191">
        <v>0.25</v>
      </c>
      <c r="J1267" s="187">
        <f t="shared" si="38"/>
        <v>144.02250000000001</v>
      </c>
    </row>
    <row r="1268" spans="1:10" ht="15.75">
      <c r="A1268" s="53">
        <f t="shared" si="39"/>
        <v>1264</v>
      </c>
      <c r="B1268" s="128" t="s">
        <v>203</v>
      </c>
      <c r="C1268" s="142" t="s">
        <v>2614</v>
      </c>
      <c r="D1268" s="142" t="s">
        <v>2615</v>
      </c>
      <c r="E1268" s="142" t="s">
        <v>211</v>
      </c>
      <c r="F1268" s="142"/>
      <c r="G1268" s="142">
        <v>1</v>
      </c>
      <c r="H1268" s="180">
        <v>360.63</v>
      </c>
      <c r="I1268" s="191">
        <v>0.25</v>
      </c>
      <c r="J1268" s="187">
        <f t="shared" si="38"/>
        <v>270.47249999999997</v>
      </c>
    </row>
    <row r="1269" spans="1:10" ht="15.75">
      <c r="A1269" s="53">
        <f t="shared" si="39"/>
        <v>1265</v>
      </c>
      <c r="B1269" s="128" t="s">
        <v>203</v>
      </c>
      <c r="C1269" s="142" t="s">
        <v>2616</v>
      </c>
      <c r="D1269" s="142" t="s">
        <v>2617</v>
      </c>
      <c r="E1269" s="142" t="s">
        <v>211</v>
      </c>
      <c r="F1269" s="142"/>
      <c r="G1269" s="142">
        <v>1</v>
      </c>
      <c r="H1269" s="180">
        <v>245.76</v>
      </c>
      <c r="I1269" s="191">
        <v>0.25</v>
      </c>
      <c r="J1269" s="187">
        <f t="shared" si="38"/>
        <v>184.32</v>
      </c>
    </row>
    <row r="1270" spans="1:10" ht="15.75">
      <c r="A1270" s="53">
        <f t="shared" si="39"/>
        <v>1266</v>
      </c>
      <c r="B1270" s="128" t="s">
        <v>203</v>
      </c>
      <c r="C1270" s="142" t="s">
        <v>2618</v>
      </c>
      <c r="D1270" s="142" t="s">
        <v>2619</v>
      </c>
      <c r="E1270" s="142" t="s">
        <v>211</v>
      </c>
      <c r="F1270" s="142"/>
      <c r="G1270" s="142">
        <v>1</v>
      </c>
      <c r="H1270" s="180">
        <v>406.71</v>
      </c>
      <c r="I1270" s="191">
        <v>0.25</v>
      </c>
      <c r="J1270" s="187">
        <f t="shared" si="38"/>
        <v>305.03249999999997</v>
      </c>
    </row>
    <row r="1271" spans="1:10" ht="15.75">
      <c r="A1271" s="53">
        <f t="shared" si="39"/>
        <v>1267</v>
      </c>
      <c r="B1271" s="128" t="s">
        <v>203</v>
      </c>
      <c r="C1271" s="142" t="s">
        <v>2620</v>
      </c>
      <c r="D1271" s="142" t="s">
        <v>2621</v>
      </c>
      <c r="E1271" s="142" t="s">
        <v>211</v>
      </c>
      <c r="F1271" s="142"/>
      <c r="G1271" s="142">
        <v>1</v>
      </c>
      <c r="H1271" s="180">
        <v>245.76</v>
      </c>
      <c r="I1271" s="191">
        <v>0.25</v>
      </c>
      <c r="J1271" s="187">
        <f t="shared" si="38"/>
        <v>184.32</v>
      </c>
    </row>
    <row r="1272" spans="1:10" ht="15.75">
      <c r="A1272" s="53">
        <f t="shared" si="39"/>
        <v>1268</v>
      </c>
      <c r="B1272" s="128" t="s">
        <v>203</v>
      </c>
      <c r="C1272" s="142" t="s">
        <v>2622</v>
      </c>
      <c r="D1272" s="142" t="s">
        <v>2623</v>
      </c>
      <c r="E1272" s="142" t="s">
        <v>211</v>
      </c>
      <c r="F1272" s="142"/>
      <c r="G1272" s="142">
        <v>1</v>
      </c>
      <c r="H1272" s="180">
        <v>318.12</v>
      </c>
      <c r="I1272" s="191">
        <v>0.25</v>
      </c>
      <c r="J1272" s="187">
        <f t="shared" si="38"/>
        <v>238.59</v>
      </c>
    </row>
    <row r="1273" spans="1:10" ht="15.75">
      <c r="A1273" s="53">
        <f t="shared" si="39"/>
        <v>1269</v>
      </c>
      <c r="B1273" s="128" t="s">
        <v>203</v>
      </c>
      <c r="C1273" s="142" t="s">
        <v>2624</v>
      </c>
      <c r="D1273" s="142" t="s">
        <v>2625</v>
      </c>
      <c r="E1273" s="142" t="s">
        <v>211</v>
      </c>
      <c r="F1273" s="142"/>
      <c r="G1273" s="142">
        <v>1</v>
      </c>
      <c r="H1273" s="180">
        <v>318.12</v>
      </c>
      <c r="I1273" s="191">
        <v>0.25</v>
      </c>
      <c r="J1273" s="187">
        <f t="shared" si="38"/>
        <v>238.59</v>
      </c>
    </row>
    <row r="1274" spans="1:10" ht="15.75">
      <c r="A1274" s="53">
        <f t="shared" si="39"/>
        <v>1270</v>
      </c>
      <c r="B1274" s="128" t="s">
        <v>203</v>
      </c>
      <c r="C1274" s="142" t="s">
        <v>2626</v>
      </c>
      <c r="D1274" s="142" t="s">
        <v>2627</v>
      </c>
      <c r="E1274" s="142" t="s">
        <v>211</v>
      </c>
      <c r="F1274" s="142"/>
      <c r="G1274" s="142">
        <v>1</v>
      </c>
      <c r="H1274" s="180">
        <v>333.9</v>
      </c>
      <c r="I1274" s="191">
        <v>0.25</v>
      </c>
      <c r="J1274" s="187">
        <f t="shared" si="38"/>
        <v>250.42499999999998</v>
      </c>
    </row>
    <row r="1275" spans="1:10" ht="15.75">
      <c r="A1275" s="53">
        <f t="shared" si="39"/>
        <v>1271</v>
      </c>
      <c r="B1275" s="128" t="s">
        <v>203</v>
      </c>
      <c r="C1275" s="142" t="s">
        <v>2628</v>
      </c>
      <c r="D1275" s="142" t="s">
        <v>2629</v>
      </c>
      <c r="E1275" s="142" t="s">
        <v>211</v>
      </c>
      <c r="F1275" s="142"/>
      <c r="G1275" s="142">
        <v>1</v>
      </c>
      <c r="H1275" s="180">
        <v>333.9</v>
      </c>
      <c r="I1275" s="191">
        <v>0.25</v>
      </c>
      <c r="J1275" s="187">
        <f t="shared" si="38"/>
        <v>250.42499999999998</v>
      </c>
    </row>
    <row r="1276" spans="1:10" ht="15.75">
      <c r="A1276" s="53">
        <f t="shared" si="39"/>
        <v>1272</v>
      </c>
      <c r="B1276" s="128" t="s">
        <v>203</v>
      </c>
      <c r="C1276" s="142" t="s">
        <v>2630</v>
      </c>
      <c r="D1276" s="142" t="s">
        <v>2631</v>
      </c>
      <c r="E1276" s="142" t="s">
        <v>211</v>
      </c>
      <c r="F1276" s="142"/>
      <c r="G1276" s="142">
        <v>1</v>
      </c>
      <c r="H1276" s="180">
        <v>430.34</v>
      </c>
      <c r="I1276" s="191">
        <v>0.25</v>
      </c>
      <c r="J1276" s="187">
        <f t="shared" si="38"/>
        <v>322.755</v>
      </c>
    </row>
    <row r="1277" spans="1:10" ht="15.75">
      <c r="A1277" s="53">
        <f t="shared" si="39"/>
        <v>1273</v>
      </c>
      <c r="B1277" s="128" t="s">
        <v>203</v>
      </c>
      <c r="C1277" s="142" t="s">
        <v>2632</v>
      </c>
      <c r="D1277" s="142" t="s">
        <v>2633</v>
      </c>
      <c r="E1277" s="142" t="s">
        <v>211</v>
      </c>
      <c r="F1277" s="142"/>
      <c r="G1277" s="142">
        <v>1</v>
      </c>
      <c r="H1277" s="180">
        <v>430.34</v>
      </c>
      <c r="I1277" s="191">
        <v>0.25</v>
      </c>
      <c r="J1277" s="187">
        <f t="shared" si="38"/>
        <v>322.755</v>
      </c>
    </row>
    <row r="1278" spans="1:10" ht="15.75">
      <c r="A1278" s="53">
        <f t="shared" si="39"/>
        <v>1274</v>
      </c>
      <c r="B1278" s="128" t="s">
        <v>203</v>
      </c>
      <c r="C1278" s="142" t="s">
        <v>2634</v>
      </c>
      <c r="D1278" s="142" t="s">
        <v>2635</v>
      </c>
      <c r="E1278" s="142" t="s">
        <v>211</v>
      </c>
      <c r="F1278" s="142"/>
      <c r="G1278" s="142">
        <v>1</v>
      </c>
      <c r="H1278" s="180">
        <v>430.34</v>
      </c>
      <c r="I1278" s="191">
        <v>0.25</v>
      </c>
      <c r="J1278" s="187">
        <f t="shared" si="38"/>
        <v>322.755</v>
      </c>
    </row>
    <row r="1279" spans="1:10" ht="15.75">
      <c r="A1279" s="53">
        <f t="shared" si="39"/>
        <v>1275</v>
      </c>
      <c r="B1279" s="128" t="s">
        <v>203</v>
      </c>
      <c r="C1279" s="142" t="s">
        <v>2636</v>
      </c>
      <c r="D1279" s="142" t="s">
        <v>2637</v>
      </c>
      <c r="E1279" s="142" t="s">
        <v>211</v>
      </c>
      <c r="F1279" s="142"/>
      <c r="G1279" s="142">
        <v>1</v>
      </c>
      <c r="H1279" s="180">
        <v>430.34</v>
      </c>
      <c r="I1279" s="191">
        <v>0.25</v>
      </c>
      <c r="J1279" s="187">
        <f t="shared" si="38"/>
        <v>322.755</v>
      </c>
    </row>
    <row r="1280" spans="1:10" ht="15.75">
      <c r="A1280" s="53">
        <f t="shared" si="39"/>
        <v>1276</v>
      </c>
      <c r="B1280" s="128" t="s">
        <v>203</v>
      </c>
      <c r="C1280" s="142" t="s">
        <v>2638</v>
      </c>
      <c r="D1280" s="142" t="s">
        <v>2639</v>
      </c>
      <c r="E1280" s="142" t="s">
        <v>211</v>
      </c>
      <c r="F1280" s="142"/>
      <c r="G1280" s="142">
        <v>1</v>
      </c>
      <c r="H1280" s="180">
        <v>119.1</v>
      </c>
      <c r="I1280" s="191">
        <v>0.25</v>
      </c>
      <c r="J1280" s="187">
        <f t="shared" si="38"/>
        <v>89.324999999999989</v>
      </c>
    </row>
    <row r="1281" spans="1:10" ht="15.75">
      <c r="A1281" s="53">
        <f t="shared" si="39"/>
        <v>1277</v>
      </c>
      <c r="B1281" s="128" t="s">
        <v>203</v>
      </c>
      <c r="C1281" s="142" t="s">
        <v>2640</v>
      </c>
      <c r="D1281" s="142" t="s">
        <v>2641</v>
      </c>
      <c r="E1281" s="142" t="s">
        <v>211</v>
      </c>
      <c r="F1281" s="142"/>
      <c r="G1281" s="142">
        <v>1</v>
      </c>
      <c r="H1281" s="180">
        <v>197.07</v>
      </c>
      <c r="I1281" s="191">
        <v>0.25</v>
      </c>
      <c r="J1281" s="187">
        <f t="shared" si="38"/>
        <v>147.80250000000001</v>
      </c>
    </row>
    <row r="1282" spans="1:10" ht="15.75">
      <c r="A1282" s="53">
        <f t="shared" si="39"/>
        <v>1278</v>
      </c>
      <c r="B1282" s="128" t="s">
        <v>203</v>
      </c>
      <c r="C1282" s="142" t="s">
        <v>2642</v>
      </c>
      <c r="D1282" s="142" t="s">
        <v>2643</v>
      </c>
      <c r="E1282" s="142" t="s">
        <v>211</v>
      </c>
      <c r="F1282" s="142"/>
      <c r="G1282" s="142">
        <v>1</v>
      </c>
      <c r="H1282" s="180">
        <v>197.07</v>
      </c>
      <c r="I1282" s="191">
        <v>0.25</v>
      </c>
      <c r="J1282" s="187">
        <f t="shared" ref="J1282:J1345" si="40">H1282*(1-I1282)</f>
        <v>147.80250000000001</v>
      </c>
    </row>
    <row r="1283" spans="1:10" ht="15.75">
      <c r="A1283" s="53">
        <f t="shared" si="39"/>
        <v>1279</v>
      </c>
      <c r="B1283" s="128" t="s">
        <v>203</v>
      </c>
      <c r="C1283" s="142" t="s">
        <v>2644</v>
      </c>
      <c r="D1283" s="142" t="s">
        <v>2645</v>
      </c>
      <c r="E1283" s="142" t="s">
        <v>211</v>
      </c>
      <c r="F1283" s="142"/>
      <c r="G1283" s="142">
        <v>1</v>
      </c>
      <c r="H1283" s="180">
        <v>198.01</v>
      </c>
      <c r="I1283" s="191">
        <v>0.25</v>
      </c>
      <c r="J1283" s="187">
        <f t="shared" si="40"/>
        <v>148.50749999999999</v>
      </c>
    </row>
    <row r="1284" spans="1:10" ht="15.75">
      <c r="A1284" s="53">
        <f t="shared" si="39"/>
        <v>1280</v>
      </c>
      <c r="B1284" s="128" t="s">
        <v>203</v>
      </c>
      <c r="C1284" s="142" t="s">
        <v>2646</v>
      </c>
      <c r="D1284" s="142" t="s">
        <v>2647</v>
      </c>
      <c r="E1284" s="142" t="s">
        <v>211</v>
      </c>
      <c r="F1284" s="142"/>
      <c r="G1284" s="142">
        <v>1</v>
      </c>
      <c r="H1284" s="180">
        <v>198.01</v>
      </c>
      <c r="I1284" s="191">
        <v>0.25</v>
      </c>
      <c r="J1284" s="187">
        <f t="shared" si="40"/>
        <v>148.50749999999999</v>
      </c>
    </row>
    <row r="1285" spans="1:10" ht="15.75">
      <c r="A1285" s="53">
        <f t="shared" si="39"/>
        <v>1281</v>
      </c>
      <c r="B1285" s="128" t="s">
        <v>203</v>
      </c>
      <c r="C1285" s="142" t="s">
        <v>2648</v>
      </c>
      <c r="D1285" s="142" t="s">
        <v>2649</v>
      </c>
      <c r="E1285" s="142" t="s">
        <v>211</v>
      </c>
      <c r="F1285" s="142"/>
      <c r="G1285" s="142">
        <v>1</v>
      </c>
      <c r="H1285" s="180">
        <v>221.05</v>
      </c>
      <c r="I1285" s="191">
        <v>0.25</v>
      </c>
      <c r="J1285" s="187">
        <f t="shared" si="40"/>
        <v>165.78750000000002</v>
      </c>
    </row>
    <row r="1286" spans="1:10" ht="15.75">
      <c r="A1286" s="53">
        <f t="shared" si="39"/>
        <v>1282</v>
      </c>
      <c r="B1286" s="128" t="s">
        <v>203</v>
      </c>
      <c r="C1286" s="142" t="s">
        <v>2650</v>
      </c>
      <c r="D1286" s="142" t="s">
        <v>2651</v>
      </c>
      <c r="E1286" s="142" t="s">
        <v>211</v>
      </c>
      <c r="F1286" s="142"/>
      <c r="G1286" s="142">
        <v>1</v>
      </c>
      <c r="H1286" s="180">
        <v>221.05</v>
      </c>
      <c r="I1286" s="191">
        <v>0.25</v>
      </c>
      <c r="J1286" s="187">
        <f t="shared" si="40"/>
        <v>165.78750000000002</v>
      </c>
    </row>
    <row r="1287" spans="1:10" ht="15.75">
      <c r="A1287" s="53">
        <f t="shared" ref="A1287:A1350" si="41">A1286+1</f>
        <v>1283</v>
      </c>
      <c r="B1287" s="128" t="s">
        <v>203</v>
      </c>
      <c r="C1287" s="142" t="s">
        <v>2652</v>
      </c>
      <c r="D1287" s="142" t="s">
        <v>2653</v>
      </c>
      <c r="E1287" s="142" t="s">
        <v>211</v>
      </c>
      <c r="F1287" s="142"/>
      <c r="G1287" s="142">
        <v>1</v>
      </c>
      <c r="H1287" s="180">
        <v>119.1</v>
      </c>
      <c r="I1287" s="191">
        <v>0.25</v>
      </c>
      <c r="J1287" s="187">
        <f t="shared" si="40"/>
        <v>89.324999999999989</v>
      </c>
    </row>
    <row r="1288" spans="1:10" ht="15.75">
      <c r="A1288" s="53">
        <f t="shared" si="41"/>
        <v>1284</v>
      </c>
      <c r="B1288" s="128" t="s">
        <v>203</v>
      </c>
      <c r="C1288" s="142" t="s">
        <v>2654</v>
      </c>
      <c r="D1288" s="142" t="s">
        <v>2655</v>
      </c>
      <c r="E1288" s="142" t="s">
        <v>211</v>
      </c>
      <c r="F1288" s="142"/>
      <c r="G1288" s="142">
        <v>1</v>
      </c>
      <c r="H1288" s="180">
        <v>135.03</v>
      </c>
      <c r="I1288" s="191">
        <v>0.25</v>
      </c>
      <c r="J1288" s="187">
        <f t="shared" si="40"/>
        <v>101.27250000000001</v>
      </c>
    </row>
    <row r="1289" spans="1:10" ht="15.75">
      <c r="A1289" s="53">
        <f t="shared" si="41"/>
        <v>1285</v>
      </c>
      <c r="B1289" s="128" t="s">
        <v>203</v>
      </c>
      <c r="C1289" s="142" t="s">
        <v>2656</v>
      </c>
      <c r="D1289" s="142" t="s">
        <v>2657</v>
      </c>
      <c r="E1289" s="142" t="s">
        <v>211</v>
      </c>
      <c r="F1289" s="142"/>
      <c r="G1289" s="142">
        <v>1</v>
      </c>
      <c r="H1289" s="180">
        <v>135.03</v>
      </c>
      <c r="I1289" s="191">
        <v>0.25</v>
      </c>
      <c r="J1289" s="187">
        <f t="shared" si="40"/>
        <v>101.27250000000001</v>
      </c>
    </row>
    <row r="1290" spans="1:10" ht="15.75">
      <c r="A1290" s="53">
        <f t="shared" si="41"/>
        <v>1286</v>
      </c>
      <c r="B1290" s="128" t="s">
        <v>203</v>
      </c>
      <c r="C1290" s="142" t="s">
        <v>2658</v>
      </c>
      <c r="D1290" s="142" t="s">
        <v>2659</v>
      </c>
      <c r="E1290" s="142" t="s">
        <v>211</v>
      </c>
      <c r="F1290" s="142"/>
      <c r="G1290" s="142">
        <v>1</v>
      </c>
      <c r="H1290" s="180">
        <v>123.89</v>
      </c>
      <c r="I1290" s="191">
        <v>0.25</v>
      </c>
      <c r="J1290" s="187">
        <f t="shared" si="40"/>
        <v>92.917500000000004</v>
      </c>
    </row>
    <row r="1291" spans="1:10" ht="15.75">
      <c r="A1291" s="53">
        <f t="shared" si="41"/>
        <v>1287</v>
      </c>
      <c r="B1291" s="128" t="s">
        <v>203</v>
      </c>
      <c r="C1291" s="142" t="s">
        <v>2660</v>
      </c>
      <c r="D1291" s="142" t="s">
        <v>2661</v>
      </c>
      <c r="E1291" s="142" t="s">
        <v>211</v>
      </c>
      <c r="F1291" s="142"/>
      <c r="G1291" s="142">
        <v>1</v>
      </c>
      <c r="H1291" s="180">
        <v>198.69</v>
      </c>
      <c r="I1291" s="191">
        <v>0.25</v>
      </c>
      <c r="J1291" s="187">
        <f t="shared" si="40"/>
        <v>149.01749999999998</v>
      </c>
    </row>
    <row r="1292" spans="1:10" ht="15.75">
      <c r="A1292" s="53">
        <f t="shared" si="41"/>
        <v>1288</v>
      </c>
      <c r="B1292" s="128" t="s">
        <v>203</v>
      </c>
      <c r="C1292" s="142" t="s">
        <v>2662</v>
      </c>
      <c r="D1292" s="142" t="s">
        <v>2663</v>
      </c>
      <c r="E1292" s="142" t="s">
        <v>211</v>
      </c>
      <c r="F1292" s="142"/>
      <c r="G1292" s="142">
        <v>1</v>
      </c>
      <c r="H1292" s="180">
        <v>198.69</v>
      </c>
      <c r="I1292" s="191">
        <v>0.25</v>
      </c>
      <c r="J1292" s="187">
        <f t="shared" si="40"/>
        <v>149.01749999999998</v>
      </c>
    </row>
    <row r="1293" spans="1:10" ht="15.75">
      <c r="A1293" s="53">
        <f t="shared" si="41"/>
        <v>1289</v>
      </c>
      <c r="B1293" s="128" t="s">
        <v>203</v>
      </c>
      <c r="C1293" s="142" t="s">
        <v>2664</v>
      </c>
      <c r="D1293" s="142" t="s">
        <v>2665</v>
      </c>
      <c r="E1293" s="142" t="s">
        <v>211</v>
      </c>
      <c r="F1293" s="142"/>
      <c r="G1293" s="142">
        <v>1</v>
      </c>
      <c r="H1293" s="180">
        <v>242.84</v>
      </c>
      <c r="I1293" s="191">
        <v>0.25</v>
      </c>
      <c r="J1293" s="187">
        <f t="shared" si="40"/>
        <v>182.13</v>
      </c>
    </row>
    <row r="1294" spans="1:10" ht="15.75">
      <c r="A1294" s="53">
        <f t="shared" si="41"/>
        <v>1290</v>
      </c>
      <c r="B1294" s="128" t="s">
        <v>203</v>
      </c>
      <c r="C1294" s="142" t="s">
        <v>2666</v>
      </c>
      <c r="D1294" s="142" t="s">
        <v>2667</v>
      </c>
      <c r="E1294" s="142" t="s">
        <v>211</v>
      </c>
      <c r="F1294" s="142"/>
      <c r="G1294" s="142">
        <v>1</v>
      </c>
      <c r="H1294" s="180">
        <v>242.84</v>
      </c>
      <c r="I1294" s="191">
        <v>0.25</v>
      </c>
      <c r="J1294" s="187">
        <f t="shared" si="40"/>
        <v>182.13</v>
      </c>
    </row>
    <row r="1295" spans="1:10" ht="15.75">
      <c r="A1295" s="53">
        <f t="shared" si="41"/>
        <v>1291</v>
      </c>
      <c r="B1295" s="128" t="s">
        <v>203</v>
      </c>
      <c r="C1295" s="142" t="s">
        <v>2668</v>
      </c>
      <c r="D1295" s="142" t="s">
        <v>2669</v>
      </c>
      <c r="E1295" s="142" t="s">
        <v>211</v>
      </c>
      <c r="F1295" s="142"/>
      <c r="G1295" s="142">
        <v>1</v>
      </c>
      <c r="H1295" s="180">
        <v>242.84</v>
      </c>
      <c r="I1295" s="191">
        <v>0.25</v>
      </c>
      <c r="J1295" s="187">
        <f t="shared" si="40"/>
        <v>182.13</v>
      </c>
    </row>
    <row r="1296" spans="1:10" ht="15.75">
      <c r="A1296" s="53">
        <f t="shared" si="41"/>
        <v>1292</v>
      </c>
      <c r="B1296" s="128" t="s">
        <v>203</v>
      </c>
      <c r="C1296" s="142" t="s">
        <v>2670</v>
      </c>
      <c r="D1296" s="142" t="s">
        <v>2671</v>
      </c>
      <c r="E1296" s="142" t="s">
        <v>211</v>
      </c>
      <c r="F1296" s="142"/>
      <c r="G1296" s="142">
        <v>1</v>
      </c>
      <c r="H1296" s="180">
        <v>242.84</v>
      </c>
      <c r="I1296" s="191">
        <v>0.25</v>
      </c>
      <c r="J1296" s="187">
        <f t="shared" si="40"/>
        <v>182.13</v>
      </c>
    </row>
    <row r="1297" spans="1:10" ht="15.75">
      <c r="A1297" s="53">
        <f t="shared" si="41"/>
        <v>1293</v>
      </c>
      <c r="B1297" s="128" t="s">
        <v>203</v>
      </c>
      <c r="C1297" s="142" t="s">
        <v>2672</v>
      </c>
      <c r="D1297" s="142" t="s">
        <v>2673</v>
      </c>
      <c r="E1297" s="142" t="s">
        <v>211</v>
      </c>
      <c r="F1297" s="142"/>
      <c r="G1297" s="142">
        <v>1</v>
      </c>
      <c r="H1297" s="180">
        <v>233.2</v>
      </c>
      <c r="I1297" s="191">
        <v>0.25</v>
      </c>
      <c r="J1297" s="187">
        <f t="shared" si="40"/>
        <v>174.89999999999998</v>
      </c>
    </row>
    <row r="1298" spans="1:10" ht="15.75">
      <c r="A1298" s="53">
        <f t="shared" si="41"/>
        <v>1294</v>
      </c>
      <c r="B1298" s="128" t="s">
        <v>203</v>
      </c>
      <c r="C1298" s="142" t="s">
        <v>2674</v>
      </c>
      <c r="D1298" s="142" t="s">
        <v>2675</v>
      </c>
      <c r="E1298" s="142" t="s">
        <v>211</v>
      </c>
      <c r="F1298" s="142"/>
      <c r="G1298" s="142">
        <v>1</v>
      </c>
      <c r="H1298" s="180">
        <v>404.32</v>
      </c>
      <c r="I1298" s="191">
        <v>0.25</v>
      </c>
      <c r="J1298" s="187">
        <f t="shared" si="40"/>
        <v>303.24</v>
      </c>
    </row>
    <row r="1299" spans="1:10" ht="15.75">
      <c r="A1299" s="53">
        <f t="shared" si="41"/>
        <v>1295</v>
      </c>
      <c r="B1299" s="128" t="s">
        <v>203</v>
      </c>
      <c r="C1299" s="142" t="s">
        <v>2676</v>
      </c>
      <c r="D1299" s="142" t="s">
        <v>2677</v>
      </c>
      <c r="E1299" s="142" t="s">
        <v>211</v>
      </c>
      <c r="F1299" s="142"/>
      <c r="G1299" s="142">
        <v>1</v>
      </c>
      <c r="H1299" s="180">
        <v>404.32</v>
      </c>
      <c r="I1299" s="191">
        <v>0.25</v>
      </c>
      <c r="J1299" s="187">
        <f t="shared" si="40"/>
        <v>303.24</v>
      </c>
    </row>
    <row r="1300" spans="1:10" ht="15.75">
      <c r="A1300" s="53">
        <f t="shared" si="41"/>
        <v>1296</v>
      </c>
      <c r="B1300" s="128" t="s">
        <v>203</v>
      </c>
      <c r="C1300" s="142" t="s">
        <v>2678</v>
      </c>
      <c r="D1300" s="142" t="s">
        <v>2679</v>
      </c>
      <c r="E1300" s="142" t="s">
        <v>211</v>
      </c>
      <c r="F1300" s="142"/>
      <c r="G1300" s="142">
        <v>1</v>
      </c>
      <c r="H1300" s="180">
        <v>406.94</v>
      </c>
      <c r="I1300" s="191">
        <v>0.25</v>
      </c>
      <c r="J1300" s="187">
        <f t="shared" si="40"/>
        <v>305.20499999999998</v>
      </c>
    </row>
    <row r="1301" spans="1:10" ht="15.75">
      <c r="A1301" s="53">
        <f t="shared" si="41"/>
        <v>1297</v>
      </c>
      <c r="B1301" s="128" t="s">
        <v>203</v>
      </c>
      <c r="C1301" s="142" t="s">
        <v>2680</v>
      </c>
      <c r="D1301" s="142" t="s">
        <v>2681</v>
      </c>
      <c r="E1301" s="142" t="s">
        <v>211</v>
      </c>
      <c r="F1301" s="142"/>
      <c r="G1301" s="142">
        <v>1</v>
      </c>
      <c r="H1301" s="180">
        <v>406.94</v>
      </c>
      <c r="I1301" s="191">
        <v>0.25</v>
      </c>
      <c r="J1301" s="187">
        <f t="shared" si="40"/>
        <v>305.20499999999998</v>
      </c>
    </row>
    <row r="1302" spans="1:10" ht="15.75">
      <c r="A1302" s="53">
        <f t="shared" si="41"/>
        <v>1298</v>
      </c>
      <c r="B1302" s="128" t="s">
        <v>203</v>
      </c>
      <c r="C1302" s="142" t="s">
        <v>2682</v>
      </c>
      <c r="D1302" s="142" t="s">
        <v>2683</v>
      </c>
      <c r="E1302" s="142" t="s">
        <v>211</v>
      </c>
      <c r="F1302" s="142"/>
      <c r="G1302" s="142">
        <v>1</v>
      </c>
      <c r="H1302" s="180">
        <v>123.89</v>
      </c>
      <c r="I1302" s="191">
        <v>0.25</v>
      </c>
      <c r="J1302" s="187">
        <f t="shared" si="40"/>
        <v>92.917500000000004</v>
      </c>
    </row>
    <row r="1303" spans="1:10" ht="15.75">
      <c r="A1303" s="53">
        <f t="shared" si="41"/>
        <v>1299</v>
      </c>
      <c r="B1303" s="128" t="s">
        <v>203</v>
      </c>
      <c r="C1303" s="142" t="s">
        <v>2684</v>
      </c>
      <c r="D1303" s="142" t="s">
        <v>2685</v>
      </c>
      <c r="E1303" s="142" t="s">
        <v>211</v>
      </c>
      <c r="F1303" s="142"/>
      <c r="G1303" s="142">
        <v>1</v>
      </c>
      <c r="H1303" s="180">
        <v>139.61000000000001</v>
      </c>
      <c r="I1303" s="191">
        <v>0.25</v>
      </c>
      <c r="J1303" s="187">
        <f t="shared" si="40"/>
        <v>104.70750000000001</v>
      </c>
    </row>
    <row r="1304" spans="1:10" ht="15.75">
      <c r="A1304" s="53">
        <f t="shared" si="41"/>
        <v>1300</v>
      </c>
      <c r="B1304" s="128" t="s">
        <v>203</v>
      </c>
      <c r="C1304" s="142" t="s">
        <v>2686</v>
      </c>
      <c r="D1304" s="142" t="s">
        <v>2687</v>
      </c>
      <c r="E1304" s="142" t="s">
        <v>211</v>
      </c>
      <c r="F1304" s="142"/>
      <c r="G1304" s="142">
        <v>1</v>
      </c>
      <c r="H1304" s="180">
        <v>139.61000000000001</v>
      </c>
      <c r="I1304" s="191">
        <v>0.25</v>
      </c>
      <c r="J1304" s="187">
        <f t="shared" si="40"/>
        <v>104.70750000000001</v>
      </c>
    </row>
    <row r="1305" spans="1:10" ht="15.75">
      <c r="A1305" s="53">
        <f t="shared" si="41"/>
        <v>1301</v>
      </c>
      <c r="B1305" s="128" t="s">
        <v>203</v>
      </c>
      <c r="C1305" s="142" t="s">
        <v>2688</v>
      </c>
      <c r="D1305" s="142" t="s">
        <v>2689</v>
      </c>
      <c r="E1305" s="142" t="s">
        <v>211</v>
      </c>
      <c r="F1305" s="142"/>
      <c r="G1305" s="142">
        <v>1</v>
      </c>
      <c r="H1305" s="180">
        <v>236.65</v>
      </c>
      <c r="I1305" s="191">
        <v>0.25</v>
      </c>
      <c r="J1305" s="187">
        <f t="shared" si="40"/>
        <v>177.48750000000001</v>
      </c>
    </row>
    <row r="1306" spans="1:10" ht="15.75">
      <c r="A1306" s="53">
        <f t="shared" si="41"/>
        <v>1302</v>
      </c>
      <c r="B1306" s="128" t="s">
        <v>203</v>
      </c>
      <c r="C1306" s="142" t="s">
        <v>2690</v>
      </c>
      <c r="D1306" s="142" t="s">
        <v>2691</v>
      </c>
      <c r="E1306" s="142" t="s">
        <v>211</v>
      </c>
      <c r="F1306" s="142"/>
      <c r="G1306" s="142">
        <v>1</v>
      </c>
      <c r="H1306" s="180">
        <v>250.94</v>
      </c>
      <c r="I1306" s="191">
        <v>0.25</v>
      </c>
      <c r="J1306" s="187">
        <f t="shared" si="40"/>
        <v>188.20499999999998</v>
      </c>
    </row>
    <row r="1307" spans="1:10" ht="15.75">
      <c r="A1307" s="53">
        <f t="shared" si="41"/>
        <v>1303</v>
      </c>
      <c r="B1307" s="128" t="s">
        <v>203</v>
      </c>
      <c r="C1307" s="142" t="s">
        <v>2692</v>
      </c>
      <c r="D1307" s="142" t="s">
        <v>2693</v>
      </c>
      <c r="E1307" s="142" t="s">
        <v>211</v>
      </c>
      <c r="F1307" s="142"/>
      <c r="G1307" s="142">
        <v>1</v>
      </c>
      <c r="H1307" s="180">
        <v>236.65</v>
      </c>
      <c r="I1307" s="191">
        <v>0.25</v>
      </c>
      <c r="J1307" s="187">
        <f t="shared" si="40"/>
        <v>177.48750000000001</v>
      </c>
    </row>
    <row r="1308" spans="1:10" ht="15.75">
      <c r="A1308" s="53">
        <f t="shared" si="41"/>
        <v>1304</v>
      </c>
      <c r="B1308" s="128" t="s">
        <v>203</v>
      </c>
      <c r="C1308" s="142" t="s">
        <v>2694</v>
      </c>
      <c r="D1308" s="142" t="s">
        <v>2695</v>
      </c>
      <c r="E1308" s="142" t="s">
        <v>211</v>
      </c>
      <c r="F1308" s="142"/>
      <c r="G1308" s="142">
        <v>1</v>
      </c>
      <c r="H1308" s="180">
        <v>293.01</v>
      </c>
      <c r="I1308" s="191">
        <v>0.25</v>
      </c>
      <c r="J1308" s="187">
        <f t="shared" si="40"/>
        <v>219.75749999999999</v>
      </c>
    </row>
    <row r="1309" spans="1:10" ht="15.75">
      <c r="A1309" s="53">
        <f t="shared" si="41"/>
        <v>1305</v>
      </c>
      <c r="B1309" s="128" t="s">
        <v>203</v>
      </c>
      <c r="C1309" s="142" t="s">
        <v>2696</v>
      </c>
      <c r="D1309" s="142" t="s">
        <v>2697</v>
      </c>
      <c r="E1309" s="142" t="s">
        <v>211</v>
      </c>
      <c r="F1309" s="142"/>
      <c r="G1309" s="142">
        <v>1</v>
      </c>
      <c r="H1309" s="180">
        <v>293.01</v>
      </c>
      <c r="I1309" s="191">
        <v>0.25</v>
      </c>
      <c r="J1309" s="187">
        <f t="shared" si="40"/>
        <v>219.75749999999999</v>
      </c>
    </row>
    <row r="1310" spans="1:10" ht="15.75">
      <c r="A1310" s="53">
        <f t="shared" si="41"/>
        <v>1306</v>
      </c>
      <c r="B1310" s="128" t="s">
        <v>203</v>
      </c>
      <c r="C1310" s="142" t="s">
        <v>2698</v>
      </c>
      <c r="D1310" s="142" t="s">
        <v>2699</v>
      </c>
      <c r="E1310" s="142" t="s">
        <v>211</v>
      </c>
      <c r="F1310" s="142"/>
      <c r="G1310" s="142">
        <v>1</v>
      </c>
      <c r="H1310" s="180">
        <v>237.45</v>
      </c>
      <c r="I1310" s="191">
        <v>0.25</v>
      </c>
      <c r="J1310" s="187">
        <f t="shared" si="40"/>
        <v>178.08749999999998</v>
      </c>
    </row>
    <row r="1311" spans="1:10" ht="15.75">
      <c r="A1311" s="53">
        <f t="shared" si="41"/>
        <v>1307</v>
      </c>
      <c r="B1311" s="128" t="s">
        <v>203</v>
      </c>
      <c r="C1311" s="142" t="s">
        <v>2700</v>
      </c>
      <c r="D1311" s="142" t="s">
        <v>2701</v>
      </c>
      <c r="E1311" s="142" t="s">
        <v>211</v>
      </c>
      <c r="F1311" s="142"/>
      <c r="G1311" s="142">
        <v>1</v>
      </c>
      <c r="H1311" s="180">
        <v>237.45</v>
      </c>
      <c r="I1311" s="191">
        <v>0.25</v>
      </c>
      <c r="J1311" s="187">
        <f t="shared" si="40"/>
        <v>178.08749999999998</v>
      </c>
    </row>
    <row r="1312" spans="1:10" ht="15.75">
      <c r="A1312" s="53">
        <f t="shared" si="41"/>
        <v>1308</v>
      </c>
      <c r="B1312" s="128" t="s">
        <v>203</v>
      </c>
      <c r="C1312" s="142" t="s">
        <v>2702</v>
      </c>
      <c r="D1312" s="142" t="s">
        <v>2703</v>
      </c>
      <c r="E1312" s="142" t="s">
        <v>211</v>
      </c>
      <c r="F1312" s="142"/>
      <c r="G1312" s="142">
        <v>1</v>
      </c>
      <c r="H1312" s="180">
        <v>114.91</v>
      </c>
      <c r="I1312" s="191">
        <v>0.25</v>
      </c>
      <c r="J1312" s="187">
        <f t="shared" si="40"/>
        <v>86.182500000000005</v>
      </c>
    </row>
    <row r="1313" spans="1:10" ht="15.75">
      <c r="A1313" s="53">
        <f t="shared" si="41"/>
        <v>1309</v>
      </c>
      <c r="B1313" s="128" t="s">
        <v>203</v>
      </c>
      <c r="C1313" s="142" t="s">
        <v>2704</v>
      </c>
      <c r="D1313" s="142" t="s">
        <v>2705</v>
      </c>
      <c r="E1313" s="142" t="s">
        <v>211</v>
      </c>
      <c r="F1313" s="142"/>
      <c r="G1313" s="142">
        <v>1</v>
      </c>
      <c r="H1313" s="180">
        <v>282.79000000000002</v>
      </c>
      <c r="I1313" s="191">
        <v>0.25</v>
      </c>
      <c r="J1313" s="187">
        <f t="shared" si="40"/>
        <v>212.09250000000003</v>
      </c>
    </row>
    <row r="1314" spans="1:10" ht="15.75">
      <c r="A1314" s="53">
        <f t="shared" si="41"/>
        <v>1310</v>
      </c>
      <c r="B1314" s="128" t="s">
        <v>203</v>
      </c>
      <c r="C1314" s="142" t="s">
        <v>2706</v>
      </c>
      <c r="D1314" s="142" t="s">
        <v>2707</v>
      </c>
      <c r="E1314" s="142" t="s">
        <v>211</v>
      </c>
      <c r="F1314" s="142"/>
      <c r="G1314" s="142">
        <v>1</v>
      </c>
      <c r="H1314" s="180">
        <v>282.79000000000002</v>
      </c>
      <c r="I1314" s="191">
        <v>0.25</v>
      </c>
      <c r="J1314" s="187">
        <f t="shared" si="40"/>
        <v>212.09250000000003</v>
      </c>
    </row>
    <row r="1315" spans="1:10" ht="15.75">
      <c r="A1315" s="53">
        <f t="shared" si="41"/>
        <v>1311</v>
      </c>
      <c r="B1315" s="128" t="s">
        <v>203</v>
      </c>
      <c r="C1315" s="142" t="s">
        <v>2708</v>
      </c>
      <c r="D1315" s="142" t="s">
        <v>2709</v>
      </c>
      <c r="E1315" s="142" t="s">
        <v>211</v>
      </c>
      <c r="F1315" s="142"/>
      <c r="G1315" s="142">
        <v>1</v>
      </c>
      <c r="H1315" s="180">
        <v>214.27</v>
      </c>
      <c r="I1315" s="191">
        <v>0.25</v>
      </c>
      <c r="J1315" s="187">
        <f t="shared" si="40"/>
        <v>160.70250000000001</v>
      </c>
    </row>
    <row r="1316" spans="1:10" ht="15.75">
      <c r="A1316" s="53">
        <f t="shared" si="41"/>
        <v>1312</v>
      </c>
      <c r="B1316" s="128" t="s">
        <v>203</v>
      </c>
      <c r="C1316" s="142" t="s">
        <v>2710</v>
      </c>
      <c r="D1316" s="142" t="s">
        <v>2711</v>
      </c>
      <c r="E1316" s="142" t="s">
        <v>211</v>
      </c>
      <c r="F1316" s="142"/>
      <c r="G1316" s="142">
        <v>1</v>
      </c>
      <c r="H1316" s="180">
        <v>214.27</v>
      </c>
      <c r="I1316" s="191">
        <v>0.25</v>
      </c>
      <c r="J1316" s="187">
        <f t="shared" si="40"/>
        <v>160.70250000000001</v>
      </c>
    </row>
    <row r="1317" spans="1:10" ht="15.75">
      <c r="A1317" s="53">
        <f t="shared" si="41"/>
        <v>1313</v>
      </c>
      <c r="B1317" s="128" t="s">
        <v>203</v>
      </c>
      <c r="C1317" s="142" t="s">
        <v>2712</v>
      </c>
      <c r="D1317" s="142" t="s">
        <v>2713</v>
      </c>
      <c r="E1317" s="142" t="s">
        <v>211</v>
      </c>
      <c r="F1317" s="142"/>
      <c r="G1317" s="142">
        <v>1</v>
      </c>
      <c r="H1317" s="180">
        <v>291.67</v>
      </c>
      <c r="I1317" s="191">
        <v>0.25</v>
      </c>
      <c r="J1317" s="187">
        <f t="shared" si="40"/>
        <v>218.7525</v>
      </c>
    </row>
    <row r="1318" spans="1:10" ht="15.75">
      <c r="A1318" s="53">
        <f t="shared" si="41"/>
        <v>1314</v>
      </c>
      <c r="B1318" s="128" t="s">
        <v>203</v>
      </c>
      <c r="C1318" s="142" t="s">
        <v>2714</v>
      </c>
      <c r="D1318" s="142" t="s">
        <v>2715</v>
      </c>
      <c r="E1318" s="142" t="s">
        <v>211</v>
      </c>
      <c r="F1318" s="142"/>
      <c r="G1318" s="142">
        <v>1</v>
      </c>
      <c r="H1318" s="180">
        <v>281.12</v>
      </c>
      <c r="I1318" s="191">
        <v>0.25</v>
      </c>
      <c r="J1318" s="187">
        <f t="shared" si="40"/>
        <v>210.84</v>
      </c>
    </row>
    <row r="1319" spans="1:10" ht="15.75">
      <c r="A1319" s="53">
        <f t="shared" si="41"/>
        <v>1315</v>
      </c>
      <c r="B1319" s="128" t="s">
        <v>203</v>
      </c>
      <c r="C1319" s="142" t="s">
        <v>2716</v>
      </c>
      <c r="D1319" s="142" t="s">
        <v>2717</v>
      </c>
      <c r="E1319" s="142" t="s">
        <v>211</v>
      </c>
      <c r="F1319" s="142"/>
      <c r="G1319" s="142">
        <v>1</v>
      </c>
      <c r="H1319" s="180">
        <v>57.13</v>
      </c>
      <c r="I1319" s="191">
        <v>0.25</v>
      </c>
      <c r="J1319" s="187">
        <f t="shared" si="40"/>
        <v>42.847500000000004</v>
      </c>
    </row>
    <row r="1320" spans="1:10" ht="15.75">
      <c r="A1320" s="53">
        <f t="shared" si="41"/>
        <v>1316</v>
      </c>
      <c r="B1320" s="128" t="s">
        <v>203</v>
      </c>
      <c r="C1320" s="142" t="s">
        <v>2718</v>
      </c>
      <c r="D1320" s="142" t="s">
        <v>2719</v>
      </c>
      <c r="E1320" s="142" t="s">
        <v>211</v>
      </c>
      <c r="F1320" s="142"/>
      <c r="G1320" s="142">
        <v>1</v>
      </c>
      <c r="H1320" s="180">
        <v>124.43</v>
      </c>
      <c r="I1320" s="191">
        <v>0.25</v>
      </c>
      <c r="J1320" s="187">
        <f t="shared" si="40"/>
        <v>93.322500000000005</v>
      </c>
    </row>
    <row r="1321" spans="1:10" ht="15.75">
      <c r="A1321" s="53">
        <f t="shared" si="41"/>
        <v>1317</v>
      </c>
      <c r="B1321" s="128" t="s">
        <v>203</v>
      </c>
      <c r="C1321" s="142" t="s">
        <v>2720</v>
      </c>
      <c r="D1321" s="142" t="s">
        <v>2721</v>
      </c>
      <c r="E1321" s="142" t="s">
        <v>211</v>
      </c>
      <c r="F1321" s="142"/>
      <c r="G1321" s="142">
        <v>1</v>
      </c>
      <c r="H1321" s="180">
        <v>92.33</v>
      </c>
      <c r="I1321" s="191">
        <v>0.25</v>
      </c>
      <c r="J1321" s="187">
        <f t="shared" si="40"/>
        <v>69.247500000000002</v>
      </c>
    </row>
    <row r="1322" spans="1:10" ht="15.75">
      <c r="A1322" s="53">
        <f t="shared" si="41"/>
        <v>1318</v>
      </c>
      <c r="B1322" s="128" t="s">
        <v>203</v>
      </c>
      <c r="C1322" s="142" t="s">
        <v>2722</v>
      </c>
      <c r="D1322" s="142" t="s">
        <v>2723</v>
      </c>
      <c r="E1322" s="142" t="s">
        <v>211</v>
      </c>
      <c r="F1322" s="142"/>
      <c r="G1322" s="142">
        <v>1</v>
      </c>
      <c r="H1322" s="180">
        <v>89.93</v>
      </c>
      <c r="I1322" s="191">
        <v>0.25</v>
      </c>
      <c r="J1322" s="187">
        <f t="shared" si="40"/>
        <v>67.447500000000005</v>
      </c>
    </row>
    <row r="1323" spans="1:10" ht="15.75">
      <c r="A1323" s="53">
        <f t="shared" si="41"/>
        <v>1319</v>
      </c>
      <c r="B1323" s="128" t="s">
        <v>203</v>
      </c>
      <c r="C1323" s="142" t="s">
        <v>2724</v>
      </c>
      <c r="D1323" s="142" t="s">
        <v>2725</v>
      </c>
      <c r="E1323" s="142" t="s">
        <v>211</v>
      </c>
      <c r="F1323" s="142"/>
      <c r="G1323" s="142">
        <v>1</v>
      </c>
      <c r="H1323" s="180">
        <v>89.93</v>
      </c>
      <c r="I1323" s="191">
        <v>0.25</v>
      </c>
      <c r="J1323" s="187">
        <f t="shared" si="40"/>
        <v>67.447500000000005</v>
      </c>
    </row>
    <row r="1324" spans="1:10" ht="15.75">
      <c r="A1324" s="53">
        <f t="shared" si="41"/>
        <v>1320</v>
      </c>
      <c r="B1324" s="128" t="s">
        <v>203</v>
      </c>
      <c r="C1324" s="142" t="s">
        <v>2726</v>
      </c>
      <c r="D1324" s="142" t="s">
        <v>2727</v>
      </c>
      <c r="E1324" s="142" t="s">
        <v>211</v>
      </c>
      <c r="F1324" s="142"/>
      <c r="G1324" s="142">
        <v>1</v>
      </c>
      <c r="H1324" s="180">
        <v>114.62</v>
      </c>
      <c r="I1324" s="191">
        <v>0.25</v>
      </c>
      <c r="J1324" s="187">
        <f t="shared" si="40"/>
        <v>85.965000000000003</v>
      </c>
    </row>
    <row r="1325" spans="1:10" ht="15.75">
      <c r="A1325" s="53">
        <f t="shared" si="41"/>
        <v>1321</v>
      </c>
      <c r="B1325" s="128" t="s">
        <v>203</v>
      </c>
      <c r="C1325" s="142" t="s">
        <v>2728</v>
      </c>
      <c r="D1325" s="142" t="s">
        <v>2729</v>
      </c>
      <c r="E1325" s="142" t="s">
        <v>211</v>
      </c>
      <c r="F1325" s="142"/>
      <c r="G1325" s="142">
        <v>1</v>
      </c>
      <c r="H1325" s="180">
        <v>114.81</v>
      </c>
      <c r="I1325" s="191">
        <v>0.25</v>
      </c>
      <c r="J1325" s="187">
        <f t="shared" si="40"/>
        <v>86.107500000000002</v>
      </c>
    </row>
    <row r="1326" spans="1:10" ht="15.75">
      <c r="A1326" s="53">
        <f t="shared" si="41"/>
        <v>1322</v>
      </c>
      <c r="B1326" s="128" t="s">
        <v>203</v>
      </c>
      <c r="C1326" s="142" t="s">
        <v>2730</v>
      </c>
      <c r="D1326" s="142" t="s">
        <v>2731</v>
      </c>
      <c r="E1326" s="142" t="s">
        <v>211</v>
      </c>
      <c r="F1326" s="142"/>
      <c r="G1326" s="142">
        <v>1</v>
      </c>
      <c r="H1326" s="180">
        <v>143.79</v>
      </c>
      <c r="I1326" s="191">
        <v>0.25</v>
      </c>
      <c r="J1326" s="187">
        <f t="shared" si="40"/>
        <v>107.8425</v>
      </c>
    </row>
    <row r="1327" spans="1:10" ht="15.75">
      <c r="A1327" s="53">
        <f t="shared" si="41"/>
        <v>1323</v>
      </c>
      <c r="B1327" s="128" t="s">
        <v>203</v>
      </c>
      <c r="C1327" s="142" t="s">
        <v>2732</v>
      </c>
      <c r="D1327" s="142" t="s">
        <v>2733</v>
      </c>
      <c r="E1327" s="142" t="s">
        <v>211</v>
      </c>
      <c r="F1327" s="142"/>
      <c r="G1327" s="142">
        <v>1</v>
      </c>
      <c r="H1327" s="180">
        <v>143.79</v>
      </c>
      <c r="I1327" s="191">
        <v>0.25</v>
      </c>
      <c r="J1327" s="187">
        <f t="shared" si="40"/>
        <v>107.8425</v>
      </c>
    </row>
    <row r="1328" spans="1:10" ht="15.75">
      <c r="A1328" s="53">
        <f t="shared" si="41"/>
        <v>1324</v>
      </c>
      <c r="B1328" s="128" t="s">
        <v>203</v>
      </c>
      <c r="C1328" s="142" t="s">
        <v>2734</v>
      </c>
      <c r="D1328" s="142" t="s">
        <v>2735</v>
      </c>
      <c r="E1328" s="142" t="s">
        <v>211</v>
      </c>
      <c r="F1328" s="142"/>
      <c r="G1328" s="142">
        <v>1</v>
      </c>
      <c r="H1328" s="180">
        <v>163.36000000000001</v>
      </c>
      <c r="I1328" s="191">
        <v>0.25</v>
      </c>
      <c r="J1328" s="187">
        <f t="shared" si="40"/>
        <v>122.52000000000001</v>
      </c>
    </row>
    <row r="1329" spans="1:10" ht="15.75">
      <c r="A1329" s="53">
        <f t="shared" si="41"/>
        <v>1325</v>
      </c>
      <c r="B1329" s="128" t="s">
        <v>203</v>
      </c>
      <c r="C1329" s="142" t="s">
        <v>2736</v>
      </c>
      <c r="D1329" s="142" t="s">
        <v>2737</v>
      </c>
      <c r="E1329" s="142" t="s">
        <v>211</v>
      </c>
      <c r="F1329" s="142"/>
      <c r="G1329" s="142">
        <v>1</v>
      </c>
      <c r="H1329" s="180">
        <v>163.36000000000001</v>
      </c>
      <c r="I1329" s="191">
        <v>0.25</v>
      </c>
      <c r="J1329" s="187">
        <f t="shared" si="40"/>
        <v>122.52000000000001</v>
      </c>
    </row>
    <row r="1330" spans="1:10" ht="15.75">
      <c r="A1330" s="53">
        <f t="shared" si="41"/>
        <v>1326</v>
      </c>
      <c r="B1330" s="128" t="s">
        <v>203</v>
      </c>
      <c r="C1330" s="142" t="s">
        <v>2738</v>
      </c>
      <c r="D1330" s="142" t="s">
        <v>2739</v>
      </c>
      <c r="E1330" s="142" t="s">
        <v>211</v>
      </c>
      <c r="F1330" s="142"/>
      <c r="G1330" s="142">
        <v>1</v>
      </c>
      <c r="H1330" s="180">
        <v>448.38</v>
      </c>
      <c r="I1330" s="191">
        <v>0.25</v>
      </c>
      <c r="J1330" s="187">
        <f t="shared" si="40"/>
        <v>336.28499999999997</v>
      </c>
    </row>
    <row r="1331" spans="1:10" ht="15.75">
      <c r="A1331" s="53">
        <f t="shared" si="41"/>
        <v>1327</v>
      </c>
      <c r="B1331" s="128" t="s">
        <v>203</v>
      </c>
      <c r="C1331" s="142" t="s">
        <v>2740</v>
      </c>
      <c r="D1331" s="142" t="s">
        <v>2741</v>
      </c>
      <c r="E1331" s="142" t="s">
        <v>211</v>
      </c>
      <c r="F1331" s="142"/>
      <c r="G1331" s="142">
        <v>1</v>
      </c>
      <c r="H1331" s="180">
        <v>369.05</v>
      </c>
      <c r="I1331" s="191">
        <v>0.25</v>
      </c>
      <c r="J1331" s="187">
        <f t="shared" si="40"/>
        <v>276.78750000000002</v>
      </c>
    </row>
    <row r="1332" spans="1:10" ht="15.75">
      <c r="A1332" s="53">
        <f t="shared" si="41"/>
        <v>1328</v>
      </c>
      <c r="B1332" s="128" t="s">
        <v>203</v>
      </c>
      <c r="C1332" s="142" t="s">
        <v>2742</v>
      </c>
      <c r="D1332" s="142" t="s">
        <v>2743</v>
      </c>
      <c r="E1332" s="142" t="s">
        <v>211</v>
      </c>
      <c r="F1332" s="142"/>
      <c r="G1332" s="142">
        <v>1</v>
      </c>
      <c r="H1332" s="180">
        <v>35.840000000000003</v>
      </c>
      <c r="I1332" s="191">
        <v>0.25</v>
      </c>
      <c r="J1332" s="187">
        <f t="shared" si="40"/>
        <v>26.880000000000003</v>
      </c>
    </row>
    <row r="1333" spans="1:10" ht="15.75">
      <c r="A1333" s="53">
        <f t="shared" si="41"/>
        <v>1329</v>
      </c>
      <c r="B1333" s="128" t="s">
        <v>203</v>
      </c>
      <c r="C1333" s="142" t="s">
        <v>2744</v>
      </c>
      <c r="D1333" s="142" t="s">
        <v>2745</v>
      </c>
      <c r="E1333" s="142" t="s">
        <v>211</v>
      </c>
      <c r="F1333" s="142"/>
      <c r="G1333" s="142">
        <v>1</v>
      </c>
      <c r="H1333" s="180">
        <v>35.840000000000003</v>
      </c>
      <c r="I1333" s="191">
        <v>0.25</v>
      </c>
      <c r="J1333" s="187">
        <f t="shared" si="40"/>
        <v>26.880000000000003</v>
      </c>
    </row>
    <row r="1334" spans="1:10" ht="15.75">
      <c r="A1334" s="53">
        <f t="shared" si="41"/>
        <v>1330</v>
      </c>
      <c r="B1334" s="128" t="s">
        <v>203</v>
      </c>
      <c r="C1334" s="142" t="s">
        <v>2746</v>
      </c>
      <c r="D1334" s="142" t="s">
        <v>2747</v>
      </c>
      <c r="E1334" s="142" t="s">
        <v>211</v>
      </c>
      <c r="F1334" s="142"/>
      <c r="G1334" s="142">
        <v>1</v>
      </c>
      <c r="H1334" s="180">
        <v>20.41</v>
      </c>
      <c r="I1334" s="191">
        <v>0.25</v>
      </c>
      <c r="J1334" s="187">
        <f t="shared" si="40"/>
        <v>15.307500000000001</v>
      </c>
    </row>
    <row r="1335" spans="1:10" ht="15.75">
      <c r="A1335" s="53">
        <f t="shared" si="41"/>
        <v>1331</v>
      </c>
      <c r="B1335" s="128" t="s">
        <v>203</v>
      </c>
      <c r="C1335" s="142" t="s">
        <v>2748</v>
      </c>
      <c r="D1335" s="142" t="s">
        <v>2749</v>
      </c>
      <c r="E1335" s="142" t="s">
        <v>211</v>
      </c>
      <c r="F1335" s="142"/>
      <c r="G1335" s="142">
        <v>1</v>
      </c>
      <c r="H1335" s="180">
        <v>17.5</v>
      </c>
      <c r="I1335" s="191">
        <v>0.25</v>
      </c>
      <c r="J1335" s="187">
        <f t="shared" si="40"/>
        <v>13.125</v>
      </c>
    </row>
    <row r="1336" spans="1:10" ht="15.75">
      <c r="A1336" s="53">
        <f t="shared" si="41"/>
        <v>1332</v>
      </c>
      <c r="B1336" s="128" t="s">
        <v>203</v>
      </c>
      <c r="C1336" s="142" t="s">
        <v>2750</v>
      </c>
      <c r="D1336" s="142" t="s">
        <v>2751</v>
      </c>
      <c r="E1336" s="142" t="s">
        <v>211</v>
      </c>
      <c r="F1336" s="142"/>
      <c r="G1336" s="142">
        <v>1</v>
      </c>
      <c r="H1336" s="180">
        <v>17.5</v>
      </c>
      <c r="I1336" s="191">
        <v>0.25</v>
      </c>
      <c r="J1336" s="187">
        <f t="shared" si="40"/>
        <v>13.125</v>
      </c>
    </row>
    <row r="1337" spans="1:10" ht="15.75">
      <c r="A1337" s="53">
        <f t="shared" si="41"/>
        <v>1333</v>
      </c>
      <c r="B1337" s="128" t="s">
        <v>203</v>
      </c>
      <c r="C1337" s="142" t="s">
        <v>2752</v>
      </c>
      <c r="D1337" s="142" t="s">
        <v>2753</v>
      </c>
      <c r="E1337" s="142" t="s">
        <v>211</v>
      </c>
      <c r="F1337" s="142"/>
      <c r="G1337" s="142">
        <v>1</v>
      </c>
      <c r="H1337" s="180">
        <v>17.5</v>
      </c>
      <c r="I1337" s="191">
        <v>0.25</v>
      </c>
      <c r="J1337" s="187">
        <f t="shared" si="40"/>
        <v>13.125</v>
      </c>
    </row>
    <row r="1338" spans="1:10" ht="15.75">
      <c r="A1338" s="53">
        <f t="shared" si="41"/>
        <v>1334</v>
      </c>
      <c r="B1338" s="128" t="s">
        <v>203</v>
      </c>
      <c r="C1338" s="142" t="s">
        <v>2754</v>
      </c>
      <c r="D1338" s="142" t="s">
        <v>2755</v>
      </c>
      <c r="E1338" s="142" t="s">
        <v>211</v>
      </c>
      <c r="F1338" s="142"/>
      <c r="G1338" s="142">
        <v>1</v>
      </c>
      <c r="H1338" s="180">
        <v>3.69</v>
      </c>
      <c r="I1338" s="191">
        <v>0.25</v>
      </c>
      <c r="J1338" s="187">
        <f t="shared" si="40"/>
        <v>2.7675000000000001</v>
      </c>
    </row>
    <row r="1339" spans="1:10" ht="15.75">
      <c r="A1339" s="53">
        <f t="shared" si="41"/>
        <v>1335</v>
      </c>
      <c r="B1339" s="128" t="s">
        <v>203</v>
      </c>
      <c r="C1339" s="142" t="s">
        <v>2756</v>
      </c>
      <c r="D1339" s="142" t="s">
        <v>2757</v>
      </c>
      <c r="E1339" s="142" t="s">
        <v>211</v>
      </c>
      <c r="F1339" s="142"/>
      <c r="G1339" s="142">
        <v>1</v>
      </c>
      <c r="H1339" s="180">
        <v>4</v>
      </c>
      <c r="I1339" s="191">
        <v>0.25</v>
      </c>
      <c r="J1339" s="187">
        <f t="shared" si="40"/>
        <v>3</v>
      </c>
    </row>
    <row r="1340" spans="1:10" ht="15.75">
      <c r="A1340" s="53">
        <f t="shared" si="41"/>
        <v>1336</v>
      </c>
      <c r="B1340" s="128" t="s">
        <v>203</v>
      </c>
      <c r="C1340" s="142" t="s">
        <v>2758</v>
      </c>
      <c r="D1340" s="142" t="s">
        <v>2759</v>
      </c>
      <c r="E1340" s="142" t="s">
        <v>211</v>
      </c>
      <c r="F1340" s="142"/>
      <c r="G1340" s="142">
        <v>1</v>
      </c>
      <c r="H1340" s="180">
        <v>7.72</v>
      </c>
      <c r="I1340" s="191">
        <v>0.25</v>
      </c>
      <c r="J1340" s="187">
        <f t="shared" si="40"/>
        <v>5.79</v>
      </c>
    </row>
    <row r="1341" spans="1:10" ht="15.75">
      <c r="A1341" s="53">
        <f t="shared" si="41"/>
        <v>1337</v>
      </c>
      <c r="B1341" s="128" t="s">
        <v>203</v>
      </c>
      <c r="C1341" s="142" t="s">
        <v>2760</v>
      </c>
      <c r="D1341" s="142" t="s">
        <v>2761</v>
      </c>
      <c r="E1341" s="142" t="s">
        <v>211</v>
      </c>
      <c r="F1341" s="142"/>
      <c r="G1341" s="142">
        <v>1</v>
      </c>
      <c r="H1341" s="180">
        <v>3.3</v>
      </c>
      <c r="I1341" s="191">
        <v>0.25</v>
      </c>
      <c r="J1341" s="187">
        <f t="shared" si="40"/>
        <v>2.4749999999999996</v>
      </c>
    </row>
    <row r="1342" spans="1:10" ht="15.75">
      <c r="A1342" s="53">
        <f t="shared" si="41"/>
        <v>1338</v>
      </c>
      <c r="B1342" s="128" t="s">
        <v>203</v>
      </c>
      <c r="C1342" s="142" t="s">
        <v>2762</v>
      </c>
      <c r="D1342" s="142" t="s">
        <v>2763</v>
      </c>
      <c r="E1342" s="142" t="s">
        <v>211</v>
      </c>
      <c r="F1342" s="142"/>
      <c r="G1342" s="142">
        <v>1</v>
      </c>
      <c r="H1342" s="180">
        <v>9.01</v>
      </c>
      <c r="I1342" s="191">
        <v>0.25</v>
      </c>
      <c r="J1342" s="187">
        <f t="shared" si="40"/>
        <v>6.7575000000000003</v>
      </c>
    </row>
    <row r="1343" spans="1:10" ht="15.75">
      <c r="A1343" s="53">
        <f t="shared" si="41"/>
        <v>1339</v>
      </c>
      <c r="B1343" s="128" t="s">
        <v>203</v>
      </c>
      <c r="C1343" s="142" t="s">
        <v>2764</v>
      </c>
      <c r="D1343" s="142" t="s">
        <v>2765</v>
      </c>
      <c r="E1343" s="142" t="s">
        <v>211</v>
      </c>
      <c r="F1343" s="142"/>
      <c r="G1343" s="142">
        <v>1</v>
      </c>
      <c r="H1343" s="180">
        <v>6.53</v>
      </c>
      <c r="I1343" s="191">
        <v>0.25</v>
      </c>
      <c r="J1343" s="187">
        <f t="shared" si="40"/>
        <v>4.8975</v>
      </c>
    </row>
    <row r="1344" spans="1:10" ht="15.75">
      <c r="A1344" s="53">
        <f t="shared" si="41"/>
        <v>1340</v>
      </c>
      <c r="B1344" s="128" t="s">
        <v>203</v>
      </c>
      <c r="C1344" s="142" t="s">
        <v>2766</v>
      </c>
      <c r="D1344" s="142" t="s">
        <v>2767</v>
      </c>
      <c r="E1344" s="142" t="s">
        <v>211</v>
      </c>
      <c r="F1344" s="142"/>
      <c r="G1344" s="142">
        <v>1</v>
      </c>
      <c r="H1344" s="180">
        <v>84</v>
      </c>
      <c r="I1344" s="191">
        <v>0.25</v>
      </c>
      <c r="J1344" s="187">
        <f t="shared" si="40"/>
        <v>63</v>
      </c>
    </row>
    <row r="1345" spans="1:10" ht="15.75">
      <c r="A1345" s="53">
        <f t="shared" si="41"/>
        <v>1341</v>
      </c>
      <c r="B1345" s="128" t="s">
        <v>203</v>
      </c>
      <c r="C1345" s="142" t="s">
        <v>2768</v>
      </c>
      <c r="D1345" s="142" t="s">
        <v>2769</v>
      </c>
      <c r="E1345" s="142" t="s">
        <v>211</v>
      </c>
      <c r="F1345" s="142"/>
      <c r="G1345" s="142">
        <v>1</v>
      </c>
      <c r="H1345" s="180">
        <v>29.75</v>
      </c>
      <c r="I1345" s="191">
        <v>0.25</v>
      </c>
      <c r="J1345" s="187">
        <f t="shared" si="40"/>
        <v>22.3125</v>
      </c>
    </row>
    <row r="1346" spans="1:10" ht="15.75">
      <c r="A1346" s="53">
        <f t="shared" si="41"/>
        <v>1342</v>
      </c>
      <c r="B1346" s="128" t="s">
        <v>203</v>
      </c>
      <c r="C1346" s="142" t="s">
        <v>2770</v>
      </c>
      <c r="D1346" s="142" t="s">
        <v>2771</v>
      </c>
      <c r="E1346" s="142" t="s">
        <v>211</v>
      </c>
      <c r="F1346" s="142"/>
      <c r="G1346" s="142">
        <v>1</v>
      </c>
      <c r="H1346" s="180">
        <v>227.97</v>
      </c>
      <c r="I1346" s="191">
        <v>0.25</v>
      </c>
      <c r="J1346" s="187">
        <f t="shared" ref="J1346:J1409" si="42">H1346*(1-I1346)</f>
        <v>170.97749999999999</v>
      </c>
    </row>
    <row r="1347" spans="1:10" ht="15.75">
      <c r="A1347" s="53">
        <f t="shared" si="41"/>
        <v>1343</v>
      </c>
      <c r="B1347" s="128" t="s">
        <v>203</v>
      </c>
      <c r="C1347" s="142" t="s">
        <v>2772</v>
      </c>
      <c r="D1347" s="142" t="s">
        <v>2773</v>
      </c>
      <c r="E1347" s="142" t="s">
        <v>211</v>
      </c>
      <c r="F1347" s="142"/>
      <c r="G1347" s="142">
        <v>1</v>
      </c>
      <c r="H1347" s="180">
        <v>37.340000000000003</v>
      </c>
      <c r="I1347" s="191">
        <v>0.25</v>
      </c>
      <c r="J1347" s="187">
        <f t="shared" si="42"/>
        <v>28.005000000000003</v>
      </c>
    </row>
    <row r="1348" spans="1:10" ht="15.75">
      <c r="A1348" s="53">
        <f t="shared" si="41"/>
        <v>1344</v>
      </c>
      <c r="B1348" s="128" t="s">
        <v>203</v>
      </c>
      <c r="C1348" s="142" t="s">
        <v>2774</v>
      </c>
      <c r="D1348" s="142" t="s">
        <v>2775</v>
      </c>
      <c r="E1348" s="142" t="s">
        <v>211</v>
      </c>
      <c r="F1348" s="142"/>
      <c r="G1348" s="142">
        <v>1</v>
      </c>
      <c r="H1348" s="180">
        <v>60.46</v>
      </c>
      <c r="I1348" s="191">
        <v>0.25</v>
      </c>
      <c r="J1348" s="187">
        <f t="shared" si="42"/>
        <v>45.344999999999999</v>
      </c>
    </row>
    <row r="1349" spans="1:10" ht="15.75">
      <c r="A1349" s="53">
        <f t="shared" si="41"/>
        <v>1345</v>
      </c>
      <c r="B1349" s="128" t="s">
        <v>203</v>
      </c>
      <c r="C1349" s="142" t="s">
        <v>2776</v>
      </c>
      <c r="D1349" s="142" t="s">
        <v>2777</v>
      </c>
      <c r="E1349" s="142" t="s">
        <v>211</v>
      </c>
      <c r="F1349" s="142"/>
      <c r="G1349" s="142">
        <v>1</v>
      </c>
      <c r="H1349" s="180">
        <v>7</v>
      </c>
      <c r="I1349" s="191">
        <v>0.25</v>
      </c>
      <c r="J1349" s="187">
        <f t="shared" si="42"/>
        <v>5.25</v>
      </c>
    </row>
    <row r="1350" spans="1:10" ht="15.75">
      <c r="A1350" s="53">
        <f t="shared" si="41"/>
        <v>1346</v>
      </c>
      <c r="B1350" s="128" t="s">
        <v>203</v>
      </c>
      <c r="C1350" s="142" t="s">
        <v>2778</v>
      </c>
      <c r="D1350" s="142" t="s">
        <v>2779</v>
      </c>
      <c r="E1350" s="142" t="s">
        <v>211</v>
      </c>
      <c r="F1350" s="142"/>
      <c r="G1350" s="142">
        <v>1</v>
      </c>
      <c r="H1350" s="180">
        <v>8.17</v>
      </c>
      <c r="I1350" s="191">
        <v>0.25</v>
      </c>
      <c r="J1350" s="187">
        <f t="shared" si="42"/>
        <v>6.1274999999999995</v>
      </c>
    </row>
    <row r="1351" spans="1:10" ht="15.75">
      <c r="A1351" s="53">
        <f t="shared" ref="A1351:A1414" si="43">A1350+1</f>
        <v>1347</v>
      </c>
      <c r="B1351" s="128" t="s">
        <v>203</v>
      </c>
      <c r="C1351" s="142" t="s">
        <v>2780</v>
      </c>
      <c r="D1351" s="142" t="s">
        <v>2781</v>
      </c>
      <c r="E1351" s="142" t="s">
        <v>211</v>
      </c>
      <c r="F1351" s="142"/>
      <c r="G1351" s="142">
        <v>1</v>
      </c>
      <c r="H1351" s="180">
        <v>35.18</v>
      </c>
      <c r="I1351" s="191">
        <v>0.25</v>
      </c>
      <c r="J1351" s="187">
        <f t="shared" si="42"/>
        <v>26.384999999999998</v>
      </c>
    </row>
    <row r="1352" spans="1:10" ht="15.75">
      <c r="A1352" s="53">
        <f t="shared" si="43"/>
        <v>1348</v>
      </c>
      <c r="B1352" s="128" t="s">
        <v>203</v>
      </c>
      <c r="C1352" s="142" t="s">
        <v>2782</v>
      </c>
      <c r="D1352" s="142" t="s">
        <v>2783</v>
      </c>
      <c r="E1352" s="142" t="s">
        <v>211</v>
      </c>
      <c r="F1352" s="142"/>
      <c r="G1352" s="142">
        <v>1</v>
      </c>
      <c r="H1352" s="180">
        <v>35.18</v>
      </c>
      <c r="I1352" s="191">
        <v>0.25</v>
      </c>
      <c r="J1352" s="187">
        <f t="shared" si="42"/>
        <v>26.384999999999998</v>
      </c>
    </row>
    <row r="1353" spans="1:10" ht="15.75">
      <c r="A1353" s="53">
        <f t="shared" si="43"/>
        <v>1349</v>
      </c>
      <c r="B1353" s="128" t="s">
        <v>203</v>
      </c>
      <c r="C1353" s="142" t="s">
        <v>2784</v>
      </c>
      <c r="D1353" s="142" t="s">
        <v>2785</v>
      </c>
      <c r="E1353" s="142" t="s">
        <v>211</v>
      </c>
      <c r="F1353" s="142"/>
      <c r="G1353" s="142">
        <v>1</v>
      </c>
      <c r="H1353" s="180">
        <v>7</v>
      </c>
      <c r="I1353" s="191">
        <v>0.25</v>
      </c>
      <c r="J1353" s="187">
        <f t="shared" si="42"/>
        <v>5.25</v>
      </c>
    </row>
    <row r="1354" spans="1:10" ht="15.75">
      <c r="A1354" s="53">
        <f t="shared" si="43"/>
        <v>1350</v>
      </c>
      <c r="B1354" s="128" t="s">
        <v>203</v>
      </c>
      <c r="C1354" s="142" t="s">
        <v>2786</v>
      </c>
      <c r="D1354" s="142" t="s">
        <v>2787</v>
      </c>
      <c r="E1354" s="142" t="s">
        <v>211</v>
      </c>
      <c r="F1354" s="142"/>
      <c r="G1354" s="142">
        <v>1</v>
      </c>
      <c r="H1354" s="180">
        <v>12.83</v>
      </c>
      <c r="I1354" s="191">
        <v>0.25</v>
      </c>
      <c r="J1354" s="187">
        <f t="shared" si="42"/>
        <v>9.6225000000000005</v>
      </c>
    </row>
    <row r="1355" spans="1:10" ht="15.75">
      <c r="A1355" s="53">
        <f t="shared" si="43"/>
        <v>1351</v>
      </c>
      <c r="B1355" s="128" t="s">
        <v>203</v>
      </c>
      <c r="C1355" s="142" t="s">
        <v>2788</v>
      </c>
      <c r="D1355" s="142" t="s">
        <v>2789</v>
      </c>
      <c r="E1355" s="142" t="s">
        <v>211</v>
      </c>
      <c r="F1355" s="142"/>
      <c r="G1355" s="142">
        <v>1</v>
      </c>
      <c r="H1355" s="180">
        <v>23.45</v>
      </c>
      <c r="I1355" s="191">
        <v>0.25</v>
      </c>
      <c r="J1355" s="187">
        <f t="shared" si="42"/>
        <v>17.587499999999999</v>
      </c>
    </row>
    <row r="1356" spans="1:10" ht="15.75">
      <c r="A1356" s="53">
        <f t="shared" si="43"/>
        <v>1352</v>
      </c>
      <c r="B1356" s="128" t="s">
        <v>203</v>
      </c>
      <c r="C1356" s="142" t="s">
        <v>2790</v>
      </c>
      <c r="D1356" s="142" t="s">
        <v>2791</v>
      </c>
      <c r="E1356" s="142" t="s">
        <v>211</v>
      </c>
      <c r="F1356" s="142"/>
      <c r="G1356" s="142">
        <v>1</v>
      </c>
      <c r="H1356" s="180">
        <v>70</v>
      </c>
      <c r="I1356" s="191">
        <v>0.25</v>
      </c>
      <c r="J1356" s="187">
        <f t="shared" si="42"/>
        <v>52.5</v>
      </c>
    </row>
    <row r="1357" spans="1:10" ht="15.75">
      <c r="A1357" s="53">
        <f t="shared" si="43"/>
        <v>1353</v>
      </c>
      <c r="B1357" s="128" t="s">
        <v>203</v>
      </c>
      <c r="C1357" s="142" t="s">
        <v>2792</v>
      </c>
      <c r="D1357" s="142" t="s">
        <v>2793</v>
      </c>
      <c r="E1357" s="142" t="s">
        <v>211</v>
      </c>
      <c r="F1357" s="142"/>
      <c r="G1357" s="142">
        <v>1</v>
      </c>
      <c r="H1357" s="180">
        <v>53.9</v>
      </c>
      <c r="I1357" s="191">
        <v>0.25</v>
      </c>
      <c r="J1357" s="187">
        <f t="shared" si="42"/>
        <v>40.424999999999997</v>
      </c>
    </row>
    <row r="1358" spans="1:10" ht="15.75">
      <c r="A1358" s="53">
        <f t="shared" si="43"/>
        <v>1354</v>
      </c>
      <c r="B1358" s="128" t="s">
        <v>203</v>
      </c>
      <c r="C1358" s="142" t="s">
        <v>2794</v>
      </c>
      <c r="D1358" s="142" t="s">
        <v>2795</v>
      </c>
      <c r="E1358" s="142" t="s">
        <v>211</v>
      </c>
      <c r="F1358" s="142"/>
      <c r="G1358" s="142">
        <v>1</v>
      </c>
      <c r="H1358" s="180">
        <v>55.9</v>
      </c>
      <c r="I1358" s="191">
        <v>0.25</v>
      </c>
      <c r="J1358" s="187">
        <f t="shared" si="42"/>
        <v>41.924999999999997</v>
      </c>
    </row>
    <row r="1359" spans="1:10" ht="15.75">
      <c r="A1359" s="53">
        <f t="shared" si="43"/>
        <v>1355</v>
      </c>
      <c r="B1359" s="128" t="s">
        <v>203</v>
      </c>
      <c r="C1359" s="142" t="s">
        <v>2796</v>
      </c>
      <c r="D1359" s="142" t="s">
        <v>2797</v>
      </c>
      <c r="E1359" s="142" t="s">
        <v>211</v>
      </c>
      <c r="F1359" s="142"/>
      <c r="G1359" s="142">
        <v>1</v>
      </c>
      <c r="H1359" s="180">
        <v>35.5</v>
      </c>
      <c r="I1359" s="191">
        <v>0.25</v>
      </c>
      <c r="J1359" s="187">
        <f t="shared" si="42"/>
        <v>26.625</v>
      </c>
    </row>
    <row r="1360" spans="1:10" ht="15.75">
      <c r="A1360" s="53">
        <f t="shared" si="43"/>
        <v>1356</v>
      </c>
      <c r="B1360" s="128" t="s">
        <v>203</v>
      </c>
      <c r="C1360" s="142" t="s">
        <v>2798</v>
      </c>
      <c r="D1360" s="142" t="s">
        <v>2799</v>
      </c>
      <c r="E1360" s="142" t="s">
        <v>211</v>
      </c>
      <c r="F1360" s="142"/>
      <c r="G1360" s="142">
        <v>1</v>
      </c>
      <c r="H1360" s="180">
        <v>65.69</v>
      </c>
      <c r="I1360" s="191">
        <v>0.25</v>
      </c>
      <c r="J1360" s="187">
        <f t="shared" si="42"/>
        <v>49.267499999999998</v>
      </c>
    </row>
    <row r="1361" spans="1:10" ht="15.75">
      <c r="A1361" s="53">
        <f t="shared" si="43"/>
        <v>1357</v>
      </c>
      <c r="B1361" s="128" t="s">
        <v>203</v>
      </c>
      <c r="C1361" s="142" t="s">
        <v>2800</v>
      </c>
      <c r="D1361" s="142" t="s">
        <v>2801</v>
      </c>
      <c r="E1361" s="142" t="s">
        <v>211</v>
      </c>
      <c r="F1361" s="142"/>
      <c r="G1361" s="142">
        <v>1</v>
      </c>
      <c r="H1361" s="180">
        <v>89.71</v>
      </c>
      <c r="I1361" s="191">
        <v>0.25</v>
      </c>
      <c r="J1361" s="187">
        <f t="shared" si="42"/>
        <v>67.282499999999999</v>
      </c>
    </row>
    <row r="1362" spans="1:10" ht="15.75">
      <c r="A1362" s="53">
        <f t="shared" si="43"/>
        <v>1358</v>
      </c>
      <c r="B1362" s="128" t="s">
        <v>203</v>
      </c>
      <c r="C1362" s="142" t="s">
        <v>2802</v>
      </c>
      <c r="D1362" s="142" t="s">
        <v>2803</v>
      </c>
      <c r="E1362" s="142" t="s">
        <v>211</v>
      </c>
      <c r="F1362" s="142"/>
      <c r="G1362" s="142">
        <v>1</v>
      </c>
      <c r="H1362" s="180">
        <v>145.83000000000001</v>
      </c>
      <c r="I1362" s="191">
        <v>0.25</v>
      </c>
      <c r="J1362" s="187">
        <f t="shared" si="42"/>
        <v>109.3725</v>
      </c>
    </row>
    <row r="1363" spans="1:10" ht="15.75">
      <c r="A1363" s="53">
        <f t="shared" si="43"/>
        <v>1359</v>
      </c>
      <c r="B1363" s="128" t="s">
        <v>203</v>
      </c>
      <c r="C1363" s="142" t="s">
        <v>2804</v>
      </c>
      <c r="D1363" s="142" t="s">
        <v>2805</v>
      </c>
      <c r="E1363" s="142" t="s">
        <v>211</v>
      </c>
      <c r="F1363" s="142"/>
      <c r="G1363" s="142">
        <v>1</v>
      </c>
      <c r="H1363" s="180">
        <v>54.13</v>
      </c>
      <c r="I1363" s="191">
        <v>0.25</v>
      </c>
      <c r="J1363" s="187">
        <f t="shared" si="42"/>
        <v>40.597500000000004</v>
      </c>
    </row>
    <row r="1364" spans="1:10" ht="15.75">
      <c r="A1364" s="53">
        <f t="shared" si="43"/>
        <v>1360</v>
      </c>
      <c r="B1364" s="128" t="s">
        <v>203</v>
      </c>
      <c r="C1364" s="142" t="s">
        <v>2806</v>
      </c>
      <c r="D1364" s="142" t="s">
        <v>2807</v>
      </c>
      <c r="E1364" s="142" t="s">
        <v>211</v>
      </c>
      <c r="F1364" s="142"/>
      <c r="G1364" s="142">
        <v>1</v>
      </c>
      <c r="H1364" s="180">
        <v>226.6</v>
      </c>
      <c r="I1364" s="191">
        <v>0.25</v>
      </c>
      <c r="J1364" s="187">
        <f t="shared" si="42"/>
        <v>169.95</v>
      </c>
    </row>
    <row r="1365" spans="1:10" ht="15.75">
      <c r="A1365" s="53">
        <f t="shared" si="43"/>
        <v>1361</v>
      </c>
      <c r="B1365" s="128" t="s">
        <v>203</v>
      </c>
      <c r="C1365" s="142" t="s">
        <v>2808</v>
      </c>
      <c r="D1365" s="142" t="s">
        <v>2809</v>
      </c>
      <c r="E1365" s="142" t="s">
        <v>211</v>
      </c>
      <c r="F1365" s="142"/>
      <c r="G1365" s="142">
        <v>1</v>
      </c>
      <c r="H1365" s="180">
        <v>453.2</v>
      </c>
      <c r="I1365" s="191">
        <v>0.25</v>
      </c>
      <c r="J1365" s="187">
        <f t="shared" si="42"/>
        <v>339.9</v>
      </c>
    </row>
    <row r="1366" spans="1:10" ht="15.75">
      <c r="A1366" s="53">
        <f t="shared" si="43"/>
        <v>1362</v>
      </c>
      <c r="B1366" s="128" t="s">
        <v>203</v>
      </c>
      <c r="C1366" s="142" t="s">
        <v>2810</v>
      </c>
      <c r="D1366" s="142" t="s">
        <v>2811</v>
      </c>
      <c r="E1366" s="142" t="s">
        <v>211</v>
      </c>
      <c r="F1366" s="142"/>
      <c r="G1366" s="142">
        <v>1</v>
      </c>
      <c r="H1366" s="180">
        <v>226.6</v>
      </c>
      <c r="I1366" s="191">
        <v>0.25</v>
      </c>
      <c r="J1366" s="187">
        <f t="shared" si="42"/>
        <v>169.95</v>
      </c>
    </row>
    <row r="1367" spans="1:10" ht="15.75">
      <c r="A1367" s="53">
        <f t="shared" si="43"/>
        <v>1363</v>
      </c>
      <c r="B1367" s="128" t="s">
        <v>203</v>
      </c>
      <c r="C1367" s="142" t="s">
        <v>2812</v>
      </c>
      <c r="D1367" s="142" t="s">
        <v>2813</v>
      </c>
      <c r="E1367" s="142" t="s">
        <v>211</v>
      </c>
      <c r="F1367" s="142"/>
      <c r="G1367" s="142">
        <v>1</v>
      </c>
      <c r="H1367" s="180">
        <v>226.6</v>
      </c>
      <c r="I1367" s="191">
        <v>0.25</v>
      </c>
      <c r="J1367" s="187">
        <f t="shared" si="42"/>
        <v>169.95</v>
      </c>
    </row>
    <row r="1368" spans="1:10" ht="15.75">
      <c r="A1368" s="53">
        <f t="shared" si="43"/>
        <v>1364</v>
      </c>
      <c r="B1368" s="128" t="s">
        <v>203</v>
      </c>
      <c r="C1368" s="142" t="s">
        <v>2814</v>
      </c>
      <c r="D1368" s="142" t="s">
        <v>2815</v>
      </c>
      <c r="E1368" s="142" t="s">
        <v>211</v>
      </c>
      <c r="F1368" s="142"/>
      <c r="G1368" s="142">
        <v>1</v>
      </c>
      <c r="H1368" s="180">
        <v>453.2</v>
      </c>
      <c r="I1368" s="191">
        <v>0.25</v>
      </c>
      <c r="J1368" s="187">
        <f t="shared" si="42"/>
        <v>339.9</v>
      </c>
    </row>
    <row r="1369" spans="1:10" ht="15.75">
      <c r="A1369" s="53">
        <f t="shared" si="43"/>
        <v>1365</v>
      </c>
      <c r="B1369" s="128" t="s">
        <v>203</v>
      </c>
      <c r="C1369" s="142" t="s">
        <v>2816</v>
      </c>
      <c r="D1369" s="142" t="s">
        <v>2817</v>
      </c>
      <c r="E1369" s="142" t="s">
        <v>211</v>
      </c>
      <c r="F1369" s="142"/>
      <c r="G1369" s="142">
        <v>1</v>
      </c>
      <c r="H1369" s="180">
        <v>226.6</v>
      </c>
      <c r="I1369" s="191">
        <v>0.25</v>
      </c>
      <c r="J1369" s="187">
        <f t="shared" si="42"/>
        <v>169.95</v>
      </c>
    </row>
    <row r="1370" spans="1:10" ht="15.75">
      <c r="A1370" s="53">
        <f t="shared" si="43"/>
        <v>1366</v>
      </c>
      <c r="B1370" s="128" t="s">
        <v>203</v>
      </c>
      <c r="C1370" s="142" t="s">
        <v>2818</v>
      </c>
      <c r="D1370" s="142" t="s">
        <v>2819</v>
      </c>
      <c r="E1370" s="142" t="s">
        <v>211</v>
      </c>
      <c r="F1370" s="142"/>
      <c r="G1370" s="142">
        <v>1</v>
      </c>
      <c r="H1370" s="180">
        <v>3900.17</v>
      </c>
      <c r="I1370" s="191">
        <v>0.25</v>
      </c>
      <c r="J1370" s="187">
        <f t="shared" si="42"/>
        <v>2925.1275000000001</v>
      </c>
    </row>
    <row r="1371" spans="1:10" ht="15.75">
      <c r="A1371" s="53">
        <f t="shared" si="43"/>
        <v>1367</v>
      </c>
      <c r="B1371" s="128" t="s">
        <v>203</v>
      </c>
      <c r="C1371" s="142" t="s">
        <v>2820</v>
      </c>
      <c r="D1371" s="142" t="s">
        <v>2821</v>
      </c>
      <c r="E1371" s="142" t="s">
        <v>211</v>
      </c>
      <c r="F1371" s="142"/>
      <c r="G1371" s="142">
        <v>1</v>
      </c>
      <c r="H1371" s="180">
        <v>3542.55</v>
      </c>
      <c r="I1371" s="191">
        <v>0.25</v>
      </c>
      <c r="J1371" s="187">
        <f t="shared" si="42"/>
        <v>2656.9125000000004</v>
      </c>
    </row>
    <row r="1372" spans="1:10" ht="15.75">
      <c r="A1372" s="53">
        <f t="shared" si="43"/>
        <v>1368</v>
      </c>
      <c r="B1372" s="128" t="s">
        <v>203</v>
      </c>
      <c r="C1372" s="142" t="s">
        <v>2822</v>
      </c>
      <c r="D1372" s="142" t="s">
        <v>2823</v>
      </c>
      <c r="E1372" s="142" t="s">
        <v>211</v>
      </c>
      <c r="F1372" s="142"/>
      <c r="G1372" s="142">
        <v>1</v>
      </c>
      <c r="H1372" s="180">
        <v>3542.55</v>
      </c>
      <c r="I1372" s="191">
        <v>0.25</v>
      </c>
      <c r="J1372" s="187">
        <f t="shared" si="42"/>
        <v>2656.9125000000004</v>
      </c>
    </row>
    <row r="1373" spans="1:10" ht="15.75">
      <c r="A1373" s="53">
        <f t="shared" si="43"/>
        <v>1369</v>
      </c>
      <c r="B1373" s="128" t="s">
        <v>203</v>
      </c>
      <c r="C1373" s="142" t="s">
        <v>2824</v>
      </c>
      <c r="D1373" s="142" t="s">
        <v>2825</v>
      </c>
      <c r="E1373" s="142" t="s">
        <v>211</v>
      </c>
      <c r="F1373" s="142"/>
      <c r="G1373" s="142">
        <v>1</v>
      </c>
      <c r="H1373" s="180">
        <v>3542.55</v>
      </c>
      <c r="I1373" s="191">
        <v>0.25</v>
      </c>
      <c r="J1373" s="187">
        <f t="shared" si="42"/>
        <v>2656.9125000000004</v>
      </c>
    </row>
    <row r="1374" spans="1:10" ht="15.75">
      <c r="A1374" s="53">
        <f t="shared" si="43"/>
        <v>1370</v>
      </c>
      <c r="B1374" s="128" t="s">
        <v>203</v>
      </c>
      <c r="C1374" s="142" t="s">
        <v>2826</v>
      </c>
      <c r="D1374" s="142" t="s">
        <v>2827</v>
      </c>
      <c r="E1374" s="142" t="s">
        <v>211</v>
      </c>
      <c r="F1374" s="142"/>
      <c r="G1374" s="142">
        <v>1</v>
      </c>
      <c r="H1374" s="180">
        <v>169.74</v>
      </c>
      <c r="I1374" s="191">
        <v>0.25</v>
      </c>
      <c r="J1374" s="187">
        <f t="shared" si="42"/>
        <v>127.30500000000001</v>
      </c>
    </row>
    <row r="1375" spans="1:10" ht="15.75">
      <c r="A1375" s="53">
        <f t="shared" si="43"/>
        <v>1371</v>
      </c>
      <c r="B1375" s="128" t="s">
        <v>203</v>
      </c>
      <c r="C1375" s="142" t="s">
        <v>2828</v>
      </c>
      <c r="D1375" s="142" t="s">
        <v>2829</v>
      </c>
      <c r="E1375" s="142" t="s">
        <v>211</v>
      </c>
      <c r="F1375" s="142"/>
      <c r="G1375" s="142">
        <v>1</v>
      </c>
      <c r="H1375" s="180">
        <v>322.49</v>
      </c>
      <c r="I1375" s="191">
        <v>0.25</v>
      </c>
      <c r="J1375" s="187">
        <f t="shared" si="42"/>
        <v>241.86750000000001</v>
      </c>
    </row>
    <row r="1376" spans="1:10" ht="15.75">
      <c r="A1376" s="53">
        <f t="shared" si="43"/>
        <v>1372</v>
      </c>
      <c r="B1376" s="128" t="s">
        <v>203</v>
      </c>
      <c r="C1376" s="142" t="s">
        <v>2830</v>
      </c>
      <c r="D1376" s="142" t="s">
        <v>2831</v>
      </c>
      <c r="E1376" s="142" t="s">
        <v>211</v>
      </c>
      <c r="F1376" s="142"/>
      <c r="G1376" s="142">
        <v>1</v>
      </c>
      <c r="H1376" s="180">
        <v>169.74</v>
      </c>
      <c r="I1376" s="191">
        <v>0.25</v>
      </c>
      <c r="J1376" s="187">
        <f t="shared" si="42"/>
        <v>127.30500000000001</v>
      </c>
    </row>
    <row r="1377" spans="1:10" ht="15.75">
      <c r="A1377" s="53">
        <f t="shared" si="43"/>
        <v>1373</v>
      </c>
      <c r="B1377" s="128" t="s">
        <v>203</v>
      </c>
      <c r="C1377" s="142" t="s">
        <v>2832</v>
      </c>
      <c r="D1377" s="142" t="s">
        <v>2833</v>
      </c>
      <c r="E1377" s="142" t="s">
        <v>211</v>
      </c>
      <c r="F1377" s="142"/>
      <c r="G1377" s="142">
        <v>1</v>
      </c>
      <c r="H1377" s="180">
        <v>217.43</v>
      </c>
      <c r="I1377" s="191">
        <v>0.25</v>
      </c>
      <c r="J1377" s="187">
        <f t="shared" si="42"/>
        <v>163.07249999999999</v>
      </c>
    </row>
    <row r="1378" spans="1:10" ht="15.75">
      <c r="A1378" s="53">
        <f t="shared" si="43"/>
        <v>1374</v>
      </c>
      <c r="B1378" s="128" t="s">
        <v>203</v>
      </c>
      <c r="C1378" s="142" t="s">
        <v>2834</v>
      </c>
      <c r="D1378" s="142" t="s">
        <v>2835</v>
      </c>
      <c r="E1378" s="142" t="s">
        <v>211</v>
      </c>
      <c r="F1378" s="142"/>
      <c r="G1378" s="142">
        <v>1</v>
      </c>
      <c r="H1378" s="180">
        <v>217.43</v>
      </c>
      <c r="I1378" s="191">
        <v>0.25</v>
      </c>
      <c r="J1378" s="187">
        <f t="shared" si="42"/>
        <v>163.07249999999999</v>
      </c>
    </row>
    <row r="1379" spans="1:10" ht="15.75">
      <c r="A1379" s="53">
        <f t="shared" si="43"/>
        <v>1375</v>
      </c>
      <c r="B1379" s="128" t="s">
        <v>203</v>
      </c>
      <c r="C1379" s="142" t="s">
        <v>2836</v>
      </c>
      <c r="D1379" s="142" t="s">
        <v>2837</v>
      </c>
      <c r="E1379" s="142" t="s">
        <v>211</v>
      </c>
      <c r="F1379" s="142"/>
      <c r="G1379" s="142">
        <v>1</v>
      </c>
      <c r="H1379" s="180">
        <v>402.83</v>
      </c>
      <c r="I1379" s="191">
        <v>0.25</v>
      </c>
      <c r="J1379" s="187">
        <f t="shared" si="42"/>
        <v>302.1225</v>
      </c>
    </row>
    <row r="1380" spans="1:10" ht="15.75">
      <c r="A1380" s="53">
        <f t="shared" si="43"/>
        <v>1376</v>
      </c>
      <c r="B1380" s="128" t="s">
        <v>203</v>
      </c>
      <c r="C1380" s="142" t="s">
        <v>2838</v>
      </c>
      <c r="D1380" s="142" t="s">
        <v>2839</v>
      </c>
      <c r="E1380" s="142" t="s">
        <v>211</v>
      </c>
      <c r="F1380" s="142"/>
      <c r="G1380" s="142">
        <v>1</v>
      </c>
      <c r="H1380" s="180">
        <v>402.83</v>
      </c>
      <c r="I1380" s="191">
        <v>0.25</v>
      </c>
      <c r="J1380" s="187">
        <f t="shared" si="42"/>
        <v>302.1225</v>
      </c>
    </row>
    <row r="1381" spans="1:10" ht="15.75">
      <c r="A1381" s="53">
        <f t="shared" si="43"/>
        <v>1377</v>
      </c>
      <c r="B1381" s="128" t="s">
        <v>203</v>
      </c>
      <c r="C1381" s="142" t="s">
        <v>2840</v>
      </c>
      <c r="D1381" s="142" t="s">
        <v>2841</v>
      </c>
      <c r="E1381" s="142" t="s">
        <v>211</v>
      </c>
      <c r="F1381" s="142"/>
      <c r="G1381" s="142">
        <v>1</v>
      </c>
      <c r="H1381" s="180">
        <v>402.83</v>
      </c>
      <c r="I1381" s="191">
        <v>0.25</v>
      </c>
      <c r="J1381" s="187">
        <f t="shared" si="42"/>
        <v>302.1225</v>
      </c>
    </row>
    <row r="1382" spans="1:10" ht="15.75">
      <c r="A1382" s="53">
        <f t="shared" si="43"/>
        <v>1378</v>
      </c>
      <c r="B1382" s="128" t="s">
        <v>203</v>
      </c>
      <c r="C1382" s="142" t="s">
        <v>2842</v>
      </c>
      <c r="D1382" s="142" t="s">
        <v>2843</v>
      </c>
      <c r="E1382" s="142" t="s">
        <v>211</v>
      </c>
      <c r="F1382" s="142"/>
      <c r="G1382" s="142">
        <v>1</v>
      </c>
      <c r="H1382" s="180">
        <v>217.43</v>
      </c>
      <c r="I1382" s="191">
        <v>0.25</v>
      </c>
      <c r="J1382" s="187">
        <f t="shared" si="42"/>
        <v>163.07249999999999</v>
      </c>
    </row>
    <row r="1383" spans="1:10" ht="15.75">
      <c r="A1383" s="53">
        <f t="shared" si="43"/>
        <v>1379</v>
      </c>
      <c r="B1383" s="128" t="s">
        <v>203</v>
      </c>
      <c r="C1383" s="142" t="s">
        <v>2844</v>
      </c>
      <c r="D1383" s="142" t="s">
        <v>2845</v>
      </c>
      <c r="E1383" s="142" t="s">
        <v>211</v>
      </c>
      <c r="F1383" s="142"/>
      <c r="G1383" s="142">
        <v>1</v>
      </c>
      <c r="H1383" s="180">
        <v>203.73</v>
      </c>
      <c r="I1383" s="191">
        <v>0.25</v>
      </c>
      <c r="J1383" s="187">
        <f t="shared" si="42"/>
        <v>152.79749999999999</v>
      </c>
    </row>
    <row r="1384" spans="1:10" ht="15.75">
      <c r="A1384" s="53">
        <f t="shared" si="43"/>
        <v>1380</v>
      </c>
      <c r="B1384" s="128" t="s">
        <v>203</v>
      </c>
      <c r="C1384" s="142" t="s">
        <v>2846</v>
      </c>
      <c r="D1384" s="142" t="s">
        <v>2847</v>
      </c>
      <c r="E1384" s="142" t="s">
        <v>211</v>
      </c>
      <c r="F1384" s="142"/>
      <c r="G1384" s="142">
        <v>1</v>
      </c>
      <c r="H1384" s="180">
        <v>203.73</v>
      </c>
      <c r="I1384" s="191">
        <v>0.25</v>
      </c>
      <c r="J1384" s="187">
        <f t="shared" si="42"/>
        <v>152.79749999999999</v>
      </c>
    </row>
    <row r="1385" spans="1:10" ht="15.75">
      <c r="A1385" s="53">
        <f t="shared" si="43"/>
        <v>1381</v>
      </c>
      <c r="B1385" s="128" t="s">
        <v>203</v>
      </c>
      <c r="C1385" s="142" t="s">
        <v>2848</v>
      </c>
      <c r="D1385" s="142" t="s">
        <v>2849</v>
      </c>
      <c r="E1385" s="142" t="s">
        <v>211</v>
      </c>
      <c r="F1385" s="142"/>
      <c r="G1385" s="142">
        <v>1</v>
      </c>
      <c r="H1385" s="180">
        <v>203.73</v>
      </c>
      <c r="I1385" s="191">
        <v>0.25</v>
      </c>
      <c r="J1385" s="187">
        <f t="shared" si="42"/>
        <v>152.79749999999999</v>
      </c>
    </row>
    <row r="1386" spans="1:10" ht="15.75">
      <c r="A1386" s="53">
        <f t="shared" si="43"/>
        <v>1382</v>
      </c>
      <c r="B1386" s="128" t="s">
        <v>203</v>
      </c>
      <c r="C1386" s="142" t="s">
        <v>2850</v>
      </c>
      <c r="D1386" s="142" t="s">
        <v>2851</v>
      </c>
      <c r="E1386" s="142" t="s">
        <v>211</v>
      </c>
      <c r="F1386" s="142"/>
      <c r="G1386" s="142">
        <v>1</v>
      </c>
      <c r="H1386" s="180">
        <v>421.18</v>
      </c>
      <c r="I1386" s="191">
        <v>0.25</v>
      </c>
      <c r="J1386" s="187">
        <f t="shared" si="42"/>
        <v>315.88499999999999</v>
      </c>
    </row>
    <row r="1387" spans="1:10" ht="15.75">
      <c r="A1387" s="53">
        <f t="shared" si="43"/>
        <v>1383</v>
      </c>
      <c r="B1387" s="128" t="s">
        <v>203</v>
      </c>
      <c r="C1387" s="142" t="s">
        <v>2852</v>
      </c>
      <c r="D1387" s="142" t="s">
        <v>2853</v>
      </c>
      <c r="E1387" s="142" t="s">
        <v>211</v>
      </c>
      <c r="F1387" s="142"/>
      <c r="G1387" s="142">
        <v>1</v>
      </c>
      <c r="H1387" s="180">
        <v>448.19</v>
      </c>
      <c r="I1387" s="191">
        <v>0.25</v>
      </c>
      <c r="J1387" s="187">
        <f t="shared" si="42"/>
        <v>336.14249999999998</v>
      </c>
    </row>
    <row r="1388" spans="1:10" ht="15.75">
      <c r="A1388" s="53">
        <f t="shared" si="43"/>
        <v>1384</v>
      </c>
      <c r="B1388" s="128" t="s">
        <v>203</v>
      </c>
      <c r="C1388" s="142" t="s">
        <v>2854</v>
      </c>
      <c r="D1388" s="142" t="s">
        <v>2855</v>
      </c>
      <c r="E1388" s="142" t="s">
        <v>211</v>
      </c>
      <c r="F1388" s="142"/>
      <c r="G1388" s="142">
        <v>1</v>
      </c>
      <c r="H1388" s="180">
        <v>455.16</v>
      </c>
      <c r="I1388" s="191">
        <v>0.25</v>
      </c>
      <c r="J1388" s="187">
        <f t="shared" si="42"/>
        <v>341.37</v>
      </c>
    </row>
    <row r="1389" spans="1:10" ht="15.75">
      <c r="A1389" s="53">
        <f t="shared" si="43"/>
        <v>1385</v>
      </c>
      <c r="B1389" s="128" t="s">
        <v>203</v>
      </c>
      <c r="C1389" s="142" t="s">
        <v>2856</v>
      </c>
      <c r="D1389" s="142" t="s">
        <v>2857</v>
      </c>
      <c r="E1389" s="142" t="s">
        <v>211</v>
      </c>
      <c r="F1389" s="142"/>
      <c r="G1389" s="142">
        <v>1</v>
      </c>
      <c r="H1389" s="180">
        <v>920.19</v>
      </c>
      <c r="I1389" s="191">
        <v>0.25</v>
      </c>
      <c r="J1389" s="187">
        <f t="shared" si="42"/>
        <v>690.14250000000004</v>
      </c>
    </row>
    <row r="1390" spans="1:10" ht="15.75">
      <c r="A1390" s="53">
        <f t="shared" si="43"/>
        <v>1386</v>
      </c>
      <c r="B1390" s="128" t="s">
        <v>203</v>
      </c>
      <c r="C1390" s="142" t="s">
        <v>2858</v>
      </c>
      <c r="D1390" s="142" t="s">
        <v>2859</v>
      </c>
      <c r="E1390" s="142" t="s">
        <v>211</v>
      </c>
      <c r="F1390" s="142"/>
      <c r="G1390" s="142">
        <v>1</v>
      </c>
      <c r="H1390" s="180">
        <v>831.44</v>
      </c>
      <c r="I1390" s="191">
        <v>0.25</v>
      </c>
      <c r="J1390" s="187">
        <f t="shared" si="42"/>
        <v>623.58000000000004</v>
      </c>
    </row>
    <row r="1391" spans="1:10" ht="15.75">
      <c r="A1391" s="53">
        <f t="shared" si="43"/>
        <v>1387</v>
      </c>
      <c r="B1391" s="128" t="s">
        <v>203</v>
      </c>
      <c r="C1391" s="142" t="s">
        <v>2860</v>
      </c>
      <c r="D1391" s="142" t="s">
        <v>2861</v>
      </c>
      <c r="E1391" s="142" t="s">
        <v>211</v>
      </c>
      <c r="F1391" s="142"/>
      <c r="G1391" s="142">
        <v>1</v>
      </c>
      <c r="H1391" s="180">
        <v>818.85</v>
      </c>
      <c r="I1391" s="191">
        <v>0.25</v>
      </c>
      <c r="J1391" s="187">
        <f t="shared" si="42"/>
        <v>614.13750000000005</v>
      </c>
    </row>
    <row r="1392" spans="1:10" ht="15.75">
      <c r="A1392" s="53">
        <f t="shared" si="43"/>
        <v>1388</v>
      </c>
      <c r="B1392" s="128" t="s">
        <v>203</v>
      </c>
      <c r="C1392" s="142" t="s">
        <v>2862</v>
      </c>
      <c r="D1392" s="142" t="s">
        <v>2863</v>
      </c>
      <c r="E1392" s="142" t="s">
        <v>211</v>
      </c>
      <c r="F1392" s="142"/>
      <c r="G1392" s="142">
        <v>1</v>
      </c>
      <c r="H1392" s="180">
        <v>830.78</v>
      </c>
      <c r="I1392" s="191">
        <v>0.25</v>
      </c>
      <c r="J1392" s="187">
        <f t="shared" si="42"/>
        <v>623.08500000000004</v>
      </c>
    </row>
    <row r="1393" spans="1:10" ht="15.75">
      <c r="A1393" s="53">
        <f t="shared" si="43"/>
        <v>1389</v>
      </c>
      <c r="B1393" s="128" t="s">
        <v>203</v>
      </c>
      <c r="C1393" s="142" t="s">
        <v>2864</v>
      </c>
      <c r="D1393" s="142" t="s">
        <v>2865</v>
      </c>
      <c r="E1393" s="142" t="s">
        <v>211</v>
      </c>
      <c r="F1393" s="142"/>
      <c r="G1393" s="142">
        <v>1</v>
      </c>
      <c r="H1393" s="180">
        <v>830.78</v>
      </c>
      <c r="I1393" s="191">
        <v>0.25</v>
      </c>
      <c r="J1393" s="187">
        <f t="shared" si="42"/>
        <v>623.08500000000004</v>
      </c>
    </row>
    <row r="1394" spans="1:10" ht="15.75">
      <c r="A1394" s="53">
        <f t="shared" si="43"/>
        <v>1390</v>
      </c>
      <c r="B1394" s="128" t="s">
        <v>203</v>
      </c>
      <c r="C1394" s="142" t="s">
        <v>2866</v>
      </c>
      <c r="D1394" s="142" t="s">
        <v>2867</v>
      </c>
      <c r="E1394" s="142" t="s">
        <v>211</v>
      </c>
      <c r="F1394" s="142"/>
      <c r="G1394" s="142">
        <v>1</v>
      </c>
      <c r="H1394" s="180">
        <v>740.79</v>
      </c>
      <c r="I1394" s="191">
        <v>0.25</v>
      </c>
      <c r="J1394" s="187">
        <f t="shared" si="42"/>
        <v>555.59249999999997</v>
      </c>
    </row>
    <row r="1395" spans="1:10" ht="15.75">
      <c r="A1395" s="53">
        <f t="shared" si="43"/>
        <v>1391</v>
      </c>
      <c r="B1395" s="128" t="s">
        <v>203</v>
      </c>
      <c r="C1395" s="142" t="s">
        <v>2868</v>
      </c>
      <c r="D1395" s="142" t="s">
        <v>2869</v>
      </c>
      <c r="E1395" s="142" t="s">
        <v>211</v>
      </c>
      <c r="F1395" s="142"/>
      <c r="G1395" s="142">
        <v>1</v>
      </c>
      <c r="H1395" s="180">
        <v>557.32000000000005</v>
      </c>
      <c r="I1395" s="191">
        <v>0.25</v>
      </c>
      <c r="J1395" s="187">
        <f t="shared" si="42"/>
        <v>417.99</v>
      </c>
    </row>
    <row r="1396" spans="1:10" ht="15.75">
      <c r="A1396" s="53">
        <f t="shared" si="43"/>
        <v>1392</v>
      </c>
      <c r="B1396" s="128" t="s">
        <v>203</v>
      </c>
      <c r="C1396" s="142" t="s">
        <v>2870</v>
      </c>
      <c r="D1396" s="142" t="s">
        <v>2871</v>
      </c>
      <c r="E1396" s="142" t="s">
        <v>211</v>
      </c>
      <c r="F1396" s="142"/>
      <c r="G1396" s="142">
        <v>1</v>
      </c>
      <c r="H1396" s="180">
        <v>2263.58</v>
      </c>
      <c r="I1396" s="191">
        <v>0.25</v>
      </c>
      <c r="J1396" s="187">
        <f t="shared" si="42"/>
        <v>1697.6849999999999</v>
      </c>
    </row>
    <row r="1397" spans="1:10" ht="15.75">
      <c r="A1397" s="53">
        <f t="shared" si="43"/>
        <v>1393</v>
      </c>
      <c r="B1397" s="128" t="s">
        <v>203</v>
      </c>
      <c r="C1397" s="142" t="s">
        <v>2872</v>
      </c>
      <c r="D1397" s="142" t="s">
        <v>2873</v>
      </c>
      <c r="E1397" s="142" t="s">
        <v>211</v>
      </c>
      <c r="F1397" s="142"/>
      <c r="G1397" s="142">
        <v>1</v>
      </c>
      <c r="H1397" s="180">
        <v>1950.08</v>
      </c>
      <c r="I1397" s="191">
        <v>0.25</v>
      </c>
      <c r="J1397" s="187">
        <f t="shared" si="42"/>
        <v>1462.56</v>
      </c>
    </row>
    <row r="1398" spans="1:10" ht="15.75">
      <c r="A1398" s="53">
        <f t="shared" si="43"/>
        <v>1394</v>
      </c>
      <c r="B1398" s="128" t="s">
        <v>203</v>
      </c>
      <c r="C1398" s="142" t="s">
        <v>2874</v>
      </c>
      <c r="D1398" s="142" t="s">
        <v>2875</v>
      </c>
      <c r="E1398" s="142" t="s">
        <v>211</v>
      </c>
      <c r="F1398" s="142"/>
      <c r="G1398" s="142">
        <v>1</v>
      </c>
      <c r="H1398" s="180">
        <v>2084.7800000000002</v>
      </c>
      <c r="I1398" s="191">
        <v>0.25</v>
      </c>
      <c r="J1398" s="187">
        <f t="shared" si="42"/>
        <v>1563.585</v>
      </c>
    </row>
    <row r="1399" spans="1:10" ht="15.75">
      <c r="A1399" s="53">
        <f t="shared" si="43"/>
        <v>1395</v>
      </c>
      <c r="B1399" s="128" t="s">
        <v>203</v>
      </c>
      <c r="C1399" s="142" t="s">
        <v>2876</v>
      </c>
      <c r="D1399" s="142" t="s">
        <v>2877</v>
      </c>
      <c r="E1399" s="142" t="s">
        <v>211</v>
      </c>
      <c r="F1399" s="142"/>
      <c r="G1399" s="142">
        <v>1</v>
      </c>
      <c r="H1399" s="180">
        <v>1771.28</v>
      </c>
      <c r="I1399" s="191">
        <v>0.25</v>
      </c>
      <c r="J1399" s="187">
        <f t="shared" si="42"/>
        <v>1328.46</v>
      </c>
    </row>
    <row r="1400" spans="1:10" ht="15.75">
      <c r="A1400" s="53">
        <f t="shared" si="43"/>
        <v>1396</v>
      </c>
      <c r="B1400" s="128" t="s">
        <v>203</v>
      </c>
      <c r="C1400" s="142" t="s">
        <v>2878</v>
      </c>
      <c r="D1400" s="142" t="s">
        <v>2879</v>
      </c>
      <c r="E1400" s="142" t="s">
        <v>211</v>
      </c>
      <c r="F1400" s="142"/>
      <c r="G1400" s="142">
        <v>1</v>
      </c>
      <c r="H1400" s="180">
        <v>1771.28</v>
      </c>
      <c r="I1400" s="191">
        <v>0.25</v>
      </c>
      <c r="J1400" s="187">
        <f t="shared" si="42"/>
        <v>1328.46</v>
      </c>
    </row>
    <row r="1401" spans="1:10" ht="15.75">
      <c r="A1401" s="53">
        <f t="shared" si="43"/>
        <v>1397</v>
      </c>
      <c r="B1401" s="128" t="s">
        <v>203</v>
      </c>
      <c r="C1401" s="142" t="s">
        <v>2880</v>
      </c>
      <c r="D1401" s="142" t="s">
        <v>2881</v>
      </c>
      <c r="E1401" s="142" t="s">
        <v>211</v>
      </c>
      <c r="F1401" s="142"/>
      <c r="G1401" s="142">
        <v>1</v>
      </c>
      <c r="H1401" s="180">
        <v>391.9</v>
      </c>
      <c r="I1401" s="191">
        <v>0.25</v>
      </c>
      <c r="J1401" s="187">
        <f t="shared" si="42"/>
        <v>293.92499999999995</v>
      </c>
    </row>
    <row r="1402" spans="1:10" ht="15.75">
      <c r="A1402" s="53">
        <f t="shared" si="43"/>
        <v>1398</v>
      </c>
      <c r="B1402" s="128" t="s">
        <v>203</v>
      </c>
      <c r="C1402" s="142" t="s">
        <v>2882</v>
      </c>
      <c r="D1402" s="142" t="s">
        <v>2883</v>
      </c>
      <c r="E1402" s="142" t="s">
        <v>211</v>
      </c>
      <c r="F1402" s="142"/>
      <c r="G1402" s="142">
        <v>1</v>
      </c>
      <c r="H1402" s="180">
        <v>448.12</v>
      </c>
      <c r="I1402" s="191">
        <v>0.25</v>
      </c>
      <c r="J1402" s="187">
        <f t="shared" si="42"/>
        <v>336.09000000000003</v>
      </c>
    </row>
    <row r="1403" spans="1:10" ht="15.75">
      <c r="A1403" s="53">
        <f t="shared" si="43"/>
        <v>1399</v>
      </c>
      <c r="B1403" s="128" t="s">
        <v>203</v>
      </c>
      <c r="C1403" s="142" t="s">
        <v>2884</v>
      </c>
      <c r="D1403" s="142" t="s">
        <v>2885</v>
      </c>
      <c r="E1403" s="142" t="s">
        <v>211</v>
      </c>
      <c r="F1403" s="142"/>
      <c r="G1403" s="142">
        <v>1</v>
      </c>
      <c r="H1403" s="180">
        <v>448.12</v>
      </c>
      <c r="I1403" s="191">
        <v>0.25</v>
      </c>
      <c r="J1403" s="187">
        <f t="shared" si="42"/>
        <v>336.09000000000003</v>
      </c>
    </row>
    <row r="1404" spans="1:10" ht="15.75">
      <c r="A1404" s="53">
        <f t="shared" si="43"/>
        <v>1400</v>
      </c>
      <c r="B1404" s="128" t="s">
        <v>203</v>
      </c>
      <c r="C1404" s="142" t="s">
        <v>2886</v>
      </c>
      <c r="D1404" s="142" t="s">
        <v>2887</v>
      </c>
      <c r="E1404" s="142" t="s">
        <v>211</v>
      </c>
      <c r="F1404" s="142"/>
      <c r="G1404" s="142">
        <v>1</v>
      </c>
      <c r="H1404" s="180">
        <v>420.49</v>
      </c>
      <c r="I1404" s="191">
        <v>0.25</v>
      </c>
      <c r="J1404" s="187">
        <f t="shared" si="42"/>
        <v>315.36750000000001</v>
      </c>
    </row>
    <row r="1405" spans="1:10" ht="15.75">
      <c r="A1405" s="53">
        <f t="shared" si="43"/>
        <v>1401</v>
      </c>
      <c r="B1405" s="128" t="s">
        <v>203</v>
      </c>
      <c r="C1405" s="142" t="s">
        <v>2888</v>
      </c>
      <c r="D1405" s="142" t="s">
        <v>2889</v>
      </c>
      <c r="E1405" s="142" t="s">
        <v>211</v>
      </c>
      <c r="F1405" s="142"/>
      <c r="G1405" s="142">
        <v>1</v>
      </c>
      <c r="H1405" s="180">
        <v>420.49</v>
      </c>
      <c r="I1405" s="191">
        <v>0.25</v>
      </c>
      <c r="J1405" s="187">
        <f t="shared" si="42"/>
        <v>315.36750000000001</v>
      </c>
    </row>
    <row r="1406" spans="1:10" ht="15.75">
      <c r="A1406" s="53">
        <f t="shared" si="43"/>
        <v>1402</v>
      </c>
      <c r="B1406" s="128" t="s">
        <v>203</v>
      </c>
      <c r="C1406" s="142" t="s">
        <v>2890</v>
      </c>
      <c r="D1406" s="142" t="s">
        <v>2891</v>
      </c>
      <c r="E1406" s="142" t="s">
        <v>211</v>
      </c>
      <c r="F1406" s="142"/>
      <c r="G1406" s="142">
        <v>1</v>
      </c>
      <c r="H1406" s="180">
        <v>487.14</v>
      </c>
      <c r="I1406" s="191">
        <v>0.25</v>
      </c>
      <c r="J1406" s="187">
        <f t="shared" si="42"/>
        <v>365.35500000000002</v>
      </c>
    </row>
    <row r="1407" spans="1:10" ht="15.75">
      <c r="A1407" s="53">
        <f t="shared" si="43"/>
        <v>1403</v>
      </c>
      <c r="B1407" s="128" t="s">
        <v>203</v>
      </c>
      <c r="C1407" s="142" t="s">
        <v>2892</v>
      </c>
      <c r="D1407" s="142" t="s">
        <v>2893</v>
      </c>
      <c r="E1407" s="142" t="s">
        <v>211</v>
      </c>
      <c r="F1407" s="142"/>
      <c r="G1407" s="142">
        <v>1</v>
      </c>
      <c r="H1407" s="180">
        <v>487.14</v>
      </c>
      <c r="I1407" s="191">
        <v>0.25</v>
      </c>
      <c r="J1407" s="187">
        <f t="shared" si="42"/>
        <v>365.35500000000002</v>
      </c>
    </row>
    <row r="1408" spans="1:10" ht="15.75">
      <c r="A1408" s="53">
        <f t="shared" si="43"/>
        <v>1404</v>
      </c>
      <c r="B1408" s="128" t="s">
        <v>203</v>
      </c>
      <c r="C1408" s="142" t="s">
        <v>2894</v>
      </c>
      <c r="D1408" s="142" t="s">
        <v>2895</v>
      </c>
      <c r="E1408" s="142" t="s">
        <v>211</v>
      </c>
      <c r="F1408" s="142"/>
      <c r="G1408" s="142">
        <v>1</v>
      </c>
      <c r="H1408" s="180">
        <v>300.73</v>
      </c>
      <c r="I1408" s="191">
        <v>0.25</v>
      </c>
      <c r="J1408" s="187">
        <f t="shared" si="42"/>
        <v>225.54750000000001</v>
      </c>
    </row>
    <row r="1409" spans="1:10" ht="15.75">
      <c r="A1409" s="53">
        <f t="shared" si="43"/>
        <v>1405</v>
      </c>
      <c r="B1409" s="128" t="s">
        <v>203</v>
      </c>
      <c r="C1409" s="142" t="s">
        <v>2896</v>
      </c>
      <c r="D1409" s="142" t="s">
        <v>2897</v>
      </c>
      <c r="E1409" s="142" t="s">
        <v>211</v>
      </c>
      <c r="F1409" s="142"/>
      <c r="G1409" s="142">
        <v>1</v>
      </c>
      <c r="H1409" s="180">
        <v>401.65</v>
      </c>
      <c r="I1409" s="191">
        <v>0.25</v>
      </c>
      <c r="J1409" s="187">
        <f t="shared" si="42"/>
        <v>301.23749999999995</v>
      </c>
    </row>
    <row r="1410" spans="1:10" ht="15.75">
      <c r="A1410" s="53">
        <f t="shared" si="43"/>
        <v>1406</v>
      </c>
      <c r="B1410" s="128" t="s">
        <v>203</v>
      </c>
      <c r="C1410" s="142" t="s">
        <v>2898</v>
      </c>
      <c r="D1410" s="142" t="s">
        <v>2899</v>
      </c>
      <c r="E1410" s="142" t="s">
        <v>211</v>
      </c>
      <c r="F1410" s="142"/>
      <c r="G1410" s="142">
        <v>1</v>
      </c>
      <c r="H1410" s="180">
        <v>459.61</v>
      </c>
      <c r="I1410" s="191">
        <v>0.25</v>
      </c>
      <c r="J1410" s="187">
        <f t="shared" ref="J1410:J1473" si="44">H1410*(1-I1410)</f>
        <v>344.70749999999998</v>
      </c>
    </row>
    <row r="1411" spans="1:10" ht="15.75">
      <c r="A1411" s="53">
        <f t="shared" si="43"/>
        <v>1407</v>
      </c>
      <c r="B1411" s="128" t="s">
        <v>203</v>
      </c>
      <c r="C1411" s="142" t="s">
        <v>2900</v>
      </c>
      <c r="D1411" s="142" t="s">
        <v>2899</v>
      </c>
      <c r="E1411" s="142" t="s">
        <v>211</v>
      </c>
      <c r="F1411" s="142"/>
      <c r="G1411" s="142">
        <v>1</v>
      </c>
      <c r="H1411" s="180">
        <v>459.61</v>
      </c>
      <c r="I1411" s="191">
        <v>0.25</v>
      </c>
      <c r="J1411" s="187">
        <f t="shared" si="44"/>
        <v>344.70749999999998</v>
      </c>
    </row>
    <row r="1412" spans="1:10" ht="15.75">
      <c r="A1412" s="53">
        <f t="shared" si="43"/>
        <v>1408</v>
      </c>
      <c r="B1412" s="128" t="s">
        <v>203</v>
      </c>
      <c r="C1412" s="142" t="s">
        <v>2901</v>
      </c>
      <c r="D1412" s="142" t="s">
        <v>2902</v>
      </c>
      <c r="E1412" s="142" t="s">
        <v>211</v>
      </c>
      <c r="F1412" s="142"/>
      <c r="G1412" s="142">
        <v>1</v>
      </c>
      <c r="H1412" s="180">
        <v>430.24</v>
      </c>
      <c r="I1412" s="191">
        <v>0.25</v>
      </c>
      <c r="J1412" s="187">
        <f t="shared" si="44"/>
        <v>322.68</v>
      </c>
    </row>
    <row r="1413" spans="1:10" ht="15.75">
      <c r="A1413" s="53">
        <f t="shared" si="43"/>
        <v>1409</v>
      </c>
      <c r="B1413" s="128" t="s">
        <v>203</v>
      </c>
      <c r="C1413" s="142" t="s">
        <v>2903</v>
      </c>
      <c r="D1413" s="142" t="s">
        <v>2904</v>
      </c>
      <c r="E1413" s="142" t="s">
        <v>211</v>
      </c>
      <c r="F1413" s="142"/>
      <c r="G1413" s="142">
        <v>1</v>
      </c>
      <c r="H1413" s="180">
        <v>430.24</v>
      </c>
      <c r="I1413" s="191">
        <v>0.25</v>
      </c>
      <c r="J1413" s="187">
        <f t="shared" si="44"/>
        <v>322.68</v>
      </c>
    </row>
    <row r="1414" spans="1:10" ht="15.75">
      <c r="A1414" s="53">
        <f t="shared" si="43"/>
        <v>1410</v>
      </c>
      <c r="B1414" s="128" t="s">
        <v>203</v>
      </c>
      <c r="C1414" s="142" t="s">
        <v>2905</v>
      </c>
      <c r="D1414" s="142" t="s">
        <v>2906</v>
      </c>
      <c r="E1414" s="142" t="s">
        <v>211</v>
      </c>
      <c r="F1414" s="142"/>
      <c r="G1414" s="142">
        <v>1</v>
      </c>
      <c r="H1414" s="180">
        <v>436.34</v>
      </c>
      <c r="I1414" s="191">
        <v>0.25</v>
      </c>
      <c r="J1414" s="187">
        <f t="shared" si="44"/>
        <v>327.255</v>
      </c>
    </row>
    <row r="1415" spans="1:10" ht="15.75">
      <c r="A1415" s="53">
        <f t="shared" ref="A1415:A1478" si="45">A1414+1</f>
        <v>1411</v>
      </c>
      <c r="B1415" s="128" t="s">
        <v>203</v>
      </c>
      <c r="C1415" s="142" t="s">
        <v>2907</v>
      </c>
      <c r="D1415" s="142" t="s">
        <v>2908</v>
      </c>
      <c r="E1415" s="142" t="s">
        <v>211</v>
      </c>
      <c r="F1415" s="142"/>
      <c r="G1415" s="142">
        <v>1</v>
      </c>
      <c r="H1415" s="180">
        <v>492.76</v>
      </c>
      <c r="I1415" s="191">
        <v>0.25</v>
      </c>
      <c r="J1415" s="187">
        <f t="shared" si="44"/>
        <v>369.57</v>
      </c>
    </row>
    <row r="1416" spans="1:10" ht="15.75">
      <c r="A1416" s="53">
        <f t="shared" si="45"/>
        <v>1412</v>
      </c>
      <c r="B1416" s="128" t="s">
        <v>203</v>
      </c>
      <c r="C1416" s="142" t="s">
        <v>2909</v>
      </c>
      <c r="D1416" s="142" t="s">
        <v>2910</v>
      </c>
      <c r="E1416" s="142" t="s">
        <v>211</v>
      </c>
      <c r="F1416" s="142"/>
      <c r="G1416" s="142">
        <v>1</v>
      </c>
      <c r="H1416" s="180">
        <v>492.76</v>
      </c>
      <c r="I1416" s="191">
        <v>0.25</v>
      </c>
      <c r="J1416" s="187">
        <f t="shared" si="44"/>
        <v>369.57</v>
      </c>
    </row>
    <row r="1417" spans="1:10" ht="15.75">
      <c r="A1417" s="53">
        <f t="shared" si="45"/>
        <v>1413</v>
      </c>
      <c r="B1417" s="128" t="s">
        <v>203</v>
      </c>
      <c r="C1417" s="142" t="s">
        <v>2911</v>
      </c>
      <c r="D1417" s="142" t="s">
        <v>2912</v>
      </c>
      <c r="E1417" s="142" t="s">
        <v>211</v>
      </c>
      <c r="F1417" s="142"/>
      <c r="G1417" s="142">
        <v>1</v>
      </c>
      <c r="H1417" s="180">
        <v>464.94</v>
      </c>
      <c r="I1417" s="191">
        <v>0.25</v>
      </c>
      <c r="J1417" s="187">
        <f t="shared" si="44"/>
        <v>348.70499999999998</v>
      </c>
    </row>
    <row r="1418" spans="1:10" ht="15.75">
      <c r="A1418" s="53">
        <f t="shared" si="45"/>
        <v>1414</v>
      </c>
      <c r="B1418" s="128" t="s">
        <v>203</v>
      </c>
      <c r="C1418" s="142" t="s">
        <v>2913</v>
      </c>
      <c r="D1418" s="142" t="s">
        <v>2914</v>
      </c>
      <c r="E1418" s="142" t="s">
        <v>211</v>
      </c>
      <c r="F1418" s="142"/>
      <c r="G1418" s="142">
        <v>1</v>
      </c>
      <c r="H1418" s="180">
        <v>464.94</v>
      </c>
      <c r="I1418" s="191">
        <v>0.25</v>
      </c>
      <c r="J1418" s="187">
        <f t="shared" si="44"/>
        <v>348.70499999999998</v>
      </c>
    </row>
    <row r="1419" spans="1:10" ht="15.75">
      <c r="A1419" s="53">
        <f t="shared" si="45"/>
        <v>1415</v>
      </c>
      <c r="B1419" s="128" t="s">
        <v>203</v>
      </c>
      <c r="C1419" s="142" t="s">
        <v>2915</v>
      </c>
      <c r="D1419" s="142" t="s">
        <v>2916</v>
      </c>
      <c r="E1419" s="142" t="s">
        <v>211</v>
      </c>
      <c r="F1419" s="142"/>
      <c r="G1419" s="142">
        <v>1</v>
      </c>
      <c r="H1419" s="180">
        <v>531.59</v>
      </c>
      <c r="I1419" s="191">
        <v>0.25</v>
      </c>
      <c r="J1419" s="187">
        <f t="shared" si="44"/>
        <v>398.6925</v>
      </c>
    </row>
    <row r="1420" spans="1:10" ht="15.75">
      <c r="A1420" s="53">
        <f t="shared" si="45"/>
        <v>1416</v>
      </c>
      <c r="B1420" s="128" t="s">
        <v>203</v>
      </c>
      <c r="C1420" s="142" t="s">
        <v>2917</v>
      </c>
      <c r="D1420" s="142" t="s">
        <v>2918</v>
      </c>
      <c r="E1420" s="142" t="s">
        <v>211</v>
      </c>
      <c r="F1420" s="142"/>
      <c r="G1420" s="142">
        <v>1</v>
      </c>
      <c r="H1420" s="180">
        <v>531.59</v>
      </c>
      <c r="I1420" s="191">
        <v>0.25</v>
      </c>
      <c r="J1420" s="187">
        <f t="shared" si="44"/>
        <v>398.6925</v>
      </c>
    </row>
    <row r="1421" spans="1:10" ht="15.75">
      <c r="A1421" s="53">
        <f t="shared" si="45"/>
        <v>1417</v>
      </c>
      <c r="B1421" s="128" t="s">
        <v>203</v>
      </c>
      <c r="C1421" s="142" t="s">
        <v>2919</v>
      </c>
      <c r="D1421" s="142" t="s">
        <v>2920</v>
      </c>
      <c r="E1421" s="142" t="s">
        <v>211</v>
      </c>
      <c r="F1421" s="142"/>
      <c r="G1421" s="142">
        <v>1</v>
      </c>
      <c r="H1421" s="180">
        <v>347.17</v>
      </c>
      <c r="I1421" s="191">
        <v>0.25</v>
      </c>
      <c r="J1421" s="187">
        <f t="shared" si="44"/>
        <v>260.3775</v>
      </c>
    </row>
    <row r="1422" spans="1:10" ht="15.75">
      <c r="A1422" s="53">
        <f t="shared" si="45"/>
        <v>1418</v>
      </c>
      <c r="B1422" s="128" t="s">
        <v>203</v>
      </c>
      <c r="C1422" s="142" t="s">
        <v>2921</v>
      </c>
      <c r="D1422" s="142" t="s">
        <v>2922</v>
      </c>
      <c r="E1422" s="142" t="s">
        <v>211</v>
      </c>
      <c r="F1422" s="142"/>
      <c r="G1422" s="142">
        <v>1</v>
      </c>
      <c r="H1422" s="180">
        <v>446.1</v>
      </c>
      <c r="I1422" s="191">
        <v>0.25</v>
      </c>
      <c r="J1422" s="187">
        <f t="shared" si="44"/>
        <v>334.57500000000005</v>
      </c>
    </row>
    <row r="1423" spans="1:10" ht="15.75">
      <c r="A1423" s="53">
        <f t="shared" si="45"/>
        <v>1419</v>
      </c>
      <c r="B1423" s="128" t="s">
        <v>203</v>
      </c>
      <c r="C1423" s="142" t="s">
        <v>2923</v>
      </c>
      <c r="D1423" s="142" t="s">
        <v>2924</v>
      </c>
      <c r="E1423" s="142" t="s">
        <v>211</v>
      </c>
      <c r="F1423" s="142"/>
      <c r="G1423" s="142">
        <v>1</v>
      </c>
      <c r="H1423" s="180">
        <v>504.05</v>
      </c>
      <c r="I1423" s="191">
        <v>0.25</v>
      </c>
      <c r="J1423" s="187">
        <f t="shared" si="44"/>
        <v>378.03750000000002</v>
      </c>
    </row>
    <row r="1424" spans="1:10" ht="15.75">
      <c r="A1424" s="53">
        <f t="shared" si="45"/>
        <v>1420</v>
      </c>
      <c r="B1424" s="128" t="s">
        <v>203</v>
      </c>
      <c r="C1424" s="142" t="s">
        <v>2925</v>
      </c>
      <c r="D1424" s="142" t="s">
        <v>2924</v>
      </c>
      <c r="E1424" s="142" t="s">
        <v>211</v>
      </c>
      <c r="F1424" s="142"/>
      <c r="G1424" s="142">
        <v>1</v>
      </c>
      <c r="H1424" s="180">
        <v>504.05</v>
      </c>
      <c r="I1424" s="191">
        <v>0.25</v>
      </c>
      <c r="J1424" s="187">
        <f t="shared" si="44"/>
        <v>378.03750000000002</v>
      </c>
    </row>
    <row r="1425" spans="1:10" ht="15.75">
      <c r="A1425" s="53">
        <f t="shared" si="45"/>
        <v>1421</v>
      </c>
      <c r="B1425" s="128" t="s">
        <v>203</v>
      </c>
      <c r="C1425" s="142" t="s">
        <v>2926</v>
      </c>
      <c r="D1425" s="142" t="s">
        <v>2927</v>
      </c>
      <c r="E1425" s="142" t="s">
        <v>211</v>
      </c>
      <c r="F1425" s="142"/>
      <c r="G1425" s="142">
        <v>1</v>
      </c>
      <c r="H1425" s="180">
        <v>474.68</v>
      </c>
      <c r="I1425" s="191">
        <v>0.25</v>
      </c>
      <c r="J1425" s="187">
        <f t="shared" si="44"/>
        <v>356.01</v>
      </c>
    </row>
    <row r="1426" spans="1:10" ht="15.75">
      <c r="A1426" s="53">
        <f t="shared" si="45"/>
        <v>1422</v>
      </c>
      <c r="B1426" s="128" t="s">
        <v>203</v>
      </c>
      <c r="C1426" s="142" t="s">
        <v>2928</v>
      </c>
      <c r="D1426" s="142" t="s">
        <v>2929</v>
      </c>
      <c r="E1426" s="142" t="s">
        <v>211</v>
      </c>
      <c r="F1426" s="142"/>
      <c r="G1426" s="142">
        <v>1</v>
      </c>
      <c r="H1426" s="180">
        <v>474.68</v>
      </c>
      <c r="I1426" s="191">
        <v>0.25</v>
      </c>
      <c r="J1426" s="187">
        <f t="shared" si="44"/>
        <v>356.01</v>
      </c>
    </row>
    <row r="1427" spans="1:10" ht="15.75">
      <c r="A1427" s="53">
        <f t="shared" si="45"/>
        <v>1423</v>
      </c>
      <c r="B1427" s="128" t="s">
        <v>203</v>
      </c>
      <c r="C1427" s="142" t="s">
        <v>2930</v>
      </c>
      <c r="D1427" s="142" t="s">
        <v>2931</v>
      </c>
      <c r="E1427" s="142" t="s">
        <v>211</v>
      </c>
      <c r="F1427" s="142"/>
      <c r="G1427" s="142">
        <v>1</v>
      </c>
      <c r="H1427" s="180">
        <v>290.79000000000002</v>
      </c>
      <c r="I1427" s="191">
        <v>0.25</v>
      </c>
      <c r="J1427" s="187">
        <f t="shared" si="44"/>
        <v>218.09250000000003</v>
      </c>
    </row>
    <row r="1428" spans="1:10" ht="15.75">
      <c r="A1428" s="53">
        <f t="shared" si="45"/>
        <v>1424</v>
      </c>
      <c r="B1428" s="128" t="s">
        <v>203</v>
      </c>
      <c r="C1428" s="142" t="s">
        <v>2932</v>
      </c>
      <c r="D1428" s="142" t="s">
        <v>2933</v>
      </c>
      <c r="E1428" s="142" t="s">
        <v>211</v>
      </c>
      <c r="F1428" s="142"/>
      <c r="G1428" s="142">
        <v>1</v>
      </c>
      <c r="H1428" s="180">
        <v>314.94</v>
      </c>
      <c r="I1428" s="191">
        <v>0.25</v>
      </c>
      <c r="J1428" s="187">
        <f t="shared" si="44"/>
        <v>236.20499999999998</v>
      </c>
    </row>
    <row r="1429" spans="1:10" ht="15.75">
      <c r="A1429" s="53">
        <f t="shared" si="45"/>
        <v>1425</v>
      </c>
      <c r="B1429" s="128" t="s">
        <v>203</v>
      </c>
      <c r="C1429" s="142" t="s">
        <v>2934</v>
      </c>
      <c r="D1429" s="142" t="s">
        <v>2935</v>
      </c>
      <c r="E1429" s="142" t="s">
        <v>211</v>
      </c>
      <c r="F1429" s="142"/>
      <c r="G1429" s="142">
        <v>1</v>
      </c>
      <c r="H1429" s="180">
        <v>314.94</v>
      </c>
      <c r="I1429" s="191">
        <v>0.25</v>
      </c>
      <c r="J1429" s="187">
        <f t="shared" si="44"/>
        <v>236.20499999999998</v>
      </c>
    </row>
    <row r="1430" spans="1:10" ht="15.75">
      <c r="A1430" s="53">
        <f t="shared" si="45"/>
        <v>1426</v>
      </c>
      <c r="B1430" s="128" t="s">
        <v>203</v>
      </c>
      <c r="C1430" s="142" t="s">
        <v>2936</v>
      </c>
      <c r="D1430" s="142" t="s">
        <v>2937</v>
      </c>
      <c r="E1430" s="142" t="s">
        <v>211</v>
      </c>
      <c r="F1430" s="142"/>
      <c r="G1430" s="142">
        <v>1</v>
      </c>
      <c r="H1430" s="180">
        <v>219.45</v>
      </c>
      <c r="I1430" s="191">
        <v>0.25</v>
      </c>
      <c r="J1430" s="187">
        <f t="shared" si="44"/>
        <v>164.58749999999998</v>
      </c>
    </row>
    <row r="1431" spans="1:10" ht="15.75">
      <c r="A1431" s="53">
        <f t="shared" si="45"/>
        <v>1427</v>
      </c>
      <c r="B1431" s="128" t="s">
        <v>203</v>
      </c>
      <c r="C1431" s="142" t="s">
        <v>2938</v>
      </c>
      <c r="D1431" s="142" t="s">
        <v>2939</v>
      </c>
      <c r="E1431" s="142" t="s">
        <v>211</v>
      </c>
      <c r="F1431" s="142"/>
      <c r="G1431" s="142">
        <v>1</v>
      </c>
      <c r="H1431" s="180">
        <v>300.54000000000002</v>
      </c>
      <c r="I1431" s="191">
        <v>0.25</v>
      </c>
      <c r="J1431" s="187">
        <f t="shared" si="44"/>
        <v>225.40500000000003</v>
      </c>
    </row>
    <row r="1432" spans="1:10" ht="15.75">
      <c r="A1432" s="53">
        <f t="shared" si="45"/>
        <v>1428</v>
      </c>
      <c r="B1432" s="128" t="s">
        <v>203</v>
      </c>
      <c r="C1432" s="142" t="s">
        <v>2940</v>
      </c>
      <c r="D1432" s="142" t="s">
        <v>2941</v>
      </c>
      <c r="E1432" s="142" t="s">
        <v>211</v>
      </c>
      <c r="F1432" s="142"/>
      <c r="G1432" s="142">
        <v>1</v>
      </c>
      <c r="H1432" s="180">
        <v>324.68</v>
      </c>
      <c r="I1432" s="191">
        <v>0.25</v>
      </c>
      <c r="J1432" s="187">
        <f t="shared" si="44"/>
        <v>243.51</v>
      </c>
    </row>
    <row r="1433" spans="1:10" ht="15.75">
      <c r="A1433" s="53">
        <f t="shared" si="45"/>
        <v>1429</v>
      </c>
      <c r="B1433" s="128" t="s">
        <v>203</v>
      </c>
      <c r="C1433" s="142" t="s">
        <v>2942</v>
      </c>
      <c r="D1433" s="142" t="s">
        <v>2941</v>
      </c>
      <c r="E1433" s="142" t="s">
        <v>211</v>
      </c>
      <c r="F1433" s="142"/>
      <c r="G1433" s="142">
        <v>1</v>
      </c>
      <c r="H1433" s="180">
        <v>324.68</v>
      </c>
      <c r="I1433" s="191">
        <v>0.25</v>
      </c>
      <c r="J1433" s="187">
        <f t="shared" si="44"/>
        <v>243.51</v>
      </c>
    </row>
    <row r="1434" spans="1:10" ht="15.75">
      <c r="A1434" s="53">
        <f t="shared" si="45"/>
        <v>1430</v>
      </c>
      <c r="B1434" s="128" t="s">
        <v>203</v>
      </c>
      <c r="C1434" s="142" t="s">
        <v>2943</v>
      </c>
      <c r="D1434" s="142" t="s">
        <v>2944</v>
      </c>
      <c r="E1434" s="142" t="s">
        <v>211</v>
      </c>
      <c r="F1434" s="142"/>
      <c r="G1434" s="142">
        <v>1</v>
      </c>
      <c r="H1434" s="180">
        <v>304.12</v>
      </c>
      <c r="I1434" s="191">
        <v>0.25</v>
      </c>
      <c r="J1434" s="187">
        <f t="shared" si="44"/>
        <v>228.09</v>
      </c>
    </row>
    <row r="1435" spans="1:10" ht="15.75">
      <c r="A1435" s="53">
        <f t="shared" si="45"/>
        <v>1431</v>
      </c>
      <c r="B1435" s="128" t="s">
        <v>203</v>
      </c>
      <c r="C1435" s="142" t="s">
        <v>2945</v>
      </c>
      <c r="D1435" s="142" t="s">
        <v>2946</v>
      </c>
      <c r="E1435" s="142" t="s">
        <v>211</v>
      </c>
      <c r="F1435" s="142"/>
      <c r="G1435" s="142">
        <v>1</v>
      </c>
      <c r="H1435" s="180">
        <v>332.72</v>
      </c>
      <c r="I1435" s="191">
        <v>0.25</v>
      </c>
      <c r="J1435" s="187">
        <f t="shared" si="44"/>
        <v>249.54000000000002</v>
      </c>
    </row>
    <row r="1436" spans="1:10" ht="15.75">
      <c r="A1436" s="53">
        <f t="shared" si="45"/>
        <v>1432</v>
      </c>
      <c r="B1436" s="128" t="s">
        <v>203</v>
      </c>
      <c r="C1436" s="142" t="s">
        <v>2947</v>
      </c>
      <c r="D1436" s="142" t="s">
        <v>2948</v>
      </c>
      <c r="E1436" s="142" t="s">
        <v>211</v>
      </c>
      <c r="F1436" s="142"/>
      <c r="G1436" s="142">
        <v>1</v>
      </c>
      <c r="H1436" s="180">
        <v>332.72</v>
      </c>
      <c r="I1436" s="191">
        <v>0.25</v>
      </c>
      <c r="J1436" s="187">
        <f t="shared" si="44"/>
        <v>249.54000000000002</v>
      </c>
    </row>
    <row r="1437" spans="1:10" ht="15.75">
      <c r="A1437" s="53">
        <f t="shared" si="45"/>
        <v>1433</v>
      </c>
      <c r="B1437" s="128" t="s">
        <v>203</v>
      </c>
      <c r="C1437" s="142" t="s">
        <v>2949</v>
      </c>
      <c r="D1437" s="142" t="s">
        <v>2950</v>
      </c>
      <c r="E1437" s="142" t="s">
        <v>211</v>
      </c>
      <c r="F1437" s="142"/>
      <c r="G1437" s="142">
        <v>1</v>
      </c>
      <c r="H1437" s="180">
        <v>399.36</v>
      </c>
      <c r="I1437" s="191">
        <v>0.25</v>
      </c>
      <c r="J1437" s="187">
        <f t="shared" si="44"/>
        <v>299.52</v>
      </c>
    </row>
    <row r="1438" spans="1:10" ht="15.75">
      <c r="A1438" s="53">
        <f t="shared" si="45"/>
        <v>1434</v>
      </c>
      <c r="B1438" s="128" t="s">
        <v>203</v>
      </c>
      <c r="C1438" s="142" t="s">
        <v>2951</v>
      </c>
      <c r="D1438" s="142" t="s">
        <v>2952</v>
      </c>
      <c r="E1438" s="142" t="s">
        <v>211</v>
      </c>
      <c r="F1438" s="142"/>
      <c r="G1438" s="142">
        <v>1</v>
      </c>
      <c r="H1438" s="180">
        <v>399.36</v>
      </c>
      <c r="I1438" s="191">
        <v>0.25</v>
      </c>
      <c r="J1438" s="187">
        <f t="shared" si="44"/>
        <v>299.52</v>
      </c>
    </row>
    <row r="1439" spans="1:10" ht="15.75">
      <c r="A1439" s="53">
        <f t="shared" si="45"/>
        <v>1435</v>
      </c>
      <c r="B1439" s="128" t="s">
        <v>203</v>
      </c>
      <c r="C1439" s="142" t="s">
        <v>2953</v>
      </c>
      <c r="D1439" s="142" t="s">
        <v>2954</v>
      </c>
      <c r="E1439" s="142" t="s">
        <v>211</v>
      </c>
      <c r="F1439" s="142"/>
      <c r="G1439" s="142">
        <v>1</v>
      </c>
      <c r="H1439" s="180">
        <v>253.71</v>
      </c>
      <c r="I1439" s="191">
        <v>0.25</v>
      </c>
      <c r="J1439" s="187">
        <f t="shared" si="44"/>
        <v>190.2825</v>
      </c>
    </row>
    <row r="1440" spans="1:10" ht="15.75">
      <c r="A1440" s="53">
        <f t="shared" si="45"/>
        <v>1436</v>
      </c>
      <c r="B1440" s="128" t="s">
        <v>203</v>
      </c>
      <c r="C1440" s="142" t="s">
        <v>2955</v>
      </c>
      <c r="D1440" s="142" t="s">
        <v>2956</v>
      </c>
      <c r="E1440" s="142" t="s">
        <v>211</v>
      </c>
      <c r="F1440" s="142"/>
      <c r="G1440" s="142">
        <v>1</v>
      </c>
      <c r="H1440" s="180">
        <v>313.88</v>
      </c>
      <c r="I1440" s="191">
        <v>0.25</v>
      </c>
      <c r="J1440" s="187">
        <f t="shared" si="44"/>
        <v>235.41</v>
      </c>
    </row>
    <row r="1441" spans="1:10" ht="15.75">
      <c r="A1441" s="53">
        <f t="shared" si="45"/>
        <v>1437</v>
      </c>
      <c r="B1441" s="128" t="s">
        <v>203</v>
      </c>
      <c r="C1441" s="142" t="s">
        <v>2957</v>
      </c>
      <c r="D1441" s="142" t="s">
        <v>2958</v>
      </c>
      <c r="E1441" s="142" t="s">
        <v>211</v>
      </c>
      <c r="F1441" s="142"/>
      <c r="G1441" s="142">
        <v>1</v>
      </c>
      <c r="H1441" s="180">
        <v>342.46</v>
      </c>
      <c r="I1441" s="191">
        <v>0.25</v>
      </c>
      <c r="J1441" s="187">
        <f t="shared" si="44"/>
        <v>256.84499999999997</v>
      </c>
    </row>
    <row r="1442" spans="1:10" ht="15.75">
      <c r="A1442" s="53">
        <f t="shared" si="45"/>
        <v>1438</v>
      </c>
      <c r="B1442" s="128" t="s">
        <v>203</v>
      </c>
      <c r="C1442" s="142" t="s">
        <v>2959</v>
      </c>
      <c r="D1442" s="142" t="s">
        <v>2960</v>
      </c>
      <c r="E1442" s="142" t="s">
        <v>211</v>
      </c>
      <c r="F1442" s="142"/>
      <c r="G1442" s="142">
        <v>1</v>
      </c>
      <c r="H1442" s="180">
        <v>342.46</v>
      </c>
      <c r="I1442" s="191">
        <v>0.25</v>
      </c>
      <c r="J1442" s="187">
        <f t="shared" si="44"/>
        <v>256.84499999999997</v>
      </c>
    </row>
    <row r="1443" spans="1:10" ht="15.75">
      <c r="A1443" s="53">
        <f t="shared" si="45"/>
        <v>1439</v>
      </c>
      <c r="B1443" s="128" t="s">
        <v>203</v>
      </c>
      <c r="C1443" s="142" t="s">
        <v>2961</v>
      </c>
      <c r="D1443" s="142" t="s">
        <v>2962</v>
      </c>
      <c r="E1443" s="142" t="s">
        <v>211</v>
      </c>
      <c r="F1443" s="142"/>
      <c r="G1443" s="142">
        <v>1</v>
      </c>
      <c r="H1443" s="180">
        <v>391.9</v>
      </c>
      <c r="I1443" s="191">
        <v>0.25</v>
      </c>
      <c r="J1443" s="187">
        <f t="shared" si="44"/>
        <v>293.92499999999995</v>
      </c>
    </row>
    <row r="1444" spans="1:10" ht="15.75">
      <c r="A1444" s="53">
        <f t="shared" si="45"/>
        <v>1440</v>
      </c>
      <c r="B1444" s="128" t="s">
        <v>203</v>
      </c>
      <c r="C1444" s="142" t="s">
        <v>2963</v>
      </c>
      <c r="D1444" s="142" t="s">
        <v>2964</v>
      </c>
      <c r="E1444" s="142" t="s">
        <v>211</v>
      </c>
      <c r="F1444" s="142"/>
      <c r="G1444" s="142">
        <v>1</v>
      </c>
      <c r="H1444" s="180">
        <v>448.12</v>
      </c>
      <c r="I1444" s="191">
        <v>0.25</v>
      </c>
      <c r="J1444" s="187">
        <f t="shared" si="44"/>
        <v>336.09000000000003</v>
      </c>
    </row>
    <row r="1445" spans="1:10" ht="15.75">
      <c r="A1445" s="53">
        <f t="shared" si="45"/>
        <v>1441</v>
      </c>
      <c r="B1445" s="128" t="s">
        <v>203</v>
      </c>
      <c r="C1445" s="142" t="s">
        <v>2965</v>
      </c>
      <c r="D1445" s="142" t="s">
        <v>2966</v>
      </c>
      <c r="E1445" s="142" t="s">
        <v>211</v>
      </c>
      <c r="F1445" s="142"/>
      <c r="G1445" s="142">
        <v>1</v>
      </c>
      <c r="H1445" s="180">
        <v>448.12</v>
      </c>
      <c r="I1445" s="191">
        <v>0.25</v>
      </c>
      <c r="J1445" s="187">
        <f t="shared" si="44"/>
        <v>336.09000000000003</v>
      </c>
    </row>
    <row r="1446" spans="1:10" ht="15.75">
      <c r="A1446" s="53">
        <f t="shared" si="45"/>
        <v>1442</v>
      </c>
      <c r="B1446" s="128" t="s">
        <v>203</v>
      </c>
      <c r="C1446" s="142" t="s">
        <v>2967</v>
      </c>
      <c r="D1446" s="142" t="s">
        <v>2968</v>
      </c>
      <c r="E1446" s="142" t="s">
        <v>211</v>
      </c>
      <c r="F1446" s="142"/>
      <c r="G1446" s="142">
        <v>1</v>
      </c>
      <c r="H1446" s="180">
        <v>420.49</v>
      </c>
      <c r="I1446" s="191">
        <v>0.25</v>
      </c>
      <c r="J1446" s="187">
        <f t="shared" si="44"/>
        <v>315.36750000000001</v>
      </c>
    </row>
    <row r="1447" spans="1:10" ht="15.75">
      <c r="A1447" s="53">
        <f t="shared" si="45"/>
        <v>1443</v>
      </c>
      <c r="B1447" s="128" t="s">
        <v>203</v>
      </c>
      <c r="C1447" s="142" t="s">
        <v>2969</v>
      </c>
      <c r="D1447" s="142" t="s">
        <v>2970</v>
      </c>
      <c r="E1447" s="142" t="s">
        <v>211</v>
      </c>
      <c r="F1447" s="142"/>
      <c r="G1447" s="142">
        <v>1</v>
      </c>
      <c r="H1447" s="180">
        <v>420.49</v>
      </c>
      <c r="I1447" s="191">
        <v>0.25</v>
      </c>
      <c r="J1447" s="187">
        <f t="shared" si="44"/>
        <v>315.36750000000001</v>
      </c>
    </row>
    <row r="1448" spans="1:10" ht="15.75">
      <c r="A1448" s="53">
        <f t="shared" si="45"/>
        <v>1444</v>
      </c>
      <c r="B1448" s="128" t="s">
        <v>203</v>
      </c>
      <c r="C1448" s="142" t="s">
        <v>2971</v>
      </c>
      <c r="D1448" s="142" t="s">
        <v>2972</v>
      </c>
      <c r="E1448" s="142" t="s">
        <v>211</v>
      </c>
      <c r="F1448" s="142"/>
      <c r="G1448" s="142">
        <v>1</v>
      </c>
      <c r="H1448" s="180">
        <v>487.14</v>
      </c>
      <c r="I1448" s="191">
        <v>0.25</v>
      </c>
      <c r="J1448" s="187">
        <f t="shared" si="44"/>
        <v>365.35500000000002</v>
      </c>
    </row>
    <row r="1449" spans="1:10" ht="15.75">
      <c r="A1449" s="53">
        <f t="shared" si="45"/>
        <v>1445</v>
      </c>
      <c r="B1449" s="128" t="s">
        <v>203</v>
      </c>
      <c r="C1449" s="142" t="s">
        <v>2973</v>
      </c>
      <c r="D1449" s="142" t="s">
        <v>2974</v>
      </c>
      <c r="E1449" s="142" t="s">
        <v>211</v>
      </c>
      <c r="F1449" s="142"/>
      <c r="G1449" s="142">
        <v>1</v>
      </c>
      <c r="H1449" s="180">
        <v>487.14</v>
      </c>
      <c r="I1449" s="191">
        <v>0.25</v>
      </c>
      <c r="J1449" s="187">
        <f t="shared" si="44"/>
        <v>365.35500000000002</v>
      </c>
    </row>
    <row r="1450" spans="1:10" ht="15.75">
      <c r="A1450" s="53">
        <f t="shared" si="45"/>
        <v>1446</v>
      </c>
      <c r="B1450" s="128" t="s">
        <v>203</v>
      </c>
      <c r="C1450" s="142" t="s">
        <v>2975</v>
      </c>
      <c r="D1450" s="142" t="s">
        <v>2976</v>
      </c>
      <c r="E1450" s="142" t="s">
        <v>211</v>
      </c>
      <c r="F1450" s="142"/>
      <c r="G1450" s="142">
        <v>1</v>
      </c>
      <c r="H1450" s="180">
        <v>484.82</v>
      </c>
      <c r="I1450" s="191">
        <v>0.25</v>
      </c>
      <c r="J1450" s="187">
        <f t="shared" si="44"/>
        <v>363.61500000000001</v>
      </c>
    </row>
    <row r="1451" spans="1:10" ht="15.75">
      <c r="A1451" s="53">
        <f t="shared" si="45"/>
        <v>1447</v>
      </c>
      <c r="B1451" s="128" t="s">
        <v>203</v>
      </c>
      <c r="C1451" s="142" t="s">
        <v>2977</v>
      </c>
      <c r="D1451" s="142" t="s">
        <v>2978</v>
      </c>
      <c r="E1451" s="142" t="s">
        <v>211</v>
      </c>
      <c r="F1451" s="142"/>
      <c r="G1451" s="142">
        <v>1</v>
      </c>
      <c r="H1451" s="180">
        <v>300.73</v>
      </c>
      <c r="I1451" s="191">
        <v>0.25</v>
      </c>
      <c r="J1451" s="187">
        <f t="shared" si="44"/>
        <v>225.54750000000001</v>
      </c>
    </row>
    <row r="1452" spans="1:10" ht="15.75">
      <c r="A1452" s="53">
        <f t="shared" si="45"/>
        <v>1448</v>
      </c>
      <c r="B1452" s="128" t="s">
        <v>203</v>
      </c>
      <c r="C1452" s="142" t="s">
        <v>2979</v>
      </c>
      <c r="D1452" s="142" t="s">
        <v>2980</v>
      </c>
      <c r="E1452" s="142" t="s">
        <v>211</v>
      </c>
      <c r="F1452" s="142"/>
      <c r="G1452" s="142">
        <v>1</v>
      </c>
      <c r="H1452" s="180">
        <v>401.65</v>
      </c>
      <c r="I1452" s="191">
        <v>0.25</v>
      </c>
      <c r="J1452" s="187">
        <f t="shared" si="44"/>
        <v>301.23749999999995</v>
      </c>
    </row>
    <row r="1453" spans="1:10" ht="15.75">
      <c r="A1453" s="53">
        <f t="shared" si="45"/>
        <v>1449</v>
      </c>
      <c r="B1453" s="128" t="s">
        <v>203</v>
      </c>
      <c r="C1453" s="142" t="s">
        <v>2981</v>
      </c>
      <c r="D1453" s="142" t="s">
        <v>2982</v>
      </c>
      <c r="E1453" s="142" t="s">
        <v>211</v>
      </c>
      <c r="F1453" s="142"/>
      <c r="G1453" s="142">
        <v>1</v>
      </c>
      <c r="H1453" s="180">
        <v>459.61</v>
      </c>
      <c r="I1453" s="191">
        <v>0.25</v>
      </c>
      <c r="J1453" s="187">
        <f t="shared" si="44"/>
        <v>344.70749999999998</v>
      </c>
    </row>
    <row r="1454" spans="1:10" ht="15.75">
      <c r="A1454" s="53">
        <f t="shared" si="45"/>
        <v>1450</v>
      </c>
      <c r="B1454" s="128" t="s">
        <v>203</v>
      </c>
      <c r="C1454" s="142" t="s">
        <v>2983</v>
      </c>
      <c r="D1454" s="142" t="s">
        <v>2984</v>
      </c>
      <c r="E1454" s="142" t="s">
        <v>211</v>
      </c>
      <c r="F1454" s="142"/>
      <c r="G1454" s="142">
        <v>1</v>
      </c>
      <c r="H1454" s="180">
        <v>459.61</v>
      </c>
      <c r="I1454" s="191">
        <v>0.25</v>
      </c>
      <c r="J1454" s="187">
        <f t="shared" si="44"/>
        <v>344.70749999999998</v>
      </c>
    </row>
    <row r="1455" spans="1:10" ht="15.75">
      <c r="A1455" s="53">
        <f t="shared" si="45"/>
        <v>1451</v>
      </c>
      <c r="B1455" s="128" t="s">
        <v>203</v>
      </c>
      <c r="C1455" s="142" t="s">
        <v>2985</v>
      </c>
      <c r="D1455" s="142" t="s">
        <v>2986</v>
      </c>
      <c r="E1455" s="142" t="s">
        <v>211</v>
      </c>
      <c r="F1455" s="142"/>
      <c r="G1455" s="142">
        <v>1</v>
      </c>
      <c r="H1455" s="180">
        <v>430.24</v>
      </c>
      <c r="I1455" s="191">
        <v>0.25</v>
      </c>
      <c r="J1455" s="187">
        <f t="shared" si="44"/>
        <v>322.68</v>
      </c>
    </row>
    <row r="1456" spans="1:10" ht="15.75">
      <c r="A1456" s="53">
        <f t="shared" si="45"/>
        <v>1452</v>
      </c>
      <c r="B1456" s="128" t="s">
        <v>203</v>
      </c>
      <c r="C1456" s="142" t="s">
        <v>2987</v>
      </c>
      <c r="D1456" s="142" t="s">
        <v>2986</v>
      </c>
      <c r="E1456" s="142" t="s">
        <v>211</v>
      </c>
      <c r="F1456" s="142"/>
      <c r="G1456" s="142">
        <v>1</v>
      </c>
      <c r="H1456" s="180">
        <v>430.24</v>
      </c>
      <c r="I1456" s="191">
        <v>0.25</v>
      </c>
      <c r="J1456" s="187">
        <f t="shared" si="44"/>
        <v>322.68</v>
      </c>
    </row>
    <row r="1457" spans="1:10" ht="15.75">
      <c r="A1457" s="53">
        <f t="shared" si="45"/>
        <v>1453</v>
      </c>
      <c r="B1457" s="128" t="s">
        <v>203</v>
      </c>
      <c r="C1457" s="142" t="s">
        <v>2988</v>
      </c>
      <c r="D1457" s="142" t="s">
        <v>2989</v>
      </c>
      <c r="E1457" s="142" t="s">
        <v>211</v>
      </c>
      <c r="F1457" s="142"/>
      <c r="G1457" s="142">
        <v>1</v>
      </c>
      <c r="H1457" s="180">
        <v>340.39</v>
      </c>
      <c r="I1457" s="191">
        <v>0.25</v>
      </c>
      <c r="J1457" s="187">
        <f t="shared" si="44"/>
        <v>255.29249999999999</v>
      </c>
    </row>
    <row r="1458" spans="1:10" ht="15.75">
      <c r="A1458" s="53">
        <f t="shared" si="45"/>
        <v>1454</v>
      </c>
      <c r="B1458" s="128" t="s">
        <v>203</v>
      </c>
      <c r="C1458" s="142" t="s">
        <v>2990</v>
      </c>
      <c r="D1458" s="142" t="s">
        <v>2991</v>
      </c>
      <c r="E1458" s="142" t="s">
        <v>211</v>
      </c>
      <c r="F1458" s="142"/>
      <c r="G1458" s="142">
        <v>1</v>
      </c>
      <c r="H1458" s="180">
        <v>685.82</v>
      </c>
      <c r="I1458" s="191">
        <v>0.25</v>
      </c>
      <c r="J1458" s="187">
        <f t="shared" si="44"/>
        <v>514.36500000000001</v>
      </c>
    </row>
    <row r="1459" spans="1:10" ht="15.75">
      <c r="A1459" s="53">
        <f t="shared" si="45"/>
        <v>1455</v>
      </c>
      <c r="B1459" s="128" t="s">
        <v>203</v>
      </c>
      <c r="C1459" s="142" t="s">
        <v>2992</v>
      </c>
      <c r="D1459" s="142" t="s">
        <v>2993</v>
      </c>
      <c r="E1459" s="142" t="s">
        <v>211</v>
      </c>
      <c r="F1459" s="142"/>
      <c r="G1459" s="142">
        <v>1</v>
      </c>
      <c r="H1459" s="180">
        <v>58.34</v>
      </c>
      <c r="I1459" s="191">
        <v>0.25</v>
      </c>
      <c r="J1459" s="187">
        <f t="shared" si="44"/>
        <v>43.755000000000003</v>
      </c>
    </row>
    <row r="1460" spans="1:10" ht="15.75">
      <c r="A1460" s="53">
        <f t="shared" si="45"/>
        <v>1456</v>
      </c>
      <c r="B1460" s="128" t="s">
        <v>203</v>
      </c>
      <c r="C1460" s="142" t="s">
        <v>2994</v>
      </c>
      <c r="D1460" s="142" t="s">
        <v>2995</v>
      </c>
      <c r="E1460" s="142" t="s">
        <v>211</v>
      </c>
      <c r="F1460" s="142"/>
      <c r="G1460" s="142">
        <v>1</v>
      </c>
      <c r="H1460" s="180">
        <v>69.45</v>
      </c>
      <c r="I1460" s="191">
        <v>0.25</v>
      </c>
      <c r="J1460" s="187">
        <f t="shared" si="44"/>
        <v>52.087500000000006</v>
      </c>
    </row>
    <row r="1461" spans="1:10" ht="15.75">
      <c r="A1461" s="53">
        <f t="shared" si="45"/>
        <v>1457</v>
      </c>
      <c r="B1461" s="128" t="s">
        <v>203</v>
      </c>
      <c r="C1461" s="142" t="s">
        <v>2996</v>
      </c>
      <c r="D1461" s="142" t="s">
        <v>2997</v>
      </c>
      <c r="E1461" s="142" t="s">
        <v>211</v>
      </c>
      <c r="F1461" s="142"/>
      <c r="G1461" s="142">
        <v>1</v>
      </c>
      <c r="H1461" s="180">
        <v>69.45</v>
      </c>
      <c r="I1461" s="191">
        <v>0.25</v>
      </c>
      <c r="J1461" s="187">
        <f t="shared" si="44"/>
        <v>52.087500000000006</v>
      </c>
    </row>
    <row r="1462" spans="1:10" ht="15.75">
      <c r="A1462" s="53">
        <f t="shared" si="45"/>
        <v>1458</v>
      </c>
      <c r="B1462" s="128" t="s">
        <v>203</v>
      </c>
      <c r="C1462" s="142" t="s">
        <v>2998</v>
      </c>
      <c r="D1462" s="142" t="s">
        <v>2999</v>
      </c>
      <c r="E1462" s="142" t="s">
        <v>211</v>
      </c>
      <c r="F1462" s="142"/>
      <c r="G1462" s="142">
        <v>1</v>
      </c>
      <c r="H1462" s="180">
        <v>66.67</v>
      </c>
      <c r="I1462" s="191">
        <v>0.25</v>
      </c>
      <c r="J1462" s="187">
        <f t="shared" si="44"/>
        <v>50.002499999999998</v>
      </c>
    </row>
    <row r="1463" spans="1:10" ht="15.75">
      <c r="A1463" s="53">
        <f t="shared" si="45"/>
        <v>1459</v>
      </c>
      <c r="B1463" s="128" t="s">
        <v>203</v>
      </c>
      <c r="C1463" s="142" t="s">
        <v>3000</v>
      </c>
      <c r="D1463" s="142" t="s">
        <v>3001</v>
      </c>
      <c r="E1463" s="142" t="s">
        <v>211</v>
      </c>
      <c r="F1463" s="142"/>
      <c r="G1463" s="142">
        <v>1</v>
      </c>
      <c r="H1463" s="180">
        <v>83.34</v>
      </c>
      <c r="I1463" s="191">
        <v>0.25</v>
      </c>
      <c r="J1463" s="187">
        <f t="shared" si="44"/>
        <v>62.505000000000003</v>
      </c>
    </row>
    <row r="1464" spans="1:10" ht="15.75">
      <c r="A1464" s="53">
        <f t="shared" si="45"/>
        <v>1460</v>
      </c>
      <c r="B1464" s="128" t="s">
        <v>203</v>
      </c>
      <c r="C1464" s="142" t="s">
        <v>3002</v>
      </c>
      <c r="D1464" s="142" t="s">
        <v>3003</v>
      </c>
      <c r="E1464" s="142" t="s">
        <v>211</v>
      </c>
      <c r="F1464" s="142"/>
      <c r="G1464" s="142">
        <v>1</v>
      </c>
      <c r="H1464" s="180">
        <v>1.17</v>
      </c>
      <c r="I1464" s="191">
        <v>0.25</v>
      </c>
      <c r="J1464" s="187">
        <f t="shared" si="44"/>
        <v>0.87749999999999995</v>
      </c>
    </row>
    <row r="1465" spans="1:10" ht="15.75">
      <c r="A1465" s="53">
        <f t="shared" si="45"/>
        <v>1461</v>
      </c>
      <c r="B1465" s="128" t="s">
        <v>203</v>
      </c>
      <c r="C1465" s="142" t="s">
        <v>3004</v>
      </c>
      <c r="D1465" s="142" t="s">
        <v>3005</v>
      </c>
      <c r="E1465" s="142" t="s">
        <v>211</v>
      </c>
      <c r="F1465" s="142"/>
      <c r="G1465" s="142">
        <v>1</v>
      </c>
      <c r="H1465" s="180">
        <v>419.76</v>
      </c>
      <c r="I1465" s="191">
        <v>0.25</v>
      </c>
      <c r="J1465" s="187">
        <f t="shared" si="44"/>
        <v>314.82</v>
      </c>
    </row>
    <row r="1466" spans="1:10" ht="15.75">
      <c r="A1466" s="53">
        <f t="shared" si="45"/>
        <v>1462</v>
      </c>
      <c r="B1466" s="128" t="s">
        <v>203</v>
      </c>
      <c r="C1466" s="142" t="s">
        <v>3006</v>
      </c>
      <c r="D1466" s="142" t="s">
        <v>3007</v>
      </c>
      <c r="E1466" s="142" t="s">
        <v>211</v>
      </c>
      <c r="F1466" s="142"/>
      <c r="G1466" s="142">
        <v>1</v>
      </c>
      <c r="H1466" s="180">
        <v>427.54</v>
      </c>
      <c r="I1466" s="191">
        <v>0.25</v>
      </c>
      <c r="J1466" s="187">
        <f t="shared" si="44"/>
        <v>320.65500000000003</v>
      </c>
    </row>
    <row r="1467" spans="1:10" ht="15.75">
      <c r="A1467" s="53">
        <f t="shared" si="45"/>
        <v>1463</v>
      </c>
      <c r="B1467" s="128" t="s">
        <v>203</v>
      </c>
      <c r="C1467" s="142" t="s">
        <v>3008</v>
      </c>
      <c r="D1467" s="142" t="s">
        <v>3009</v>
      </c>
      <c r="E1467" s="142" t="s">
        <v>211</v>
      </c>
      <c r="F1467" s="142"/>
      <c r="G1467" s="142">
        <v>1</v>
      </c>
      <c r="H1467" s="180">
        <v>465.31</v>
      </c>
      <c r="I1467" s="191">
        <v>0.25</v>
      </c>
      <c r="J1467" s="187">
        <f t="shared" si="44"/>
        <v>348.98250000000002</v>
      </c>
    </row>
    <row r="1468" spans="1:10" ht="15.75">
      <c r="A1468" s="53">
        <f t="shared" si="45"/>
        <v>1464</v>
      </c>
      <c r="B1468" s="128" t="s">
        <v>203</v>
      </c>
      <c r="C1468" s="142" t="s">
        <v>3010</v>
      </c>
      <c r="D1468" s="142" t="s">
        <v>3011</v>
      </c>
      <c r="E1468" s="142" t="s">
        <v>211</v>
      </c>
      <c r="F1468" s="142"/>
      <c r="G1468" s="142">
        <v>1</v>
      </c>
      <c r="H1468" s="180">
        <v>473.09</v>
      </c>
      <c r="I1468" s="191">
        <v>0.25</v>
      </c>
      <c r="J1468" s="187">
        <f t="shared" si="44"/>
        <v>354.8175</v>
      </c>
    </row>
    <row r="1469" spans="1:10" ht="15.75">
      <c r="A1469" s="53">
        <f t="shared" si="45"/>
        <v>1465</v>
      </c>
      <c r="B1469" s="128" t="s">
        <v>203</v>
      </c>
      <c r="C1469" s="142" t="s">
        <v>3012</v>
      </c>
      <c r="D1469" s="142" t="s">
        <v>3013</v>
      </c>
      <c r="E1469" s="142" t="s">
        <v>211</v>
      </c>
      <c r="F1469" s="142"/>
      <c r="G1469" s="142">
        <v>1</v>
      </c>
      <c r="H1469" s="180">
        <v>314.27</v>
      </c>
      <c r="I1469" s="191">
        <v>0.25</v>
      </c>
      <c r="J1469" s="187">
        <f t="shared" si="44"/>
        <v>235.70249999999999</v>
      </c>
    </row>
    <row r="1470" spans="1:10" ht="15.75">
      <c r="A1470" s="53">
        <f t="shared" si="45"/>
        <v>1466</v>
      </c>
      <c r="B1470" s="128" t="s">
        <v>203</v>
      </c>
      <c r="C1470" s="142" t="s">
        <v>3014</v>
      </c>
      <c r="D1470" s="142" t="s">
        <v>3015</v>
      </c>
      <c r="E1470" s="142" t="s">
        <v>211</v>
      </c>
      <c r="F1470" s="142"/>
      <c r="G1470" s="142">
        <v>1</v>
      </c>
      <c r="H1470" s="180">
        <v>322.05</v>
      </c>
      <c r="I1470" s="191">
        <v>0.25</v>
      </c>
      <c r="J1470" s="187">
        <f t="shared" si="44"/>
        <v>241.53750000000002</v>
      </c>
    </row>
    <row r="1471" spans="1:10" ht="15.75">
      <c r="A1471" s="53">
        <f t="shared" si="45"/>
        <v>1467</v>
      </c>
      <c r="B1471" s="128" t="s">
        <v>203</v>
      </c>
      <c r="C1471" s="142" t="s">
        <v>3016</v>
      </c>
      <c r="D1471" s="142" t="s">
        <v>3017</v>
      </c>
      <c r="E1471" s="142" t="s">
        <v>211</v>
      </c>
      <c r="F1471" s="142"/>
      <c r="G1471" s="142">
        <v>1</v>
      </c>
      <c r="H1471" s="180">
        <v>797.77</v>
      </c>
      <c r="I1471" s="191">
        <v>0.25</v>
      </c>
      <c r="J1471" s="187">
        <f t="shared" si="44"/>
        <v>598.32749999999999</v>
      </c>
    </row>
    <row r="1472" spans="1:10" ht="15.75">
      <c r="A1472" s="53">
        <f t="shared" si="45"/>
        <v>1468</v>
      </c>
      <c r="B1472" s="128" t="s">
        <v>203</v>
      </c>
      <c r="C1472" s="142" t="s">
        <v>3018</v>
      </c>
      <c r="D1472" s="142" t="s">
        <v>3019</v>
      </c>
      <c r="E1472" s="142" t="s">
        <v>211</v>
      </c>
      <c r="F1472" s="142"/>
      <c r="G1472" s="142">
        <v>1</v>
      </c>
      <c r="H1472" s="180">
        <v>813.33</v>
      </c>
      <c r="I1472" s="191">
        <v>0.25</v>
      </c>
      <c r="J1472" s="187">
        <f t="shared" si="44"/>
        <v>609.99750000000006</v>
      </c>
    </row>
    <row r="1473" spans="1:10" ht="15.75">
      <c r="A1473" s="53">
        <f t="shared" si="45"/>
        <v>1469</v>
      </c>
      <c r="B1473" s="128" t="s">
        <v>203</v>
      </c>
      <c r="C1473" s="142" t="s">
        <v>3020</v>
      </c>
      <c r="D1473" s="142" t="s">
        <v>3021</v>
      </c>
      <c r="E1473" s="142" t="s">
        <v>211</v>
      </c>
      <c r="F1473" s="142"/>
      <c r="G1473" s="142">
        <v>1</v>
      </c>
      <c r="H1473" s="180">
        <v>888.88</v>
      </c>
      <c r="I1473" s="191">
        <v>0.25</v>
      </c>
      <c r="J1473" s="187">
        <f t="shared" si="44"/>
        <v>666.66</v>
      </c>
    </row>
    <row r="1474" spans="1:10" ht="15.75">
      <c r="A1474" s="53">
        <f t="shared" si="45"/>
        <v>1470</v>
      </c>
      <c r="B1474" s="128" t="s">
        <v>203</v>
      </c>
      <c r="C1474" s="142" t="s">
        <v>3022</v>
      </c>
      <c r="D1474" s="142" t="s">
        <v>3023</v>
      </c>
      <c r="E1474" s="142" t="s">
        <v>211</v>
      </c>
      <c r="F1474" s="142"/>
      <c r="G1474" s="142">
        <v>1</v>
      </c>
      <c r="H1474" s="180">
        <v>904.44</v>
      </c>
      <c r="I1474" s="191">
        <v>0.25</v>
      </c>
      <c r="J1474" s="187">
        <f t="shared" ref="J1474:J1537" si="46">H1474*(1-I1474)</f>
        <v>678.33</v>
      </c>
    </row>
    <row r="1475" spans="1:10" ht="15.75">
      <c r="A1475" s="53">
        <f t="shared" si="45"/>
        <v>1471</v>
      </c>
      <c r="B1475" s="128" t="s">
        <v>203</v>
      </c>
      <c r="C1475" s="142" t="s">
        <v>3024</v>
      </c>
      <c r="D1475" s="142" t="s">
        <v>3025</v>
      </c>
      <c r="E1475" s="142" t="s">
        <v>211</v>
      </c>
      <c r="F1475" s="142"/>
      <c r="G1475" s="142">
        <v>1</v>
      </c>
      <c r="H1475" s="180">
        <v>586.79999999999995</v>
      </c>
      <c r="I1475" s="191">
        <v>0.25</v>
      </c>
      <c r="J1475" s="187">
        <f t="shared" si="46"/>
        <v>440.09999999999997</v>
      </c>
    </row>
    <row r="1476" spans="1:10" ht="15.75">
      <c r="A1476" s="53">
        <f t="shared" si="45"/>
        <v>1472</v>
      </c>
      <c r="B1476" s="128" t="s">
        <v>203</v>
      </c>
      <c r="C1476" s="142" t="s">
        <v>3026</v>
      </c>
      <c r="D1476" s="142" t="s">
        <v>3027</v>
      </c>
      <c r="E1476" s="142" t="s">
        <v>211</v>
      </c>
      <c r="F1476" s="142"/>
      <c r="G1476" s="142">
        <v>1</v>
      </c>
      <c r="H1476" s="180">
        <v>602.35</v>
      </c>
      <c r="I1476" s="191">
        <v>0.25</v>
      </c>
      <c r="J1476" s="187">
        <f t="shared" si="46"/>
        <v>451.76250000000005</v>
      </c>
    </row>
    <row r="1477" spans="1:10" ht="15.75">
      <c r="A1477" s="53">
        <f t="shared" si="45"/>
        <v>1473</v>
      </c>
      <c r="B1477" s="128" t="s">
        <v>203</v>
      </c>
      <c r="C1477" s="142" t="s">
        <v>3028</v>
      </c>
      <c r="D1477" s="142" t="s">
        <v>3029</v>
      </c>
      <c r="E1477" s="142" t="s">
        <v>211</v>
      </c>
      <c r="F1477" s="142"/>
      <c r="G1477" s="142">
        <v>1</v>
      </c>
      <c r="H1477" s="180">
        <v>1700.97</v>
      </c>
      <c r="I1477" s="191">
        <v>0.25</v>
      </c>
      <c r="J1477" s="187">
        <f t="shared" si="46"/>
        <v>1275.7275</v>
      </c>
    </row>
    <row r="1478" spans="1:10" ht="15.75">
      <c r="A1478" s="53">
        <f t="shared" si="45"/>
        <v>1474</v>
      </c>
      <c r="B1478" s="128" t="s">
        <v>203</v>
      </c>
      <c r="C1478" s="142" t="s">
        <v>3030</v>
      </c>
      <c r="D1478" s="142" t="s">
        <v>3031</v>
      </c>
      <c r="E1478" s="142" t="s">
        <v>211</v>
      </c>
      <c r="F1478" s="142"/>
      <c r="G1478" s="142">
        <v>1</v>
      </c>
      <c r="H1478" s="180">
        <v>1700.97</v>
      </c>
      <c r="I1478" s="191">
        <v>0.25</v>
      </c>
      <c r="J1478" s="187">
        <f t="shared" si="46"/>
        <v>1275.7275</v>
      </c>
    </row>
    <row r="1479" spans="1:10" ht="15.75">
      <c r="A1479" s="53">
        <f t="shared" ref="A1479:A1542" si="47">A1478+1</f>
        <v>1475</v>
      </c>
      <c r="B1479" s="128" t="s">
        <v>203</v>
      </c>
      <c r="C1479" s="142" t="s">
        <v>3032</v>
      </c>
      <c r="D1479" s="142" t="s">
        <v>3033</v>
      </c>
      <c r="E1479" s="142" t="s">
        <v>211</v>
      </c>
      <c r="F1479" s="142"/>
      <c r="G1479" s="142">
        <v>1</v>
      </c>
      <c r="H1479" s="180">
        <v>1981</v>
      </c>
      <c r="I1479" s="191">
        <v>0.25</v>
      </c>
      <c r="J1479" s="187">
        <f t="shared" si="46"/>
        <v>1485.75</v>
      </c>
    </row>
    <row r="1480" spans="1:10" ht="15.75">
      <c r="A1480" s="53">
        <f t="shared" si="47"/>
        <v>1476</v>
      </c>
      <c r="B1480" s="128" t="s">
        <v>203</v>
      </c>
      <c r="C1480" s="142" t="s">
        <v>3034</v>
      </c>
      <c r="D1480" s="142" t="s">
        <v>3035</v>
      </c>
      <c r="E1480" s="142" t="s">
        <v>211</v>
      </c>
      <c r="F1480" s="142"/>
      <c r="G1480" s="142">
        <v>1</v>
      </c>
      <c r="H1480" s="180">
        <v>1885.34</v>
      </c>
      <c r="I1480" s="191">
        <v>0.25</v>
      </c>
      <c r="J1480" s="187">
        <f t="shared" si="46"/>
        <v>1414.0049999999999</v>
      </c>
    </row>
    <row r="1481" spans="1:10" ht="15.75">
      <c r="A1481" s="53">
        <f t="shared" si="47"/>
        <v>1477</v>
      </c>
      <c r="B1481" s="128" t="s">
        <v>203</v>
      </c>
      <c r="C1481" s="142" t="s">
        <v>3036</v>
      </c>
      <c r="D1481" s="142" t="s">
        <v>3037</v>
      </c>
      <c r="E1481" s="142" t="s">
        <v>211</v>
      </c>
      <c r="F1481" s="142"/>
      <c r="G1481" s="142">
        <v>1</v>
      </c>
      <c r="H1481" s="180">
        <v>1885.34</v>
      </c>
      <c r="I1481" s="191">
        <v>0.25</v>
      </c>
      <c r="J1481" s="187">
        <f t="shared" si="46"/>
        <v>1414.0049999999999</v>
      </c>
    </row>
    <row r="1482" spans="1:10" ht="15.75">
      <c r="A1482" s="53">
        <f t="shared" si="47"/>
        <v>1478</v>
      </c>
      <c r="B1482" s="128" t="s">
        <v>203</v>
      </c>
      <c r="C1482" s="142" t="s">
        <v>3038</v>
      </c>
      <c r="D1482" s="142" t="s">
        <v>3039</v>
      </c>
      <c r="E1482" s="142" t="s">
        <v>211</v>
      </c>
      <c r="F1482" s="142"/>
      <c r="G1482" s="142">
        <v>1</v>
      </c>
      <c r="H1482" s="180">
        <v>2165.33</v>
      </c>
      <c r="I1482" s="191">
        <v>0.25</v>
      </c>
      <c r="J1482" s="187">
        <f t="shared" si="46"/>
        <v>1623.9974999999999</v>
      </c>
    </row>
    <row r="1483" spans="1:10" ht="15.75">
      <c r="A1483" s="53">
        <f t="shared" si="47"/>
        <v>1479</v>
      </c>
      <c r="B1483" s="128" t="s">
        <v>203</v>
      </c>
      <c r="C1483" s="142" t="s">
        <v>3040</v>
      </c>
      <c r="D1483" s="142" t="s">
        <v>3041</v>
      </c>
      <c r="E1483" s="142" t="s">
        <v>211</v>
      </c>
      <c r="F1483" s="142"/>
      <c r="G1483" s="142">
        <v>1</v>
      </c>
      <c r="H1483" s="180">
        <v>1283.33</v>
      </c>
      <c r="I1483" s="191">
        <v>0.25</v>
      </c>
      <c r="J1483" s="187">
        <f t="shared" si="46"/>
        <v>962.49749999999995</v>
      </c>
    </row>
    <row r="1484" spans="1:10" ht="15.75">
      <c r="A1484" s="53">
        <f t="shared" si="47"/>
        <v>1480</v>
      </c>
      <c r="B1484" s="128" t="s">
        <v>203</v>
      </c>
      <c r="C1484" s="142" t="s">
        <v>3042</v>
      </c>
      <c r="D1484" s="142" t="s">
        <v>3041</v>
      </c>
      <c r="E1484" s="142" t="s">
        <v>211</v>
      </c>
      <c r="F1484" s="142"/>
      <c r="G1484" s="142">
        <v>1</v>
      </c>
      <c r="H1484" s="180">
        <v>1283.33</v>
      </c>
      <c r="I1484" s="191">
        <v>0.25</v>
      </c>
      <c r="J1484" s="187">
        <f t="shared" si="46"/>
        <v>962.49749999999995</v>
      </c>
    </row>
    <row r="1485" spans="1:10" ht="15.75">
      <c r="A1485" s="53">
        <f t="shared" si="47"/>
        <v>1481</v>
      </c>
      <c r="B1485" s="128" t="s">
        <v>203</v>
      </c>
      <c r="C1485" s="142" t="s">
        <v>3043</v>
      </c>
      <c r="D1485" s="142" t="s">
        <v>3044</v>
      </c>
      <c r="E1485" s="142" t="s">
        <v>211</v>
      </c>
      <c r="F1485" s="142"/>
      <c r="G1485" s="142">
        <v>1</v>
      </c>
      <c r="H1485" s="180">
        <v>1563.33</v>
      </c>
      <c r="I1485" s="191">
        <v>0.25</v>
      </c>
      <c r="J1485" s="187">
        <f t="shared" si="46"/>
        <v>1172.4974999999999</v>
      </c>
    </row>
    <row r="1486" spans="1:10" ht="15.75">
      <c r="A1486" s="53">
        <f t="shared" si="47"/>
        <v>1482</v>
      </c>
      <c r="B1486" s="128" t="s">
        <v>203</v>
      </c>
      <c r="C1486" s="142" t="s">
        <v>3045</v>
      </c>
      <c r="D1486" s="142" t="s">
        <v>3046</v>
      </c>
      <c r="E1486" s="142" t="s">
        <v>211</v>
      </c>
      <c r="F1486" s="142"/>
      <c r="G1486" s="142">
        <v>1</v>
      </c>
      <c r="H1486" s="180">
        <v>847</v>
      </c>
      <c r="I1486" s="191">
        <v>0.25</v>
      </c>
      <c r="J1486" s="187">
        <f t="shared" si="46"/>
        <v>635.25</v>
      </c>
    </row>
    <row r="1487" spans="1:10" ht="15.75">
      <c r="A1487" s="53">
        <f t="shared" si="47"/>
        <v>1483</v>
      </c>
      <c r="B1487" s="128" t="s">
        <v>203</v>
      </c>
      <c r="C1487" s="142" t="s">
        <v>3047</v>
      </c>
      <c r="D1487" s="142" t="s">
        <v>3048</v>
      </c>
      <c r="E1487" s="142" t="s">
        <v>211</v>
      </c>
      <c r="F1487" s="142"/>
      <c r="G1487" s="142">
        <v>1</v>
      </c>
      <c r="H1487" s="180">
        <v>847</v>
      </c>
      <c r="I1487" s="191">
        <v>0.25</v>
      </c>
      <c r="J1487" s="187">
        <f t="shared" si="46"/>
        <v>635.25</v>
      </c>
    </row>
    <row r="1488" spans="1:10" ht="15.75">
      <c r="A1488" s="53">
        <f t="shared" si="47"/>
        <v>1484</v>
      </c>
      <c r="B1488" s="128" t="s">
        <v>203</v>
      </c>
      <c r="C1488" s="142" t="s">
        <v>3049</v>
      </c>
      <c r="D1488" s="142" t="s">
        <v>3050</v>
      </c>
      <c r="E1488" s="142" t="s">
        <v>211</v>
      </c>
      <c r="F1488" s="142"/>
      <c r="G1488" s="142">
        <v>1</v>
      </c>
      <c r="H1488" s="180">
        <v>847</v>
      </c>
      <c r="I1488" s="191">
        <v>0.25</v>
      </c>
      <c r="J1488" s="187">
        <f t="shared" si="46"/>
        <v>635.25</v>
      </c>
    </row>
    <row r="1489" spans="1:10" ht="15.75">
      <c r="A1489" s="53">
        <f t="shared" si="47"/>
        <v>1485</v>
      </c>
      <c r="B1489" s="128" t="s">
        <v>203</v>
      </c>
      <c r="C1489" s="142" t="s">
        <v>3051</v>
      </c>
      <c r="D1489" s="142" t="s">
        <v>3052</v>
      </c>
      <c r="E1489" s="142" t="s">
        <v>211</v>
      </c>
      <c r="F1489" s="142"/>
      <c r="G1489" s="142">
        <v>1</v>
      </c>
      <c r="H1489" s="180">
        <v>987</v>
      </c>
      <c r="I1489" s="191">
        <v>0.25</v>
      </c>
      <c r="J1489" s="187">
        <f t="shared" si="46"/>
        <v>740.25</v>
      </c>
    </row>
    <row r="1490" spans="1:10" ht="15.75">
      <c r="A1490" s="53">
        <f t="shared" si="47"/>
        <v>1486</v>
      </c>
      <c r="B1490" s="128" t="s">
        <v>203</v>
      </c>
      <c r="C1490" s="142" t="s">
        <v>3053</v>
      </c>
      <c r="D1490" s="142" t="s">
        <v>3054</v>
      </c>
      <c r="E1490" s="142" t="s">
        <v>211</v>
      </c>
      <c r="F1490" s="142"/>
      <c r="G1490" s="142">
        <v>1</v>
      </c>
      <c r="H1490" s="180">
        <v>847</v>
      </c>
      <c r="I1490" s="191">
        <v>0.25</v>
      </c>
      <c r="J1490" s="187">
        <f t="shared" si="46"/>
        <v>635.25</v>
      </c>
    </row>
    <row r="1491" spans="1:10" ht="15.75">
      <c r="A1491" s="53">
        <f t="shared" si="47"/>
        <v>1487</v>
      </c>
      <c r="B1491" s="128" t="s">
        <v>203</v>
      </c>
      <c r="C1491" s="142" t="s">
        <v>3055</v>
      </c>
      <c r="D1491" s="142" t="s">
        <v>3056</v>
      </c>
      <c r="E1491" s="142" t="s">
        <v>211</v>
      </c>
      <c r="F1491" s="142"/>
      <c r="G1491" s="142">
        <v>1</v>
      </c>
      <c r="H1491" s="180">
        <v>942.67</v>
      </c>
      <c r="I1491" s="191">
        <v>0.25</v>
      </c>
      <c r="J1491" s="187">
        <f t="shared" si="46"/>
        <v>707.00249999999994</v>
      </c>
    </row>
    <row r="1492" spans="1:10" ht="15.75">
      <c r="A1492" s="53">
        <f t="shared" si="47"/>
        <v>1488</v>
      </c>
      <c r="B1492" s="128" t="s">
        <v>203</v>
      </c>
      <c r="C1492" s="142" t="s">
        <v>3057</v>
      </c>
      <c r="D1492" s="142" t="s">
        <v>3058</v>
      </c>
      <c r="E1492" s="142" t="s">
        <v>211</v>
      </c>
      <c r="F1492" s="142"/>
      <c r="G1492" s="142">
        <v>1</v>
      </c>
      <c r="H1492" s="180">
        <v>942.67</v>
      </c>
      <c r="I1492" s="191">
        <v>0.25</v>
      </c>
      <c r="J1492" s="187">
        <f t="shared" si="46"/>
        <v>707.00249999999994</v>
      </c>
    </row>
    <row r="1493" spans="1:10" ht="15.75">
      <c r="A1493" s="53">
        <f t="shared" si="47"/>
        <v>1489</v>
      </c>
      <c r="B1493" s="128" t="s">
        <v>203</v>
      </c>
      <c r="C1493" s="142" t="s">
        <v>3059</v>
      </c>
      <c r="D1493" s="142" t="s">
        <v>3060</v>
      </c>
      <c r="E1493" s="142" t="s">
        <v>211</v>
      </c>
      <c r="F1493" s="142"/>
      <c r="G1493" s="142">
        <v>1</v>
      </c>
      <c r="H1493" s="180">
        <v>942.67</v>
      </c>
      <c r="I1493" s="191">
        <v>0.25</v>
      </c>
      <c r="J1493" s="187">
        <f t="shared" si="46"/>
        <v>707.00249999999994</v>
      </c>
    </row>
    <row r="1494" spans="1:10" ht="15.75">
      <c r="A1494" s="53">
        <f t="shared" si="47"/>
        <v>1490</v>
      </c>
      <c r="B1494" s="128" t="s">
        <v>203</v>
      </c>
      <c r="C1494" s="142" t="s">
        <v>3061</v>
      </c>
      <c r="D1494" s="142" t="s">
        <v>3062</v>
      </c>
      <c r="E1494" s="142" t="s">
        <v>211</v>
      </c>
      <c r="F1494" s="142"/>
      <c r="G1494" s="142">
        <v>1</v>
      </c>
      <c r="H1494" s="180">
        <v>1082.67</v>
      </c>
      <c r="I1494" s="191">
        <v>0.25</v>
      </c>
      <c r="J1494" s="187">
        <f t="shared" si="46"/>
        <v>812.00250000000005</v>
      </c>
    </row>
    <row r="1495" spans="1:10" ht="15.75">
      <c r="A1495" s="53">
        <f t="shared" si="47"/>
        <v>1491</v>
      </c>
      <c r="B1495" s="128" t="s">
        <v>203</v>
      </c>
      <c r="C1495" s="142" t="s">
        <v>3063</v>
      </c>
      <c r="D1495" s="142" t="s">
        <v>3064</v>
      </c>
      <c r="E1495" s="142" t="s">
        <v>211</v>
      </c>
      <c r="F1495" s="142"/>
      <c r="G1495" s="142">
        <v>1</v>
      </c>
      <c r="H1495" s="180">
        <v>942.67</v>
      </c>
      <c r="I1495" s="191">
        <v>0.25</v>
      </c>
      <c r="J1495" s="187">
        <f t="shared" si="46"/>
        <v>707.00249999999994</v>
      </c>
    </row>
    <row r="1496" spans="1:10" ht="15.75">
      <c r="A1496" s="53">
        <f t="shared" si="47"/>
        <v>1492</v>
      </c>
      <c r="B1496" s="128" t="s">
        <v>203</v>
      </c>
      <c r="C1496" s="142" t="s">
        <v>3065</v>
      </c>
      <c r="D1496" s="142" t="s">
        <v>3066</v>
      </c>
      <c r="E1496" s="142" t="s">
        <v>211</v>
      </c>
      <c r="F1496" s="142"/>
      <c r="G1496" s="142">
        <v>1</v>
      </c>
      <c r="H1496" s="180">
        <v>641.66999999999996</v>
      </c>
      <c r="I1496" s="191">
        <v>0.25</v>
      </c>
      <c r="J1496" s="187">
        <f t="shared" si="46"/>
        <v>481.25249999999994</v>
      </c>
    </row>
    <row r="1497" spans="1:10" ht="15.75">
      <c r="A1497" s="53">
        <f t="shared" si="47"/>
        <v>1493</v>
      </c>
      <c r="B1497" s="128" t="s">
        <v>203</v>
      </c>
      <c r="C1497" s="142" t="s">
        <v>3067</v>
      </c>
      <c r="D1497" s="142" t="s">
        <v>3068</v>
      </c>
      <c r="E1497" s="142" t="s">
        <v>211</v>
      </c>
      <c r="F1497" s="142"/>
      <c r="G1497" s="142">
        <v>1</v>
      </c>
      <c r="H1497" s="180">
        <v>641.66999999999996</v>
      </c>
      <c r="I1497" s="191">
        <v>0.25</v>
      </c>
      <c r="J1497" s="187">
        <f t="shared" si="46"/>
        <v>481.25249999999994</v>
      </c>
    </row>
    <row r="1498" spans="1:10" ht="15.75">
      <c r="A1498" s="53">
        <f t="shared" si="47"/>
        <v>1494</v>
      </c>
      <c r="B1498" s="128" t="s">
        <v>203</v>
      </c>
      <c r="C1498" s="142" t="s">
        <v>3069</v>
      </c>
      <c r="D1498" s="142" t="s">
        <v>3066</v>
      </c>
      <c r="E1498" s="142" t="s">
        <v>211</v>
      </c>
      <c r="F1498" s="142"/>
      <c r="G1498" s="142">
        <v>1</v>
      </c>
      <c r="H1498" s="180">
        <v>641.66999999999996</v>
      </c>
      <c r="I1498" s="191">
        <v>0.25</v>
      </c>
      <c r="J1498" s="187">
        <f t="shared" si="46"/>
        <v>481.25249999999994</v>
      </c>
    </row>
    <row r="1499" spans="1:10" ht="15.75">
      <c r="A1499" s="53">
        <f t="shared" si="47"/>
        <v>1495</v>
      </c>
      <c r="B1499" s="128" t="s">
        <v>203</v>
      </c>
      <c r="C1499" s="142" t="s">
        <v>3070</v>
      </c>
      <c r="D1499" s="142" t="s">
        <v>3071</v>
      </c>
      <c r="E1499" s="142" t="s">
        <v>211</v>
      </c>
      <c r="F1499" s="142"/>
      <c r="G1499" s="142">
        <v>1</v>
      </c>
      <c r="H1499" s="180">
        <v>781.64</v>
      </c>
      <c r="I1499" s="191">
        <v>0.25</v>
      </c>
      <c r="J1499" s="187">
        <f t="shared" si="46"/>
        <v>586.23</v>
      </c>
    </row>
    <row r="1500" spans="1:10" ht="15.75">
      <c r="A1500" s="53">
        <f t="shared" si="47"/>
        <v>1496</v>
      </c>
      <c r="B1500" s="128" t="s">
        <v>203</v>
      </c>
      <c r="C1500" s="142" t="s">
        <v>3072</v>
      </c>
      <c r="D1500" s="142" t="s">
        <v>3068</v>
      </c>
      <c r="E1500" s="142" t="s">
        <v>211</v>
      </c>
      <c r="F1500" s="142"/>
      <c r="G1500" s="142">
        <v>1</v>
      </c>
      <c r="H1500" s="180">
        <v>641.66999999999996</v>
      </c>
      <c r="I1500" s="191">
        <v>0.25</v>
      </c>
      <c r="J1500" s="187">
        <f t="shared" si="46"/>
        <v>481.25249999999994</v>
      </c>
    </row>
    <row r="1501" spans="1:10" ht="15.75">
      <c r="A1501" s="53">
        <f t="shared" si="47"/>
        <v>1497</v>
      </c>
      <c r="B1501" s="128" t="s">
        <v>203</v>
      </c>
      <c r="C1501" s="142" t="s">
        <v>3073</v>
      </c>
      <c r="D1501" s="142" t="s">
        <v>3074</v>
      </c>
      <c r="E1501" s="142" t="s">
        <v>211</v>
      </c>
      <c r="F1501" s="142"/>
      <c r="G1501" s="142">
        <v>1</v>
      </c>
      <c r="H1501" s="180">
        <v>30.82</v>
      </c>
      <c r="I1501" s="191">
        <v>0.25</v>
      </c>
      <c r="J1501" s="187">
        <f t="shared" si="46"/>
        <v>23.115000000000002</v>
      </c>
    </row>
    <row r="1502" spans="1:10" ht="15.75">
      <c r="A1502" s="53">
        <f t="shared" si="47"/>
        <v>1498</v>
      </c>
      <c r="B1502" s="128" t="s">
        <v>203</v>
      </c>
      <c r="C1502" s="142" t="s">
        <v>3075</v>
      </c>
      <c r="D1502" s="142" t="s">
        <v>3076</v>
      </c>
      <c r="E1502" s="142" t="s">
        <v>211</v>
      </c>
      <c r="F1502" s="142"/>
      <c r="G1502" s="142">
        <v>1</v>
      </c>
      <c r="H1502" s="180">
        <v>30.82</v>
      </c>
      <c r="I1502" s="191">
        <v>0.25</v>
      </c>
      <c r="J1502" s="187">
        <f t="shared" si="46"/>
        <v>23.115000000000002</v>
      </c>
    </row>
    <row r="1503" spans="1:10" ht="15.75">
      <c r="A1503" s="53">
        <f t="shared" si="47"/>
        <v>1499</v>
      </c>
      <c r="B1503" s="128" t="s">
        <v>203</v>
      </c>
      <c r="C1503" s="142" t="s">
        <v>3077</v>
      </c>
      <c r="D1503" s="142" t="s">
        <v>3078</v>
      </c>
      <c r="E1503" s="142" t="s">
        <v>211</v>
      </c>
      <c r="F1503" s="142"/>
      <c r="G1503" s="142">
        <v>1</v>
      </c>
      <c r="H1503" s="180">
        <v>213.22</v>
      </c>
      <c r="I1503" s="191">
        <v>0.25</v>
      </c>
      <c r="J1503" s="187">
        <f t="shared" si="46"/>
        <v>159.91499999999999</v>
      </c>
    </row>
    <row r="1504" spans="1:10" ht="15.75">
      <c r="A1504" s="53">
        <f t="shared" si="47"/>
        <v>1500</v>
      </c>
      <c r="B1504" s="128" t="s">
        <v>203</v>
      </c>
      <c r="C1504" s="142" t="s">
        <v>3079</v>
      </c>
      <c r="D1504" s="142" t="s">
        <v>3080</v>
      </c>
      <c r="E1504" s="142" t="s">
        <v>211</v>
      </c>
      <c r="F1504" s="142"/>
      <c r="G1504" s="142">
        <v>1</v>
      </c>
      <c r="H1504" s="180">
        <v>30.82</v>
      </c>
      <c r="I1504" s="191">
        <v>0.25</v>
      </c>
      <c r="J1504" s="187">
        <f t="shared" si="46"/>
        <v>23.115000000000002</v>
      </c>
    </row>
    <row r="1505" spans="1:10" ht="15.75">
      <c r="A1505" s="53">
        <f t="shared" si="47"/>
        <v>1501</v>
      </c>
      <c r="B1505" s="128" t="s">
        <v>203</v>
      </c>
      <c r="C1505" s="142" t="s">
        <v>3081</v>
      </c>
      <c r="D1505" s="142" t="s">
        <v>3082</v>
      </c>
      <c r="E1505" s="142" t="s">
        <v>211</v>
      </c>
      <c r="F1505" s="142"/>
      <c r="G1505" s="142">
        <v>1</v>
      </c>
      <c r="H1505" s="180">
        <v>213.22</v>
      </c>
      <c r="I1505" s="191">
        <v>0.25</v>
      </c>
      <c r="J1505" s="187">
        <f t="shared" si="46"/>
        <v>159.91499999999999</v>
      </c>
    </row>
    <row r="1506" spans="1:10" ht="15.75">
      <c r="A1506" s="53">
        <f t="shared" si="47"/>
        <v>1502</v>
      </c>
      <c r="B1506" s="128" t="s">
        <v>203</v>
      </c>
      <c r="C1506" s="142" t="s">
        <v>3083</v>
      </c>
      <c r="D1506" s="142" t="s">
        <v>3084</v>
      </c>
      <c r="E1506" s="142" t="s">
        <v>211</v>
      </c>
      <c r="F1506" s="142"/>
      <c r="G1506" s="142">
        <v>1</v>
      </c>
      <c r="H1506" s="180">
        <v>213.22</v>
      </c>
      <c r="I1506" s="191">
        <v>0.25</v>
      </c>
      <c r="J1506" s="187">
        <f t="shared" si="46"/>
        <v>159.91499999999999</v>
      </c>
    </row>
    <row r="1507" spans="1:10" ht="15.75">
      <c r="A1507" s="53">
        <f t="shared" si="47"/>
        <v>1503</v>
      </c>
      <c r="B1507" s="128" t="s">
        <v>203</v>
      </c>
      <c r="C1507" s="142" t="s">
        <v>3085</v>
      </c>
      <c r="D1507" s="142" t="s">
        <v>3086</v>
      </c>
      <c r="E1507" s="142" t="s">
        <v>211</v>
      </c>
      <c r="F1507" s="142"/>
      <c r="G1507" s="142">
        <v>1</v>
      </c>
      <c r="H1507" s="180">
        <v>44.15</v>
      </c>
      <c r="I1507" s="191">
        <v>0.25</v>
      </c>
      <c r="J1507" s="187">
        <f t="shared" si="46"/>
        <v>33.112499999999997</v>
      </c>
    </row>
    <row r="1508" spans="1:10" ht="15.75">
      <c r="A1508" s="53">
        <f t="shared" si="47"/>
        <v>1504</v>
      </c>
      <c r="B1508" s="128" t="s">
        <v>203</v>
      </c>
      <c r="C1508" s="142" t="s">
        <v>3087</v>
      </c>
      <c r="D1508" s="142" t="s">
        <v>3088</v>
      </c>
      <c r="E1508" s="142" t="s">
        <v>211</v>
      </c>
      <c r="F1508" s="142"/>
      <c r="G1508" s="142">
        <v>1</v>
      </c>
      <c r="H1508" s="180">
        <v>54.83</v>
      </c>
      <c r="I1508" s="191">
        <v>0.25</v>
      </c>
      <c r="J1508" s="187">
        <f t="shared" si="46"/>
        <v>41.122500000000002</v>
      </c>
    </row>
    <row r="1509" spans="1:10" ht="15.75">
      <c r="A1509" s="53">
        <f t="shared" si="47"/>
        <v>1505</v>
      </c>
      <c r="B1509" s="128" t="s">
        <v>203</v>
      </c>
      <c r="C1509" s="142" t="s">
        <v>3089</v>
      </c>
      <c r="D1509" s="142" t="s">
        <v>3090</v>
      </c>
      <c r="E1509" s="142" t="s">
        <v>211</v>
      </c>
      <c r="F1509" s="142"/>
      <c r="G1509" s="142">
        <v>1</v>
      </c>
      <c r="H1509" s="180">
        <v>372.16</v>
      </c>
      <c r="I1509" s="191">
        <v>0.25</v>
      </c>
      <c r="J1509" s="187">
        <f t="shared" si="46"/>
        <v>279.12</v>
      </c>
    </row>
    <row r="1510" spans="1:10" ht="15.75">
      <c r="A1510" s="53">
        <f t="shared" si="47"/>
        <v>1506</v>
      </c>
      <c r="B1510" s="128" t="s">
        <v>203</v>
      </c>
      <c r="C1510" s="142" t="s">
        <v>3091</v>
      </c>
      <c r="D1510" s="142" t="s">
        <v>3092</v>
      </c>
      <c r="E1510" s="142" t="s">
        <v>211</v>
      </c>
      <c r="F1510" s="142"/>
      <c r="G1510" s="142">
        <v>1</v>
      </c>
      <c r="H1510" s="180">
        <v>302.11</v>
      </c>
      <c r="I1510" s="191">
        <v>0.25</v>
      </c>
      <c r="J1510" s="187">
        <f t="shared" si="46"/>
        <v>226.58250000000001</v>
      </c>
    </row>
    <row r="1511" spans="1:10" ht="15.75">
      <c r="A1511" s="53">
        <f t="shared" si="47"/>
        <v>1507</v>
      </c>
      <c r="B1511" s="128" t="s">
        <v>203</v>
      </c>
      <c r="C1511" s="142" t="s">
        <v>3093</v>
      </c>
      <c r="D1511" s="142" t="s">
        <v>3094</v>
      </c>
      <c r="E1511" s="142" t="s">
        <v>211</v>
      </c>
      <c r="F1511" s="142"/>
      <c r="G1511" s="142">
        <v>1</v>
      </c>
      <c r="H1511" s="180">
        <v>183.34</v>
      </c>
      <c r="I1511" s="191">
        <v>0.25</v>
      </c>
      <c r="J1511" s="187">
        <f t="shared" si="46"/>
        <v>137.505</v>
      </c>
    </row>
    <row r="1512" spans="1:10" ht="15.75">
      <c r="A1512" s="53">
        <f t="shared" si="47"/>
        <v>1508</v>
      </c>
      <c r="B1512" s="128" t="s">
        <v>203</v>
      </c>
      <c r="C1512" s="142" t="s">
        <v>3095</v>
      </c>
      <c r="D1512" s="142" t="s">
        <v>3096</v>
      </c>
      <c r="E1512" s="142" t="s">
        <v>211</v>
      </c>
      <c r="F1512" s="142"/>
      <c r="G1512" s="142">
        <v>1</v>
      </c>
      <c r="H1512" s="180">
        <v>2363.5100000000002</v>
      </c>
      <c r="I1512" s="191">
        <v>0.25</v>
      </c>
      <c r="J1512" s="187">
        <f t="shared" si="46"/>
        <v>1772.6325000000002</v>
      </c>
    </row>
    <row r="1513" spans="1:10" ht="15.75">
      <c r="A1513" s="53">
        <f t="shared" si="47"/>
        <v>1509</v>
      </c>
      <c r="B1513" s="128" t="s">
        <v>203</v>
      </c>
      <c r="C1513" s="142" t="s">
        <v>3097</v>
      </c>
      <c r="D1513" s="142" t="s">
        <v>3098</v>
      </c>
      <c r="E1513" s="142" t="s">
        <v>211</v>
      </c>
      <c r="F1513" s="142"/>
      <c r="G1513" s="142">
        <v>1</v>
      </c>
      <c r="H1513" s="180">
        <v>2363.5100000000002</v>
      </c>
      <c r="I1513" s="191">
        <v>0.25</v>
      </c>
      <c r="J1513" s="187">
        <f t="shared" si="46"/>
        <v>1772.6325000000002</v>
      </c>
    </row>
    <row r="1514" spans="1:10" ht="15.75">
      <c r="A1514" s="53">
        <f t="shared" si="47"/>
        <v>1510</v>
      </c>
      <c r="B1514" s="128" t="s">
        <v>203</v>
      </c>
      <c r="C1514" s="142" t="s">
        <v>3099</v>
      </c>
      <c r="D1514" s="142" t="s">
        <v>3100</v>
      </c>
      <c r="E1514" s="142" t="s">
        <v>211</v>
      </c>
      <c r="F1514" s="142"/>
      <c r="G1514" s="142">
        <v>1</v>
      </c>
      <c r="H1514" s="180">
        <v>2857.5</v>
      </c>
      <c r="I1514" s="191">
        <v>0.25</v>
      </c>
      <c r="J1514" s="187">
        <f t="shared" si="46"/>
        <v>2143.125</v>
      </c>
    </row>
    <row r="1515" spans="1:10" ht="15.75">
      <c r="A1515" s="53">
        <f t="shared" si="47"/>
        <v>1511</v>
      </c>
      <c r="B1515" s="128" t="s">
        <v>203</v>
      </c>
      <c r="C1515" s="142" t="s">
        <v>3101</v>
      </c>
      <c r="D1515" s="142" t="s">
        <v>3102</v>
      </c>
      <c r="E1515" s="142" t="s">
        <v>211</v>
      </c>
      <c r="F1515" s="142"/>
      <c r="G1515" s="142">
        <v>1</v>
      </c>
      <c r="H1515" s="180">
        <v>4636.66</v>
      </c>
      <c r="I1515" s="191">
        <v>0.25</v>
      </c>
      <c r="J1515" s="187">
        <f t="shared" si="46"/>
        <v>3477.4949999999999</v>
      </c>
    </row>
    <row r="1516" spans="1:10" ht="15.75">
      <c r="A1516" s="53">
        <f t="shared" si="47"/>
        <v>1512</v>
      </c>
      <c r="B1516" s="128" t="s">
        <v>203</v>
      </c>
      <c r="C1516" s="142" t="s">
        <v>3103</v>
      </c>
      <c r="D1516" s="142" t="s">
        <v>3104</v>
      </c>
      <c r="E1516" s="142" t="s">
        <v>211</v>
      </c>
      <c r="F1516" s="142"/>
      <c r="G1516" s="142">
        <v>1</v>
      </c>
      <c r="H1516" s="180">
        <v>847.78</v>
      </c>
      <c r="I1516" s="191">
        <v>0.25</v>
      </c>
      <c r="J1516" s="187">
        <f t="shared" si="46"/>
        <v>635.83500000000004</v>
      </c>
    </row>
    <row r="1517" spans="1:10" ht="15.75">
      <c r="A1517" s="53">
        <f t="shared" si="47"/>
        <v>1513</v>
      </c>
      <c r="B1517" s="128" t="s">
        <v>203</v>
      </c>
      <c r="C1517" s="142" t="s">
        <v>3105</v>
      </c>
      <c r="D1517" s="142" t="s">
        <v>3106</v>
      </c>
      <c r="E1517" s="142" t="s">
        <v>211</v>
      </c>
      <c r="F1517" s="142"/>
      <c r="G1517" s="142">
        <v>1</v>
      </c>
      <c r="H1517" s="180">
        <v>2561.41</v>
      </c>
      <c r="I1517" s="191">
        <v>0.25</v>
      </c>
      <c r="J1517" s="187">
        <f t="shared" si="46"/>
        <v>1921.0574999999999</v>
      </c>
    </row>
    <row r="1518" spans="1:10" ht="15.75">
      <c r="A1518" s="53">
        <f t="shared" si="47"/>
        <v>1514</v>
      </c>
      <c r="B1518" s="128" t="s">
        <v>203</v>
      </c>
      <c r="C1518" s="142" t="s">
        <v>3107</v>
      </c>
      <c r="D1518" s="142" t="s">
        <v>3108</v>
      </c>
      <c r="E1518" s="142" t="s">
        <v>211</v>
      </c>
      <c r="F1518" s="142"/>
      <c r="G1518" s="142">
        <v>1</v>
      </c>
      <c r="H1518" s="180">
        <v>2561.41</v>
      </c>
      <c r="I1518" s="191">
        <v>0.25</v>
      </c>
      <c r="J1518" s="187">
        <f t="shared" si="46"/>
        <v>1921.0574999999999</v>
      </c>
    </row>
    <row r="1519" spans="1:10" ht="15.75">
      <c r="A1519" s="53">
        <f t="shared" si="47"/>
        <v>1515</v>
      </c>
      <c r="B1519" s="128" t="s">
        <v>203</v>
      </c>
      <c r="C1519" s="142" t="s">
        <v>3109</v>
      </c>
      <c r="D1519" s="142" t="s">
        <v>3110</v>
      </c>
      <c r="E1519" s="142" t="s">
        <v>211</v>
      </c>
      <c r="F1519" s="142"/>
      <c r="G1519" s="142">
        <v>1</v>
      </c>
      <c r="H1519" s="180">
        <v>2841.42</v>
      </c>
      <c r="I1519" s="191">
        <v>0.25</v>
      </c>
      <c r="J1519" s="187">
        <f t="shared" si="46"/>
        <v>2131.0650000000001</v>
      </c>
    </row>
    <row r="1520" spans="1:10" ht="15.75">
      <c r="A1520" s="53">
        <f t="shared" si="47"/>
        <v>1516</v>
      </c>
      <c r="B1520" s="128" t="s">
        <v>203</v>
      </c>
      <c r="C1520" s="142" t="s">
        <v>3111</v>
      </c>
      <c r="D1520" s="142" t="s">
        <v>3112</v>
      </c>
      <c r="E1520" s="142" t="s">
        <v>211</v>
      </c>
      <c r="F1520" s="142"/>
      <c r="G1520" s="142">
        <v>1</v>
      </c>
      <c r="H1520" s="180">
        <v>2752.75</v>
      </c>
      <c r="I1520" s="191">
        <v>0.25</v>
      </c>
      <c r="J1520" s="187">
        <f t="shared" si="46"/>
        <v>2064.5625</v>
      </c>
    </row>
    <row r="1521" spans="1:10" ht="15.75">
      <c r="A1521" s="53">
        <f t="shared" si="47"/>
        <v>1517</v>
      </c>
      <c r="B1521" s="128" t="s">
        <v>203</v>
      </c>
      <c r="C1521" s="142" t="s">
        <v>3113</v>
      </c>
      <c r="D1521" s="142" t="s">
        <v>3114</v>
      </c>
      <c r="E1521" s="142" t="s">
        <v>211</v>
      </c>
      <c r="F1521" s="142"/>
      <c r="G1521" s="142">
        <v>1</v>
      </c>
      <c r="H1521" s="180">
        <v>2752.75</v>
      </c>
      <c r="I1521" s="191">
        <v>0.25</v>
      </c>
      <c r="J1521" s="187">
        <f t="shared" si="46"/>
        <v>2064.5625</v>
      </c>
    </row>
    <row r="1522" spans="1:10" ht="15.75">
      <c r="A1522" s="53">
        <f t="shared" si="47"/>
        <v>1518</v>
      </c>
      <c r="B1522" s="128" t="s">
        <v>203</v>
      </c>
      <c r="C1522" s="142" t="s">
        <v>3115</v>
      </c>
      <c r="D1522" s="142" t="s">
        <v>3116</v>
      </c>
      <c r="E1522" s="142" t="s">
        <v>211</v>
      </c>
      <c r="F1522" s="142"/>
      <c r="G1522" s="142">
        <v>1</v>
      </c>
      <c r="H1522" s="180">
        <v>3032.75</v>
      </c>
      <c r="I1522" s="191">
        <v>0.25</v>
      </c>
      <c r="J1522" s="187">
        <f t="shared" si="46"/>
        <v>2274.5625</v>
      </c>
    </row>
    <row r="1523" spans="1:10" ht="15.75">
      <c r="A1523" s="53">
        <f t="shared" si="47"/>
        <v>1519</v>
      </c>
      <c r="B1523" s="128" t="s">
        <v>203</v>
      </c>
      <c r="C1523" s="142" t="s">
        <v>3117</v>
      </c>
      <c r="D1523" s="142" t="s">
        <v>3118</v>
      </c>
      <c r="E1523" s="142" t="s">
        <v>211</v>
      </c>
      <c r="F1523" s="142"/>
      <c r="G1523" s="142">
        <v>1</v>
      </c>
      <c r="H1523" s="180">
        <v>2150.75</v>
      </c>
      <c r="I1523" s="191">
        <v>0.25</v>
      </c>
      <c r="J1523" s="187">
        <f t="shared" si="46"/>
        <v>1613.0625</v>
      </c>
    </row>
    <row r="1524" spans="1:10" ht="15.75">
      <c r="A1524" s="53">
        <f t="shared" si="47"/>
        <v>1520</v>
      </c>
      <c r="B1524" s="128" t="s">
        <v>203</v>
      </c>
      <c r="C1524" s="142" t="s">
        <v>3119</v>
      </c>
      <c r="D1524" s="142" t="s">
        <v>3118</v>
      </c>
      <c r="E1524" s="142" t="s">
        <v>211</v>
      </c>
      <c r="F1524" s="142"/>
      <c r="G1524" s="142">
        <v>1</v>
      </c>
      <c r="H1524" s="180">
        <v>2150.75</v>
      </c>
      <c r="I1524" s="191">
        <v>0.25</v>
      </c>
      <c r="J1524" s="187">
        <f t="shared" si="46"/>
        <v>1613.0625</v>
      </c>
    </row>
    <row r="1525" spans="1:10" ht="15.75">
      <c r="A1525" s="53">
        <f t="shared" si="47"/>
        <v>1521</v>
      </c>
      <c r="B1525" s="128" t="s">
        <v>203</v>
      </c>
      <c r="C1525" s="142" t="s">
        <v>3120</v>
      </c>
      <c r="D1525" s="142" t="s">
        <v>3121</v>
      </c>
      <c r="E1525" s="142" t="s">
        <v>211</v>
      </c>
      <c r="F1525" s="142"/>
      <c r="G1525" s="142">
        <v>1</v>
      </c>
      <c r="H1525" s="180">
        <v>2430.75</v>
      </c>
      <c r="I1525" s="191">
        <v>0.25</v>
      </c>
      <c r="J1525" s="187">
        <f t="shared" si="46"/>
        <v>1823.0625</v>
      </c>
    </row>
    <row r="1526" spans="1:10" ht="15.75">
      <c r="A1526" s="53">
        <f t="shared" si="47"/>
        <v>1522</v>
      </c>
      <c r="B1526" s="128" t="s">
        <v>203</v>
      </c>
      <c r="C1526" s="142" t="s">
        <v>3122</v>
      </c>
      <c r="D1526" s="142" t="s">
        <v>3123</v>
      </c>
      <c r="E1526" s="142" t="s">
        <v>211</v>
      </c>
      <c r="F1526" s="142"/>
      <c r="G1526" s="142">
        <v>1</v>
      </c>
      <c r="H1526" s="180">
        <v>1422.75</v>
      </c>
      <c r="I1526" s="191">
        <v>0.25</v>
      </c>
      <c r="J1526" s="187">
        <f t="shared" si="46"/>
        <v>1067.0625</v>
      </c>
    </row>
    <row r="1527" spans="1:10" ht="15.75">
      <c r="A1527" s="53">
        <f t="shared" si="47"/>
        <v>1523</v>
      </c>
      <c r="B1527" s="128" t="s">
        <v>203</v>
      </c>
      <c r="C1527" s="142" t="s">
        <v>3124</v>
      </c>
      <c r="D1527" s="142" t="s">
        <v>3125</v>
      </c>
      <c r="E1527" s="142" t="s">
        <v>211</v>
      </c>
      <c r="F1527" s="142"/>
      <c r="G1527" s="142">
        <v>1</v>
      </c>
      <c r="H1527" s="180">
        <v>1422.75</v>
      </c>
      <c r="I1527" s="191">
        <v>0.25</v>
      </c>
      <c r="J1527" s="187">
        <f t="shared" si="46"/>
        <v>1067.0625</v>
      </c>
    </row>
    <row r="1528" spans="1:10" ht="15.75">
      <c r="A1528" s="53">
        <f t="shared" si="47"/>
        <v>1524</v>
      </c>
      <c r="B1528" s="128" t="s">
        <v>203</v>
      </c>
      <c r="C1528" s="142" t="s">
        <v>3126</v>
      </c>
      <c r="D1528" s="142" t="s">
        <v>3127</v>
      </c>
      <c r="E1528" s="142" t="s">
        <v>211</v>
      </c>
      <c r="F1528" s="142"/>
      <c r="G1528" s="142">
        <v>1</v>
      </c>
      <c r="H1528" s="180">
        <v>1422.75</v>
      </c>
      <c r="I1528" s="191">
        <v>0.25</v>
      </c>
      <c r="J1528" s="187">
        <f t="shared" si="46"/>
        <v>1067.0625</v>
      </c>
    </row>
    <row r="1529" spans="1:10" ht="15.75">
      <c r="A1529" s="53">
        <f t="shared" si="47"/>
        <v>1525</v>
      </c>
      <c r="B1529" s="128" t="s">
        <v>203</v>
      </c>
      <c r="C1529" s="142" t="s">
        <v>3128</v>
      </c>
      <c r="D1529" s="142" t="s">
        <v>3129</v>
      </c>
      <c r="E1529" s="142" t="s">
        <v>211</v>
      </c>
      <c r="F1529" s="142"/>
      <c r="G1529" s="142">
        <v>1</v>
      </c>
      <c r="H1529" s="180">
        <v>1562.75</v>
      </c>
      <c r="I1529" s="191">
        <v>0.25</v>
      </c>
      <c r="J1529" s="187">
        <f t="shared" si="46"/>
        <v>1172.0625</v>
      </c>
    </row>
    <row r="1530" spans="1:10" ht="15.75">
      <c r="A1530" s="53">
        <f t="shared" si="47"/>
        <v>1526</v>
      </c>
      <c r="B1530" s="128" t="s">
        <v>203</v>
      </c>
      <c r="C1530" s="142" t="s">
        <v>3130</v>
      </c>
      <c r="D1530" s="142" t="s">
        <v>3131</v>
      </c>
      <c r="E1530" s="142" t="s">
        <v>211</v>
      </c>
      <c r="F1530" s="142"/>
      <c r="G1530" s="142">
        <v>1</v>
      </c>
      <c r="H1530" s="180">
        <v>1422.75</v>
      </c>
      <c r="I1530" s="191">
        <v>0.25</v>
      </c>
      <c r="J1530" s="187">
        <f t="shared" si="46"/>
        <v>1067.0625</v>
      </c>
    </row>
    <row r="1531" spans="1:10" ht="15.75">
      <c r="A1531" s="53">
        <f t="shared" si="47"/>
        <v>1527</v>
      </c>
      <c r="B1531" s="128" t="s">
        <v>203</v>
      </c>
      <c r="C1531" s="142" t="s">
        <v>3132</v>
      </c>
      <c r="D1531" s="142" t="s">
        <v>3133</v>
      </c>
      <c r="E1531" s="142" t="s">
        <v>211</v>
      </c>
      <c r="F1531" s="142"/>
      <c r="G1531" s="142">
        <v>1</v>
      </c>
      <c r="H1531" s="180">
        <v>1518.42</v>
      </c>
      <c r="I1531" s="191">
        <v>0.25</v>
      </c>
      <c r="J1531" s="187">
        <f t="shared" si="46"/>
        <v>1138.8150000000001</v>
      </c>
    </row>
    <row r="1532" spans="1:10" ht="15.75">
      <c r="A1532" s="53">
        <f t="shared" si="47"/>
        <v>1528</v>
      </c>
      <c r="B1532" s="128" t="s">
        <v>203</v>
      </c>
      <c r="C1532" s="142" t="s">
        <v>3134</v>
      </c>
      <c r="D1532" s="142" t="s">
        <v>3135</v>
      </c>
      <c r="E1532" s="142" t="s">
        <v>211</v>
      </c>
      <c r="F1532" s="142"/>
      <c r="G1532" s="142">
        <v>1</v>
      </c>
      <c r="H1532" s="180">
        <v>1518.42</v>
      </c>
      <c r="I1532" s="191">
        <v>0.25</v>
      </c>
      <c r="J1532" s="187">
        <f t="shared" si="46"/>
        <v>1138.8150000000001</v>
      </c>
    </row>
    <row r="1533" spans="1:10" ht="15.75">
      <c r="A1533" s="53">
        <f t="shared" si="47"/>
        <v>1529</v>
      </c>
      <c r="B1533" s="128" t="s">
        <v>203</v>
      </c>
      <c r="C1533" s="142" t="s">
        <v>3136</v>
      </c>
      <c r="D1533" s="142" t="s">
        <v>3137</v>
      </c>
      <c r="E1533" s="142" t="s">
        <v>211</v>
      </c>
      <c r="F1533" s="142"/>
      <c r="G1533" s="142">
        <v>1</v>
      </c>
      <c r="H1533" s="180">
        <v>1518.42</v>
      </c>
      <c r="I1533" s="191">
        <v>0.25</v>
      </c>
      <c r="J1533" s="187">
        <f t="shared" si="46"/>
        <v>1138.8150000000001</v>
      </c>
    </row>
    <row r="1534" spans="1:10" ht="15.75">
      <c r="A1534" s="53">
        <f t="shared" si="47"/>
        <v>1530</v>
      </c>
      <c r="B1534" s="128" t="s">
        <v>203</v>
      </c>
      <c r="C1534" s="142" t="s">
        <v>3138</v>
      </c>
      <c r="D1534" s="142" t="s">
        <v>3139</v>
      </c>
      <c r="E1534" s="142" t="s">
        <v>211</v>
      </c>
      <c r="F1534" s="142"/>
      <c r="G1534" s="142">
        <v>1</v>
      </c>
      <c r="H1534" s="180">
        <v>1658.41</v>
      </c>
      <c r="I1534" s="191">
        <v>0.25</v>
      </c>
      <c r="J1534" s="187">
        <f t="shared" si="46"/>
        <v>1243.8075000000001</v>
      </c>
    </row>
    <row r="1535" spans="1:10" ht="15.75">
      <c r="A1535" s="53">
        <f t="shared" si="47"/>
        <v>1531</v>
      </c>
      <c r="B1535" s="128" t="s">
        <v>203</v>
      </c>
      <c r="C1535" s="142" t="s">
        <v>3140</v>
      </c>
      <c r="D1535" s="142" t="s">
        <v>3141</v>
      </c>
      <c r="E1535" s="142" t="s">
        <v>211</v>
      </c>
      <c r="F1535" s="142"/>
      <c r="G1535" s="142">
        <v>1</v>
      </c>
      <c r="H1535" s="180">
        <v>1518.42</v>
      </c>
      <c r="I1535" s="191">
        <v>0.25</v>
      </c>
      <c r="J1535" s="187">
        <f t="shared" si="46"/>
        <v>1138.8150000000001</v>
      </c>
    </row>
    <row r="1536" spans="1:10" ht="15.75">
      <c r="A1536" s="53">
        <f t="shared" si="47"/>
        <v>1532</v>
      </c>
      <c r="B1536" s="128" t="s">
        <v>203</v>
      </c>
      <c r="C1536" s="142" t="s">
        <v>3142</v>
      </c>
      <c r="D1536" s="142" t="s">
        <v>3143</v>
      </c>
      <c r="E1536" s="142" t="s">
        <v>211</v>
      </c>
      <c r="F1536" s="142"/>
      <c r="G1536" s="142">
        <v>1</v>
      </c>
      <c r="H1536" s="180">
        <v>1217.4100000000001</v>
      </c>
      <c r="I1536" s="191">
        <v>0.25</v>
      </c>
      <c r="J1536" s="187">
        <f t="shared" si="46"/>
        <v>913.05750000000012</v>
      </c>
    </row>
    <row r="1537" spans="1:10" ht="15.75">
      <c r="A1537" s="53">
        <f t="shared" si="47"/>
        <v>1533</v>
      </c>
      <c r="B1537" s="128" t="s">
        <v>203</v>
      </c>
      <c r="C1537" s="142" t="s">
        <v>3144</v>
      </c>
      <c r="D1537" s="142" t="s">
        <v>3145</v>
      </c>
      <c r="E1537" s="142" t="s">
        <v>211</v>
      </c>
      <c r="F1537" s="142"/>
      <c r="G1537" s="142">
        <v>1</v>
      </c>
      <c r="H1537" s="180">
        <v>1217.4100000000001</v>
      </c>
      <c r="I1537" s="191">
        <v>0.25</v>
      </c>
      <c r="J1537" s="187">
        <f t="shared" si="46"/>
        <v>913.05750000000012</v>
      </c>
    </row>
    <row r="1538" spans="1:10" ht="15.75">
      <c r="A1538" s="53">
        <f t="shared" si="47"/>
        <v>1534</v>
      </c>
      <c r="B1538" s="128" t="s">
        <v>203</v>
      </c>
      <c r="C1538" s="142" t="s">
        <v>3146</v>
      </c>
      <c r="D1538" s="142" t="s">
        <v>3143</v>
      </c>
      <c r="E1538" s="142" t="s">
        <v>211</v>
      </c>
      <c r="F1538" s="142"/>
      <c r="G1538" s="142">
        <v>1</v>
      </c>
      <c r="H1538" s="180">
        <v>1217.4100000000001</v>
      </c>
      <c r="I1538" s="191">
        <v>0.25</v>
      </c>
      <c r="J1538" s="187">
        <f t="shared" ref="J1538:J1601" si="48">H1538*(1-I1538)</f>
        <v>913.05750000000012</v>
      </c>
    </row>
    <row r="1539" spans="1:10" ht="15.75">
      <c r="A1539" s="53">
        <f t="shared" si="47"/>
        <v>1535</v>
      </c>
      <c r="B1539" s="128" t="s">
        <v>203</v>
      </c>
      <c r="C1539" s="142" t="s">
        <v>3147</v>
      </c>
      <c r="D1539" s="142" t="s">
        <v>3148</v>
      </c>
      <c r="E1539" s="142" t="s">
        <v>211</v>
      </c>
      <c r="F1539" s="142"/>
      <c r="G1539" s="142">
        <v>1</v>
      </c>
      <c r="H1539" s="180">
        <v>1357.42</v>
      </c>
      <c r="I1539" s="191">
        <v>0.25</v>
      </c>
      <c r="J1539" s="187">
        <f t="shared" si="48"/>
        <v>1018.0650000000001</v>
      </c>
    </row>
    <row r="1540" spans="1:10" ht="15.75">
      <c r="A1540" s="53">
        <f t="shared" si="47"/>
        <v>1536</v>
      </c>
      <c r="B1540" s="128" t="s">
        <v>203</v>
      </c>
      <c r="C1540" s="142" t="s">
        <v>3149</v>
      </c>
      <c r="D1540" s="142" t="s">
        <v>3145</v>
      </c>
      <c r="E1540" s="142" t="s">
        <v>211</v>
      </c>
      <c r="F1540" s="142"/>
      <c r="G1540" s="142">
        <v>1</v>
      </c>
      <c r="H1540" s="180">
        <v>1217.4100000000001</v>
      </c>
      <c r="I1540" s="191">
        <v>0.25</v>
      </c>
      <c r="J1540" s="187">
        <f t="shared" si="48"/>
        <v>913.05750000000012</v>
      </c>
    </row>
    <row r="1541" spans="1:10" ht="15.75">
      <c r="A1541" s="53">
        <f t="shared" si="47"/>
        <v>1537</v>
      </c>
      <c r="B1541" s="128" t="s">
        <v>203</v>
      </c>
      <c r="C1541" s="142" t="s">
        <v>3150</v>
      </c>
      <c r="D1541" s="142" t="s">
        <v>3151</v>
      </c>
      <c r="E1541" s="142" t="s">
        <v>211</v>
      </c>
      <c r="F1541" s="142"/>
      <c r="G1541" s="142">
        <v>1</v>
      </c>
      <c r="H1541" s="180">
        <v>1946</v>
      </c>
      <c r="I1541" s="191">
        <v>0.25</v>
      </c>
      <c r="J1541" s="187">
        <f t="shared" si="48"/>
        <v>1459.5</v>
      </c>
    </row>
    <row r="1542" spans="1:10" ht="15.75">
      <c r="A1542" s="53">
        <f t="shared" si="47"/>
        <v>1538</v>
      </c>
      <c r="B1542" s="128" t="s">
        <v>203</v>
      </c>
      <c r="C1542" s="142" t="s">
        <v>3152</v>
      </c>
      <c r="D1542" s="142" t="s">
        <v>3153</v>
      </c>
      <c r="E1542" s="142" t="s">
        <v>211</v>
      </c>
      <c r="F1542" s="142"/>
      <c r="G1542" s="142">
        <v>1</v>
      </c>
      <c r="H1542" s="180">
        <v>1012.64</v>
      </c>
      <c r="I1542" s="191">
        <v>0.25</v>
      </c>
      <c r="J1542" s="187">
        <f t="shared" si="48"/>
        <v>759.48</v>
      </c>
    </row>
    <row r="1543" spans="1:10" ht="15.75">
      <c r="A1543" s="53">
        <f t="shared" ref="A1543:A1606" si="49">A1542+1</f>
        <v>1539</v>
      </c>
      <c r="B1543" s="128" t="s">
        <v>203</v>
      </c>
      <c r="C1543" s="142" t="s">
        <v>3154</v>
      </c>
      <c r="D1543" s="142" t="s">
        <v>3155</v>
      </c>
      <c r="E1543" s="142" t="s">
        <v>211</v>
      </c>
      <c r="F1543" s="142"/>
      <c r="G1543" s="142">
        <v>1</v>
      </c>
      <c r="H1543" s="180">
        <v>4.66</v>
      </c>
      <c r="I1543" s="191">
        <v>0.25</v>
      </c>
      <c r="J1543" s="187">
        <f t="shared" si="48"/>
        <v>3.4950000000000001</v>
      </c>
    </row>
    <row r="1544" spans="1:10" ht="15.75">
      <c r="A1544" s="53">
        <f t="shared" si="49"/>
        <v>1540</v>
      </c>
      <c r="B1544" s="128" t="s">
        <v>203</v>
      </c>
      <c r="C1544" s="142" t="s">
        <v>3156</v>
      </c>
      <c r="D1544" s="142" t="s">
        <v>3157</v>
      </c>
      <c r="E1544" s="142" t="s">
        <v>211</v>
      </c>
      <c r="F1544" s="142"/>
      <c r="G1544" s="142">
        <v>1</v>
      </c>
      <c r="H1544" s="180">
        <v>2.8</v>
      </c>
      <c r="I1544" s="191">
        <v>0.25</v>
      </c>
      <c r="J1544" s="187">
        <f t="shared" si="48"/>
        <v>2.0999999999999996</v>
      </c>
    </row>
    <row r="1545" spans="1:10" ht="15.75">
      <c r="A1545" s="53">
        <f t="shared" si="49"/>
        <v>1541</v>
      </c>
      <c r="B1545" s="128" t="s">
        <v>203</v>
      </c>
      <c r="C1545" s="142" t="s">
        <v>3158</v>
      </c>
      <c r="D1545" s="142" t="s">
        <v>3159</v>
      </c>
      <c r="E1545" s="142" t="s">
        <v>211</v>
      </c>
      <c r="F1545" s="142"/>
      <c r="G1545" s="142">
        <v>1</v>
      </c>
      <c r="H1545" s="180">
        <v>5.84</v>
      </c>
      <c r="I1545" s="191">
        <v>0.25</v>
      </c>
      <c r="J1545" s="187">
        <f t="shared" si="48"/>
        <v>4.38</v>
      </c>
    </row>
    <row r="1546" spans="1:10" ht="15.75">
      <c r="A1546" s="53">
        <f t="shared" si="49"/>
        <v>1542</v>
      </c>
      <c r="B1546" s="128" t="s">
        <v>203</v>
      </c>
      <c r="C1546" s="142" t="s">
        <v>3160</v>
      </c>
      <c r="D1546" s="142" t="s">
        <v>3161</v>
      </c>
      <c r="E1546" s="142" t="s">
        <v>211</v>
      </c>
      <c r="F1546" s="142"/>
      <c r="G1546" s="142">
        <v>1</v>
      </c>
      <c r="H1546" s="180">
        <v>8.64</v>
      </c>
      <c r="I1546" s="191">
        <v>0.25</v>
      </c>
      <c r="J1546" s="187">
        <f t="shared" si="48"/>
        <v>6.48</v>
      </c>
    </row>
    <row r="1547" spans="1:10" ht="15.75">
      <c r="A1547" s="53">
        <f t="shared" si="49"/>
        <v>1543</v>
      </c>
      <c r="B1547" s="128" t="s">
        <v>203</v>
      </c>
      <c r="C1547" s="142" t="s">
        <v>3162</v>
      </c>
      <c r="D1547" s="142" t="s">
        <v>3163</v>
      </c>
      <c r="E1547" s="142" t="s">
        <v>211</v>
      </c>
      <c r="F1547" s="142"/>
      <c r="G1547" s="142">
        <v>1</v>
      </c>
      <c r="H1547" s="180">
        <v>151.66</v>
      </c>
      <c r="I1547" s="191">
        <v>0.25</v>
      </c>
      <c r="J1547" s="187">
        <f t="shared" si="48"/>
        <v>113.745</v>
      </c>
    </row>
    <row r="1548" spans="1:10" ht="15.75">
      <c r="A1548" s="53">
        <f t="shared" si="49"/>
        <v>1544</v>
      </c>
      <c r="B1548" s="128" t="s">
        <v>203</v>
      </c>
      <c r="C1548" s="142" t="s">
        <v>3164</v>
      </c>
      <c r="D1548" s="142" t="s">
        <v>3165</v>
      </c>
      <c r="E1548" s="142" t="s">
        <v>211</v>
      </c>
      <c r="F1548" s="142"/>
      <c r="G1548" s="142">
        <v>1</v>
      </c>
      <c r="H1548" s="180">
        <v>297.64</v>
      </c>
      <c r="I1548" s="191">
        <v>0.25</v>
      </c>
      <c r="J1548" s="187">
        <f t="shared" si="48"/>
        <v>223.23</v>
      </c>
    </row>
    <row r="1549" spans="1:10" ht="15.75">
      <c r="A1549" s="53">
        <f t="shared" si="49"/>
        <v>1545</v>
      </c>
      <c r="B1549" s="128" t="s">
        <v>203</v>
      </c>
      <c r="C1549" s="142" t="s">
        <v>3166</v>
      </c>
      <c r="D1549" s="142" t="s">
        <v>3167</v>
      </c>
      <c r="E1549" s="142" t="s">
        <v>211</v>
      </c>
      <c r="F1549" s="142"/>
      <c r="G1549" s="142">
        <v>1</v>
      </c>
      <c r="H1549" s="180">
        <v>297.64</v>
      </c>
      <c r="I1549" s="191">
        <v>0.25</v>
      </c>
      <c r="J1549" s="187">
        <f t="shared" si="48"/>
        <v>223.23</v>
      </c>
    </row>
    <row r="1550" spans="1:10" ht="15.75">
      <c r="A1550" s="53">
        <f t="shared" si="49"/>
        <v>1546</v>
      </c>
      <c r="B1550" s="128" t="s">
        <v>203</v>
      </c>
      <c r="C1550" s="142" t="s">
        <v>3168</v>
      </c>
      <c r="D1550" s="142" t="s">
        <v>3169</v>
      </c>
      <c r="E1550" s="142" t="s">
        <v>211</v>
      </c>
      <c r="F1550" s="142"/>
      <c r="G1550" s="142">
        <v>1</v>
      </c>
      <c r="H1550" s="180">
        <v>4.2</v>
      </c>
      <c r="I1550" s="191">
        <v>0.25</v>
      </c>
      <c r="J1550" s="187">
        <f t="shared" si="48"/>
        <v>3.1500000000000004</v>
      </c>
    </row>
    <row r="1551" spans="1:10" ht="15.75">
      <c r="A1551" s="53">
        <f t="shared" si="49"/>
        <v>1547</v>
      </c>
      <c r="B1551" s="128" t="s">
        <v>203</v>
      </c>
      <c r="C1551" s="142" t="s">
        <v>3170</v>
      </c>
      <c r="D1551" s="142" t="s">
        <v>3171</v>
      </c>
      <c r="E1551" s="142" t="s">
        <v>211</v>
      </c>
      <c r="F1551" s="142"/>
      <c r="G1551" s="142">
        <v>1</v>
      </c>
      <c r="H1551" s="180">
        <v>5.25</v>
      </c>
      <c r="I1551" s="191">
        <v>0.25</v>
      </c>
      <c r="J1551" s="187">
        <f t="shared" si="48"/>
        <v>3.9375</v>
      </c>
    </row>
    <row r="1552" spans="1:10" ht="15.75">
      <c r="A1552" s="53">
        <f t="shared" si="49"/>
        <v>1548</v>
      </c>
      <c r="B1552" s="128" t="s">
        <v>203</v>
      </c>
      <c r="C1552" s="142" t="s">
        <v>3172</v>
      </c>
      <c r="D1552" s="142" t="s">
        <v>3173</v>
      </c>
      <c r="E1552" s="142" t="s">
        <v>211</v>
      </c>
      <c r="F1552" s="142"/>
      <c r="G1552" s="142">
        <v>1</v>
      </c>
      <c r="H1552" s="180">
        <v>19.71</v>
      </c>
      <c r="I1552" s="191">
        <v>0.25</v>
      </c>
      <c r="J1552" s="187">
        <f t="shared" si="48"/>
        <v>14.782500000000001</v>
      </c>
    </row>
    <row r="1553" spans="1:10" ht="15.75">
      <c r="A1553" s="53">
        <f t="shared" si="49"/>
        <v>1549</v>
      </c>
      <c r="B1553" s="128" t="s">
        <v>203</v>
      </c>
      <c r="C1553" s="142" t="s">
        <v>3174</v>
      </c>
      <c r="D1553" s="142" t="s">
        <v>3175</v>
      </c>
      <c r="E1553" s="142" t="s">
        <v>211</v>
      </c>
      <c r="F1553" s="142"/>
      <c r="G1553" s="142">
        <v>1</v>
      </c>
      <c r="H1553" s="180">
        <v>42</v>
      </c>
      <c r="I1553" s="191">
        <v>0.25</v>
      </c>
      <c r="J1553" s="187">
        <f t="shared" si="48"/>
        <v>31.5</v>
      </c>
    </row>
    <row r="1554" spans="1:10" ht="15.75">
      <c r="A1554" s="53">
        <f t="shared" si="49"/>
        <v>1550</v>
      </c>
      <c r="B1554" s="128" t="s">
        <v>203</v>
      </c>
      <c r="C1554" s="142" t="s">
        <v>3176</v>
      </c>
      <c r="D1554" s="142" t="s">
        <v>3177</v>
      </c>
      <c r="E1554" s="142" t="s">
        <v>211</v>
      </c>
      <c r="F1554" s="142"/>
      <c r="G1554" s="142">
        <v>1</v>
      </c>
      <c r="H1554" s="180">
        <v>71.86</v>
      </c>
      <c r="I1554" s="191">
        <v>0.25</v>
      </c>
      <c r="J1554" s="187">
        <f t="shared" si="48"/>
        <v>53.894999999999996</v>
      </c>
    </row>
    <row r="1555" spans="1:10" ht="15.75">
      <c r="A1555" s="53">
        <f t="shared" si="49"/>
        <v>1551</v>
      </c>
      <c r="B1555" s="128" t="s">
        <v>203</v>
      </c>
      <c r="C1555" s="142" t="s">
        <v>3178</v>
      </c>
      <c r="D1555" s="142" t="s">
        <v>3179</v>
      </c>
      <c r="E1555" s="142" t="s">
        <v>211</v>
      </c>
      <c r="F1555" s="142"/>
      <c r="G1555" s="142">
        <v>1</v>
      </c>
      <c r="H1555" s="180">
        <v>97.78</v>
      </c>
      <c r="I1555" s="191">
        <v>0.25</v>
      </c>
      <c r="J1555" s="187">
        <f t="shared" si="48"/>
        <v>73.335000000000008</v>
      </c>
    </row>
    <row r="1556" spans="1:10" ht="15.75">
      <c r="A1556" s="53">
        <f t="shared" si="49"/>
        <v>1552</v>
      </c>
      <c r="B1556" s="128" t="s">
        <v>203</v>
      </c>
      <c r="C1556" s="142" t="s">
        <v>3180</v>
      </c>
      <c r="D1556" s="142" t="s">
        <v>3181</v>
      </c>
      <c r="E1556" s="142" t="s">
        <v>211</v>
      </c>
      <c r="F1556" s="142"/>
      <c r="G1556" s="142">
        <v>1</v>
      </c>
      <c r="H1556" s="180">
        <v>221.76</v>
      </c>
      <c r="I1556" s="191">
        <v>0.25</v>
      </c>
      <c r="J1556" s="187">
        <f t="shared" si="48"/>
        <v>166.32</v>
      </c>
    </row>
    <row r="1557" spans="1:10" ht="15.75">
      <c r="A1557" s="53">
        <f t="shared" si="49"/>
        <v>1553</v>
      </c>
      <c r="B1557" s="128" t="s">
        <v>203</v>
      </c>
      <c r="C1557" s="142" t="s">
        <v>3182</v>
      </c>
      <c r="D1557" s="142" t="s">
        <v>3183</v>
      </c>
      <c r="E1557" s="142" t="s">
        <v>211</v>
      </c>
      <c r="F1557" s="142"/>
      <c r="G1557" s="142">
        <v>1</v>
      </c>
      <c r="H1557" s="180">
        <v>243.98</v>
      </c>
      <c r="I1557" s="191">
        <v>0.25</v>
      </c>
      <c r="J1557" s="187">
        <f t="shared" si="48"/>
        <v>182.98499999999999</v>
      </c>
    </row>
    <row r="1558" spans="1:10" ht="15.75">
      <c r="A1558" s="53">
        <f t="shared" si="49"/>
        <v>1554</v>
      </c>
      <c r="B1558" s="128" t="s">
        <v>203</v>
      </c>
      <c r="C1558" s="142" t="s">
        <v>3184</v>
      </c>
      <c r="D1558" s="142" t="s">
        <v>3185</v>
      </c>
      <c r="E1558" s="142" t="s">
        <v>211</v>
      </c>
      <c r="F1558" s="142"/>
      <c r="G1558" s="142">
        <v>1</v>
      </c>
      <c r="H1558" s="180">
        <v>313.83</v>
      </c>
      <c r="I1558" s="191">
        <v>0.25</v>
      </c>
      <c r="J1558" s="187">
        <f t="shared" si="48"/>
        <v>235.3725</v>
      </c>
    </row>
    <row r="1559" spans="1:10" ht="15.75">
      <c r="A1559" s="53">
        <f t="shared" si="49"/>
        <v>1555</v>
      </c>
      <c r="B1559" s="128" t="s">
        <v>203</v>
      </c>
      <c r="C1559" s="142" t="s">
        <v>3186</v>
      </c>
      <c r="D1559" s="142" t="s">
        <v>3187</v>
      </c>
      <c r="E1559" s="142" t="s">
        <v>211</v>
      </c>
      <c r="F1559" s="142"/>
      <c r="G1559" s="142">
        <v>1</v>
      </c>
      <c r="H1559" s="180">
        <v>313.83</v>
      </c>
      <c r="I1559" s="191">
        <v>0.25</v>
      </c>
      <c r="J1559" s="187">
        <f t="shared" si="48"/>
        <v>235.3725</v>
      </c>
    </row>
    <row r="1560" spans="1:10" ht="15.75">
      <c r="A1560" s="53">
        <f t="shared" si="49"/>
        <v>1556</v>
      </c>
      <c r="B1560" s="128" t="s">
        <v>203</v>
      </c>
      <c r="C1560" s="142" t="s">
        <v>3188</v>
      </c>
      <c r="D1560" s="142" t="s">
        <v>3189</v>
      </c>
      <c r="E1560" s="142" t="s">
        <v>211</v>
      </c>
      <c r="F1560" s="142"/>
      <c r="G1560" s="142">
        <v>1</v>
      </c>
      <c r="H1560" s="180">
        <v>305.22000000000003</v>
      </c>
      <c r="I1560" s="191">
        <v>0.25</v>
      </c>
      <c r="J1560" s="187">
        <f t="shared" si="48"/>
        <v>228.91500000000002</v>
      </c>
    </row>
    <row r="1561" spans="1:10" ht="15.75">
      <c r="A1561" s="53">
        <f t="shared" si="49"/>
        <v>1557</v>
      </c>
      <c r="B1561" s="128" t="s">
        <v>203</v>
      </c>
      <c r="C1561" s="142" t="s">
        <v>3190</v>
      </c>
      <c r="D1561" s="142" t="s">
        <v>3191</v>
      </c>
      <c r="E1561" s="142" t="s">
        <v>211</v>
      </c>
      <c r="F1561" s="142"/>
      <c r="G1561" s="142">
        <v>1</v>
      </c>
      <c r="H1561" s="180">
        <v>305.22000000000003</v>
      </c>
      <c r="I1561" s="191">
        <v>0.25</v>
      </c>
      <c r="J1561" s="187">
        <f t="shared" si="48"/>
        <v>228.91500000000002</v>
      </c>
    </row>
    <row r="1562" spans="1:10" ht="15.75">
      <c r="A1562" s="53">
        <f t="shared" si="49"/>
        <v>1558</v>
      </c>
      <c r="B1562" s="128" t="s">
        <v>203</v>
      </c>
      <c r="C1562" s="142" t="s">
        <v>3192</v>
      </c>
      <c r="D1562" s="142" t="s">
        <v>3193</v>
      </c>
      <c r="E1562" s="142" t="s">
        <v>211</v>
      </c>
      <c r="F1562" s="142"/>
      <c r="G1562" s="142">
        <v>1</v>
      </c>
      <c r="H1562" s="180">
        <v>922.25</v>
      </c>
      <c r="I1562" s="191">
        <v>0.25</v>
      </c>
      <c r="J1562" s="187">
        <f t="shared" si="48"/>
        <v>691.6875</v>
      </c>
    </row>
    <row r="1563" spans="1:10" ht="15.75">
      <c r="A1563" s="53">
        <f t="shared" si="49"/>
        <v>1559</v>
      </c>
      <c r="B1563" s="128" t="s">
        <v>203</v>
      </c>
      <c r="C1563" s="142" t="s">
        <v>3194</v>
      </c>
      <c r="D1563" s="142" t="s">
        <v>3195</v>
      </c>
      <c r="E1563" s="142" t="s">
        <v>211</v>
      </c>
      <c r="F1563" s="142"/>
      <c r="G1563" s="142">
        <v>1</v>
      </c>
      <c r="H1563" s="180">
        <v>922.25</v>
      </c>
      <c r="I1563" s="191">
        <v>0.25</v>
      </c>
      <c r="J1563" s="187">
        <f t="shared" si="48"/>
        <v>691.6875</v>
      </c>
    </row>
    <row r="1564" spans="1:10" ht="15.75">
      <c r="A1564" s="53">
        <f t="shared" si="49"/>
        <v>1560</v>
      </c>
      <c r="B1564" s="128" t="s">
        <v>203</v>
      </c>
      <c r="C1564" s="142" t="s">
        <v>3196</v>
      </c>
      <c r="D1564" s="142" t="s">
        <v>3197</v>
      </c>
      <c r="E1564" s="142" t="s">
        <v>211</v>
      </c>
      <c r="F1564" s="142"/>
      <c r="G1564" s="142">
        <v>1</v>
      </c>
      <c r="H1564" s="180">
        <v>728.31</v>
      </c>
      <c r="I1564" s="191">
        <v>0.25</v>
      </c>
      <c r="J1564" s="187">
        <f t="shared" si="48"/>
        <v>546.23249999999996</v>
      </c>
    </row>
    <row r="1565" spans="1:10" ht="15.75">
      <c r="A1565" s="53">
        <f t="shared" si="49"/>
        <v>1561</v>
      </c>
      <c r="B1565" s="128" t="s">
        <v>203</v>
      </c>
      <c r="C1565" s="142" t="s">
        <v>3198</v>
      </c>
      <c r="D1565" s="142" t="s">
        <v>3199</v>
      </c>
      <c r="E1565" s="142" t="s">
        <v>211</v>
      </c>
      <c r="F1565" s="142"/>
      <c r="G1565" s="142">
        <v>1</v>
      </c>
      <c r="H1565" s="180">
        <v>1001.08</v>
      </c>
      <c r="I1565" s="191">
        <v>0.25</v>
      </c>
      <c r="J1565" s="187">
        <f t="shared" si="48"/>
        <v>750.81000000000006</v>
      </c>
    </row>
    <row r="1566" spans="1:10" ht="15.75">
      <c r="A1566" s="53">
        <f t="shared" si="49"/>
        <v>1562</v>
      </c>
      <c r="B1566" s="128" t="s">
        <v>203</v>
      </c>
      <c r="C1566" s="142" t="s">
        <v>3200</v>
      </c>
      <c r="D1566" s="142" t="s">
        <v>3201</v>
      </c>
      <c r="E1566" s="142" t="s">
        <v>211</v>
      </c>
      <c r="F1566" s="142"/>
      <c r="G1566" s="142">
        <v>1</v>
      </c>
      <c r="H1566" s="180">
        <v>1001.08</v>
      </c>
      <c r="I1566" s="191">
        <v>0.25</v>
      </c>
      <c r="J1566" s="187">
        <f t="shared" si="48"/>
        <v>750.81000000000006</v>
      </c>
    </row>
    <row r="1567" spans="1:10" ht="15.75">
      <c r="A1567" s="53">
        <f t="shared" si="49"/>
        <v>1563</v>
      </c>
      <c r="B1567" s="128" t="s">
        <v>203</v>
      </c>
      <c r="C1567" s="142" t="s">
        <v>3202</v>
      </c>
      <c r="D1567" s="142" t="s">
        <v>3203</v>
      </c>
      <c r="E1567" s="142" t="s">
        <v>211</v>
      </c>
      <c r="F1567" s="142"/>
      <c r="G1567" s="142">
        <v>1</v>
      </c>
      <c r="H1567" s="180">
        <v>807.38</v>
      </c>
      <c r="I1567" s="191">
        <v>0.25</v>
      </c>
      <c r="J1567" s="187">
        <f t="shared" si="48"/>
        <v>605.53499999999997</v>
      </c>
    </row>
    <row r="1568" spans="1:10" ht="15.75">
      <c r="A1568" s="53">
        <f t="shared" si="49"/>
        <v>1564</v>
      </c>
      <c r="B1568" s="128" t="s">
        <v>203</v>
      </c>
      <c r="C1568" s="142" t="s">
        <v>3204</v>
      </c>
      <c r="D1568" s="142" t="s">
        <v>3205</v>
      </c>
      <c r="E1568" s="142" t="s">
        <v>211</v>
      </c>
      <c r="F1568" s="142"/>
      <c r="G1568" s="142">
        <v>1</v>
      </c>
      <c r="H1568" s="180">
        <v>742</v>
      </c>
      <c r="I1568" s="191">
        <v>0.25</v>
      </c>
      <c r="J1568" s="187">
        <f t="shared" si="48"/>
        <v>556.5</v>
      </c>
    </row>
    <row r="1569" spans="1:10" ht="15.75">
      <c r="A1569" s="53">
        <f t="shared" si="49"/>
        <v>1565</v>
      </c>
      <c r="B1569" s="128" t="s">
        <v>203</v>
      </c>
      <c r="C1569" s="142" t="s">
        <v>3206</v>
      </c>
      <c r="D1569" s="142" t="s">
        <v>3207</v>
      </c>
      <c r="E1569" s="142" t="s">
        <v>211</v>
      </c>
      <c r="F1569" s="142"/>
      <c r="G1569" s="142">
        <v>1</v>
      </c>
      <c r="H1569" s="180">
        <v>815.86</v>
      </c>
      <c r="I1569" s="191">
        <v>0.25</v>
      </c>
      <c r="J1569" s="187">
        <f t="shared" si="48"/>
        <v>611.89499999999998</v>
      </c>
    </row>
    <row r="1570" spans="1:10" ht="15.75">
      <c r="A1570" s="53">
        <f t="shared" si="49"/>
        <v>1566</v>
      </c>
      <c r="B1570" s="128" t="s">
        <v>203</v>
      </c>
      <c r="C1570" s="142" t="s">
        <v>3208</v>
      </c>
      <c r="D1570" s="142" t="s">
        <v>3209</v>
      </c>
      <c r="E1570" s="142" t="s">
        <v>211</v>
      </c>
      <c r="F1570" s="142"/>
      <c r="G1570" s="142">
        <v>1</v>
      </c>
      <c r="H1570" s="180">
        <v>677.85</v>
      </c>
      <c r="I1570" s="191">
        <v>0.25</v>
      </c>
      <c r="J1570" s="187">
        <f t="shared" si="48"/>
        <v>508.38750000000005</v>
      </c>
    </row>
    <row r="1571" spans="1:10" ht="15.75">
      <c r="A1571" s="53">
        <f t="shared" si="49"/>
        <v>1567</v>
      </c>
      <c r="B1571" s="128" t="s">
        <v>203</v>
      </c>
      <c r="C1571" s="142" t="s">
        <v>3210</v>
      </c>
      <c r="D1571" s="142" t="s">
        <v>3211</v>
      </c>
      <c r="E1571" s="142" t="s">
        <v>211</v>
      </c>
      <c r="F1571" s="142"/>
      <c r="G1571" s="142">
        <v>1</v>
      </c>
      <c r="H1571" s="180">
        <v>677.85</v>
      </c>
      <c r="I1571" s="191">
        <v>0.25</v>
      </c>
      <c r="J1571" s="187">
        <f t="shared" si="48"/>
        <v>508.38750000000005</v>
      </c>
    </row>
    <row r="1572" spans="1:10" ht="15.75">
      <c r="A1572" s="53">
        <f t="shared" si="49"/>
        <v>1568</v>
      </c>
      <c r="B1572" s="128" t="s">
        <v>203</v>
      </c>
      <c r="C1572" s="142" t="s">
        <v>3212</v>
      </c>
      <c r="D1572" s="142" t="s">
        <v>3213</v>
      </c>
      <c r="E1572" s="142" t="s">
        <v>211</v>
      </c>
      <c r="F1572" s="142"/>
      <c r="G1572" s="142">
        <v>1</v>
      </c>
      <c r="H1572" s="180">
        <v>555.74</v>
      </c>
      <c r="I1572" s="191">
        <v>0.25</v>
      </c>
      <c r="J1572" s="187">
        <f t="shared" si="48"/>
        <v>416.80500000000001</v>
      </c>
    </row>
    <row r="1573" spans="1:10" ht="15.75">
      <c r="A1573" s="53">
        <f t="shared" si="49"/>
        <v>1569</v>
      </c>
      <c r="B1573" s="128" t="s">
        <v>203</v>
      </c>
      <c r="C1573" s="142" t="s">
        <v>3214</v>
      </c>
      <c r="D1573" s="142" t="s">
        <v>3215</v>
      </c>
      <c r="E1573" s="142" t="s">
        <v>211</v>
      </c>
      <c r="F1573" s="142"/>
      <c r="G1573" s="142">
        <v>1</v>
      </c>
      <c r="H1573" s="180">
        <v>555.74</v>
      </c>
      <c r="I1573" s="191">
        <v>0.25</v>
      </c>
      <c r="J1573" s="187">
        <f t="shared" si="48"/>
        <v>416.80500000000001</v>
      </c>
    </row>
    <row r="1574" spans="1:10" ht="15.75">
      <c r="A1574" s="53">
        <f t="shared" si="49"/>
        <v>1570</v>
      </c>
      <c r="B1574" s="128" t="s">
        <v>203</v>
      </c>
      <c r="C1574" s="142" t="s">
        <v>3216</v>
      </c>
      <c r="D1574" s="142" t="s">
        <v>3217</v>
      </c>
      <c r="E1574" s="142" t="s">
        <v>211</v>
      </c>
      <c r="F1574" s="142"/>
      <c r="G1574" s="142">
        <v>1</v>
      </c>
      <c r="H1574" s="180">
        <v>835.57</v>
      </c>
      <c r="I1574" s="191">
        <v>0.25</v>
      </c>
      <c r="J1574" s="187">
        <f t="shared" si="48"/>
        <v>626.67750000000001</v>
      </c>
    </row>
    <row r="1575" spans="1:10" ht="15.75">
      <c r="A1575" s="53">
        <f t="shared" si="49"/>
        <v>1571</v>
      </c>
      <c r="B1575" s="128" t="s">
        <v>203</v>
      </c>
      <c r="C1575" s="142" t="s">
        <v>3218</v>
      </c>
      <c r="D1575" s="142" t="s">
        <v>3219</v>
      </c>
      <c r="E1575" s="142" t="s">
        <v>211</v>
      </c>
      <c r="F1575" s="142"/>
      <c r="G1575" s="142">
        <v>1</v>
      </c>
      <c r="H1575" s="180">
        <v>1040.94</v>
      </c>
      <c r="I1575" s="191">
        <v>0.25</v>
      </c>
      <c r="J1575" s="187">
        <f t="shared" si="48"/>
        <v>780.70500000000004</v>
      </c>
    </row>
    <row r="1576" spans="1:10" ht="15.75">
      <c r="A1576" s="53">
        <f t="shared" si="49"/>
        <v>1572</v>
      </c>
      <c r="B1576" s="128" t="s">
        <v>203</v>
      </c>
      <c r="C1576" s="142" t="s">
        <v>3220</v>
      </c>
      <c r="D1576" s="142" t="s">
        <v>3221</v>
      </c>
      <c r="E1576" s="142" t="s">
        <v>211</v>
      </c>
      <c r="F1576" s="142"/>
      <c r="G1576" s="142">
        <v>1</v>
      </c>
      <c r="H1576" s="180">
        <v>1040.94</v>
      </c>
      <c r="I1576" s="191">
        <v>0.25</v>
      </c>
      <c r="J1576" s="187">
        <f t="shared" si="48"/>
        <v>780.70500000000004</v>
      </c>
    </row>
    <row r="1577" spans="1:10" ht="15.75">
      <c r="A1577" s="53">
        <f t="shared" si="49"/>
        <v>1573</v>
      </c>
      <c r="B1577" s="128" t="s">
        <v>203</v>
      </c>
      <c r="C1577" s="142" t="s">
        <v>3222</v>
      </c>
      <c r="D1577" s="142" t="s">
        <v>3223</v>
      </c>
      <c r="E1577" s="142" t="s">
        <v>211</v>
      </c>
      <c r="F1577" s="142"/>
      <c r="G1577" s="142">
        <v>1</v>
      </c>
      <c r="H1577" s="180">
        <v>784.51</v>
      </c>
      <c r="I1577" s="191">
        <v>0.25</v>
      </c>
      <c r="J1577" s="187">
        <f t="shared" si="48"/>
        <v>588.38249999999994</v>
      </c>
    </row>
    <row r="1578" spans="1:10" ht="15.75">
      <c r="A1578" s="53">
        <f t="shared" si="49"/>
        <v>1574</v>
      </c>
      <c r="B1578" s="128" t="s">
        <v>203</v>
      </c>
      <c r="C1578" s="142" t="s">
        <v>3224</v>
      </c>
      <c r="D1578" s="142" t="s">
        <v>3225</v>
      </c>
      <c r="E1578" s="142" t="s">
        <v>211</v>
      </c>
      <c r="F1578" s="142"/>
      <c r="G1578" s="142">
        <v>1</v>
      </c>
      <c r="H1578" s="180">
        <v>1115.53</v>
      </c>
      <c r="I1578" s="191">
        <v>0.25</v>
      </c>
      <c r="J1578" s="187">
        <f t="shared" si="48"/>
        <v>836.64750000000004</v>
      </c>
    </row>
    <row r="1579" spans="1:10" ht="15.75">
      <c r="A1579" s="53">
        <f t="shared" si="49"/>
        <v>1575</v>
      </c>
      <c r="B1579" s="128" t="s">
        <v>203</v>
      </c>
      <c r="C1579" s="142" t="s">
        <v>3226</v>
      </c>
      <c r="D1579" s="142" t="s">
        <v>3227</v>
      </c>
      <c r="E1579" s="142" t="s">
        <v>211</v>
      </c>
      <c r="F1579" s="142"/>
      <c r="G1579" s="142">
        <v>1</v>
      </c>
      <c r="H1579" s="180">
        <v>1115.53</v>
      </c>
      <c r="I1579" s="191">
        <v>0.25</v>
      </c>
      <c r="J1579" s="187">
        <f t="shared" si="48"/>
        <v>836.64750000000004</v>
      </c>
    </row>
    <row r="1580" spans="1:10" ht="15.75">
      <c r="A1580" s="53">
        <f t="shared" si="49"/>
        <v>1576</v>
      </c>
      <c r="B1580" s="128" t="s">
        <v>203</v>
      </c>
      <c r="C1580" s="142" t="s">
        <v>3228</v>
      </c>
      <c r="D1580" s="142" t="s">
        <v>3229</v>
      </c>
      <c r="E1580" s="142" t="s">
        <v>211</v>
      </c>
      <c r="F1580" s="142"/>
      <c r="G1580" s="142">
        <v>1</v>
      </c>
      <c r="H1580" s="180">
        <v>859.09</v>
      </c>
      <c r="I1580" s="191">
        <v>0.25</v>
      </c>
      <c r="J1580" s="187">
        <f t="shared" si="48"/>
        <v>644.3175</v>
      </c>
    </row>
    <row r="1581" spans="1:10" ht="15.75">
      <c r="A1581" s="53">
        <f t="shared" si="49"/>
        <v>1577</v>
      </c>
      <c r="B1581" s="128" t="s">
        <v>203</v>
      </c>
      <c r="C1581" s="142" t="s">
        <v>3230</v>
      </c>
      <c r="D1581" s="142" t="s">
        <v>3231</v>
      </c>
      <c r="E1581" s="142" t="s">
        <v>211</v>
      </c>
      <c r="F1581" s="142"/>
      <c r="G1581" s="142">
        <v>1</v>
      </c>
      <c r="H1581" s="180">
        <v>983.5</v>
      </c>
      <c r="I1581" s="191">
        <v>0.25</v>
      </c>
      <c r="J1581" s="187">
        <f t="shared" si="48"/>
        <v>737.625</v>
      </c>
    </row>
    <row r="1582" spans="1:10" ht="15.75">
      <c r="A1582" s="53">
        <f t="shared" si="49"/>
        <v>1578</v>
      </c>
      <c r="B1582" s="128" t="s">
        <v>203</v>
      </c>
      <c r="C1582" s="142" t="s">
        <v>3232</v>
      </c>
      <c r="D1582" s="142" t="s">
        <v>3233</v>
      </c>
      <c r="E1582" s="142" t="s">
        <v>211</v>
      </c>
      <c r="F1582" s="142"/>
      <c r="G1582" s="142">
        <v>1</v>
      </c>
      <c r="H1582" s="180">
        <v>983.5</v>
      </c>
      <c r="I1582" s="191">
        <v>0.25</v>
      </c>
      <c r="J1582" s="187">
        <f t="shared" si="48"/>
        <v>737.625</v>
      </c>
    </row>
    <row r="1583" spans="1:10" ht="15.75">
      <c r="A1583" s="53">
        <f t="shared" si="49"/>
        <v>1579</v>
      </c>
      <c r="B1583" s="128" t="s">
        <v>203</v>
      </c>
      <c r="C1583" s="142" t="s">
        <v>3234</v>
      </c>
      <c r="D1583" s="142" t="s">
        <v>3235</v>
      </c>
      <c r="E1583" s="142" t="s">
        <v>211</v>
      </c>
      <c r="F1583" s="142"/>
      <c r="G1583" s="142">
        <v>1</v>
      </c>
      <c r="H1583" s="180">
        <v>784.51</v>
      </c>
      <c r="I1583" s="191">
        <v>0.25</v>
      </c>
      <c r="J1583" s="187">
        <f t="shared" si="48"/>
        <v>588.38249999999994</v>
      </c>
    </row>
    <row r="1584" spans="1:10" ht="15.75">
      <c r="A1584" s="53">
        <f t="shared" si="49"/>
        <v>1580</v>
      </c>
      <c r="B1584" s="128" t="s">
        <v>203</v>
      </c>
      <c r="C1584" s="142" t="s">
        <v>3236</v>
      </c>
      <c r="D1584" s="142" t="s">
        <v>3237</v>
      </c>
      <c r="E1584" s="142" t="s">
        <v>211</v>
      </c>
      <c r="F1584" s="142"/>
      <c r="G1584" s="142">
        <v>1</v>
      </c>
      <c r="H1584" s="180">
        <v>859.09</v>
      </c>
      <c r="I1584" s="191">
        <v>0.25</v>
      </c>
      <c r="J1584" s="187">
        <f t="shared" si="48"/>
        <v>644.3175</v>
      </c>
    </row>
    <row r="1585" spans="1:10" ht="15.75">
      <c r="A1585" s="53">
        <f t="shared" si="49"/>
        <v>1581</v>
      </c>
      <c r="B1585" s="128" t="s">
        <v>203</v>
      </c>
      <c r="C1585" s="142" t="s">
        <v>3238</v>
      </c>
      <c r="D1585" s="142" t="s">
        <v>3239</v>
      </c>
      <c r="E1585" s="142" t="s">
        <v>211</v>
      </c>
      <c r="F1585" s="142"/>
      <c r="G1585" s="142">
        <v>1</v>
      </c>
      <c r="H1585" s="180">
        <v>856.67</v>
      </c>
      <c r="I1585" s="191">
        <v>0.25</v>
      </c>
      <c r="J1585" s="187">
        <f t="shared" si="48"/>
        <v>642.50249999999994</v>
      </c>
    </row>
    <row r="1586" spans="1:10" ht="15.75">
      <c r="A1586" s="53">
        <f t="shared" si="49"/>
        <v>1582</v>
      </c>
      <c r="B1586" s="128" t="s">
        <v>203</v>
      </c>
      <c r="C1586" s="142" t="s">
        <v>3240</v>
      </c>
      <c r="D1586" s="142" t="s">
        <v>3241</v>
      </c>
      <c r="E1586" s="142" t="s">
        <v>211</v>
      </c>
      <c r="F1586" s="142"/>
      <c r="G1586" s="142">
        <v>1</v>
      </c>
      <c r="H1586" s="180">
        <v>929.34</v>
      </c>
      <c r="I1586" s="191">
        <v>0.25</v>
      </c>
      <c r="J1586" s="187">
        <f t="shared" si="48"/>
        <v>697.005</v>
      </c>
    </row>
    <row r="1587" spans="1:10" ht="15.75">
      <c r="A1587" s="53">
        <f t="shared" si="49"/>
        <v>1583</v>
      </c>
      <c r="B1587" s="128" t="s">
        <v>203</v>
      </c>
      <c r="C1587" s="142" t="s">
        <v>3242</v>
      </c>
      <c r="D1587" s="142" t="s">
        <v>3243</v>
      </c>
      <c r="E1587" s="142" t="s">
        <v>211</v>
      </c>
      <c r="F1587" s="142"/>
      <c r="G1587" s="142">
        <v>1</v>
      </c>
      <c r="H1587" s="180">
        <v>833.75</v>
      </c>
      <c r="I1587" s="191">
        <v>0.25</v>
      </c>
      <c r="J1587" s="187">
        <f t="shared" si="48"/>
        <v>625.3125</v>
      </c>
    </row>
    <row r="1588" spans="1:10" ht="15.75">
      <c r="A1588" s="53">
        <f t="shared" si="49"/>
        <v>1584</v>
      </c>
      <c r="B1588" s="128" t="s">
        <v>203</v>
      </c>
      <c r="C1588" s="142" t="s">
        <v>3244</v>
      </c>
      <c r="D1588" s="142" t="s">
        <v>3245</v>
      </c>
      <c r="E1588" s="142" t="s">
        <v>211</v>
      </c>
      <c r="F1588" s="142"/>
      <c r="G1588" s="142">
        <v>1</v>
      </c>
      <c r="H1588" s="180">
        <v>866.45</v>
      </c>
      <c r="I1588" s="191">
        <v>0.25</v>
      </c>
      <c r="J1588" s="187">
        <f t="shared" si="48"/>
        <v>649.83750000000009</v>
      </c>
    </row>
    <row r="1589" spans="1:10" ht="15.75">
      <c r="A1589" s="53">
        <f t="shared" si="49"/>
        <v>1585</v>
      </c>
      <c r="B1589" s="128" t="s">
        <v>203</v>
      </c>
      <c r="C1589" s="142" t="s">
        <v>3246</v>
      </c>
      <c r="D1589" s="142" t="s">
        <v>3247</v>
      </c>
      <c r="E1589" s="142" t="s">
        <v>211</v>
      </c>
      <c r="F1589" s="142"/>
      <c r="G1589" s="142">
        <v>1</v>
      </c>
      <c r="H1589" s="180">
        <v>866.45</v>
      </c>
      <c r="I1589" s="191">
        <v>0.25</v>
      </c>
      <c r="J1589" s="187">
        <f t="shared" si="48"/>
        <v>649.83750000000009</v>
      </c>
    </row>
    <row r="1590" spans="1:10" ht="15.75">
      <c r="A1590" s="53">
        <f t="shared" si="49"/>
        <v>1586</v>
      </c>
      <c r="B1590" s="128" t="s">
        <v>203</v>
      </c>
      <c r="C1590" s="142" t="s">
        <v>3248</v>
      </c>
      <c r="D1590" s="142" t="s">
        <v>3249</v>
      </c>
      <c r="E1590" s="142" t="s">
        <v>211</v>
      </c>
      <c r="F1590" s="142"/>
      <c r="G1590" s="142">
        <v>1</v>
      </c>
      <c r="H1590" s="180">
        <v>697.74</v>
      </c>
      <c r="I1590" s="191">
        <v>0.25</v>
      </c>
      <c r="J1590" s="187">
        <f t="shared" si="48"/>
        <v>523.30500000000006</v>
      </c>
    </row>
    <row r="1591" spans="1:10" ht="15.75">
      <c r="A1591" s="53">
        <f t="shared" si="49"/>
        <v>1587</v>
      </c>
      <c r="B1591" s="128" t="s">
        <v>203</v>
      </c>
      <c r="C1591" s="142" t="s">
        <v>3250</v>
      </c>
      <c r="D1591" s="142" t="s">
        <v>3251</v>
      </c>
      <c r="E1591" s="142" t="s">
        <v>211</v>
      </c>
      <c r="F1591" s="142"/>
      <c r="G1591" s="142">
        <v>1</v>
      </c>
      <c r="H1591" s="180">
        <v>697.74</v>
      </c>
      <c r="I1591" s="191">
        <v>0.25</v>
      </c>
      <c r="J1591" s="187">
        <f t="shared" si="48"/>
        <v>523.30500000000006</v>
      </c>
    </row>
    <row r="1592" spans="1:10" ht="15.75">
      <c r="A1592" s="53">
        <f t="shared" si="49"/>
        <v>1588</v>
      </c>
      <c r="B1592" s="128" t="s">
        <v>203</v>
      </c>
      <c r="C1592" s="142" t="s">
        <v>3252</v>
      </c>
      <c r="D1592" s="142" t="s">
        <v>3253</v>
      </c>
      <c r="E1592" s="142" t="s">
        <v>211</v>
      </c>
      <c r="F1592" s="142"/>
      <c r="G1592" s="142">
        <v>1</v>
      </c>
      <c r="H1592" s="180">
        <v>600.19000000000005</v>
      </c>
      <c r="I1592" s="191">
        <v>0.25</v>
      </c>
      <c r="J1592" s="187">
        <f t="shared" si="48"/>
        <v>450.14250000000004</v>
      </c>
    </row>
    <row r="1593" spans="1:10" ht="15.75">
      <c r="A1593" s="53">
        <f t="shared" si="49"/>
        <v>1589</v>
      </c>
      <c r="B1593" s="128" t="s">
        <v>203</v>
      </c>
      <c r="C1593" s="142" t="s">
        <v>3254</v>
      </c>
      <c r="D1593" s="142" t="s">
        <v>3255</v>
      </c>
      <c r="E1593" s="142" t="s">
        <v>211</v>
      </c>
      <c r="F1593" s="142"/>
      <c r="G1593" s="142">
        <v>1</v>
      </c>
      <c r="H1593" s="180">
        <v>600.19000000000005</v>
      </c>
      <c r="I1593" s="191">
        <v>0.25</v>
      </c>
      <c r="J1593" s="187">
        <f t="shared" si="48"/>
        <v>450.14250000000004</v>
      </c>
    </row>
    <row r="1594" spans="1:10" ht="15.75">
      <c r="A1594" s="53">
        <f t="shared" si="49"/>
        <v>1590</v>
      </c>
      <c r="B1594" s="128" t="s">
        <v>203</v>
      </c>
      <c r="C1594" s="142" t="s">
        <v>3256</v>
      </c>
      <c r="D1594" s="142" t="s">
        <v>3257</v>
      </c>
      <c r="E1594" s="142" t="s">
        <v>211</v>
      </c>
      <c r="F1594" s="142"/>
      <c r="G1594" s="142">
        <v>1</v>
      </c>
      <c r="H1594" s="180">
        <v>843.8</v>
      </c>
      <c r="I1594" s="191">
        <v>0.25</v>
      </c>
      <c r="J1594" s="187">
        <f t="shared" si="48"/>
        <v>632.84999999999991</v>
      </c>
    </row>
    <row r="1595" spans="1:10" ht="15.75">
      <c r="A1595" s="53">
        <f t="shared" si="49"/>
        <v>1591</v>
      </c>
      <c r="B1595" s="128" t="s">
        <v>203</v>
      </c>
      <c r="C1595" s="142" t="s">
        <v>3258</v>
      </c>
      <c r="D1595" s="142" t="s">
        <v>3259</v>
      </c>
      <c r="E1595" s="142" t="s">
        <v>211</v>
      </c>
      <c r="F1595" s="142"/>
      <c r="G1595" s="142">
        <v>1</v>
      </c>
      <c r="H1595" s="180">
        <v>1040.94</v>
      </c>
      <c r="I1595" s="191">
        <v>0.25</v>
      </c>
      <c r="J1595" s="187">
        <f t="shared" si="48"/>
        <v>780.70500000000004</v>
      </c>
    </row>
    <row r="1596" spans="1:10" ht="15.75">
      <c r="A1596" s="53">
        <f t="shared" si="49"/>
        <v>1592</v>
      </c>
      <c r="B1596" s="128" t="s">
        <v>203</v>
      </c>
      <c r="C1596" s="142" t="s">
        <v>3260</v>
      </c>
      <c r="D1596" s="142" t="s">
        <v>3261</v>
      </c>
      <c r="E1596" s="142" t="s">
        <v>211</v>
      </c>
      <c r="F1596" s="142"/>
      <c r="G1596" s="142">
        <v>1</v>
      </c>
      <c r="H1596" s="180">
        <v>1040.94</v>
      </c>
      <c r="I1596" s="191">
        <v>0.25</v>
      </c>
      <c r="J1596" s="187">
        <f t="shared" si="48"/>
        <v>780.70500000000004</v>
      </c>
    </row>
    <row r="1597" spans="1:10" ht="15.75">
      <c r="A1597" s="53">
        <f t="shared" si="49"/>
        <v>1593</v>
      </c>
      <c r="B1597" s="128" t="s">
        <v>203</v>
      </c>
      <c r="C1597" s="142" t="s">
        <v>3262</v>
      </c>
      <c r="D1597" s="142" t="s">
        <v>3263</v>
      </c>
      <c r="E1597" s="142" t="s">
        <v>211</v>
      </c>
      <c r="F1597" s="142"/>
      <c r="G1597" s="142">
        <v>1</v>
      </c>
      <c r="H1597" s="180">
        <v>809.7</v>
      </c>
      <c r="I1597" s="191">
        <v>0.25</v>
      </c>
      <c r="J1597" s="187">
        <f t="shared" si="48"/>
        <v>607.27500000000009</v>
      </c>
    </row>
    <row r="1598" spans="1:10" ht="15.75">
      <c r="A1598" s="53">
        <f t="shared" si="49"/>
        <v>1594</v>
      </c>
      <c r="B1598" s="128" t="s">
        <v>203</v>
      </c>
      <c r="C1598" s="142" t="s">
        <v>3264</v>
      </c>
      <c r="D1598" s="142" t="s">
        <v>3265</v>
      </c>
      <c r="E1598" s="142" t="s">
        <v>211</v>
      </c>
      <c r="F1598" s="142"/>
      <c r="G1598" s="142">
        <v>1</v>
      </c>
      <c r="H1598" s="180">
        <v>1115.53</v>
      </c>
      <c r="I1598" s="191">
        <v>0.25</v>
      </c>
      <c r="J1598" s="187">
        <f t="shared" si="48"/>
        <v>836.64750000000004</v>
      </c>
    </row>
    <row r="1599" spans="1:10" ht="15.75">
      <c r="A1599" s="53">
        <f t="shared" si="49"/>
        <v>1595</v>
      </c>
      <c r="B1599" s="128" t="s">
        <v>203</v>
      </c>
      <c r="C1599" s="142" t="s">
        <v>3266</v>
      </c>
      <c r="D1599" s="142" t="s">
        <v>3267</v>
      </c>
      <c r="E1599" s="142" t="s">
        <v>211</v>
      </c>
      <c r="F1599" s="142"/>
      <c r="G1599" s="142">
        <v>1</v>
      </c>
      <c r="H1599" s="180">
        <v>1115.53</v>
      </c>
      <c r="I1599" s="191">
        <v>0.25</v>
      </c>
      <c r="J1599" s="187">
        <f t="shared" si="48"/>
        <v>836.64750000000004</v>
      </c>
    </row>
    <row r="1600" spans="1:10" ht="15.75">
      <c r="A1600" s="53">
        <f t="shared" si="49"/>
        <v>1596</v>
      </c>
      <c r="B1600" s="128" t="s">
        <v>203</v>
      </c>
      <c r="C1600" s="142" t="s">
        <v>3268</v>
      </c>
      <c r="D1600" s="142" t="s">
        <v>3269</v>
      </c>
      <c r="E1600" s="142" t="s">
        <v>211</v>
      </c>
      <c r="F1600" s="142"/>
      <c r="G1600" s="142">
        <v>1</v>
      </c>
      <c r="H1600" s="180">
        <v>859.09</v>
      </c>
      <c r="I1600" s="191">
        <v>0.25</v>
      </c>
      <c r="J1600" s="187">
        <f t="shared" si="48"/>
        <v>644.3175</v>
      </c>
    </row>
    <row r="1601" spans="1:10" ht="15.75">
      <c r="A1601" s="53">
        <f t="shared" si="49"/>
        <v>1597</v>
      </c>
      <c r="B1601" s="128" t="s">
        <v>203</v>
      </c>
      <c r="C1601" s="142" t="s">
        <v>3270</v>
      </c>
      <c r="D1601" s="142" t="s">
        <v>3271</v>
      </c>
      <c r="E1601" s="142" t="s">
        <v>211</v>
      </c>
      <c r="F1601" s="142"/>
      <c r="G1601" s="142">
        <v>1</v>
      </c>
      <c r="H1601" s="180">
        <v>843.8</v>
      </c>
      <c r="I1601" s="191">
        <v>0.25</v>
      </c>
      <c r="J1601" s="187">
        <f t="shared" si="48"/>
        <v>632.84999999999991</v>
      </c>
    </row>
    <row r="1602" spans="1:10" ht="15.75">
      <c r="A1602" s="53">
        <f t="shared" si="49"/>
        <v>1598</v>
      </c>
      <c r="B1602" s="128" t="s">
        <v>203</v>
      </c>
      <c r="C1602" s="142" t="s">
        <v>3272</v>
      </c>
      <c r="D1602" s="142" t="s">
        <v>3273</v>
      </c>
      <c r="E1602" s="142" t="s">
        <v>211</v>
      </c>
      <c r="F1602" s="142"/>
      <c r="G1602" s="142">
        <v>1</v>
      </c>
      <c r="H1602" s="180">
        <v>880.25</v>
      </c>
      <c r="I1602" s="191">
        <v>0.25</v>
      </c>
      <c r="J1602" s="187">
        <f t="shared" ref="J1602:J1665" si="50">H1602*(1-I1602)</f>
        <v>660.1875</v>
      </c>
    </row>
    <row r="1603" spans="1:10" ht="15.75">
      <c r="A1603" s="53">
        <f t="shared" si="49"/>
        <v>1599</v>
      </c>
      <c r="B1603" s="128" t="s">
        <v>203</v>
      </c>
      <c r="C1603" s="142" t="s">
        <v>3274</v>
      </c>
      <c r="D1603" s="142" t="s">
        <v>3275</v>
      </c>
      <c r="E1603" s="142" t="s">
        <v>211</v>
      </c>
      <c r="F1603" s="142"/>
      <c r="G1603" s="142">
        <v>1</v>
      </c>
      <c r="H1603" s="180">
        <v>880.25</v>
      </c>
      <c r="I1603" s="191">
        <v>0.25</v>
      </c>
      <c r="J1603" s="187">
        <f t="shared" si="50"/>
        <v>660.1875</v>
      </c>
    </row>
    <row r="1604" spans="1:10" ht="15.75">
      <c r="A1604" s="53">
        <f t="shared" si="49"/>
        <v>1600</v>
      </c>
      <c r="B1604" s="128" t="s">
        <v>203</v>
      </c>
      <c r="C1604" s="142" t="s">
        <v>3276</v>
      </c>
      <c r="D1604" s="142" t="s">
        <v>3277</v>
      </c>
      <c r="E1604" s="142" t="s">
        <v>211</v>
      </c>
      <c r="F1604" s="142"/>
      <c r="G1604" s="142">
        <v>1</v>
      </c>
      <c r="H1604" s="180">
        <v>882.56</v>
      </c>
      <c r="I1604" s="191">
        <v>0.25</v>
      </c>
      <c r="J1604" s="187">
        <f t="shared" si="50"/>
        <v>661.92</v>
      </c>
    </row>
    <row r="1605" spans="1:10" ht="15.75">
      <c r="A1605" s="53">
        <f t="shared" si="49"/>
        <v>1601</v>
      </c>
      <c r="B1605" s="128" t="s">
        <v>203</v>
      </c>
      <c r="C1605" s="142" t="s">
        <v>3278</v>
      </c>
      <c r="D1605" s="142" t="s">
        <v>3279</v>
      </c>
      <c r="E1605" s="142" t="s">
        <v>211</v>
      </c>
      <c r="F1605" s="142"/>
      <c r="G1605" s="142">
        <v>1</v>
      </c>
      <c r="H1605" s="180">
        <v>1089.3800000000001</v>
      </c>
      <c r="I1605" s="191">
        <v>0.25</v>
      </c>
      <c r="J1605" s="187">
        <f t="shared" si="50"/>
        <v>817.03500000000008</v>
      </c>
    </row>
    <row r="1606" spans="1:10" ht="15.75">
      <c r="A1606" s="53">
        <f t="shared" si="49"/>
        <v>1602</v>
      </c>
      <c r="B1606" s="128" t="s">
        <v>203</v>
      </c>
      <c r="C1606" s="142" t="s">
        <v>3280</v>
      </c>
      <c r="D1606" s="142" t="s">
        <v>3281</v>
      </c>
      <c r="E1606" s="142" t="s">
        <v>211</v>
      </c>
      <c r="F1606" s="142"/>
      <c r="G1606" s="142">
        <v>1</v>
      </c>
      <c r="H1606" s="180">
        <v>1089.3800000000001</v>
      </c>
      <c r="I1606" s="191">
        <v>0.25</v>
      </c>
      <c r="J1606" s="187">
        <f t="shared" si="50"/>
        <v>817.03500000000008</v>
      </c>
    </row>
    <row r="1607" spans="1:10" ht="15.75">
      <c r="A1607" s="53">
        <f t="shared" ref="A1607:A1670" si="51">A1606+1</f>
        <v>1603</v>
      </c>
      <c r="B1607" s="128" t="s">
        <v>203</v>
      </c>
      <c r="C1607" s="142" t="s">
        <v>3282</v>
      </c>
      <c r="D1607" s="142" t="s">
        <v>3283</v>
      </c>
      <c r="E1607" s="142" t="s">
        <v>211</v>
      </c>
      <c r="F1607" s="142"/>
      <c r="G1607" s="142">
        <v>1</v>
      </c>
      <c r="H1607" s="180">
        <v>834.87</v>
      </c>
      <c r="I1607" s="191">
        <v>0.25</v>
      </c>
      <c r="J1607" s="187">
        <f t="shared" si="50"/>
        <v>626.15250000000003</v>
      </c>
    </row>
    <row r="1608" spans="1:10" ht="15.75">
      <c r="A1608" s="53">
        <f t="shared" si="51"/>
        <v>1604</v>
      </c>
      <c r="B1608" s="128" t="s">
        <v>203</v>
      </c>
      <c r="C1608" s="142" t="s">
        <v>3284</v>
      </c>
      <c r="D1608" s="142" t="s">
        <v>3285</v>
      </c>
      <c r="E1608" s="142" t="s">
        <v>211</v>
      </c>
      <c r="F1608" s="142"/>
      <c r="G1608" s="142">
        <v>1</v>
      </c>
      <c r="H1608" s="180">
        <v>1163.98</v>
      </c>
      <c r="I1608" s="191">
        <v>0.25</v>
      </c>
      <c r="J1608" s="187">
        <f t="shared" si="50"/>
        <v>872.98500000000001</v>
      </c>
    </row>
    <row r="1609" spans="1:10" ht="15.75">
      <c r="A1609" s="53">
        <f t="shared" si="51"/>
        <v>1605</v>
      </c>
      <c r="B1609" s="128" t="s">
        <v>203</v>
      </c>
      <c r="C1609" s="142" t="s">
        <v>3286</v>
      </c>
      <c r="D1609" s="142" t="s">
        <v>3287</v>
      </c>
      <c r="E1609" s="142" t="s">
        <v>211</v>
      </c>
      <c r="F1609" s="142"/>
      <c r="G1609" s="142">
        <v>1</v>
      </c>
      <c r="H1609" s="180">
        <v>1163.98</v>
      </c>
      <c r="I1609" s="191">
        <v>0.25</v>
      </c>
      <c r="J1609" s="187">
        <f t="shared" si="50"/>
        <v>872.98500000000001</v>
      </c>
    </row>
    <row r="1610" spans="1:10" ht="15.75">
      <c r="A1610" s="53">
        <f t="shared" si="51"/>
        <v>1606</v>
      </c>
      <c r="B1610" s="128" t="s">
        <v>203</v>
      </c>
      <c r="C1610" s="142" t="s">
        <v>3288</v>
      </c>
      <c r="D1610" s="142" t="s">
        <v>3289</v>
      </c>
      <c r="E1610" s="142" t="s">
        <v>211</v>
      </c>
      <c r="F1610" s="142"/>
      <c r="G1610" s="142">
        <v>1</v>
      </c>
      <c r="H1610" s="180">
        <v>907.54</v>
      </c>
      <c r="I1610" s="191">
        <v>0.25</v>
      </c>
      <c r="J1610" s="187">
        <f t="shared" si="50"/>
        <v>680.65499999999997</v>
      </c>
    </row>
    <row r="1611" spans="1:10" ht="15.75">
      <c r="A1611" s="53">
        <f t="shared" si="51"/>
        <v>1607</v>
      </c>
      <c r="B1611" s="128" t="s">
        <v>203</v>
      </c>
      <c r="C1611" s="142" t="s">
        <v>3290</v>
      </c>
      <c r="D1611" s="142" t="s">
        <v>3291</v>
      </c>
      <c r="E1611" s="142" t="s">
        <v>211</v>
      </c>
      <c r="F1611" s="142"/>
      <c r="G1611" s="142">
        <v>1</v>
      </c>
      <c r="H1611" s="180">
        <v>1137.83</v>
      </c>
      <c r="I1611" s="191">
        <v>0.25</v>
      </c>
      <c r="J1611" s="187">
        <f t="shared" si="50"/>
        <v>853.37249999999995</v>
      </c>
    </row>
    <row r="1612" spans="1:10" ht="15.75">
      <c r="A1612" s="53">
        <f t="shared" si="51"/>
        <v>1608</v>
      </c>
      <c r="B1612" s="128" t="s">
        <v>203</v>
      </c>
      <c r="C1612" s="142" t="s">
        <v>3292</v>
      </c>
      <c r="D1612" s="142" t="s">
        <v>3293</v>
      </c>
      <c r="E1612" s="142" t="s">
        <v>211</v>
      </c>
      <c r="F1612" s="142"/>
      <c r="G1612" s="142">
        <v>1</v>
      </c>
      <c r="H1612" s="180">
        <v>1137.83</v>
      </c>
      <c r="I1612" s="191">
        <v>0.25</v>
      </c>
      <c r="J1612" s="187">
        <f t="shared" si="50"/>
        <v>853.37249999999995</v>
      </c>
    </row>
    <row r="1613" spans="1:10" ht="15.75">
      <c r="A1613" s="53">
        <f t="shared" si="51"/>
        <v>1609</v>
      </c>
      <c r="B1613" s="128" t="s">
        <v>203</v>
      </c>
      <c r="C1613" s="142" t="s">
        <v>3294</v>
      </c>
      <c r="D1613" s="142" t="s">
        <v>3295</v>
      </c>
      <c r="E1613" s="142" t="s">
        <v>211</v>
      </c>
      <c r="F1613" s="142"/>
      <c r="G1613" s="142">
        <v>1</v>
      </c>
      <c r="H1613" s="180">
        <v>885.25</v>
      </c>
      <c r="I1613" s="191">
        <v>0.25</v>
      </c>
      <c r="J1613" s="187">
        <f t="shared" si="50"/>
        <v>663.9375</v>
      </c>
    </row>
    <row r="1614" spans="1:10" ht="15.75">
      <c r="A1614" s="53">
        <f t="shared" si="51"/>
        <v>1610</v>
      </c>
      <c r="B1614" s="128" t="s">
        <v>203</v>
      </c>
      <c r="C1614" s="142" t="s">
        <v>3296</v>
      </c>
      <c r="D1614" s="142" t="s">
        <v>3297</v>
      </c>
      <c r="E1614" s="142" t="s">
        <v>211</v>
      </c>
      <c r="F1614" s="142"/>
      <c r="G1614" s="142">
        <v>1</v>
      </c>
      <c r="H1614" s="180">
        <v>1210.49</v>
      </c>
      <c r="I1614" s="191">
        <v>0.25</v>
      </c>
      <c r="J1614" s="187">
        <f t="shared" si="50"/>
        <v>907.86750000000006</v>
      </c>
    </row>
    <row r="1615" spans="1:10" ht="15.75">
      <c r="A1615" s="53">
        <f t="shared" si="51"/>
        <v>1611</v>
      </c>
      <c r="B1615" s="128" t="s">
        <v>203</v>
      </c>
      <c r="C1615" s="142" t="s">
        <v>3298</v>
      </c>
      <c r="D1615" s="142" t="s">
        <v>3299</v>
      </c>
      <c r="E1615" s="142" t="s">
        <v>211</v>
      </c>
      <c r="F1615" s="142"/>
      <c r="G1615" s="142">
        <v>1</v>
      </c>
      <c r="H1615" s="180">
        <v>1212.42</v>
      </c>
      <c r="I1615" s="191">
        <v>0.25</v>
      </c>
      <c r="J1615" s="187">
        <f t="shared" si="50"/>
        <v>909.31500000000005</v>
      </c>
    </row>
    <row r="1616" spans="1:10" ht="15.75">
      <c r="A1616" s="53">
        <f t="shared" si="51"/>
        <v>1612</v>
      </c>
      <c r="B1616" s="128" t="s">
        <v>203</v>
      </c>
      <c r="C1616" s="142" t="s">
        <v>3300</v>
      </c>
      <c r="D1616" s="142" t="s">
        <v>3301</v>
      </c>
      <c r="E1616" s="142" t="s">
        <v>211</v>
      </c>
      <c r="F1616" s="142"/>
      <c r="G1616" s="142">
        <v>1</v>
      </c>
      <c r="H1616" s="180">
        <v>955.98</v>
      </c>
      <c r="I1616" s="191">
        <v>0.25</v>
      </c>
      <c r="J1616" s="187">
        <f t="shared" si="50"/>
        <v>716.98500000000001</v>
      </c>
    </row>
    <row r="1617" spans="1:10" ht="15.75">
      <c r="A1617" s="53">
        <f t="shared" si="51"/>
        <v>1613</v>
      </c>
      <c r="B1617" s="128" t="s">
        <v>203</v>
      </c>
      <c r="C1617" s="142" t="s">
        <v>3302</v>
      </c>
      <c r="D1617" s="142" t="s">
        <v>3303</v>
      </c>
      <c r="E1617" s="142" t="s">
        <v>211</v>
      </c>
      <c r="F1617" s="142"/>
      <c r="G1617" s="142">
        <v>1</v>
      </c>
      <c r="H1617" s="180">
        <v>894.8</v>
      </c>
      <c r="I1617" s="191">
        <v>0.25</v>
      </c>
      <c r="J1617" s="187">
        <f t="shared" si="50"/>
        <v>671.09999999999991</v>
      </c>
    </row>
    <row r="1618" spans="1:10" ht="15.75">
      <c r="A1618" s="53">
        <f t="shared" si="51"/>
        <v>1614</v>
      </c>
      <c r="B1618" s="128" t="s">
        <v>203</v>
      </c>
      <c r="C1618" s="142" t="s">
        <v>3304</v>
      </c>
      <c r="D1618" s="142" t="s">
        <v>3305</v>
      </c>
      <c r="E1618" s="142" t="s">
        <v>211</v>
      </c>
      <c r="F1618" s="142"/>
      <c r="G1618" s="142">
        <v>1</v>
      </c>
      <c r="H1618" s="180">
        <v>919.85</v>
      </c>
      <c r="I1618" s="191">
        <v>0.25</v>
      </c>
      <c r="J1618" s="187">
        <f t="shared" si="50"/>
        <v>689.88750000000005</v>
      </c>
    </row>
    <row r="1619" spans="1:10" ht="15.75">
      <c r="A1619" s="53">
        <f t="shared" si="51"/>
        <v>1615</v>
      </c>
      <c r="B1619" s="128" t="s">
        <v>203</v>
      </c>
      <c r="C1619" s="142" t="s">
        <v>3306</v>
      </c>
      <c r="D1619" s="142" t="s">
        <v>3307</v>
      </c>
      <c r="E1619" s="142" t="s">
        <v>211</v>
      </c>
      <c r="F1619" s="142"/>
      <c r="G1619" s="142">
        <v>1</v>
      </c>
      <c r="H1619" s="180">
        <v>919.85</v>
      </c>
      <c r="I1619" s="191">
        <v>0.25</v>
      </c>
      <c r="J1619" s="187">
        <f t="shared" si="50"/>
        <v>689.88750000000005</v>
      </c>
    </row>
    <row r="1620" spans="1:10" ht="15.75">
      <c r="A1620" s="53">
        <f t="shared" si="51"/>
        <v>1616</v>
      </c>
      <c r="B1620" s="128" t="s">
        <v>203</v>
      </c>
      <c r="C1620" s="142" t="s">
        <v>3308</v>
      </c>
      <c r="D1620" s="142" t="s">
        <v>3309</v>
      </c>
      <c r="E1620" s="142" t="s">
        <v>211</v>
      </c>
      <c r="F1620" s="142"/>
      <c r="G1620" s="142">
        <v>1</v>
      </c>
      <c r="H1620" s="180">
        <v>49.58</v>
      </c>
      <c r="I1620" s="191">
        <v>0.25</v>
      </c>
      <c r="J1620" s="187">
        <f t="shared" si="50"/>
        <v>37.185000000000002</v>
      </c>
    </row>
    <row r="1621" spans="1:10" ht="15.75">
      <c r="A1621" s="53">
        <f t="shared" si="51"/>
        <v>1617</v>
      </c>
      <c r="B1621" s="128" t="s">
        <v>203</v>
      </c>
      <c r="C1621" s="142" t="s">
        <v>3310</v>
      </c>
      <c r="D1621" s="142" t="s">
        <v>3311</v>
      </c>
      <c r="E1621" s="142" t="s">
        <v>211</v>
      </c>
      <c r="F1621" s="142"/>
      <c r="G1621" s="142">
        <v>1</v>
      </c>
      <c r="H1621" s="180">
        <v>90.32</v>
      </c>
      <c r="I1621" s="191">
        <v>0.25</v>
      </c>
      <c r="J1621" s="187">
        <f t="shared" si="50"/>
        <v>67.739999999999995</v>
      </c>
    </row>
    <row r="1622" spans="1:10" ht="15.75">
      <c r="A1622" s="53">
        <f t="shared" si="51"/>
        <v>1618</v>
      </c>
      <c r="B1622" s="128" t="s">
        <v>203</v>
      </c>
      <c r="C1622" s="142" t="s">
        <v>3312</v>
      </c>
      <c r="D1622" s="142" t="s">
        <v>3313</v>
      </c>
      <c r="E1622" s="142" t="s">
        <v>211</v>
      </c>
      <c r="F1622" s="142"/>
      <c r="G1622" s="142">
        <v>1</v>
      </c>
      <c r="H1622" s="180">
        <v>74.67</v>
      </c>
      <c r="I1622" s="191">
        <v>0.25</v>
      </c>
      <c r="J1622" s="187">
        <f t="shared" si="50"/>
        <v>56.002499999999998</v>
      </c>
    </row>
    <row r="1623" spans="1:10" ht="15.75">
      <c r="A1623" s="53">
        <f t="shared" si="51"/>
        <v>1619</v>
      </c>
      <c r="B1623" s="128" t="s">
        <v>203</v>
      </c>
      <c r="C1623" s="142" t="s">
        <v>3314</v>
      </c>
      <c r="D1623" s="142" t="s">
        <v>3315</v>
      </c>
      <c r="E1623" s="142" t="s">
        <v>211</v>
      </c>
      <c r="F1623" s="142"/>
      <c r="G1623" s="142">
        <v>1</v>
      </c>
      <c r="H1623" s="180">
        <v>74.67</v>
      </c>
      <c r="I1623" s="191">
        <v>0.25</v>
      </c>
      <c r="J1623" s="187">
        <f t="shared" si="50"/>
        <v>56.002499999999998</v>
      </c>
    </row>
    <row r="1624" spans="1:10" ht="15.75">
      <c r="A1624" s="53">
        <f t="shared" si="51"/>
        <v>1620</v>
      </c>
      <c r="B1624" s="128" t="s">
        <v>203</v>
      </c>
      <c r="C1624" s="142" t="s">
        <v>3316</v>
      </c>
      <c r="D1624" s="142" t="s">
        <v>3317</v>
      </c>
      <c r="E1624" s="142" t="s">
        <v>211</v>
      </c>
      <c r="F1624" s="142"/>
      <c r="G1624" s="142">
        <v>1</v>
      </c>
      <c r="H1624" s="180">
        <v>77</v>
      </c>
      <c r="I1624" s="191">
        <v>0.25</v>
      </c>
      <c r="J1624" s="187">
        <f t="shared" si="50"/>
        <v>57.75</v>
      </c>
    </row>
    <row r="1625" spans="1:10" ht="15.75">
      <c r="A1625" s="53">
        <f t="shared" si="51"/>
        <v>1621</v>
      </c>
      <c r="B1625" s="128" t="s">
        <v>203</v>
      </c>
      <c r="C1625" s="142" t="s">
        <v>3318</v>
      </c>
      <c r="D1625" s="142" t="s">
        <v>3319</v>
      </c>
      <c r="E1625" s="142" t="s">
        <v>211</v>
      </c>
      <c r="F1625" s="142"/>
      <c r="G1625" s="142">
        <v>1</v>
      </c>
      <c r="H1625" s="180">
        <v>967.38</v>
      </c>
      <c r="I1625" s="191">
        <v>0.25</v>
      </c>
      <c r="J1625" s="187">
        <f t="shared" si="50"/>
        <v>725.53499999999997</v>
      </c>
    </row>
    <row r="1626" spans="1:10" ht="15.75">
      <c r="A1626" s="53">
        <f t="shared" si="51"/>
        <v>1622</v>
      </c>
      <c r="B1626" s="128" t="s">
        <v>203</v>
      </c>
      <c r="C1626" s="142" t="s">
        <v>3320</v>
      </c>
      <c r="D1626" s="142" t="s">
        <v>3321</v>
      </c>
      <c r="E1626" s="142" t="s">
        <v>211</v>
      </c>
      <c r="F1626" s="142"/>
      <c r="G1626" s="142">
        <v>1</v>
      </c>
      <c r="H1626" s="180">
        <v>1444.11</v>
      </c>
      <c r="I1626" s="191">
        <v>0.25</v>
      </c>
      <c r="J1626" s="187">
        <f t="shared" si="50"/>
        <v>1083.0825</v>
      </c>
    </row>
    <row r="1627" spans="1:10" ht="15.75">
      <c r="A1627" s="53">
        <f t="shared" si="51"/>
        <v>1623</v>
      </c>
      <c r="B1627" s="128" t="s">
        <v>203</v>
      </c>
      <c r="C1627" s="142" t="s">
        <v>3322</v>
      </c>
      <c r="D1627" s="142" t="s">
        <v>3323</v>
      </c>
      <c r="E1627" s="142" t="s">
        <v>211</v>
      </c>
      <c r="F1627" s="142"/>
      <c r="G1627" s="142">
        <v>1</v>
      </c>
      <c r="H1627" s="180">
        <v>1034.05</v>
      </c>
      <c r="I1627" s="191">
        <v>0.25</v>
      </c>
      <c r="J1627" s="187">
        <f t="shared" si="50"/>
        <v>775.53749999999991</v>
      </c>
    </row>
    <row r="1628" spans="1:10" ht="15.75">
      <c r="A1628" s="53">
        <f t="shared" si="51"/>
        <v>1624</v>
      </c>
      <c r="B1628" s="128" t="s">
        <v>203</v>
      </c>
      <c r="C1628" s="142" t="s">
        <v>3324</v>
      </c>
      <c r="D1628" s="142" t="s">
        <v>3325</v>
      </c>
      <c r="E1628" s="142" t="s">
        <v>211</v>
      </c>
      <c r="F1628" s="142"/>
      <c r="G1628" s="142">
        <v>1</v>
      </c>
      <c r="H1628" s="180">
        <v>232.1</v>
      </c>
      <c r="I1628" s="191">
        <v>0.25</v>
      </c>
      <c r="J1628" s="187">
        <f t="shared" si="50"/>
        <v>174.07499999999999</v>
      </c>
    </row>
    <row r="1629" spans="1:10" ht="15.75">
      <c r="A1629" s="53">
        <f t="shared" si="51"/>
        <v>1625</v>
      </c>
      <c r="B1629" s="128" t="s">
        <v>203</v>
      </c>
      <c r="C1629" s="142" t="s">
        <v>3326</v>
      </c>
      <c r="D1629" s="142" t="s">
        <v>3327</v>
      </c>
      <c r="E1629" s="142" t="s">
        <v>211</v>
      </c>
      <c r="F1629" s="142"/>
      <c r="G1629" s="142">
        <v>1</v>
      </c>
      <c r="H1629" s="180">
        <v>380.45</v>
      </c>
      <c r="I1629" s="191">
        <v>0.25</v>
      </c>
      <c r="J1629" s="187">
        <f t="shared" si="50"/>
        <v>285.33749999999998</v>
      </c>
    </row>
    <row r="1630" spans="1:10" ht="15.75">
      <c r="A1630" s="53">
        <f t="shared" si="51"/>
        <v>1626</v>
      </c>
      <c r="B1630" s="128" t="s">
        <v>203</v>
      </c>
      <c r="C1630" s="142" t="s">
        <v>3328</v>
      </c>
      <c r="D1630" s="142" t="s">
        <v>3329</v>
      </c>
      <c r="E1630" s="142" t="s">
        <v>211</v>
      </c>
      <c r="F1630" s="142"/>
      <c r="G1630" s="142">
        <v>1</v>
      </c>
      <c r="H1630" s="180">
        <v>387.58</v>
      </c>
      <c r="I1630" s="191">
        <v>0.25</v>
      </c>
      <c r="J1630" s="187">
        <f t="shared" si="50"/>
        <v>290.685</v>
      </c>
    </row>
    <row r="1631" spans="1:10" ht="15.75">
      <c r="A1631" s="53">
        <f t="shared" si="51"/>
        <v>1627</v>
      </c>
      <c r="B1631" s="128" t="s">
        <v>203</v>
      </c>
      <c r="C1631" s="142" t="s">
        <v>3330</v>
      </c>
      <c r="D1631" s="142" t="s">
        <v>3331</v>
      </c>
      <c r="E1631" s="142" t="s">
        <v>211</v>
      </c>
      <c r="F1631" s="142"/>
      <c r="G1631" s="142">
        <v>1</v>
      </c>
      <c r="H1631" s="180">
        <v>268.33999999999997</v>
      </c>
      <c r="I1631" s="191">
        <v>0.25</v>
      </c>
      <c r="J1631" s="187">
        <f t="shared" si="50"/>
        <v>201.255</v>
      </c>
    </row>
    <row r="1632" spans="1:10" ht="15.75">
      <c r="A1632" s="53">
        <f t="shared" si="51"/>
        <v>1628</v>
      </c>
      <c r="B1632" s="128" t="s">
        <v>203</v>
      </c>
      <c r="C1632" s="142" t="s">
        <v>3332</v>
      </c>
      <c r="D1632" s="142" t="s">
        <v>3331</v>
      </c>
      <c r="E1632" s="142" t="s">
        <v>211</v>
      </c>
      <c r="F1632" s="142"/>
      <c r="G1632" s="142">
        <v>1</v>
      </c>
      <c r="H1632" s="180">
        <v>268.33999999999997</v>
      </c>
      <c r="I1632" s="191">
        <v>0.25</v>
      </c>
      <c r="J1632" s="187">
        <f t="shared" si="50"/>
        <v>201.255</v>
      </c>
    </row>
    <row r="1633" spans="1:10" ht="15.75">
      <c r="A1633" s="53">
        <f t="shared" si="51"/>
        <v>1629</v>
      </c>
      <c r="B1633" s="128" t="s">
        <v>203</v>
      </c>
      <c r="C1633" s="142" t="s">
        <v>3333</v>
      </c>
      <c r="D1633" s="142" t="s">
        <v>3334</v>
      </c>
      <c r="E1633" s="142" t="s">
        <v>211</v>
      </c>
      <c r="F1633" s="142"/>
      <c r="G1633" s="142">
        <v>1</v>
      </c>
      <c r="H1633" s="180">
        <v>95.67</v>
      </c>
      <c r="I1633" s="191">
        <v>0.25</v>
      </c>
      <c r="J1633" s="187">
        <f t="shared" si="50"/>
        <v>71.752499999999998</v>
      </c>
    </row>
    <row r="1634" spans="1:10" ht="15.75">
      <c r="A1634" s="53">
        <f t="shared" si="51"/>
        <v>1630</v>
      </c>
      <c r="B1634" s="128" t="s">
        <v>203</v>
      </c>
      <c r="C1634" s="142" t="s">
        <v>3335</v>
      </c>
      <c r="D1634" s="142" t="s">
        <v>3336</v>
      </c>
      <c r="E1634" s="142" t="s">
        <v>211</v>
      </c>
      <c r="F1634" s="142"/>
      <c r="G1634" s="142">
        <v>1</v>
      </c>
      <c r="H1634" s="180">
        <v>91</v>
      </c>
      <c r="I1634" s="191">
        <v>0.25</v>
      </c>
      <c r="J1634" s="187">
        <f t="shared" si="50"/>
        <v>68.25</v>
      </c>
    </row>
    <row r="1635" spans="1:10" ht="15.75">
      <c r="A1635" s="53">
        <f t="shared" si="51"/>
        <v>1631</v>
      </c>
      <c r="B1635" s="128" t="s">
        <v>203</v>
      </c>
      <c r="C1635" s="142" t="s">
        <v>3337</v>
      </c>
      <c r="D1635" s="142" t="s">
        <v>3338</v>
      </c>
      <c r="E1635" s="142" t="s">
        <v>211</v>
      </c>
      <c r="F1635" s="142"/>
      <c r="G1635" s="142">
        <v>1</v>
      </c>
      <c r="H1635" s="180">
        <v>109.66</v>
      </c>
      <c r="I1635" s="191">
        <v>0.25</v>
      </c>
      <c r="J1635" s="187">
        <f t="shared" si="50"/>
        <v>82.245000000000005</v>
      </c>
    </row>
    <row r="1636" spans="1:10" ht="15.75">
      <c r="A1636" s="53">
        <f t="shared" si="51"/>
        <v>1632</v>
      </c>
      <c r="B1636" s="128" t="s">
        <v>203</v>
      </c>
      <c r="C1636" s="142" t="s">
        <v>3339</v>
      </c>
      <c r="D1636" s="142" t="s">
        <v>3340</v>
      </c>
      <c r="E1636" s="142" t="s">
        <v>211</v>
      </c>
      <c r="F1636" s="142"/>
      <c r="G1636" s="142">
        <v>1</v>
      </c>
      <c r="H1636" s="180">
        <v>100.34</v>
      </c>
      <c r="I1636" s="191">
        <v>0.25</v>
      </c>
      <c r="J1636" s="187">
        <f t="shared" si="50"/>
        <v>75.254999999999995</v>
      </c>
    </row>
    <row r="1637" spans="1:10" ht="15.75">
      <c r="A1637" s="53">
        <f t="shared" si="51"/>
        <v>1633</v>
      </c>
      <c r="B1637" s="128" t="s">
        <v>203</v>
      </c>
      <c r="C1637" s="142" t="s">
        <v>3341</v>
      </c>
      <c r="D1637" s="142" t="s">
        <v>3342</v>
      </c>
      <c r="E1637" s="142" t="s">
        <v>211</v>
      </c>
      <c r="F1637" s="142"/>
      <c r="G1637" s="142">
        <v>1</v>
      </c>
      <c r="H1637" s="180">
        <v>525</v>
      </c>
      <c r="I1637" s="191">
        <v>0.25</v>
      </c>
      <c r="J1637" s="187">
        <f t="shared" si="50"/>
        <v>393.75</v>
      </c>
    </row>
    <row r="1638" spans="1:10" ht="15.75">
      <c r="A1638" s="53">
        <f t="shared" si="51"/>
        <v>1634</v>
      </c>
      <c r="B1638" s="128" t="s">
        <v>203</v>
      </c>
      <c r="C1638" s="142" t="s">
        <v>3343</v>
      </c>
      <c r="D1638" s="142" t="s">
        <v>3344</v>
      </c>
      <c r="E1638" s="142" t="s">
        <v>211</v>
      </c>
      <c r="F1638" s="142"/>
      <c r="G1638" s="142">
        <v>1</v>
      </c>
      <c r="H1638" s="180">
        <v>805</v>
      </c>
      <c r="I1638" s="191">
        <v>0.25</v>
      </c>
      <c r="J1638" s="187">
        <f t="shared" si="50"/>
        <v>603.75</v>
      </c>
    </row>
    <row r="1639" spans="1:10" ht="15.75">
      <c r="A1639" s="53">
        <f t="shared" si="51"/>
        <v>1635</v>
      </c>
      <c r="B1639" s="128" t="s">
        <v>203</v>
      </c>
      <c r="C1639" s="142" t="s">
        <v>3345</v>
      </c>
      <c r="D1639" s="142" t="s">
        <v>3346</v>
      </c>
      <c r="E1639" s="142" t="s">
        <v>211</v>
      </c>
      <c r="F1639" s="142"/>
      <c r="G1639" s="142">
        <v>1</v>
      </c>
      <c r="H1639" s="180">
        <v>560</v>
      </c>
      <c r="I1639" s="191">
        <v>0.25</v>
      </c>
      <c r="J1639" s="187">
        <f t="shared" si="50"/>
        <v>420</v>
      </c>
    </row>
    <row r="1640" spans="1:10" ht="15.75">
      <c r="A1640" s="53">
        <f t="shared" si="51"/>
        <v>1636</v>
      </c>
      <c r="B1640" s="128" t="s">
        <v>203</v>
      </c>
      <c r="C1640" s="142" t="s">
        <v>3347</v>
      </c>
      <c r="D1640" s="142" t="s">
        <v>3348</v>
      </c>
      <c r="E1640" s="142" t="s">
        <v>211</v>
      </c>
      <c r="F1640" s="142"/>
      <c r="G1640" s="142">
        <v>1</v>
      </c>
      <c r="H1640" s="180">
        <v>828.33</v>
      </c>
      <c r="I1640" s="191">
        <v>0.25</v>
      </c>
      <c r="J1640" s="187">
        <f t="shared" si="50"/>
        <v>621.24750000000006</v>
      </c>
    </row>
    <row r="1641" spans="1:10" ht="15.75">
      <c r="A1641" s="53">
        <f t="shared" si="51"/>
        <v>1637</v>
      </c>
      <c r="B1641" s="128" t="s">
        <v>203</v>
      </c>
      <c r="C1641" s="142" t="s">
        <v>3349</v>
      </c>
      <c r="D1641" s="142" t="s">
        <v>3350</v>
      </c>
      <c r="E1641" s="142" t="s">
        <v>211</v>
      </c>
      <c r="F1641" s="142"/>
      <c r="G1641" s="142">
        <v>1</v>
      </c>
      <c r="H1641" s="180">
        <v>905.33</v>
      </c>
      <c r="I1641" s="191">
        <v>0.25</v>
      </c>
      <c r="J1641" s="187">
        <f t="shared" si="50"/>
        <v>678.99750000000006</v>
      </c>
    </row>
    <row r="1642" spans="1:10" ht="15.75">
      <c r="A1642" s="53">
        <f t="shared" si="51"/>
        <v>1638</v>
      </c>
      <c r="B1642" s="128" t="s">
        <v>203</v>
      </c>
      <c r="C1642" s="142" t="s">
        <v>3351</v>
      </c>
      <c r="D1642" s="142" t="s">
        <v>3352</v>
      </c>
      <c r="E1642" s="142" t="s">
        <v>211</v>
      </c>
      <c r="F1642" s="142"/>
      <c r="G1642" s="142">
        <v>1</v>
      </c>
      <c r="H1642" s="180">
        <v>851.67</v>
      </c>
      <c r="I1642" s="191">
        <v>0.25</v>
      </c>
      <c r="J1642" s="187">
        <f t="shared" si="50"/>
        <v>638.75249999999994</v>
      </c>
    </row>
    <row r="1643" spans="1:10" ht="15.75">
      <c r="A1643" s="53">
        <f t="shared" si="51"/>
        <v>1639</v>
      </c>
      <c r="B1643" s="128" t="s">
        <v>203</v>
      </c>
      <c r="C1643" s="142" t="s">
        <v>3353</v>
      </c>
      <c r="D1643" s="142" t="s">
        <v>3354</v>
      </c>
      <c r="E1643" s="142" t="s">
        <v>211</v>
      </c>
      <c r="F1643" s="142"/>
      <c r="G1643" s="142">
        <v>1</v>
      </c>
      <c r="H1643" s="180">
        <v>1022</v>
      </c>
      <c r="I1643" s="191">
        <v>0.25</v>
      </c>
      <c r="J1643" s="187">
        <f t="shared" si="50"/>
        <v>766.5</v>
      </c>
    </row>
    <row r="1644" spans="1:10" ht="15.75">
      <c r="A1644" s="53">
        <f t="shared" si="51"/>
        <v>1640</v>
      </c>
      <c r="B1644" s="128" t="s">
        <v>203</v>
      </c>
      <c r="C1644" s="142" t="s">
        <v>3355</v>
      </c>
      <c r="D1644" s="142" t="s">
        <v>3356</v>
      </c>
      <c r="E1644" s="142" t="s">
        <v>211</v>
      </c>
      <c r="F1644" s="142"/>
      <c r="G1644" s="142">
        <v>1</v>
      </c>
      <c r="H1644" s="180">
        <v>1092</v>
      </c>
      <c r="I1644" s="191">
        <v>0.25</v>
      </c>
      <c r="J1644" s="187">
        <f t="shared" si="50"/>
        <v>819</v>
      </c>
    </row>
    <row r="1645" spans="1:10" ht="15.75">
      <c r="A1645" s="53">
        <f t="shared" si="51"/>
        <v>1641</v>
      </c>
      <c r="B1645" s="128" t="s">
        <v>203</v>
      </c>
      <c r="C1645" s="142" t="s">
        <v>3357</v>
      </c>
      <c r="D1645" s="142" t="s">
        <v>3358</v>
      </c>
      <c r="E1645" s="142" t="s">
        <v>211</v>
      </c>
      <c r="F1645" s="142"/>
      <c r="G1645" s="142">
        <v>1</v>
      </c>
      <c r="H1645" s="180">
        <v>835.34</v>
      </c>
      <c r="I1645" s="191">
        <v>0.25</v>
      </c>
      <c r="J1645" s="187">
        <f t="shared" si="50"/>
        <v>626.505</v>
      </c>
    </row>
    <row r="1646" spans="1:10" ht="15.75">
      <c r="A1646" s="53">
        <f t="shared" si="51"/>
        <v>1642</v>
      </c>
      <c r="B1646" s="128" t="s">
        <v>203</v>
      </c>
      <c r="C1646" s="142" t="s">
        <v>3359</v>
      </c>
      <c r="D1646" s="142" t="s">
        <v>3360</v>
      </c>
      <c r="E1646" s="142" t="s">
        <v>211</v>
      </c>
      <c r="F1646" s="142"/>
      <c r="G1646" s="142">
        <v>1</v>
      </c>
      <c r="H1646" s="180">
        <v>575.16999999999996</v>
      </c>
      <c r="I1646" s="191">
        <v>0.25</v>
      </c>
      <c r="J1646" s="187">
        <f t="shared" si="50"/>
        <v>431.37749999999994</v>
      </c>
    </row>
    <row r="1647" spans="1:10" ht="15.75">
      <c r="A1647" s="53">
        <f t="shared" si="51"/>
        <v>1643</v>
      </c>
      <c r="B1647" s="128" t="s">
        <v>203</v>
      </c>
      <c r="C1647" s="142" t="s">
        <v>3361</v>
      </c>
      <c r="D1647" s="142" t="s">
        <v>3362</v>
      </c>
      <c r="E1647" s="142" t="s">
        <v>211</v>
      </c>
      <c r="F1647" s="142"/>
      <c r="G1647" s="142">
        <v>1</v>
      </c>
      <c r="H1647" s="180">
        <v>971.83</v>
      </c>
      <c r="I1647" s="191">
        <v>0.25</v>
      </c>
      <c r="J1647" s="187">
        <f t="shared" si="50"/>
        <v>728.87250000000006</v>
      </c>
    </row>
    <row r="1648" spans="1:10" ht="15.75">
      <c r="A1648" s="53">
        <f t="shared" si="51"/>
        <v>1644</v>
      </c>
      <c r="B1648" s="128" t="s">
        <v>203</v>
      </c>
      <c r="C1648" s="142" t="s">
        <v>3363</v>
      </c>
      <c r="D1648" s="142" t="s">
        <v>3364</v>
      </c>
      <c r="E1648" s="142" t="s">
        <v>211</v>
      </c>
      <c r="F1648" s="142"/>
      <c r="G1648" s="142">
        <v>1</v>
      </c>
      <c r="H1648" s="180">
        <v>824.42</v>
      </c>
      <c r="I1648" s="191">
        <v>0.25</v>
      </c>
      <c r="J1648" s="187">
        <f t="shared" si="50"/>
        <v>618.31499999999994</v>
      </c>
    </row>
    <row r="1649" spans="1:10" ht="15.75">
      <c r="A1649" s="53">
        <f t="shared" si="51"/>
        <v>1645</v>
      </c>
      <c r="B1649" s="128" t="s">
        <v>203</v>
      </c>
      <c r="C1649" s="142" t="s">
        <v>3365</v>
      </c>
      <c r="D1649" s="142" t="s">
        <v>3366</v>
      </c>
      <c r="E1649" s="142" t="s">
        <v>211</v>
      </c>
      <c r="F1649" s="142"/>
      <c r="G1649" s="142">
        <v>1</v>
      </c>
      <c r="H1649" s="180">
        <v>624.99</v>
      </c>
      <c r="I1649" s="191">
        <v>0.25</v>
      </c>
      <c r="J1649" s="187">
        <f t="shared" si="50"/>
        <v>468.74250000000001</v>
      </c>
    </row>
    <row r="1650" spans="1:10" ht="15.75">
      <c r="A1650" s="53">
        <f t="shared" si="51"/>
        <v>1646</v>
      </c>
      <c r="B1650" s="128" t="s">
        <v>203</v>
      </c>
      <c r="C1650" s="142" t="s">
        <v>3367</v>
      </c>
      <c r="D1650" s="142" t="s">
        <v>3368</v>
      </c>
      <c r="E1650" s="142" t="s">
        <v>211</v>
      </c>
      <c r="F1650" s="142"/>
      <c r="G1650" s="142">
        <v>1</v>
      </c>
      <c r="H1650" s="180">
        <v>4013.33</v>
      </c>
      <c r="I1650" s="191">
        <v>0.25</v>
      </c>
      <c r="J1650" s="187">
        <f t="shared" si="50"/>
        <v>3009.9974999999999</v>
      </c>
    </row>
    <row r="1651" spans="1:10" ht="15.75">
      <c r="A1651" s="53">
        <f t="shared" si="51"/>
        <v>1647</v>
      </c>
      <c r="B1651" s="128" t="s">
        <v>203</v>
      </c>
      <c r="C1651" s="142" t="s">
        <v>3369</v>
      </c>
      <c r="D1651" s="142" t="s">
        <v>3370</v>
      </c>
      <c r="E1651" s="142" t="s">
        <v>211</v>
      </c>
      <c r="F1651" s="142"/>
      <c r="G1651" s="142">
        <v>1</v>
      </c>
      <c r="H1651" s="180">
        <v>105</v>
      </c>
      <c r="I1651" s="191">
        <v>0.25</v>
      </c>
      <c r="J1651" s="187">
        <f t="shared" si="50"/>
        <v>78.75</v>
      </c>
    </row>
    <row r="1652" spans="1:10" ht="15.75">
      <c r="A1652" s="53">
        <f t="shared" si="51"/>
        <v>1648</v>
      </c>
      <c r="B1652" s="128" t="s">
        <v>203</v>
      </c>
      <c r="C1652" s="142" t="s">
        <v>3371</v>
      </c>
      <c r="D1652" s="142" t="s">
        <v>3372</v>
      </c>
      <c r="E1652" s="142" t="s">
        <v>211</v>
      </c>
      <c r="F1652" s="142"/>
      <c r="G1652" s="142">
        <v>1</v>
      </c>
      <c r="H1652" s="180">
        <v>303.33</v>
      </c>
      <c r="I1652" s="191">
        <v>0.25</v>
      </c>
      <c r="J1652" s="187">
        <f t="shared" si="50"/>
        <v>227.4975</v>
      </c>
    </row>
    <row r="1653" spans="1:10" ht="15.75">
      <c r="A1653" s="53">
        <f t="shared" si="51"/>
        <v>1649</v>
      </c>
      <c r="B1653" s="128" t="s">
        <v>203</v>
      </c>
      <c r="C1653" s="142" t="s">
        <v>3373</v>
      </c>
      <c r="D1653" s="142" t="s">
        <v>3374</v>
      </c>
      <c r="E1653" s="142" t="s">
        <v>211</v>
      </c>
      <c r="F1653" s="142"/>
      <c r="G1653" s="142">
        <v>1</v>
      </c>
      <c r="H1653" s="180">
        <v>525</v>
      </c>
      <c r="I1653" s="191">
        <v>0.25</v>
      </c>
      <c r="J1653" s="187">
        <f t="shared" si="50"/>
        <v>393.75</v>
      </c>
    </row>
    <row r="1654" spans="1:10" ht="15.75">
      <c r="A1654" s="53">
        <f t="shared" si="51"/>
        <v>1650</v>
      </c>
      <c r="B1654" s="128" t="s">
        <v>203</v>
      </c>
      <c r="C1654" s="142" t="s">
        <v>3375</v>
      </c>
      <c r="D1654" s="142" t="s">
        <v>3376</v>
      </c>
      <c r="E1654" s="142" t="s">
        <v>211</v>
      </c>
      <c r="F1654" s="142"/>
      <c r="G1654" s="142">
        <v>1</v>
      </c>
      <c r="H1654" s="180">
        <v>525</v>
      </c>
      <c r="I1654" s="191">
        <v>0.25</v>
      </c>
      <c r="J1654" s="187">
        <f t="shared" si="50"/>
        <v>393.75</v>
      </c>
    </row>
    <row r="1655" spans="1:10" ht="15.75">
      <c r="A1655" s="53">
        <f t="shared" si="51"/>
        <v>1651</v>
      </c>
      <c r="B1655" s="128" t="s">
        <v>203</v>
      </c>
      <c r="C1655" s="142" t="s">
        <v>3377</v>
      </c>
      <c r="D1655" s="142" t="s">
        <v>3378</v>
      </c>
      <c r="E1655" s="142" t="s">
        <v>211</v>
      </c>
      <c r="F1655" s="142"/>
      <c r="G1655" s="142">
        <v>1</v>
      </c>
      <c r="H1655" s="180">
        <v>805</v>
      </c>
      <c r="I1655" s="191">
        <v>0.25</v>
      </c>
      <c r="J1655" s="187">
        <f t="shared" si="50"/>
        <v>603.75</v>
      </c>
    </row>
    <row r="1656" spans="1:10" ht="15.75">
      <c r="A1656" s="53">
        <f t="shared" si="51"/>
        <v>1652</v>
      </c>
      <c r="B1656" s="128" t="s">
        <v>203</v>
      </c>
      <c r="C1656" s="142" t="s">
        <v>3379</v>
      </c>
      <c r="D1656" s="142" t="s">
        <v>3380</v>
      </c>
      <c r="E1656" s="142" t="s">
        <v>211</v>
      </c>
      <c r="F1656" s="142"/>
      <c r="G1656" s="142">
        <v>1</v>
      </c>
      <c r="H1656" s="180">
        <v>905.33</v>
      </c>
      <c r="I1656" s="191">
        <v>0.25</v>
      </c>
      <c r="J1656" s="187">
        <f t="shared" si="50"/>
        <v>678.99750000000006</v>
      </c>
    </row>
    <row r="1657" spans="1:10" ht="15.75">
      <c r="A1657" s="53">
        <f t="shared" si="51"/>
        <v>1653</v>
      </c>
      <c r="B1657" s="128" t="s">
        <v>203</v>
      </c>
      <c r="C1657" s="142" t="s">
        <v>3381</v>
      </c>
      <c r="D1657" s="142" t="s">
        <v>3382</v>
      </c>
      <c r="E1657" s="142" t="s">
        <v>211</v>
      </c>
      <c r="F1657" s="142"/>
      <c r="G1657" s="142">
        <v>1</v>
      </c>
      <c r="H1657" s="180">
        <v>851.67</v>
      </c>
      <c r="I1657" s="191">
        <v>0.25</v>
      </c>
      <c r="J1657" s="187">
        <f t="shared" si="50"/>
        <v>638.75249999999994</v>
      </c>
    </row>
    <row r="1658" spans="1:10" ht="15.75">
      <c r="A1658" s="53">
        <f t="shared" si="51"/>
        <v>1654</v>
      </c>
      <c r="B1658" s="128" t="s">
        <v>203</v>
      </c>
      <c r="C1658" s="142" t="s">
        <v>3383</v>
      </c>
      <c r="D1658" s="142" t="s">
        <v>3384</v>
      </c>
      <c r="E1658" s="142" t="s">
        <v>211</v>
      </c>
      <c r="F1658" s="142"/>
      <c r="G1658" s="142">
        <v>1</v>
      </c>
      <c r="H1658" s="180">
        <v>1022</v>
      </c>
      <c r="I1658" s="191">
        <v>0.25</v>
      </c>
      <c r="J1658" s="187">
        <f t="shared" si="50"/>
        <v>766.5</v>
      </c>
    </row>
    <row r="1659" spans="1:10" ht="15.75">
      <c r="A1659" s="53">
        <f t="shared" si="51"/>
        <v>1655</v>
      </c>
      <c r="B1659" s="128" t="s">
        <v>203</v>
      </c>
      <c r="C1659" s="142" t="s">
        <v>3385</v>
      </c>
      <c r="D1659" s="142" t="s">
        <v>3386</v>
      </c>
      <c r="E1659" s="142" t="s">
        <v>211</v>
      </c>
      <c r="F1659" s="142"/>
      <c r="G1659" s="142">
        <v>1</v>
      </c>
      <c r="H1659" s="180">
        <v>835.34</v>
      </c>
      <c r="I1659" s="191">
        <v>0.25</v>
      </c>
      <c r="J1659" s="187">
        <f t="shared" si="50"/>
        <v>626.505</v>
      </c>
    </row>
    <row r="1660" spans="1:10" ht="15.75">
      <c r="A1660" s="53">
        <f t="shared" si="51"/>
        <v>1656</v>
      </c>
      <c r="B1660" s="128" t="s">
        <v>203</v>
      </c>
      <c r="C1660" s="142" t="s">
        <v>3387</v>
      </c>
      <c r="D1660" s="142" t="s">
        <v>3388</v>
      </c>
      <c r="E1660" s="142" t="s">
        <v>211</v>
      </c>
      <c r="F1660" s="142"/>
      <c r="G1660" s="142">
        <v>1</v>
      </c>
      <c r="H1660" s="180">
        <v>2041.66</v>
      </c>
      <c r="I1660" s="191">
        <v>0.25</v>
      </c>
      <c r="J1660" s="187">
        <f t="shared" si="50"/>
        <v>1531.2450000000001</v>
      </c>
    </row>
    <row r="1661" spans="1:10" ht="15.75">
      <c r="A1661" s="53">
        <f t="shared" si="51"/>
        <v>1657</v>
      </c>
      <c r="B1661" s="128" t="s">
        <v>203</v>
      </c>
      <c r="C1661" s="142" t="s">
        <v>3389</v>
      </c>
      <c r="D1661" s="142" t="s">
        <v>3390</v>
      </c>
      <c r="E1661" s="142" t="s">
        <v>211</v>
      </c>
      <c r="F1661" s="142"/>
      <c r="G1661" s="142">
        <v>1</v>
      </c>
      <c r="H1661" s="180">
        <v>728</v>
      </c>
      <c r="I1661" s="191">
        <v>0.25</v>
      </c>
      <c r="J1661" s="187">
        <f t="shared" si="50"/>
        <v>546</v>
      </c>
    </row>
    <row r="1662" spans="1:10" ht="15.75">
      <c r="A1662" s="53">
        <f t="shared" si="51"/>
        <v>1658</v>
      </c>
      <c r="B1662" s="128" t="s">
        <v>203</v>
      </c>
      <c r="C1662" s="142" t="s">
        <v>3391</v>
      </c>
      <c r="D1662" s="142" t="s">
        <v>3392</v>
      </c>
      <c r="E1662" s="142" t="s">
        <v>211</v>
      </c>
      <c r="F1662" s="142"/>
      <c r="G1662" s="142">
        <v>1</v>
      </c>
      <c r="H1662" s="180">
        <v>2263.34</v>
      </c>
      <c r="I1662" s="191">
        <v>0.25</v>
      </c>
      <c r="J1662" s="187">
        <f t="shared" si="50"/>
        <v>1697.5050000000001</v>
      </c>
    </row>
    <row r="1663" spans="1:10" ht="15.75">
      <c r="A1663" s="53">
        <f t="shared" si="51"/>
        <v>1659</v>
      </c>
      <c r="B1663" s="128" t="s">
        <v>203</v>
      </c>
      <c r="C1663" s="142" t="s">
        <v>3393</v>
      </c>
      <c r="D1663" s="142" t="s">
        <v>3394</v>
      </c>
      <c r="E1663" s="142" t="s">
        <v>211</v>
      </c>
      <c r="F1663" s="142"/>
      <c r="G1663" s="142">
        <v>1</v>
      </c>
      <c r="H1663" s="180">
        <v>2263.34</v>
      </c>
      <c r="I1663" s="191">
        <v>0.25</v>
      </c>
      <c r="J1663" s="187">
        <f t="shared" si="50"/>
        <v>1697.5050000000001</v>
      </c>
    </row>
    <row r="1664" spans="1:10" ht="15.75">
      <c r="A1664" s="53">
        <f t="shared" si="51"/>
        <v>1660</v>
      </c>
      <c r="B1664" s="128" t="s">
        <v>203</v>
      </c>
      <c r="C1664" s="142" t="s">
        <v>3395</v>
      </c>
      <c r="D1664" s="142" t="s">
        <v>3396</v>
      </c>
      <c r="E1664" s="142" t="s">
        <v>211</v>
      </c>
      <c r="F1664" s="142"/>
      <c r="G1664" s="142">
        <v>1</v>
      </c>
      <c r="H1664" s="180">
        <v>1008</v>
      </c>
      <c r="I1664" s="191">
        <v>0.25</v>
      </c>
      <c r="J1664" s="187">
        <f t="shared" si="50"/>
        <v>756</v>
      </c>
    </row>
    <row r="1665" spans="1:10" ht="15.75">
      <c r="A1665" s="53">
        <f t="shared" si="51"/>
        <v>1661</v>
      </c>
      <c r="B1665" s="128" t="s">
        <v>203</v>
      </c>
      <c r="C1665" s="142" t="s">
        <v>3397</v>
      </c>
      <c r="D1665" s="142" t="s">
        <v>3398</v>
      </c>
      <c r="E1665" s="142" t="s">
        <v>211</v>
      </c>
      <c r="F1665" s="142"/>
      <c r="G1665" s="142">
        <v>1</v>
      </c>
      <c r="H1665" s="180">
        <v>1108.3399999999999</v>
      </c>
      <c r="I1665" s="191">
        <v>0.25</v>
      </c>
      <c r="J1665" s="187">
        <f t="shared" si="50"/>
        <v>831.25499999999988</v>
      </c>
    </row>
    <row r="1666" spans="1:10" ht="15.75">
      <c r="A1666" s="53">
        <f t="shared" si="51"/>
        <v>1662</v>
      </c>
      <c r="B1666" s="128" t="s">
        <v>203</v>
      </c>
      <c r="C1666" s="142" t="s">
        <v>3399</v>
      </c>
      <c r="D1666" s="142" t="s">
        <v>3400</v>
      </c>
      <c r="E1666" s="142" t="s">
        <v>211</v>
      </c>
      <c r="F1666" s="142"/>
      <c r="G1666" s="142">
        <v>1</v>
      </c>
      <c r="H1666" s="180">
        <v>1054.6600000000001</v>
      </c>
      <c r="I1666" s="191">
        <v>0.25</v>
      </c>
      <c r="J1666" s="187">
        <f t="shared" ref="J1666:J1729" si="52">H1666*(1-I1666)</f>
        <v>790.99500000000012</v>
      </c>
    </row>
    <row r="1667" spans="1:10" ht="15.75">
      <c r="A1667" s="53">
        <f t="shared" si="51"/>
        <v>1663</v>
      </c>
      <c r="B1667" s="128" t="s">
        <v>203</v>
      </c>
      <c r="C1667" s="142" t="s">
        <v>3401</v>
      </c>
      <c r="D1667" s="142" t="s">
        <v>3402</v>
      </c>
      <c r="E1667" s="142" t="s">
        <v>211</v>
      </c>
      <c r="F1667" s="142"/>
      <c r="G1667" s="142">
        <v>1</v>
      </c>
      <c r="H1667" s="180">
        <v>1225</v>
      </c>
      <c r="I1667" s="191">
        <v>0.25</v>
      </c>
      <c r="J1667" s="187">
        <f t="shared" si="52"/>
        <v>918.75</v>
      </c>
    </row>
    <row r="1668" spans="1:10" ht="15.75">
      <c r="A1668" s="53">
        <f t="shared" si="51"/>
        <v>1664</v>
      </c>
      <c r="B1668" s="128" t="s">
        <v>203</v>
      </c>
      <c r="C1668" s="142" t="s">
        <v>3403</v>
      </c>
      <c r="D1668" s="142" t="s">
        <v>3404</v>
      </c>
      <c r="E1668" s="142" t="s">
        <v>211</v>
      </c>
      <c r="F1668" s="142"/>
      <c r="G1668" s="142">
        <v>1</v>
      </c>
      <c r="H1668" s="180">
        <v>1038.33</v>
      </c>
      <c r="I1668" s="191">
        <v>0.25</v>
      </c>
      <c r="J1668" s="187">
        <f t="shared" si="52"/>
        <v>778.74749999999995</v>
      </c>
    </row>
    <row r="1669" spans="1:10" ht="15.75">
      <c r="A1669" s="53">
        <f t="shared" si="51"/>
        <v>1665</v>
      </c>
      <c r="B1669" s="128" t="s">
        <v>203</v>
      </c>
      <c r="C1669" s="142" t="s">
        <v>3405</v>
      </c>
      <c r="D1669" s="142" t="s">
        <v>3406</v>
      </c>
      <c r="E1669" s="142" t="s">
        <v>211</v>
      </c>
      <c r="F1669" s="142"/>
      <c r="G1669" s="142">
        <v>1</v>
      </c>
      <c r="H1669" s="180">
        <v>2053.34</v>
      </c>
      <c r="I1669" s="191">
        <v>0.25</v>
      </c>
      <c r="J1669" s="187">
        <f t="shared" si="52"/>
        <v>1540.0050000000001</v>
      </c>
    </row>
    <row r="1670" spans="1:10" ht="15.75">
      <c r="A1670" s="53">
        <f t="shared" si="51"/>
        <v>1666</v>
      </c>
      <c r="B1670" s="128" t="s">
        <v>203</v>
      </c>
      <c r="C1670" s="142" t="s">
        <v>3407</v>
      </c>
      <c r="D1670" s="142" t="s">
        <v>3408</v>
      </c>
      <c r="E1670" s="142" t="s">
        <v>211</v>
      </c>
      <c r="F1670" s="142"/>
      <c r="G1670" s="142">
        <v>1</v>
      </c>
      <c r="H1670" s="180">
        <v>1253</v>
      </c>
      <c r="I1670" s="191">
        <v>0.25</v>
      </c>
      <c r="J1670" s="187">
        <f t="shared" si="52"/>
        <v>939.75</v>
      </c>
    </row>
    <row r="1671" spans="1:10" ht="15.75">
      <c r="A1671" s="53">
        <f t="shared" ref="A1671:A1734" si="53">A1670+1</f>
        <v>1667</v>
      </c>
      <c r="B1671" s="128" t="s">
        <v>203</v>
      </c>
      <c r="C1671" s="142" t="s">
        <v>3409</v>
      </c>
      <c r="D1671" s="142" t="s">
        <v>3410</v>
      </c>
      <c r="E1671" s="142" t="s">
        <v>211</v>
      </c>
      <c r="F1671" s="142"/>
      <c r="G1671" s="142">
        <v>1</v>
      </c>
      <c r="H1671" s="180">
        <v>1533</v>
      </c>
      <c r="I1671" s="191">
        <v>0.25</v>
      </c>
      <c r="J1671" s="187">
        <f t="shared" si="52"/>
        <v>1149.75</v>
      </c>
    </row>
    <row r="1672" spans="1:10" ht="15.75">
      <c r="A1672" s="53">
        <f t="shared" si="53"/>
        <v>1668</v>
      </c>
      <c r="B1672" s="128" t="s">
        <v>203</v>
      </c>
      <c r="C1672" s="142" t="s">
        <v>3411</v>
      </c>
      <c r="D1672" s="142" t="s">
        <v>3412</v>
      </c>
      <c r="E1672" s="142" t="s">
        <v>211</v>
      </c>
      <c r="F1672" s="142"/>
      <c r="G1672" s="142">
        <v>1</v>
      </c>
      <c r="H1672" s="180">
        <v>1633.34</v>
      </c>
      <c r="I1672" s="191">
        <v>0.25</v>
      </c>
      <c r="J1672" s="187">
        <f t="shared" si="52"/>
        <v>1225.0049999999999</v>
      </c>
    </row>
    <row r="1673" spans="1:10" ht="15.75">
      <c r="A1673" s="53">
        <f t="shared" si="53"/>
        <v>1669</v>
      </c>
      <c r="B1673" s="128" t="s">
        <v>203</v>
      </c>
      <c r="C1673" s="142" t="s">
        <v>3413</v>
      </c>
      <c r="D1673" s="142" t="s">
        <v>3414</v>
      </c>
      <c r="E1673" s="142" t="s">
        <v>211</v>
      </c>
      <c r="F1673" s="142"/>
      <c r="G1673" s="142">
        <v>1</v>
      </c>
      <c r="H1673" s="180">
        <v>1570.34</v>
      </c>
      <c r="I1673" s="191">
        <v>0.25</v>
      </c>
      <c r="J1673" s="187">
        <f t="shared" si="52"/>
        <v>1177.7549999999999</v>
      </c>
    </row>
    <row r="1674" spans="1:10" ht="15.75">
      <c r="A1674" s="53">
        <f t="shared" si="53"/>
        <v>1670</v>
      </c>
      <c r="B1674" s="128" t="s">
        <v>203</v>
      </c>
      <c r="C1674" s="142" t="s">
        <v>3415</v>
      </c>
      <c r="D1674" s="142" t="s">
        <v>3416</v>
      </c>
      <c r="E1674" s="142" t="s">
        <v>211</v>
      </c>
      <c r="F1674" s="142"/>
      <c r="G1674" s="142">
        <v>1</v>
      </c>
      <c r="H1674" s="180">
        <v>1750</v>
      </c>
      <c r="I1674" s="191">
        <v>0.25</v>
      </c>
      <c r="J1674" s="187">
        <f t="shared" si="52"/>
        <v>1312.5</v>
      </c>
    </row>
    <row r="1675" spans="1:10" ht="15.75">
      <c r="A1675" s="53">
        <f t="shared" si="53"/>
        <v>1671</v>
      </c>
      <c r="B1675" s="128" t="s">
        <v>203</v>
      </c>
      <c r="C1675" s="142" t="s">
        <v>3417</v>
      </c>
      <c r="D1675" s="142" t="s">
        <v>3418</v>
      </c>
      <c r="E1675" s="142" t="s">
        <v>211</v>
      </c>
      <c r="F1675" s="142"/>
      <c r="G1675" s="142">
        <v>1</v>
      </c>
      <c r="H1675" s="180">
        <v>1942.31</v>
      </c>
      <c r="I1675" s="191">
        <v>0.25</v>
      </c>
      <c r="J1675" s="187">
        <f t="shared" si="52"/>
        <v>1456.7325000000001</v>
      </c>
    </row>
    <row r="1676" spans="1:10" ht="15.75">
      <c r="A1676" s="53">
        <f t="shared" si="53"/>
        <v>1672</v>
      </c>
      <c r="B1676" s="128" t="s">
        <v>203</v>
      </c>
      <c r="C1676" s="142" t="s">
        <v>3419</v>
      </c>
      <c r="D1676" s="142" t="s">
        <v>3420</v>
      </c>
      <c r="E1676" s="142" t="s">
        <v>211</v>
      </c>
      <c r="F1676" s="142"/>
      <c r="G1676" s="142">
        <v>1</v>
      </c>
      <c r="H1676" s="180">
        <v>1563.33</v>
      </c>
      <c r="I1676" s="191">
        <v>0.25</v>
      </c>
      <c r="J1676" s="187">
        <f t="shared" si="52"/>
        <v>1172.4974999999999</v>
      </c>
    </row>
    <row r="1677" spans="1:10" ht="15.75">
      <c r="A1677" s="53">
        <f t="shared" si="53"/>
        <v>1673</v>
      </c>
      <c r="B1677" s="128" t="s">
        <v>203</v>
      </c>
      <c r="C1677" s="142" t="s">
        <v>3421</v>
      </c>
      <c r="D1677" s="142" t="s">
        <v>3422</v>
      </c>
      <c r="E1677" s="142" t="s">
        <v>211</v>
      </c>
      <c r="F1677" s="142"/>
      <c r="G1677" s="142">
        <v>1</v>
      </c>
      <c r="H1677" s="180">
        <v>165.25</v>
      </c>
      <c r="I1677" s="191">
        <v>0.25</v>
      </c>
      <c r="J1677" s="187">
        <f t="shared" si="52"/>
        <v>123.9375</v>
      </c>
    </row>
    <row r="1678" spans="1:10" ht="15.75">
      <c r="A1678" s="53">
        <f t="shared" si="53"/>
        <v>1674</v>
      </c>
      <c r="B1678" s="128" t="s">
        <v>203</v>
      </c>
      <c r="C1678" s="142" t="s">
        <v>3423</v>
      </c>
      <c r="D1678" s="142" t="s">
        <v>3422</v>
      </c>
      <c r="E1678" s="142" t="s">
        <v>211</v>
      </c>
      <c r="F1678" s="142"/>
      <c r="G1678" s="142">
        <v>1</v>
      </c>
      <c r="H1678" s="180">
        <v>175.65</v>
      </c>
      <c r="I1678" s="191">
        <v>0.25</v>
      </c>
      <c r="J1678" s="187">
        <f t="shared" si="52"/>
        <v>131.73750000000001</v>
      </c>
    </row>
    <row r="1679" spans="1:10" ht="15.75">
      <c r="A1679" s="53">
        <f t="shared" si="53"/>
        <v>1675</v>
      </c>
      <c r="B1679" s="128" t="s">
        <v>203</v>
      </c>
      <c r="C1679" s="142" t="s">
        <v>3424</v>
      </c>
      <c r="D1679" s="142" t="s">
        <v>3425</v>
      </c>
      <c r="E1679" s="142" t="s">
        <v>211</v>
      </c>
      <c r="F1679" s="142"/>
      <c r="G1679" s="142">
        <v>1</v>
      </c>
      <c r="H1679" s="180">
        <v>163.34</v>
      </c>
      <c r="I1679" s="191">
        <v>0.25</v>
      </c>
      <c r="J1679" s="187">
        <f t="shared" si="52"/>
        <v>122.505</v>
      </c>
    </row>
    <row r="1680" spans="1:10" ht="15.75">
      <c r="A1680" s="53">
        <f t="shared" si="53"/>
        <v>1676</v>
      </c>
      <c r="B1680" s="128" t="s">
        <v>203</v>
      </c>
      <c r="C1680" s="142" t="s">
        <v>3426</v>
      </c>
      <c r="D1680" s="142" t="s">
        <v>3427</v>
      </c>
      <c r="E1680" s="142" t="s">
        <v>211</v>
      </c>
      <c r="F1680" s="142"/>
      <c r="G1680" s="142">
        <v>1</v>
      </c>
      <c r="H1680" s="180">
        <v>228.67</v>
      </c>
      <c r="I1680" s="191">
        <v>0.25</v>
      </c>
      <c r="J1680" s="187">
        <f t="shared" si="52"/>
        <v>171.5025</v>
      </c>
    </row>
    <row r="1681" spans="1:10" ht="15.75">
      <c r="A1681" s="53">
        <f t="shared" si="53"/>
        <v>1677</v>
      </c>
      <c r="B1681" s="128" t="s">
        <v>203</v>
      </c>
      <c r="C1681" s="142" t="s">
        <v>3428</v>
      </c>
      <c r="D1681" s="142" t="s">
        <v>3429</v>
      </c>
      <c r="E1681" s="142" t="s">
        <v>211</v>
      </c>
      <c r="F1681" s="142"/>
      <c r="G1681" s="142">
        <v>1</v>
      </c>
      <c r="H1681" s="180">
        <v>295.72000000000003</v>
      </c>
      <c r="I1681" s="191">
        <v>0.25</v>
      </c>
      <c r="J1681" s="187">
        <f t="shared" si="52"/>
        <v>221.79000000000002</v>
      </c>
    </row>
    <row r="1682" spans="1:10" ht="15.75">
      <c r="A1682" s="53">
        <f t="shared" si="53"/>
        <v>1678</v>
      </c>
      <c r="B1682" s="128" t="s">
        <v>203</v>
      </c>
      <c r="C1682" s="142" t="s">
        <v>3430</v>
      </c>
      <c r="D1682" s="142" t="s">
        <v>3431</v>
      </c>
      <c r="E1682" s="142" t="s">
        <v>211</v>
      </c>
      <c r="F1682" s="142"/>
      <c r="G1682" s="142">
        <v>1</v>
      </c>
      <c r="H1682" s="180">
        <v>198.33</v>
      </c>
      <c r="I1682" s="191">
        <v>0.25</v>
      </c>
      <c r="J1682" s="187">
        <f t="shared" si="52"/>
        <v>148.7475</v>
      </c>
    </row>
    <row r="1683" spans="1:10" ht="15.75">
      <c r="A1683" s="53">
        <f t="shared" si="53"/>
        <v>1679</v>
      </c>
      <c r="B1683" s="128" t="s">
        <v>203</v>
      </c>
      <c r="C1683" s="142" t="s">
        <v>3432</v>
      </c>
      <c r="D1683" s="142" t="s">
        <v>3433</v>
      </c>
      <c r="E1683" s="142" t="s">
        <v>211</v>
      </c>
      <c r="F1683" s="142"/>
      <c r="G1683" s="142">
        <v>1</v>
      </c>
      <c r="H1683" s="180">
        <v>59.76</v>
      </c>
      <c r="I1683" s="191">
        <v>0.25</v>
      </c>
      <c r="J1683" s="187">
        <f t="shared" si="52"/>
        <v>44.82</v>
      </c>
    </row>
    <row r="1684" spans="1:10" ht="15.75">
      <c r="A1684" s="53">
        <f t="shared" si="53"/>
        <v>1680</v>
      </c>
      <c r="B1684" s="128" t="s">
        <v>203</v>
      </c>
      <c r="C1684" s="142" t="s">
        <v>3434</v>
      </c>
      <c r="D1684" s="142" t="s">
        <v>3435</v>
      </c>
      <c r="E1684" s="142" t="s">
        <v>211</v>
      </c>
      <c r="F1684" s="142"/>
      <c r="G1684" s="142">
        <v>1</v>
      </c>
      <c r="H1684" s="180">
        <v>221.67</v>
      </c>
      <c r="I1684" s="191">
        <v>0.25</v>
      </c>
      <c r="J1684" s="187">
        <f t="shared" si="52"/>
        <v>166.2525</v>
      </c>
    </row>
    <row r="1685" spans="1:10" ht="15.75">
      <c r="A1685" s="53">
        <f t="shared" si="53"/>
        <v>1681</v>
      </c>
      <c r="B1685" s="128" t="s">
        <v>203</v>
      </c>
      <c r="C1685" s="142" t="s">
        <v>3436</v>
      </c>
      <c r="D1685" s="142" t="s">
        <v>3437</v>
      </c>
      <c r="E1685" s="142" t="s">
        <v>211</v>
      </c>
      <c r="F1685" s="142"/>
      <c r="G1685" s="142">
        <v>1</v>
      </c>
      <c r="H1685" s="180">
        <v>168.11</v>
      </c>
      <c r="I1685" s="191">
        <v>0.25</v>
      </c>
      <c r="J1685" s="187">
        <f t="shared" si="52"/>
        <v>126.08250000000001</v>
      </c>
    </row>
    <row r="1686" spans="1:10" ht="15.75">
      <c r="A1686" s="53">
        <f t="shared" si="53"/>
        <v>1682</v>
      </c>
      <c r="B1686" s="128" t="s">
        <v>203</v>
      </c>
      <c r="C1686" s="142" t="s">
        <v>3438</v>
      </c>
      <c r="D1686" s="142" t="s">
        <v>3439</v>
      </c>
      <c r="E1686" s="142" t="s">
        <v>211</v>
      </c>
      <c r="F1686" s="142"/>
      <c r="G1686" s="142">
        <v>1</v>
      </c>
      <c r="H1686" s="180">
        <v>290.5</v>
      </c>
      <c r="I1686" s="191">
        <v>0.25</v>
      </c>
      <c r="J1686" s="187">
        <f t="shared" si="52"/>
        <v>217.875</v>
      </c>
    </row>
    <row r="1687" spans="1:10" ht="15.75">
      <c r="A1687" s="53">
        <f t="shared" si="53"/>
        <v>1683</v>
      </c>
      <c r="B1687" s="128" t="s">
        <v>203</v>
      </c>
      <c r="C1687" s="142" t="s">
        <v>3440</v>
      </c>
      <c r="D1687" s="142" t="s">
        <v>3441</v>
      </c>
      <c r="E1687" s="142" t="s">
        <v>211</v>
      </c>
      <c r="F1687" s="142"/>
      <c r="G1687" s="142">
        <v>1</v>
      </c>
      <c r="H1687" s="180">
        <v>128.33000000000001</v>
      </c>
      <c r="I1687" s="191">
        <v>0.25</v>
      </c>
      <c r="J1687" s="187">
        <f t="shared" si="52"/>
        <v>96.247500000000002</v>
      </c>
    </row>
    <row r="1688" spans="1:10" ht="15.75">
      <c r="A1688" s="53">
        <f t="shared" si="53"/>
        <v>1684</v>
      </c>
      <c r="B1688" s="128" t="s">
        <v>203</v>
      </c>
      <c r="C1688" s="142" t="s">
        <v>3442</v>
      </c>
      <c r="D1688" s="142" t="s">
        <v>3443</v>
      </c>
      <c r="E1688" s="142" t="s">
        <v>211</v>
      </c>
      <c r="F1688" s="142"/>
      <c r="G1688" s="142">
        <v>1</v>
      </c>
      <c r="H1688" s="180">
        <v>65.599999999999994</v>
      </c>
      <c r="I1688" s="191">
        <v>0.25</v>
      </c>
      <c r="J1688" s="187">
        <f t="shared" si="52"/>
        <v>49.199999999999996</v>
      </c>
    </row>
    <row r="1689" spans="1:10" ht="15.75">
      <c r="A1689" s="53">
        <f t="shared" si="53"/>
        <v>1685</v>
      </c>
      <c r="B1689" s="128" t="s">
        <v>203</v>
      </c>
      <c r="C1689" s="142" t="s">
        <v>3444</v>
      </c>
      <c r="D1689" s="142" t="s">
        <v>3445</v>
      </c>
      <c r="E1689" s="142" t="s">
        <v>211</v>
      </c>
      <c r="F1689" s="142"/>
      <c r="G1689" s="142">
        <v>1</v>
      </c>
      <c r="H1689" s="180">
        <v>131.19999999999999</v>
      </c>
      <c r="I1689" s="191">
        <v>0.25</v>
      </c>
      <c r="J1689" s="187">
        <f t="shared" si="52"/>
        <v>98.399999999999991</v>
      </c>
    </row>
    <row r="1690" spans="1:10" ht="15.75">
      <c r="A1690" s="53">
        <f t="shared" si="53"/>
        <v>1686</v>
      </c>
      <c r="B1690" s="128" t="s">
        <v>203</v>
      </c>
      <c r="C1690" s="142" t="s">
        <v>3446</v>
      </c>
      <c r="D1690" s="142" t="s">
        <v>3447</v>
      </c>
      <c r="E1690" s="142" t="s">
        <v>211</v>
      </c>
      <c r="F1690" s="142"/>
      <c r="G1690" s="142">
        <v>1</v>
      </c>
      <c r="H1690" s="180">
        <v>65.599999999999994</v>
      </c>
      <c r="I1690" s="191">
        <v>0.25</v>
      </c>
      <c r="J1690" s="187">
        <f t="shared" si="52"/>
        <v>49.199999999999996</v>
      </c>
    </row>
    <row r="1691" spans="1:10" ht="15.75">
      <c r="A1691" s="53">
        <f t="shared" si="53"/>
        <v>1687</v>
      </c>
      <c r="B1691" s="128" t="s">
        <v>203</v>
      </c>
      <c r="C1691" s="142" t="s">
        <v>3448</v>
      </c>
      <c r="D1691" s="142" t="s">
        <v>3449</v>
      </c>
      <c r="E1691" s="142" t="s">
        <v>211</v>
      </c>
      <c r="F1691" s="142"/>
      <c r="G1691" s="142">
        <v>1</v>
      </c>
      <c r="H1691" s="180">
        <v>65.63</v>
      </c>
      <c r="I1691" s="191">
        <v>0.25</v>
      </c>
      <c r="J1691" s="187">
        <f t="shared" si="52"/>
        <v>49.222499999999997</v>
      </c>
    </row>
    <row r="1692" spans="1:10" ht="15.75">
      <c r="A1692" s="53">
        <f t="shared" si="53"/>
        <v>1688</v>
      </c>
      <c r="B1692" s="128" t="s">
        <v>203</v>
      </c>
      <c r="C1692" s="142" t="s">
        <v>3450</v>
      </c>
      <c r="D1692" s="142" t="s">
        <v>3451</v>
      </c>
      <c r="E1692" s="142" t="s">
        <v>211</v>
      </c>
      <c r="F1692" s="142"/>
      <c r="G1692" s="142">
        <v>1</v>
      </c>
      <c r="H1692" s="180">
        <v>67.2</v>
      </c>
      <c r="I1692" s="191">
        <v>0.25</v>
      </c>
      <c r="J1692" s="187">
        <f t="shared" si="52"/>
        <v>50.400000000000006</v>
      </c>
    </row>
    <row r="1693" spans="1:10" ht="15.75">
      <c r="A1693" s="53">
        <f t="shared" si="53"/>
        <v>1689</v>
      </c>
      <c r="B1693" s="128" t="s">
        <v>203</v>
      </c>
      <c r="C1693" s="142" t="s">
        <v>3452</v>
      </c>
      <c r="D1693" s="142" t="s">
        <v>3453</v>
      </c>
      <c r="E1693" s="142" t="s">
        <v>211</v>
      </c>
      <c r="F1693" s="142"/>
      <c r="G1693" s="142">
        <v>1</v>
      </c>
      <c r="H1693" s="180">
        <v>3844.19</v>
      </c>
      <c r="I1693" s="191">
        <v>0.25</v>
      </c>
      <c r="J1693" s="187">
        <f t="shared" si="52"/>
        <v>2883.1424999999999</v>
      </c>
    </row>
    <row r="1694" spans="1:10" ht="15.75">
      <c r="A1694" s="53">
        <f t="shared" si="53"/>
        <v>1690</v>
      </c>
      <c r="B1694" s="128" t="s">
        <v>203</v>
      </c>
      <c r="C1694" s="142" t="s">
        <v>3454</v>
      </c>
      <c r="D1694" s="142" t="s">
        <v>3455</v>
      </c>
      <c r="E1694" s="142" t="s">
        <v>211</v>
      </c>
      <c r="F1694" s="142"/>
      <c r="G1694" s="142">
        <v>1</v>
      </c>
      <c r="H1694" s="180">
        <v>226.6</v>
      </c>
      <c r="I1694" s="191">
        <v>0.25</v>
      </c>
      <c r="J1694" s="187">
        <f t="shared" si="52"/>
        <v>169.95</v>
      </c>
    </row>
    <row r="1695" spans="1:10" ht="15.75">
      <c r="A1695" s="53">
        <f t="shared" si="53"/>
        <v>1691</v>
      </c>
      <c r="B1695" s="128" t="s">
        <v>203</v>
      </c>
      <c r="C1695" s="142" t="s">
        <v>3456</v>
      </c>
      <c r="D1695" s="142" t="s">
        <v>3457</v>
      </c>
      <c r="E1695" s="142" t="s">
        <v>211</v>
      </c>
      <c r="F1695" s="142"/>
      <c r="G1695" s="142">
        <v>1</v>
      </c>
      <c r="H1695" s="180">
        <v>226.6</v>
      </c>
      <c r="I1695" s="191">
        <v>0.25</v>
      </c>
      <c r="J1695" s="187">
        <f t="shared" si="52"/>
        <v>169.95</v>
      </c>
    </row>
    <row r="1696" spans="1:10" ht="15.75">
      <c r="A1696" s="53">
        <f t="shared" si="53"/>
        <v>1692</v>
      </c>
      <c r="B1696" s="128" t="s">
        <v>203</v>
      </c>
      <c r="C1696" s="142" t="s">
        <v>3458</v>
      </c>
      <c r="D1696" s="142" t="s">
        <v>3459</v>
      </c>
      <c r="E1696" s="142" t="s">
        <v>211</v>
      </c>
      <c r="F1696" s="142"/>
      <c r="G1696" s="142">
        <v>1</v>
      </c>
      <c r="H1696" s="180">
        <v>453.2</v>
      </c>
      <c r="I1696" s="191">
        <v>0.25</v>
      </c>
      <c r="J1696" s="187">
        <f t="shared" si="52"/>
        <v>339.9</v>
      </c>
    </row>
    <row r="1697" spans="1:10" ht="15.75">
      <c r="A1697" s="53">
        <f t="shared" si="53"/>
        <v>1693</v>
      </c>
      <c r="B1697" s="128" t="s">
        <v>203</v>
      </c>
      <c r="C1697" s="142" t="s">
        <v>3460</v>
      </c>
      <c r="D1697" s="142" t="s">
        <v>3461</v>
      </c>
      <c r="E1697" s="142" t="s">
        <v>211</v>
      </c>
      <c r="F1697" s="142"/>
      <c r="G1697" s="142">
        <v>1</v>
      </c>
      <c r="H1697" s="180">
        <v>226.6</v>
      </c>
      <c r="I1697" s="191">
        <v>0.25</v>
      </c>
      <c r="J1697" s="187">
        <f t="shared" si="52"/>
        <v>169.95</v>
      </c>
    </row>
    <row r="1698" spans="1:10" ht="15.75">
      <c r="A1698" s="53">
        <f t="shared" si="53"/>
        <v>1694</v>
      </c>
      <c r="B1698" s="128" t="s">
        <v>203</v>
      </c>
      <c r="C1698" s="142" t="s">
        <v>3462</v>
      </c>
      <c r="D1698" s="142" t="s">
        <v>3463</v>
      </c>
      <c r="E1698" s="142" t="s">
        <v>211</v>
      </c>
      <c r="F1698" s="142"/>
      <c r="G1698" s="142">
        <v>1</v>
      </c>
      <c r="H1698" s="180">
        <v>226.6</v>
      </c>
      <c r="I1698" s="191">
        <v>0.25</v>
      </c>
      <c r="J1698" s="187">
        <f t="shared" si="52"/>
        <v>169.95</v>
      </c>
    </row>
    <row r="1699" spans="1:10" ht="15.75">
      <c r="A1699" s="53">
        <f t="shared" si="53"/>
        <v>1695</v>
      </c>
      <c r="B1699" s="128" t="s">
        <v>203</v>
      </c>
      <c r="C1699" s="142" t="s">
        <v>3464</v>
      </c>
      <c r="D1699" s="142" t="s">
        <v>3465</v>
      </c>
      <c r="E1699" s="142" t="s">
        <v>211</v>
      </c>
      <c r="F1699" s="142"/>
      <c r="G1699" s="142">
        <v>1</v>
      </c>
      <c r="H1699" s="180">
        <v>453.2</v>
      </c>
      <c r="I1699" s="191">
        <v>0.25</v>
      </c>
      <c r="J1699" s="187">
        <f t="shared" si="52"/>
        <v>339.9</v>
      </c>
    </row>
    <row r="1700" spans="1:10" ht="15.75">
      <c r="A1700" s="53">
        <f t="shared" si="53"/>
        <v>1696</v>
      </c>
      <c r="B1700" s="128" t="s">
        <v>203</v>
      </c>
      <c r="C1700" s="142" t="s">
        <v>3466</v>
      </c>
      <c r="D1700" s="142" t="s">
        <v>3467</v>
      </c>
      <c r="E1700" s="142" t="s">
        <v>211</v>
      </c>
      <c r="F1700" s="142"/>
      <c r="G1700" s="142">
        <v>1</v>
      </c>
      <c r="H1700" s="180">
        <v>906.98</v>
      </c>
      <c r="I1700" s="191">
        <v>0.25</v>
      </c>
      <c r="J1700" s="187">
        <f t="shared" si="52"/>
        <v>680.23500000000001</v>
      </c>
    </row>
    <row r="1701" spans="1:10" ht="15.75">
      <c r="A1701" s="53">
        <f t="shared" si="53"/>
        <v>1697</v>
      </c>
      <c r="B1701" s="128" t="s">
        <v>203</v>
      </c>
      <c r="C1701" s="142" t="s">
        <v>3468</v>
      </c>
      <c r="D1701" s="142" t="s">
        <v>3469</v>
      </c>
      <c r="E1701" s="142" t="s">
        <v>211</v>
      </c>
      <c r="F1701" s="142"/>
      <c r="G1701" s="142">
        <v>1</v>
      </c>
      <c r="H1701" s="180">
        <v>1922.09</v>
      </c>
      <c r="I1701" s="191">
        <v>0.25</v>
      </c>
      <c r="J1701" s="187">
        <f t="shared" si="52"/>
        <v>1441.5674999999999</v>
      </c>
    </row>
    <row r="1702" spans="1:10" ht="15.75">
      <c r="A1702" s="53">
        <f t="shared" si="53"/>
        <v>1698</v>
      </c>
      <c r="B1702" s="128" t="s">
        <v>203</v>
      </c>
      <c r="C1702" s="142" t="s">
        <v>3470</v>
      </c>
      <c r="D1702" s="142" t="s">
        <v>3471</v>
      </c>
      <c r="E1702" s="142" t="s">
        <v>211</v>
      </c>
      <c r="F1702" s="142"/>
      <c r="G1702" s="142">
        <v>1</v>
      </c>
      <c r="H1702" s="180">
        <v>56.54</v>
      </c>
      <c r="I1702" s="191">
        <v>0.25</v>
      </c>
      <c r="J1702" s="187">
        <f t="shared" si="52"/>
        <v>42.405000000000001</v>
      </c>
    </row>
    <row r="1703" spans="1:10" ht="15.75">
      <c r="A1703" s="53">
        <f t="shared" si="53"/>
        <v>1699</v>
      </c>
      <c r="B1703" s="128" t="s">
        <v>203</v>
      </c>
      <c r="C1703" s="142" t="s">
        <v>3472</v>
      </c>
      <c r="D1703" s="142" t="s">
        <v>3473</v>
      </c>
      <c r="E1703" s="142" t="s">
        <v>211</v>
      </c>
      <c r="F1703" s="142"/>
      <c r="G1703" s="142">
        <v>1</v>
      </c>
      <c r="H1703" s="180">
        <v>56.54</v>
      </c>
      <c r="I1703" s="191">
        <v>0.25</v>
      </c>
      <c r="J1703" s="187">
        <f t="shared" si="52"/>
        <v>42.405000000000001</v>
      </c>
    </row>
    <row r="1704" spans="1:10" ht="15.75">
      <c r="A1704" s="53">
        <f t="shared" si="53"/>
        <v>1700</v>
      </c>
      <c r="B1704" s="128" t="s">
        <v>203</v>
      </c>
      <c r="C1704" s="142" t="s">
        <v>3474</v>
      </c>
      <c r="D1704" s="142" t="s">
        <v>3475</v>
      </c>
      <c r="E1704" s="142" t="s">
        <v>211</v>
      </c>
      <c r="F1704" s="142"/>
      <c r="G1704" s="142">
        <v>1</v>
      </c>
      <c r="H1704" s="180">
        <v>33.68</v>
      </c>
      <c r="I1704" s="191">
        <v>0.25</v>
      </c>
      <c r="J1704" s="187">
        <f t="shared" si="52"/>
        <v>25.259999999999998</v>
      </c>
    </row>
    <row r="1705" spans="1:10" ht="15.75">
      <c r="A1705" s="53">
        <f t="shared" si="53"/>
        <v>1701</v>
      </c>
      <c r="B1705" s="128" t="s">
        <v>203</v>
      </c>
      <c r="C1705" s="142" t="s">
        <v>3476</v>
      </c>
      <c r="D1705" s="142" t="s">
        <v>3477</v>
      </c>
      <c r="E1705" s="142" t="s">
        <v>211</v>
      </c>
      <c r="F1705" s="142"/>
      <c r="G1705" s="142">
        <v>1</v>
      </c>
      <c r="H1705" s="180">
        <v>33.68</v>
      </c>
      <c r="I1705" s="191">
        <v>0.25</v>
      </c>
      <c r="J1705" s="187">
        <f t="shared" si="52"/>
        <v>25.259999999999998</v>
      </c>
    </row>
    <row r="1706" spans="1:10" ht="15.75">
      <c r="A1706" s="53">
        <f t="shared" si="53"/>
        <v>1702</v>
      </c>
      <c r="B1706" s="128" t="s">
        <v>203</v>
      </c>
      <c r="C1706" s="142" t="s">
        <v>3478</v>
      </c>
      <c r="D1706" s="142" t="s">
        <v>3479</v>
      </c>
      <c r="E1706" s="142" t="s">
        <v>211</v>
      </c>
      <c r="F1706" s="142"/>
      <c r="G1706" s="142">
        <v>1</v>
      </c>
      <c r="H1706" s="180">
        <v>34.79</v>
      </c>
      <c r="I1706" s="191">
        <v>0.25</v>
      </c>
      <c r="J1706" s="187">
        <f t="shared" si="52"/>
        <v>26.092500000000001</v>
      </c>
    </row>
    <row r="1707" spans="1:10" ht="15.75">
      <c r="A1707" s="53">
        <f t="shared" si="53"/>
        <v>1703</v>
      </c>
      <c r="B1707" s="128" t="s">
        <v>203</v>
      </c>
      <c r="C1707" s="142" t="s">
        <v>3480</v>
      </c>
      <c r="D1707" s="142" t="s">
        <v>3481</v>
      </c>
      <c r="E1707" s="142" t="s">
        <v>211</v>
      </c>
      <c r="F1707" s="142"/>
      <c r="G1707" s="142">
        <v>1</v>
      </c>
      <c r="H1707" s="180">
        <v>34.79</v>
      </c>
      <c r="I1707" s="191">
        <v>0.25</v>
      </c>
      <c r="J1707" s="187">
        <f t="shared" si="52"/>
        <v>26.092500000000001</v>
      </c>
    </row>
    <row r="1708" spans="1:10" ht="15.75">
      <c r="A1708" s="53">
        <f t="shared" si="53"/>
        <v>1704</v>
      </c>
      <c r="B1708" s="128" t="s">
        <v>203</v>
      </c>
      <c r="C1708" s="142" t="s">
        <v>3482</v>
      </c>
      <c r="D1708" s="142" t="s">
        <v>3475</v>
      </c>
      <c r="E1708" s="142" t="s">
        <v>211</v>
      </c>
      <c r="F1708" s="142"/>
      <c r="G1708" s="142">
        <v>1</v>
      </c>
      <c r="H1708" s="180">
        <v>38.130000000000003</v>
      </c>
      <c r="I1708" s="191">
        <v>0.25</v>
      </c>
      <c r="J1708" s="187">
        <f t="shared" si="52"/>
        <v>28.597500000000004</v>
      </c>
    </row>
    <row r="1709" spans="1:10" ht="15.75">
      <c r="A1709" s="53">
        <f t="shared" si="53"/>
        <v>1705</v>
      </c>
      <c r="B1709" s="128" t="s">
        <v>203</v>
      </c>
      <c r="C1709" s="142" t="s">
        <v>3483</v>
      </c>
      <c r="D1709" s="142" t="s">
        <v>3484</v>
      </c>
      <c r="E1709" s="142" t="s">
        <v>211</v>
      </c>
      <c r="F1709" s="142"/>
      <c r="G1709" s="142">
        <v>1</v>
      </c>
      <c r="H1709" s="180">
        <v>38.130000000000003</v>
      </c>
      <c r="I1709" s="191">
        <v>0.25</v>
      </c>
      <c r="J1709" s="187">
        <f t="shared" si="52"/>
        <v>28.597500000000004</v>
      </c>
    </row>
    <row r="1710" spans="1:10" ht="15.75">
      <c r="A1710" s="53">
        <f t="shared" si="53"/>
        <v>1706</v>
      </c>
      <c r="B1710" s="128" t="s">
        <v>203</v>
      </c>
      <c r="C1710" s="142" t="s">
        <v>3485</v>
      </c>
      <c r="D1710" s="142" t="s">
        <v>3486</v>
      </c>
      <c r="E1710" s="142" t="s">
        <v>211</v>
      </c>
      <c r="F1710" s="142"/>
      <c r="G1710" s="142">
        <v>1</v>
      </c>
      <c r="H1710" s="180">
        <v>39.24</v>
      </c>
      <c r="I1710" s="191">
        <v>0.25</v>
      </c>
      <c r="J1710" s="187">
        <f t="shared" si="52"/>
        <v>29.43</v>
      </c>
    </row>
    <row r="1711" spans="1:10" ht="15.75">
      <c r="A1711" s="53">
        <f t="shared" si="53"/>
        <v>1707</v>
      </c>
      <c r="B1711" s="128" t="s">
        <v>203</v>
      </c>
      <c r="C1711" s="142" t="s">
        <v>3487</v>
      </c>
      <c r="D1711" s="142" t="s">
        <v>3488</v>
      </c>
      <c r="E1711" s="142" t="s">
        <v>211</v>
      </c>
      <c r="F1711" s="142"/>
      <c r="G1711" s="142">
        <v>1</v>
      </c>
      <c r="H1711" s="180">
        <v>39.24</v>
      </c>
      <c r="I1711" s="191">
        <v>0.25</v>
      </c>
      <c r="J1711" s="187">
        <f t="shared" si="52"/>
        <v>29.43</v>
      </c>
    </row>
    <row r="1712" spans="1:10" ht="15.75">
      <c r="A1712" s="53">
        <f t="shared" si="53"/>
        <v>1708</v>
      </c>
      <c r="B1712" s="128" t="s">
        <v>203</v>
      </c>
      <c r="C1712" s="142" t="s">
        <v>3489</v>
      </c>
      <c r="D1712" s="142" t="s">
        <v>3490</v>
      </c>
      <c r="E1712" s="142" t="s">
        <v>211</v>
      </c>
      <c r="F1712" s="142"/>
      <c r="G1712" s="142">
        <v>1</v>
      </c>
      <c r="H1712" s="180">
        <v>51.46</v>
      </c>
      <c r="I1712" s="191">
        <v>0.25</v>
      </c>
      <c r="J1712" s="187">
        <f t="shared" si="52"/>
        <v>38.594999999999999</v>
      </c>
    </row>
    <row r="1713" spans="1:10" ht="15.75">
      <c r="A1713" s="53">
        <f t="shared" si="53"/>
        <v>1709</v>
      </c>
      <c r="B1713" s="128" t="s">
        <v>203</v>
      </c>
      <c r="C1713" s="142" t="s">
        <v>3491</v>
      </c>
      <c r="D1713" s="142" t="s">
        <v>3492</v>
      </c>
      <c r="E1713" s="142" t="s">
        <v>211</v>
      </c>
      <c r="F1713" s="142"/>
      <c r="G1713" s="142">
        <v>1</v>
      </c>
      <c r="H1713" s="180">
        <v>51.46</v>
      </c>
      <c r="I1713" s="191">
        <v>0.25</v>
      </c>
      <c r="J1713" s="187">
        <f t="shared" si="52"/>
        <v>38.594999999999999</v>
      </c>
    </row>
    <row r="1714" spans="1:10" ht="15.75">
      <c r="A1714" s="53">
        <f t="shared" si="53"/>
        <v>1710</v>
      </c>
      <c r="B1714" s="128" t="s">
        <v>203</v>
      </c>
      <c r="C1714" s="142" t="s">
        <v>3493</v>
      </c>
      <c r="D1714" s="142" t="s">
        <v>3494</v>
      </c>
      <c r="E1714" s="142" t="s">
        <v>211</v>
      </c>
      <c r="F1714" s="142"/>
      <c r="G1714" s="142">
        <v>1</v>
      </c>
      <c r="H1714" s="180">
        <v>129.29</v>
      </c>
      <c r="I1714" s="191">
        <v>0.25</v>
      </c>
      <c r="J1714" s="187">
        <f t="shared" si="52"/>
        <v>96.967500000000001</v>
      </c>
    </row>
    <row r="1715" spans="1:10" ht="15.75">
      <c r="A1715" s="53">
        <f t="shared" si="53"/>
        <v>1711</v>
      </c>
      <c r="B1715" s="128" t="s">
        <v>203</v>
      </c>
      <c r="C1715" s="142" t="s">
        <v>3495</v>
      </c>
      <c r="D1715" s="142" t="s">
        <v>3496</v>
      </c>
      <c r="E1715" s="142" t="s">
        <v>211</v>
      </c>
      <c r="F1715" s="142"/>
      <c r="G1715" s="142">
        <v>1</v>
      </c>
      <c r="H1715" s="180">
        <v>129.29</v>
      </c>
      <c r="I1715" s="191">
        <v>0.25</v>
      </c>
      <c r="J1715" s="187">
        <f t="shared" si="52"/>
        <v>96.967500000000001</v>
      </c>
    </row>
    <row r="1716" spans="1:10" ht="15.75">
      <c r="A1716" s="53">
        <f t="shared" si="53"/>
        <v>1712</v>
      </c>
      <c r="B1716" s="128" t="s">
        <v>203</v>
      </c>
      <c r="C1716" s="142" t="s">
        <v>3497</v>
      </c>
      <c r="D1716" s="142" t="s">
        <v>3498</v>
      </c>
      <c r="E1716" s="142" t="s">
        <v>211</v>
      </c>
      <c r="F1716" s="142"/>
      <c r="G1716" s="142">
        <v>1</v>
      </c>
      <c r="H1716" s="180">
        <v>43.98</v>
      </c>
      <c r="I1716" s="191">
        <v>0.25</v>
      </c>
      <c r="J1716" s="187">
        <f t="shared" si="52"/>
        <v>32.984999999999999</v>
      </c>
    </row>
    <row r="1717" spans="1:10" ht="15.75">
      <c r="A1717" s="53">
        <f t="shared" si="53"/>
        <v>1713</v>
      </c>
      <c r="B1717" s="128" t="s">
        <v>203</v>
      </c>
      <c r="C1717" s="142" t="s">
        <v>3499</v>
      </c>
      <c r="D1717" s="142" t="s">
        <v>3500</v>
      </c>
      <c r="E1717" s="142" t="s">
        <v>211</v>
      </c>
      <c r="F1717" s="142"/>
      <c r="G1717" s="142">
        <v>1</v>
      </c>
      <c r="H1717" s="180">
        <v>43.98</v>
      </c>
      <c r="I1717" s="191">
        <v>0.25</v>
      </c>
      <c r="J1717" s="187">
        <f t="shared" si="52"/>
        <v>32.984999999999999</v>
      </c>
    </row>
    <row r="1718" spans="1:10" ht="15.75">
      <c r="A1718" s="53">
        <f t="shared" si="53"/>
        <v>1714</v>
      </c>
      <c r="B1718" s="128" t="s">
        <v>203</v>
      </c>
      <c r="C1718" s="142" t="s">
        <v>3501</v>
      </c>
      <c r="D1718" s="142" t="s">
        <v>3502</v>
      </c>
      <c r="E1718" s="142" t="s">
        <v>211</v>
      </c>
      <c r="F1718" s="142"/>
      <c r="G1718" s="142">
        <v>1</v>
      </c>
      <c r="H1718" s="180">
        <v>141.43</v>
      </c>
      <c r="I1718" s="191">
        <v>0.25</v>
      </c>
      <c r="J1718" s="187">
        <f t="shared" si="52"/>
        <v>106.07250000000001</v>
      </c>
    </row>
    <row r="1719" spans="1:10" ht="15.75">
      <c r="A1719" s="53">
        <f t="shared" si="53"/>
        <v>1715</v>
      </c>
      <c r="B1719" s="128" t="s">
        <v>203</v>
      </c>
      <c r="C1719" s="142" t="s">
        <v>3503</v>
      </c>
      <c r="D1719" s="142" t="s">
        <v>3504</v>
      </c>
      <c r="E1719" s="142" t="s">
        <v>211</v>
      </c>
      <c r="F1719" s="142"/>
      <c r="G1719" s="142">
        <v>1</v>
      </c>
      <c r="H1719" s="180">
        <v>145.12</v>
      </c>
      <c r="I1719" s="191">
        <v>0.25</v>
      </c>
      <c r="J1719" s="187">
        <f t="shared" si="52"/>
        <v>108.84</v>
      </c>
    </row>
    <row r="1720" spans="1:10" ht="15.75">
      <c r="A1720" s="53">
        <f t="shared" si="53"/>
        <v>1716</v>
      </c>
      <c r="B1720" s="128" t="s">
        <v>203</v>
      </c>
      <c r="C1720" s="142" t="s">
        <v>3505</v>
      </c>
      <c r="D1720" s="142" t="s">
        <v>3506</v>
      </c>
      <c r="E1720" s="142" t="s">
        <v>211</v>
      </c>
      <c r="F1720" s="142"/>
      <c r="G1720" s="142">
        <v>1</v>
      </c>
      <c r="H1720" s="180">
        <v>162.46</v>
      </c>
      <c r="I1720" s="191">
        <v>0.25</v>
      </c>
      <c r="J1720" s="187">
        <f t="shared" si="52"/>
        <v>121.845</v>
      </c>
    </row>
    <row r="1721" spans="1:10" ht="15.75">
      <c r="A1721" s="53">
        <f t="shared" si="53"/>
        <v>1717</v>
      </c>
      <c r="B1721" s="128" t="s">
        <v>203</v>
      </c>
      <c r="C1721" s="142" t="s">
        <v>3507</v>
      </c>
      <c r="D1721" s="142" t="s">
        <v>3508</v>
      </c>
      <c r="E1721" s="142" t="s">
        <v>211</v>
      </c>
      <c r="F1721" s="142"/>
      <c r="G1721" s="142">
        <v>1</v>
      </c>
      <c r="H1721" s="180">
        <v>256.66000000000003</v>
      </c>
      <c r="I1721" s="191">
        <v>0.25</v>
      </c>
      <c r="J1721" s="187">
        <f t="shared" si="52"/>
        <v>192.495</v>
      </c>
    </row>
    <row r="1722" spans="1:10" ht="15.75">
      <c r="A1722" s="53">
        <f t="shared" si="53"/>
        <v>1718</v>
      </c>
      <c r="B1722" s="128" t="s">
        <v>203</v>
      </c>
      <c r="C1722" s="142" t="s">
        <v>3509</v>
      </c>
      <c r="D1722" s="142" t="s">
        <v>3510</v>
      </c>
      <c r="E1722" s="142" t="s">
        <v>211</v>
      </c>
      <c r="F1722" s="142"/>
      <c r="G1722" s="142">
        <v>1</v>
      </c>
      <c r="H1722" s="180">
        <v>186.67</v>
      </c>
      <c r="I1722" s="191">
        <v>0.25</v>
      </c>
      <c r="J1722" s="187">
        <f t="shared" si="52"/>
        <v>140.0025</v>
      </c>
    </row>
    <row r="1723" spans="1:10" ht="15.75">
      <c r="A1723" s="53">
        <f t="shared" si="53"/>
        <v>1719</v>
      </c>
      <c r="B1723" s="128" t="s">
        <v>203</v>
      </c>
      <c r="C1723" s="142" t="s">
        <v>3511</v>
      </c>
      <c r="D1723" s="142" t="s">
        <v>3512</v>
      </c>
      <c r="E1723" s="142" t="s">
        <v>211</v>
      </c>
      <c r="F1723" s="142"/>
      <c r="G1723" s="142">
        <v>1</v>
      </c>
      <c r="H1723" s="180">
        <v>124.83</v>
      </c>
      <c r="I1723" s="191">
        <v>0.25</v>
      </c>
      <c r="J1723" s="187">
        <f t="shared" si="52"/>
        <v>93.622500000000002</v>
      </c>
    </row>
    <row r="1724" spans="1:10" ht="15.75">
      <c r="A1724" s="53">
        <f t="shared" si="53"/>
        <v>1720</v>
      </c>
      <c r="B1724" s="128" t="s">
        <v>203</v>
      </c>
      <c r="C1724" s="142" t="s">
        <v>3513</v>
      </c>
      <c r="D1724" s="142" t="s">
        <v>3514</v>
      </c>
      <c r="E1724" s="142" t="s">
        <v>211</v>
      </c>
      <c r="F1724" s="142"/>
      <c r="G1724" s="142">
        <v>1</v>
      </c>
      <c r="H1724" s="180">
        <v>168</v>
      </c>
      <c r="I1724" s="191">
        <v>0.25</v>
      </c>
      <c r="J1724" s="187">
        <f t="shared" si="52"/>
        <v>126</v>
      </c>
    </row>
    <row r="1725" spans="1:10" ht="15.75">
      <c r="A1725" s="53">
        <f t="shared" si="53"/>
        <v>1721</v>
      </c>
      <c r="B1725" s="128" t="s">
        <v>203</v>
      </c>
      <c r="C1725" s="142" t="s">
        <v>3515</v>
      </c>
      <c r="D1725" s="142" t="s">
        <v>3516</v>
      </c>
      <c r="E1725" s="142" t="s">
        <v>211</v>
      </c>
      <c r="F1725" s="142"/>
      <c r="G1725" s="142">
        <v>1</v>
      </c>
      <c r="H1725" s="180">
        <v>706.7</v>
      </c>
      <c r="I1725" s="191">
        <v>0.25</v>
      </c>
      <c r="J1725" s="187">
        <f t="shared" si="52"/>
        <v>530.02500000000009</v>
      </c>
    </row>
    <row r="1726" spans="1:10" ht="15.75">
      <c r="A1726" s="53">
        <f t="shared" si="53"/>
        <v>1722</v>
      </c>
      <c r="B1726" s="128" t="s">
        <v>203</v>
      </c>
      <c r="C1726" s="142" t="s">
        <v>3517</v>
      </c>
      <c r="D1726" s="142" t="s">
        <v>2596</v>
      </c>
      <c r="E1726" s="142" t="s">
        <v>211</v>
      </c>
      <c r="F1726" s="142"/>
      <c r="G1726" s="142">
        <v>1</v>
      </c>
      <c r="H1726" s="180">
        <v>434.24</v>
      </c>
      <c r="I1726" s="191">
        <v>0.25</v>
      </c>
      <c r="J1726" s="187">
        <f t="shared" si="52"/>
        <v>325.68</v>
      </c>
    </row>
    <row r="1727" spans="1:10" ht="15.75">
      <c r="A1727" s="53">
        <f t="shared" si="53"/>
        <v>1723</v>
      </c>
      <c r="B1727" s="128" t="s">
        <v>203</v>
      </c>
      <c r="C1727" s="142" t="s">
        <v>3518</v>
      </c>
      <c r="D1727" s="142" t="s">
        <v>2598</v>
      </c>
      <c r="E1727" s="142" t="s">
        <v>211</v>
      </c>
      <c r="F1727" s="142"/>
      <c r="G1727" s="142">
        <v>1</v>
      </c>
      <c r="H1727" s="180">
        <v>434.24</v>
      </c>
      <c r="I1727" s="191">
        <v>0.25</v>
      </c>
      <c r="J1727" s="187">
        <f t="shared" si="52"/>
        <v>325.68</v>
      </c>
    </row>
    <row r="1728" spans="1:10" ht="15.75">
      <c r="A1728" s="53">
        <f t="shared" si="53"/>
        <v>1724</v>
      </c>
      <c r="B1728" s="128" t="s">
        <v>203</v>
      </c>
      <c r="C1728" s="142" t="s">
        <v>3519</v>
      </c>
      <c r="D1728" s="142" t="s">
        <v>2609</v>
      </c>
      <c r="E1728" s="142" t="s">
        <v>211</v>
      </c>
      <c r="F1728" s="142"/>
      <c r="G1728" s="142">
        <v>1</v>
      </c>
      <c r="H1728" s="180">
        <v>513.13</v>
      </c>
      <c r="I1728" s="191">
        <v>0.25</v>
      </c>
      <c r="J1728" s="187">
        <f t="shared" si="52"/>
        <v>384.84749999999997</v>
      </c>
    </row>
    <row r="1729" spans="1:10" ht="15.75">
      <c r="A1729" s="53">
        <f t="shared" si="53"/>
        <v>1725</v>
      </c>
      <c r="B1729" s="128" t="s">
        <v>203</v>
      </c>
      <c r="C1729" s="142" t="s">
        <v>3520</v>
      </c>
      <c r="D1729" s="142" t="s">
        <v>2611</v>
      </c>
      <c r="E1729" s="142" t="s">
        <v>211</v>
      </c>
      <c r="F1729" s="142"/>
      <c r="G1729" s="142">
        <v>1</v>
      </c>
      <c r="H1729" s="180">
        <v>513.13</v>
      </c>
      <c r="I1729" s="191">
        <v>0.25</v>
      </c>
      <c r="J1729" s="187">
        <f t="shared" si="52"/>
        <v>384.84749999999997</v>
      </c>
    </row>
    <row r="1730" spans="1:10" ht="15.75">
      <c r="A1730" s="53">
        <f t="shared" si="53"/>
        <v>1726</v>
      </c>
      <c r="B1730" s="128" t="s">
        <v>203</v>
      </c>
      <c r="C1730" s="142" t="s">
        <v>3521</v>
      </c>
      <c r="D1730" s="142" t="s">
        <v>3522</v>
      </c>
      <c r="E1730" s="142" t="s">
        <v>211</v>
      </c>
      <c r="F1730" s="142"/>
      <c r="G1730" s="142">
        <v>1</v>
      </c>
      <c r="H1730" s="180">
        <v>407.99</v>
      </c>
      <c r="I1730" s="191">
        <v>0.25</v>
      </c>
      <c r="J1730" s="187">
        <f t="shared" ref="J1730:J1793" si="54">H1730*(1-I1730)</f>
        <v>305.99250000000001</v>
      </c>
    </row>
    <row r="1731" spans="1:10" ht="15.75">
      <c r="A1731" s="53">
        <f t="shared" si="53"/>
        <v>1727</v>
      </c>
      <c r="B1731" s="128" t="s">
        <v>203</v>
      </c>
      <c r="C1731" s="142" t="s">
        <v>3523</v>
      </c>
      <c r="D1731" s="142" t="s">
        <v>3524</v>
      </c>
      <c r="E1731" s="142" t="s">
        <v>211</v>
      </c>
      <c r="F1731" s="142"/>
      <c r="G1731" s="142">
        <v>1</v>
      </c>
      <c r="H1731" s="180">
        <v>407.99</v>
      </c>
      <c r="I1731" s="191">
        <v>0.25</v>
      </c>
      <c r="J1731" s="187">
        <f t="shared" si="54"/>
        <v>305.99250000000001</v>
      </c>
    </row>
    <row r="1732" spans="1:10" ht="15.75">
      <c r="A1732" s="53">
        <f t="shared" si="53"/>
        <v>1728</v>
      </c>
      <c r="B1732" s="128" t="s">
        <v>203</v>
      </c>
      <c r="C1732" s="142" t="s">
        <v>3525</v>
      </c>
      <c r="D1732" s="142" t="s">
        <v>3526</v>
      </c>
      <c r="E1732" s="142" t="s">
        <v>211</v>
      </c>
      <c r="F1732" s="142"/>
      <c r="G1732" s="142">
        <v>1</v>
      </c>
      <c r="H1732" s="180">
        <v>603.89</v>
      </c>
      <c r="I1732" s="191">
        <v>0.25</v>
      </c>
      <c r="J1732" s="187">
        <f t="shared" si="54"/>
        <v>452.91750000000002</v>
      </c>
    </row>
    <row r="1733" spans="1:10" ht="15.75">
      <c r="A1733" s="53">
        <f t="shared" si="53"/>
        <v>1729</v>
      </c>
      <c r="B1733" s="128" t="s">
        <v>203</v>
      </c>
      <c r="C1733" s="142" t="s">
        <v>3527</v>
      </c>
      <c r="D1733" s="142" t="s">
        <v>3528</v>
      </c>
      <c r="E1733" s="142" t="s">
        <v>211</v>
      </c>
      <c r="F1733" s="142"/>
      <c r="G1733" s="142">
        <v>1</v>
      </c>
      <c r="H1733" s="180">
        <v>603.89</v>
      </c>
      <c r="I1733" s="191">
        <v>0.25</v>
      </c>
      <c r="J1733" s="187">
        <f t="shared" si="54"/>
        <v>452.91750000000002</v>
      </c>
    </row>
    <row r="1734" spans="1:10" ht="15.75">
      <c r="A1734" s="53">
        <f t="shared" si="53"/>
        <v>1730</v>
      </c>
      <c r="B1734" s="128" t="s">
        <v>203</v>
      </c>
      <c r="C1734" s="142" t="s">
        <v>3529</v>
      </c>
      <c r="D1734" s="142" t="s">
        <v>2623</v>
      </c>
      <c r="E1734" s="142" t="s">
        <v>211</v>
      </c>
      <c r="F1734" s="142"/>
      <c r="G1734" s="142">
        <v>1</v>
      </c>
      <c r="H1734" s="180">
        <v>549.21</v>
      </c>
      <c r="I1734" s="191">
        <v>0.25</v>
      </c>
      <c r="J1734" s="187">
        <f t="shared" si="54"/>
        <v>411.90750000000003</v>
      </c>
    </row>
    <row r="1735" spans="1:10" ht="15.75">
      <c r="A1735" s="53">
        <f t="shared" ref="A1735:A1798" si="55">A1734+1</f>
        <v>1731</v>
      </c>
      <c r="B1735" s="128" t="s">
        <v>203</v>
      </c>
      <c r="C1735" s="142" t="s">
        <v>3530</v>
      </c>
      <c r="D1735" s="142" t="s">
        <v>2625</v>
      </c>
      <c r="E1735" s="142" t="s">
        <v>211</v>
      </c>
      <c r="F1735" s="142"/>
      <c r="G1735" s="142">
        <v>1</v>
      </c>
      <c r="H1735" s="180">
        <v>549.21</v>
      </c>
      <c r="I1735" s="191">
        <v>0.25</v>
      </c>
      <c r="J1735" s="187">
        <f t="shared" si="54"/>
        <v>411.90750000000003</v>
      </c>
    </row>
    <row r="1736" spans="1:10" ht="15.75">
      <c r="A1736" s="53">
        <f t="shared" si="55"/>
        <v>1732</v>
      </c>
      <c r="B1736" s="128" t="s">
        <v>203</v>
      </c>
      <c r="C1736" s="142" t="s">
        <v>3531</v>
      </c>
      <c r="D1736" s="142" t="s">
        <v>2635</v>
      </c>
      <c r="E1736" s="142" t="s">
        <v>211</v>
      </c>
      <c r="F1736" s="142"/>
      <c r="G1736" s="142">
        <v>1</v>
      </c>
      <c r="H1736" s="180">
        <v>626.99</v>
      </c>
      <c r="I1736" s="191">
        <v>0.25</v>
      </c>
      <c r="J1736" s="187">
        <f t="shared" si="54"/>
        <v>470.24250000000001</v>
      </c>
    </row>
    <row r="1737" spans="1:10" ht="15.75">
      <c r="A1737" s="53">
        <f t="shared" si="55"/>
        <v>1733</v>
      </c>
      <c r="B1737" s="128" t="s">
        <v>203</v>
      </c>
      <c r="C1737" s="142" t="s">
        <v>3532</v>
      </c>
      <c r="D1737" s="142" t="s">
        <v>2637</v>
      </c>
      <c r="E1737" s="142" t="s">
        <v>211</v>
      </c>
      <c r="F1737" s="142"/>
      <c r="G1737" s="142">
        <v>1</v>
      </c>
      <c r="H1737" s="180">
        <v>626.99</v>
      </c>
      <c r="I1737" s="191">
        <v>0.25</v>
      </c>
      <c r="J1737" s="187">
        <f t="shared" si="54"/>
        <v>470.24250000000001</v>
      </c>
    </row>
    <row r="1738" spans="1:10" ht="15.75">
      <c r="A1738" s="53">
        <f t="shared" si="55"/>
        <v>1734</v>
      </c>
      <c r="B1738" s="128" t="s">
        <v>203</v>
      </c>
      <c r="C1738" s="142" t="s">
        <v>3533</v>
      </c>
      <c r="D1738" s="142" t="s">
        <v>3534</v>
      </c>
      <c r="E1738" s="142" t="s">
        <v>211</v>
      </c>
      <c r="F1738" s="142"/>
      <c r="G1738" s="142">
        <v>1</v>
      </c>
      <c r="H1738" s="180">
        <v>353.72</v>
      </c>
      <c r="I1738" s="191">
        <v>0.25</v>
      </c>
      <c r="J1738" s="187">
        <f t="shared" si="54"/>
        <v>265.29000000000002</v>
      </c>
    </row>
    <row r="1739" spans="1:10" ht="15.75">
      <c r="A1739" s="53">
        <f t="shared" si="55"/>
        <v>1735</v>
      </c>
      <c r="B1739" s="128" t="s">
        <v>203</v>
      </c>
      <c r="C1739" s="142" t="s">
        <v>3535</v>
      </c>
      <c r="D1739" s="142" t="s">
        <v>3534</v>
      </c>
      <c r="E1739" s="142" t="s">
        <v>211</v>
      </c>
      <c r="F1739" s="142"/>
      <c r="G1739" s="142">
        <v>1</v>
      </c>
      <c r="H1739" s="180">
        <v>353.72</v>
      </c>
      <c r="I1739" s="191">
        <v>0.25</v>
      </c>
      <c r="J1739" s="187">
        <f t="shared" si="54"/>
        <v>265.29000000000002</v>
      </c>
    </row>
    <row r="1740" spans="1:10" ht="15.75">
      <c r="A1740" s="53">
        <f t="shared" si="55"/>
        <v>1736</v>
      </c>
      <c r="B1740" s="128" t="s">
        <v>203</v>
      </c>
      <c r="C1740" s="142" t="s">
        <v>3536</v>
      </c>
      <c r="D1740" s="142" t="s">
        <v>3537</v>
      </c>
      <c r="E1740" s="142" t="s">
        <v>211</v>
      </c>
      <c r="F1740" s="142"/>
      <c r="G1740" s="142">
        <v>1</v>
      </c>
      <c r="H1740" s="180">
        <v>437.95</v>
      </c>
      <c r="I1740" s="191">
        <v>0.25</v>
      </c>
      <c r="J1740" s="187">
        <f t="shared" si="54"/>
        <v>328.46249999999998</v>
      </c>
    </row>
    <row r="1741" spans="1:10" ht="15.75">
      <c r="A1741" s="53">
        <f t="shared" si="55"/>
        <v>1737</v>
      </c>
      <c r="B1741" s="128" t="s">
        <v>203</v>
      </c>
      <c r="C1741" s="142" t="s">
        <v>3538</v>
      </c>
      <c r="D1741" s="142" t="s">
        <v>3539</v>
      </c>
      <c r="E1741" s="142" t="s">
        <v>211</v>
      </c>
      <c r="F1741" s="142"/>
      <c r="G1741" s="142">
        <v>1</v>
      </c>
      <c r="H1741" s="180">
        <v>437.95</v>
      </c>
      <c r="I1741" s="191">
        <v>0.25</v>
      </c>
      <c r="J1741" s="187">
        <f t="shared" si="54"/>
        <v>328.46249999999998</v>
      </c>
    </row>
    <row r="1742" spans="1:10" ht="15.75">
      <c r="A1742" s="53">
        <f t="shared" si="55"/>
        <v>1738</v>
      </c>
      <c r="B1742" s="128" t="s">
        <v>203</v>
      </c>
      <c r="C1742" s="142" t="s">
        <v>3540</v>
      </c>
      <c r="D1742" s="142" t="s">
        <v>3541</v>
      </c>
      <c r="E1742" s="142" t="s">
        <v>211</v>
      </c>
      <c r="F1742" s="142"/>
      <c r="G1742" s="142">
        <v>1</v>
      </c>
      <c r="H1742" s="180">
        <v>460.32</v>
      </c>
      <c r="I1742" s="191">
        <v>0.25</v>
      </c>
      <c r="J1742" s="187">
        <f t="shared" si="54"/>
        <v>345.24</v>
      </c>
    </row>
    <row r="1743" spans="1:10" ht="15.75">
      <c r="A1743" s="53">
        <f t="shared" si="55"/>
        <v>1739</v>
      </c>
      <c r="B1743" s="128" t="s">
        <v>203</v>
      </c>
      <c r="C1743" s="142" t="s">
        <v>3542</v>
      </c>
      <c r="D1743" s="142" t="s">
        <v>3543</v>
      </c>
      <c r="E1743" s="142" t="s">
        <v>211</v>
      </c>
      <c r="F1743" s="142"/>
      <c r="G1743" s="142">
        <v>1</v>
      </c>
      <c r="H1743" s="180">
        <v>460.32</v>
      </c>
      <c r="I1743" s="191">
        <v>0.25</v>
      </c>
      <c r="J1743" s="187">
        <f t="shared" si="54"/>
        <v>345.24</v>
      </c>
    </row>
    <row r="1744" spans="1:10" ht="15.75">
      <c r="A1744" s="53">
        <f t="shared" si="55"/>
        <v>1740</v>
      </c>
      <c r="B1744" s="128" t="s">
        <v>203</v>
      </c>
      <c r="C1744" s="142" t="s">
        <v>3544</v>
      </c>
      <c r="D1744" s="142" t="s">
        <v>3545</v>
      </c>
      <c r="E1744" s="142" t="s">
        <v>211</v>
      </c>
      <c r="F1744" s="142"/>
      <c r="G1744" s="142">
        <v>1</v>
      </c>
      <c r="H1744" s="180">
        <v>415.88</v>
      </c>
      <c r="I1744" s="191">
        <v>0.25</v>
      </c>
      <c r="J1744" s="187">
        <f t="shared" si="54"/>
        <v>311.90999999999997</v>
      </c>
    </row>
    <row r="1745" spans="1:10" ht="15.75">
      <c r="A1745" s="53">
        <f t="shared" si="55"/>
        <v>1741</v>
      </c>
      <c r="B1745" s="128" t="s">
        <v>203</v>
      </c>
      <c r="C1745" s="142" t="s">
        <v>3546</v>
      </c>
      <c r="D1745" s="142" t="s">
        <v>3547</v>
      </c>
      <c r="E1745" s="142" t="s">
        <v>211</v>
      </c>
      <c r="F1745" s="142"/>
      <c r="G1745" s="142">
        <v>1</v>
      </c>
      <c r="H1745" s="180">
        <v>415.88</v>
      </c>
      <c r="I1745" s="191">
        <v>0.25</v>
      </c>
      <c r="J1745" s="187">
        <f t="shared" si="54"/>
        <v>311.90999999999997</v>
      </c>
    </row>
    <row r="1746" spans="1:10" ht="15.75">
      <c r="A1746" s="53">
        <f t="shared" si="55"/>
        <v>1742</v>
      </c>
      <c r="B1746" s="128" t="s">
        <v>203</v>
      </c>
      <c r="C1746" s="142" t="s">
        <v>3548</v>
      </c>
      <c r="D1746" s="142" t="s">
        <v>3549</v>
      </c>
      <c r="E1746" s="142" t="s">
        <v>211</v>
      </c>
      <c r="F1746" s="142"/>
      <c r="G1746" s="142">
        <v>1</v>
      </c>
      <c r="H1746" s="180">
        <v>438.1</v>
      </c>
      <c r="I1746" s="191">
        <v>0.25</v>
      </c>
      <c r="J1746" s="187">
        <f t="shared" si="54"/>
        <v>328.57500000000005</v>
      </c>
    </row>
    <row r="1747" spans="1:10" ht="15.75">
      <c r="A1747" s="53">
        <f t="shared" si="55"/>
        <v>1743</v>
      </c>
      <c r="B1747" s="128" t="s">
        <v>203</v>
      </c>
      <c r="C1747" s="142" t="s">
        <v>3550</v>
      </c>
      <c r="D1747" s="142" t="s">
        <v>3551</v>
      </c>
      <c r="E1747" s="142" t="s">
        <v>211</v>
      </c>
      <c r="F1747" s="142"/>
      <c r="G1747" s="142">
        <v>1</v>
      </c>
      <c r="H1747" s="180">
        <v>438.1</v>
      </c>
      <c r="I1747" s="191">
        <v>0.25</v>
      </c>
      <c r="J1747" s="187">
        <f t="shared" si="54"/>
        <v>328.57500000000005</v>
      </c>
    </row>
    <row r="1748" spans="1:10" ht="15.75">
      <c r="A1748" s="53">
        <f t="shared" si="55"/>
        <v>1744</v>
      </c>
      <c r="B1748" s="128" t="s">
        <v>203</v>
      </c>
      <c r="C1748" s="142" t="s">
        <v>3552</v>
      </c>
      <c r="D1748" s="142" t="s">
        <v>3553</v>
      </c>
      <c r="E1748" s="142" t="s">
        <v>211</v>
      </c>
      <c r="F1748" s="142"/>
      <c r="G1748" s="142">
        <v>1</v>
      </c>
      <c r="H1748" s="180">
        <v>404.77</v>
      </c>
      <c r="I1748" s="191">
        <v>0.25</v>
      </c>
      <c r="J1748" s="187">
        <f t="shared" si="54"/>
        <v>303.57749999999999</v>
      </c>
    </row>
    <row r="1749" spans="1:10" ht="15.75">
      <c r="A1749" s="53">
        <f t="shared" si="55"/>
        <v>1745</v>
      </c>
      <c r="B1749" s="128" t="s">
        <v>203</v>
      </c>
      <c r="C1749" s="142" t="s">
        <v>3554</v>
      </c>
      <c r="D1749" s="142" t="s">
        <v>3555</v>
      </c>
      <c r="E1749" s="142" t="s">
        <v>211</v>
      </c>
      <c r="F1749" s="142"/>
      <c r="G1749" s="142">
        <v>1</v>
      </c>
      <c r="H1749" s="180">
        <v>404.77</v>
      </c>
      <c r="I1749" s="191">
        <v>0.25</v>
      </c>
      <c r="J1749" s="187">
        <f t="shared" si="54"/>
        <v>303.57749999999999</v>
      </c>
    </row>
    <row r="1750" spans="1:10" ht="15.75">
      <c r="A1750" s="53">
        <f t="shared" si="55"/>
        <v>1746</v>
      </c>
      <c r="B1750" s="128" t="s">
        <v>203</v>
      </c>
      <c r="C1750" s="142" t="s">
        <v>3556</v>
      </c>
      <c r="D1750" s="142" t="s">
        <v>3557</v>
      </c>
      <c r="E1750" s="142" t="s">
        <v>211</v>
      </c>
      <c r="F1750" s="142"/>
      <c r="G1750" s="142">
        <v>1</v>
      </c>
      <c r="H1750" s="180">
        <v>26.95</v>
      </c>
      <c r="I1750" s="191">
        <v>0.25</v>
      </c>
      <c r="J1750" s="187">
        <f t="shared" si="54"/>
        <v>20.212499999999999</v>
      </c>
    </row>
    <row r="1751" spans="1:10" ht="15.75">
      <c r="A1751" s="53">
        <f t="shared" si="55"/>
        <v>1747</v>
      </c>
      <c r="B1751" s="128" t="s">
        <v>203</v>
      </c>
      <c r="C1751" s="142" t="s">
        <v>3558</v>
      </c>
      <c r="D1751" s="142" t="s">
        <v>3559</v>
      </c>
      <c r="E1751" s="142" t="s">
        <v>211</v>
      </c>
      <c r="F1751" s="142"/>
      <c r="G1751" s="142">
        <v>1</v>
      </c>
      <c r="H1751" s="180">
        <v>26.95</v>
      </c>
      <c r="I1751" s="191">
        <v>0.25</v>
      </c>
      <c r="J1751" s="187">
        <f t="shared" si="54"/>
        <v>20.212499999999999</v>
      </c>
    </row>
    <row r="1752" spans="1:10" ht="15.75">
      <c r="A1752" s="53">
        <f t="shared" si="55"/>
        <v>1748</v>
      </c>
      <c r="B1752" s="128" t="s">
        <v>203</v>
      </c>
      <c r="C1752" s="142" t="s">
        <v>3560</v>
      </c>
      <c r="D1752" s="142" t="s">
        <v>3561</v>
      </c>
      <c r="E1752" s="142" t="s">
        <v>211</v>
      </c>
      <c r="F1752" s="142"/>
      <c r="G1752" s="142">
        <v>1</v>
      </c>
      <c r="H1752" s="180">
        <v>15.73</v>
      </c>
      <c r="I1752" s="191">
        <v>0.25</v>
      </c>
      <c r="J1752" s="187">
        <f t="shared" si="54"/>
        <v>11.797499999999999</v>
      </c>
    </row>
    <row r="1753" spans="1:10" ht="15.75">
      <c r="A1753" s="53">
        <f t="shared" si="55"/>
        <v>1749</v>
      </c>
      <c r="B1753" s="128" t="s">
        <v>203</v>
      </c>
      <c r="C1753" s="142" t="s">
        <v>3562</v>
      </c>
      <c r="D1753" s="142" t="s">
        <v>3563</v>
      </c>
      <c r="E1753" s="142" t="s">
        <v>211</v>
      </c>
      <c r="F1753" s="142"/>
      <c r="G1753" s="142">
        <v>1</v>
      </c>
      <c r="H1753" s="180">
        <v>25.26</v>
      </c>
      <c r="I1753" s="191">
        <v>0.25</v>
      </c>
      <c r="J1753" s="187">
        <f t="shared" si="54"/>
        <v>18.945</v>
      </c>
    </row>
    <row r="1754" spans="1:10" ht="15.75">
      <c r="A1754" s="53">
        <f t="shared" si="55"/>
        <v>1750</v>
      </c>
      <c r="B1754" s="128" t="s">
        <v>203</v>
      </c>
      <c r="C1754" s="142" t="s">
        <v>3564</v>
      </c>
      <c r="D1754" s="142" t="s">
        <v>3565</v>
      </c>
      <c r="E1754" s="142" t="s">
        <v>211</v>
      </c>
      <c r="F1754" s="142"/>
      <c r="G1754" s="142">
        <v>1</v>
      </c>
      <c r="H1754" s="180">
        <v>15.73</v>
      </c>
      <c r="I1754" s="191">
        <v>0.25</v>
      </c>
      <c r="J1754" s="187">
        <f t="shared" si="54"/>
        <v>11.797499999999999</v>
      </c>
    </row>
    <row r="1755" spans="1:10" ht="15.75">
      <c r="A1755" s="53">
        <f t="shared" si="55"/>
        <v>1751</v>
      </c>
      <c r="B1755" s="128" t="s">
        <v>203</v>
      </c>
      <c r="C1755" s="142" t="s">
        <v>3566</v>
      </c>
      <c r="D1755" s="142" t="s">
        <v>3567</v>
      </c>
      <c r="E1755" s="142" t="s">
        <v>211</v>
      </c>
      <c r="F1755" s="142"/>
      <c r="G1755" s="142">
        <v>1</v>
      </c>
      <c r="H1755" s="180">
        <v>15.73</v>
      </c>
      <c r="I1755" s="191">
        <v>0.25</v>
      </c>
      <c r="J1755" s="187">
        <f t="shared" si="54"/>
        <v>11.797499999999999</v>
      </c>
    </row>
    <row r="1756" spans="1:10" ht="15.75">
      <c r="A1756" s="53">
        <f t="shared" si="55"/>
        <v>1752</v>
      </c>
      <c r="B1756" s="128" t="s">
        <v>203</v>
      </c>
      <c r="C1756" s="142" t="s">
        <v>3568</v>
      </c>
      <c r="D1756" s="142" t="s">
        <v>3569</v>
      </c>
      <c r="E1756" s="142" t="s">
        <v>211</v>
      </c>
      <c r="F1756" s="142"/>
      <c r="G1756" s="142">
        <v>1</v>
      </c>
      <c r="H1756" s="180">
        <v>46.21</v>
      </c>
      <c r="I1756" s="191">
        <v>0.25</v>
      </c>
      <c r="J1756" s="187">
        <f t="shared" si="54"/>
        <v>34.657499999999999</v>
      </c>
    </row>
    <row r="1757" spans="1:10" ht="15.75">
      <c r="A1757" s="53">
        <f t="shared" si="55"/>
        <v>1753</v>
      </c>
      <c r="B1757" s="128" t="s">
        <v>203</v>
      </c>
      <c r="C1757" s="142" t="s">
        <v>3570</v>
      </c>
      <c r="D1757" s="142" t="s">
        <v>3571</v>
      </c>
      <c r="E1757" s="142" t="s">
        <v>211</v>
      </c>
      <c r="F1757" s="142"/>
      <c r="G1757" s="142">
        <v>1</v>
      </c>
      <c r="H1757" s="180">
        <v>111.57</v>
      </c>
      <c r="I1757" s="191">
        <v>0.25</v>
      </c>
      <c r="J1757" s="187">
        <f t="shared" si="54"/>
        <v>83.677499999999995</v>
      </c>
    </row>
    <row r="1758" spans="1:10" ht="15.75">
      <c r="A1758" s="53">
        <f t="shared" si="55"/>
        <v>1754</v>
      </c>
      <c r="B1758" s="128" t="s">
        <v>203</v>
      </c>
      <c r="C1758" s="142" t="s">
        <v>3572</v>
      </c>
      <c r="D1758" s="142" t="s">
        <v>3573</v>
      </c>
      <c r="E1758" s="142" t="s">
        <v>211</v>
      </c>
      <c r="F1758" s="142"/>
      <c r="G1758" s="142">
        <v>1</v>
      </c>
      <c r="H1758" s="180">
        <v>89.35</v>
      </c>
      <c r="I1758" s="191">
        <v>0.25</v>
      </c>
      <c r="J1758" s="187">
        <f t="shared" si="54"/>
        <v>67.012499999999989</v>
      </c>
    </row>
    <row r="1759" spans="1:10" ht="15.75">
      <c r="A1759" s="53">
        <f t="shared" si="55"/>
        <v>1755</v>
      </c>
      <c r="B1759" s="128" t="s">
        <v>203</v>
      </c>
      <c r="C1759" s="142" t="s">
        <v>3574</v>
      </c>
      <c r="D1759" s="142" t="s">
        <v>3575</v>
      </c>
      <c r="E1759" s="142" t="s">
        <v>211</v>
      </c>
      <c r="F1759" s="142"/>
      <c r="G1759" s="142">
        <v>1</v>
      </c>
      <c r="H1759" s="180">
        <v>32.85</v>
      </c>
      <c r="I1759" s="191">
        <v>0.25</v>
      </c>
      <c r="J1759" s="187">
        <f t="shared" si="54"/>
        <v>24.637500000000003</v>
      </c>
    </row>
    <row r="1760" spans="1:10" ht="15.75">
      <c r="A1760" s="53">
        <f t="shared" si="55"/>
        <v>1756</v>
      </c>
      <c r="B1760" s="128" t="s">
        <v>203</v>
      </c>
      <c r="C1760" s="142" t="s">
        <v>3576</v>
      </c>
      <c r="D1760" s="142" t="s">
        <v>3577</v>
      </c>
      <c r="E1760" s="142" t="s">
        <v>211</v>
      </c>
      <c r="F1760" s="142"/>
      <c r="G1760" s="142">
        <v>1</v>
      </c>
      <c r="H1760" s="180">
        <v>15.73</v>
      </c>
      <c r="I1760" s="191">
        <v>0.25</v>
      </c>
      <c r="J1760" s="187">
        <f t="shared" si="54"/>
        <v>11.797499999999999</v>
      </c>
    </row>
    <row r="1761" spans="1:10" ht="15.75">
      <c r="A1761" s="53">
        <f t="shared" si="55"/>
        <v>1757</v>
      </c>
      <c r="B1761" s="128" t="s">
        <v>203</v>
      </c>
      <c r="C1761" s="142" t="s">
        <v>3578</v>
      </c>
      <c r="D1761" s="142" t="s">
        <v>3579</v>
      </c>
      <c r="E1761" s="142" t="s">
        <v>211</v>
      </c>
      <c r="F1761" s="142"/>
      <c r="G1761" s="142">
        <v>1</v>
      </c>
      <c r="H1761" s="180">
        <v>21.29</v>
      </c>
      <c r="I1761" s="191">
        <v>0.25</v>
      </c>
      <c r="J1761" s="187">
        <f t="shared" si="54"/>
        <v>15.967499999999999</v>
      </c>
    </row>
    <row r="1762" spans="1:10" ht="15.75">
      <c r="A1762" s="53">
        <f t="shared" si="55"/>
        <v>1758</v>
      </c>
      <c r="B1762" s="128" t="s">
        <v>203</v>
      </c>
      <c r="C1762" s="142" t="s">
        <v>3580</v>
      </c>
      <c r="D1762" s="142" t="s">
        <v>3581</v>
      </c>
      <c r="E1762" s="142" t="s">
        <v>211</v>
      </c>
      <c r="F1762" s="142"/>
      <c r="G1762" s="142">
        <v>1</v>
      </c>
      <c r="H1762" s="180">
        <v>15.73</v>
      </c>
      <c r="I1762" s="191">
        <v>0.25</v>
      </c>
      <c r="J1762" s="187">
        <f t="shared" si="54"/>
        <v>11.797499999999999</v>
      </c>
    </row>
    <row r="1763" spans="1:10" ht="15.75">
      <c r="A1763" s="53">
        <f t="shared" si="55"/>
        <v>1759</v>
      </c>
      <c r="B1763" s="128" t="s">
        <v>203</v>
      </c>
      <c r="C1763" s="142" t="s">
        <v>3582</v>
      </c>
      <c r="D1763" s="142" t="s">
        <v>3583</v>
      </c>
      <c r="E1763" s="142" t="s">
        <v>211</v>
      </c>
      <c r="F1763" s="142"/>
      <c r="G1763" s="142">
        <v>1</v>
      </c>
      <c r="H1763" s="180">
        <v>26.96</v>
      </c>
      <c r="I1763" s="191">
        <v>0.25</v>
      </c>
      <c r="J1763" s="187">
        <f t="shared" si="54"/>
        <v>20.22</v>
      </c>
    </row>
    <row r="1764" spans="1:10" ht="15.75">
      <c r="A1764" s="53">
        <f t="shared" si="55"/>
        <v>1760</v>
      </c>
      <c r="B1764" s="128" t="s">
        <v>203</v>
      </c>
      <c r="C1764" s="142" t="s">
        <v>3584</v>
      </c>
      <c r="D1764" s="142" t="s">
        <v>3585</v>
      </c>
      <c r="E1764" s="142" t="s">
        <v>211</v>
      </c>
      <c r="F1764" s="142"/>
      <c r="G1764" s="142">
        <v>1</v>
      </c>
      <c r="H1764" s="180">
        <v>16.510000000000002</v>
      </c>
      <c r="I1764" s="191">
        <v>0.25</v>
      </c>
      <c r="J1764" s="187">
        <f t="shared" si="54"/>
        <v>12.3825</v>
      </c>
    </row>
    <row r="1765" spans="1:10" ht="15.75">
      <c r="A1765" s="53">
        <f t="shared" si="55"/>
        <v>1761</v>
      </c>
      <c r="B1765" s="128" t="s">
        <v>203</v>
      </c>
      <c r="C1765" s="142" t="s">
        <v>3586</v>
      </c>
      <c r="D1765" s="142" t="s">
        <v>3587</v>
      </c>
      <c r="E1765" s="142" t="s">
        <v>211</v>
      </c>
      <c r="F1765" s="142"/>
      <c r="G1765" s="142">
        <v>1</v>
      </c>
      <c r="H1765" s="180">
        <v>26.95</v>
      </c>
      <c r="I1765" s="191">
        <v>0.25</v>
      </c>
      <c r="J1765" s="187">
        <f t="shared" si="54"/>
        <v>20.212499999999999</v>
      </c>
    </row>
    <row r="1766" spans="1:10" ht="15.75">
      <c r="A1766" s="53">
        <f t="shared" si="55"/>
        <v>1762</v>
      </c>
      <c r="B1766" s="128" t="s">
        <v>203</v>
      </c>
      <c r="C1766" s="142" t="s">
        <v>3588</v>
      </c>
      <c r="D1766" s="142" t="s">
        <v>3589</v>
      </c>
      <c r="E1766" s="142" t="s">
        <v>211</v>
      </c>
      <c r="F1766" s="142"/>
      <c r="G1766" s="142">
        <v>1</v>
      </c>
      <c r="H1766" s="180">
        <v>26.95</v>
      </c>
      <c r="I1766" s="191">
        <v>0.25</v>
      </c>
      <c r="J1766" s="187">
        <f t="shared" si="54"/>
        <v>20.212499999999999</v>
      </c>
    </row>
    <row r="1767" spans="1:10" ht="15.75">
      <c r="A1767" s="53">
        <f t="shared" si="55"/>
        <v>1763</v>
      </c>
      <c r="B1767" s="128" t="s">
        <v>203</v>
      </c>
      <c r="C1767" s="142" t="s">
        <v>3590</v>
      </c>
      <c r="D1767" s="142" t="s">
        <v>3591</v>
      </c>
      <c r="E1767" s="142" t="s">
        <v>211</v>
      </c>
      <c r="F1767" s="142"/>
      <c r="G1767" s="142">
        <v>1</v>
      </c>
      <c r="H1767" s="180">
        <v>26.95</v>
      </c>
      <c r="I1767" s="191">
        <v>0.25</v>
      </c>
      <c r="J1767" s="187">
        <f t="shared" si="54"/>
        <v>20.212499999999999</v>
      </c>
    </row>
    <row r="1768" spans="1:10" ht="15.75">
      <c r="A1768" s="53">
        <f t="shared" si="55"/>
        <v>1764</v>
      </c>
      <c r="B1768" s="128" t="s">
        <v>203</v>
      </c>
      <c r="C1768" s="142" t="s">
        <v>3592</v>
      </c>
      <c r="D1768" s="142" t="s">
        <v>3593</v>
      </c>
      <c r="E1768" s="142" t="s">
        <v>211</v>
      </c>
      <c r="F1768" s="142"/>
      <c r="G1768" s="142">
        <v>1</v>
      </c>
      <c r="H1768" s="180">
        <v>271.82</v>
      </c>
      <c r="I1768" s="191">
        <v>0.25</v>
      </c>
      <c r="J1768" s="187">
        <f t="shared" si="54"/>
        <v>203.86500000000001</v>
      </c>
    </row>
    <row r="1769" spans="1:10" ht="15.75">
      <c r="A1769" s="53">
        <f t="shared" si="55"/>
        <v>1765</v>
      </c>
      <c r="B1769" s="128" t="s">
        <v>203</v>
      </c>
      <c r="C1769" s="142" t="s">
        <v>3594</v>
      </c>
      <c r="D1769" s="142" t="s">
        <v>3595</v>
      </c>
      <c r="E1769" s="142" t="s">
        <v>211</v>
      </c>
      <c r="F1769" s="142"/>
      <c r="G1769" s="142">
        <v>1</v>
      </c>
      <c r="H1769" s="180">
        <v>14.59</v>
      </c>
      <c r="I1769" s="191">
        <v>0.25</v>
      </c>
      <c r="J1769" s="187">
        <f t="shared" si="54"/>
        <v>10.942499999999999</v>
      </c>
    </row>
    <row r="1770" spans="1:10" ht="15.75">
      <c r="A1770" s="53">
        <f t="shared" si="55"/>
        <v>1766</v>
      </c>
      <c r="B1770" s="128" t="s">
        <v>203</v>
      </c>
      <c r="C1770" s="142" t="s">
        <v>3596</v>
      </c>
      <c r="D1770" s="142" t="s">
        <v>3597</v>
      </c>
      <c r="E1770" s="142" t="s">
        <v>211</v>
      </c>
      <c r="F1770" s="142"/>
      <c r="G1770" s="142">
        <v>1</v>
      </c>
      <c r="H1770" s="180">
        <v>438.96</v>
      </c>
      <c r="I1770" s="191">
        <v>0.25</v>
      </c>
      <c r="J1770" s="187">
        <f t="shared" si="54"/>
        <v>329.21999999999997</v>
      </c>
    </row>
    <row r="1771" spans="1:10" ht="15.75">
      <c r="A1771" s="53">
        <f t="shared" si="55"/>
        <v>1767</v>
      </c>
      <c r="B1771" s="128" t="s">
        <v>203</v>
      </c>
      <c r="C1771" s="142" t="s">
        <v>3598</v>
      </c>
      <c r="D1771" s="142" t="s">
        <v>3599</v>
      </c>
      <c r="E1771" s="142" t="s">
        <v>211</v>
      </c>
      <c r="F1771" s="142"/>
      <c r="G1771" s="142">
        <v>1</v>
      </c>
      <c r="H1771" s="180">
        <v>617.67999999999995</v>
      </c>
      <c r="I1771" s="191">
        <v>0.25</v>
      </c>
      <c r="J1771" s="187">
        <f t="shared" si="54"/>
        <v>463.26</v>
      </c>
    </row>
    <row r="1772" spans="1:10" ht="15.75">
      <c r="A1772" s="53">
        <f t="shared" si="55"/>
        <v>1768</v>
      </c>
      <c r="B1772" s="128" t="s">
        <v>203</v>
      </c>
      <c r="C1772" s="142" t="s">
        <v>3600</v>
      </c>
      <c r="D1772" s="142" t="s">
        <v>3601</v>
      </c>
      <c r="E1772" s="142" t="s">
        <v>211</v>
      </c>
      <c r="F1772" s="142"/>
      <c r="G1772" s="142">
        <v>1</v>
      </c>
      <c r="H1772" s="180">
        <v>438.96</v>
      </c>
      <c r="I1772" s="191">
        <v>0.25</v>
      </c>
      <c r="J1772" s="187">
        <f t="shared" si="54"/>
        <v>329.21999999999997</v>
      </c>
    </row>
    <row r="1773" spans="1:10" ht="15.75">
      <c r="A1773" s="53">
        <f t="shared" si="55"/>
        <v>1769</v>
      </c>
      <c r="B1773" s="128" t="s">
        <v>203</v>
      </c>
      <c r="C1773" s="142" t="s">
        <v>3602</v>
      </c>
      <c r="D1773" s="142" t="s">
        <v>3603</v>
      </c>
      <c r="E1773" s="142" t="s">
        <v>211</v>
      </c>
      <c r="F1773" s="142"/>
      <c r="G1773" s="142">
        <v>1</v>
      </c>
      <c r="H1773" s="180">
        <v>617.70000000000005</v>
      </c>
      <c r="I1773" s="191">
        <v>0.25</v>
      </c>
      <c r="J1773" s="187">
        <f t="shared" si="54"/>
        <v>463.27500000000003</v>
      </c>
    </row>
    <row r="1774" spans="1:10" ht="15.75">
      <c r="A1774" s="53">
        <f t="shared" si="55"/>
        <v>1770</v>
      </c>
      <c r="B1774" s="128" t="s">
        <v>203</v>
      </c>
      <c r="C1774" s="142" t="s">
        <v>3604</v>
      </c>
      <c r="D1774" s="142" t="s">
        <v>3605</v>
      </c>
      <c r="E1774" s="142" t="s">
        <v>211</v>
      </c>
      <c r="F1774" s="142"/>
      <c r="G1774" s="142">
        <v>1</v>
      </c>
      <c r="H1774" s="180">
        <v>438.96</v>
      </c>
      <c r="I1774" s="191">
        <v>0.25</v>
      </c>
      <c r="J1774" s="187">
        <f t="shared" si="54"/>
        <v>329.21999999999997</v>
      </c>
    </row>
    <row r="1775" spans="1:10" ht="15.75">
      <c r="A1775" s="53">
        <f t="shared" si="55"/>
        <v>1771</v>
      </c>
      <c r="B1775" s="128" t="s">
        <v>203</v>
      </c>
      <c r="C1775" s="142" t="s">
        <v>3606</v>
      </c>
      <c r="D1775" s="142" t="s">
        <v>3607</v>
      </c>
      <c r="E1775" s="142" t="s">
        <v>211</v>
      </c>
      <c r="F1775" s="142"/>
      <c r="G1775" s="142">
        <v>1</v>
      </c>
      <c r="H1775" s="180">
        <v>617.70000000000005</v>
      </c>
      <c r="I1775" s="191">
        <v>0.25</v>
      </c>
      <c r="J1775" s="187">
        <f t="shared" si="54"/>
        <v>463.27500000000003</v>
      </c>
    </row>
    <row r="1776" spans="1:10" ht="15.75">
      <c r="A1776" s="53">
        <f t="shared" si="55"/>
        <v>1772</v>
      </c>
      <c r="B1776" s="128" t="s">
        <v>203</v>
      </c>
      <c r="C1776" s="142" t="s">
        <v>3608</v>
      </c>
      <c r="D1776" s="142" t="s">
        <v>3609</v>
      </c>
      <c r="E1776" s="142" t="s">
        <v>211</v>
      </c>
      <c r="F1776" s="142"/>
      <c r="G1776" s="142">
        <v>1</v>
      </c>
      <c r="H1776" s="180">
        <v>574.44000000000005</v>
      </c>
      <c r="I1776" s="191">
        <v>0.25</v>
      </c>
      <c r="J1776" s="187">
        <f t="shared" si="54"/>
        <v>430.83000000000004</v>
      </c>
    </row>
    <row r="1777" spans="1:10" ht="15.75">
      <c r="A1777" s="53">
        <f t="shared" si="55"/>
        <v>1773</v>
      </c>
      <c r="B1777" s="128" t="s">
        <v>203</v>
      </c>
      <c r="C1777" s="142" t="s">
        <v>3610</v>
      </c>
      <c r="D1777" s="142" t="s">
        <v>3611</v>
      </c>
      <c r="E1777" s="142" t="s">
        <v>211</v>
      </c>
      <c r="F1777" s="142"/>
      <c r="G1777" s="142">
        <v>1</v>
      </c>
      <c r="H1777" s="180">
        <v>617.70000000000005</v>
      </c>
      <c r="I1777" s="191">
        <v>0.25</v>
      </c>
      <c r="J1777" s="187">
        <f t="shared" si="54"/>
        <v>463.27500000000003</v>
      </c>
    </row>
    <row r="1778" spans="1:10" ht="15.75">
      <c r="A1778" s="53">
        <f t="shared" si="55"/>
        <v>1774</v>
      </c>
      <c r="B1778" s="128" t="s">
        <v>203</v>
      </c>
      <c r="C1778" s="142" t="s">
        <v>3612</v>
      </c>
      <c r="D1778" s="142" t="s">
        <v>3613</v>
      </c>
      <c r="E1778" s="142" t="s">
        <v>211</v>
      </c>
      <c r="F1778" s="142"/>
      <c r="G1778" s="142">
        <v>1</v>
      </c>
      <c r="H1778" s="180">
        <v>45.98</v>
      </c>
      <c r="I1778" s="191">
        <v>0.25</v>
      </c>
      <c r="J1778" s="187">
        <f t="shared" si="54"/>
        <v>34.484999999999999</v>
      </c>
    </row>
    <row r="1779" spans="1:10" ht="15.75">
      <c r="A1779" s="53">
        <f t="shared" si="55"/>
        <v>1775</v>
      </c>
      <c r="B1779" s="128" t="s">
        <v>203</v>
      </c>
      <c r="C1779" s="142" t="s">
        <v>3614</v>
      </c>
      <c r="D1779" s="142" t="s">
        <v>3615</v>
      </c>
      <c r="E1779" s="142" t="s">
        <v>211</v>
      </c>
      <c r="F1779" s="142"/>
      <c r="G1779" s="142">
        <v>1</v>
      </c>
      <c r="H1779" s="180">
        <v>284.79000000000002</v>
      </c>
      <c r="I1779" s="191">
        <v>0.25</v>
      </c>
      <c r="J1779" s="187">
        <f t="shared" si="54"/>
        <v>213.59250000000003</v>
      </c>
    </row>
    <row r="1780" spans="1:10" ht="15.75">
      <c r="A1780" s="53">
        <f t="shared" si="55"/>
        <v>1776</v>
      </c>
      <c r="B1780" s="128" t="s">
        <v>203</v>
      </c>
      <c r="C1780" s="142" t="s">
        <v>3616</v>
      </c>
      <c r="D1780" s="142" t="s">
        <v>3617</v>
      </c>
      <c r="E1780" s="142" t="s">
        <v>211</v>
      </c>
      <c r="F1780" s="142"/>
      <c r="G1780" s="142">
        <v>1</v>
      </c>
      <c r="H1780" s="180">
        <v>220.75</v>
      </c>
      <c r="I1780" s="191">
        <v>0.25</v>
      </c>
      <c r="J1780" s="187">
        <f t="shared" si="54"/>
        <v>165.5625</v>
      </c>
    </row>
    <row r="1781" spans="1:10" ht="15.75">
      <c r="A1781" s="53">
        <f t="shared" si="55"/>
        <v>1777</v>
      </c>
      <c r="B1781" s="128" t="s">
        <v>203</v>
      </c>
      <c r="C1781" s="142" t="s">
        <v>3618</v>
      </c>
      <c r="D1781" s="142" t="s">
        <v>3619</v>
      </c>
      <c r="E1781" s="142" t="s">
        <v>211</v>
      </c>
      <c r="F1781" s="142"/>
      <c r="G1781" s="142">
        <v>1</v>
      </c>
      <c r="H1781" s="180">
        <v>349.23</v>
      </c>
      <c r="I1781" s="191">
        <v>0.25</v>
      </c>
      <c r="J1781" s="187">
        <f t="shared" si="54"/>
        <v>261.92250000000001</v>
      </c>
    </row>
    <row r="1782" spans="1:10" ht="15.75">
      <c r="A1782" s="53">
        <f t="shared" si="55"/>
        <v>1778</v>
      </c>
      <c r="B1782" s="128" t="s">
        <v>203</v>
      </c>
      <c r="C1782" s="142" t="s">
        <v>3620</v>
      </c>
      <c r="D1782" s="142" t="s">
        <v>3621</v>
      </c>
      <c r="E1782" s="142" t="s">
        <v>211</v>
      </c>
      <c r="F1782" s="142"/>
      <c r="G1782" s="142">
        <v>1</v>
      </c>
      <c r="H1782" s="180">
        <v>123.88</v>
      </c>
      <c r="I1782" s="191">
        <v>0.25</v>
      </c>
      <c r="J1782" s="187">
        <f t="shared" si="54"/>
        <v>92.91</v>
      </c>
    </row>
    <row r="1783" spans="1:10" ht="15.75">
      <c r="A1783" s="53">
        <f t="shared" si="55"/>
        <v>1779</v>
      </c>
      <c r="B1783" s="128" t="s">
        <v>203</v>
      </c>
      <c r="C1783" s="142" t="s">
        <v>3622</v>
      </c>
      <c r="D1783" s="142" t="s">
        <v>3623</v>
      </c>
      <c r="E1783" s="142" t="s">
        <v>211</v>
      </c>
      <c r="F1783" s="142"/>
      <c r="G1783" s="142">
        <v>1</v>
      </c>
      <c r="H1783" s="180">
        <v>140.19999999999999</v>
      </c>
      <c r="I1783" s="191">
        <v>0.25</v>
      </c>
      <c r="J1783" s="187">
        <f t="shared" si="54"/>
        <v>105.14999999999999</v>
      </c>
    </row>
    <row r="1784" spans="1:10" ht="15.75">
      <c r="A1784" s="53">
        <f t="shared" si="55"/>
        <v>1780</v>
      </c>
      <c r="B1784" s="128" t="s">
        <v>203</v>
      </c>
      <c r="C1784" s="142" t="s">
        <v>3624</v>
      </c>
      <c r="D1784" s="142" t="s">
        <v>3625</v>
      </c>
      <c r="E1784" s="142" t="s">
        <v>211</v>
      </c>
      <c r="F1784" s="142"/>
      <c r="G1784" s="142">
        <v>1</v>
      </c>
      <c r="H1784" s="180">
        <v>208.25</v>
      </c>
      <c r="I1784" s="191">
        <v>0.25</v>
      </c>
      <c r="J1784" s="187">
        <f t="shared" si="54"/>
        <v>156.1875</v>
      </c>
    </row>
    <row r="1785" spans="1:10" ht="15.75">
      <c r="A1785" s="53">
        <f t="shared" si="55"/>
        <v>1781</v>
      </c>
      <c r="B1785" s="128" t="s">
        <v>203</v>
      </c>
      <c r="C1785" s="142" t="s">
        <v>3626</v>
      </c>
      <c r="D1785" s="142" t="s">
        <v>3627</v>
      </c>
      <c r="E1785" s="142" t="s">
        <v>211</v>
      </c>
      <c r="F1785" s="142"/>
      <c r="G1785" s="142">
        <v>1</v>
      </c>
      <c r="H1785" s="180">
        <v>342.39</v>
      </c>
      <c r="I1785" s="191">
        <v>0.25</v>
      </c>
      <c r="J1785" s="187">
        <f t="shared" si="54"/>
        <v>256.79250000000002</v>
      </c>
    </row>
    <row r="1786" spans="1:10" ht="15.75">
      <c r="A1786" s="53">
        <f t="shared" si="55"/>
        <v>1782</v>
      </c>
      <c r="B1786" s="128" t="s">
        <v>203</v>
      </c>
      <c r="C1786" s="142" t="s">
        <v>3628</v>
      </c>
      <c r="D1786" s="142" t="s">
        <v>3629</v>
      </c>
      <c r="E1786" s="142" t="s">
        <v>211</v>
      </c>
      <c r="F1786" s="142"/>
      <c r="G1786" s="142">
        <v>1</v>
      </c>
      <c r="H1786" s="180">
        <v>347.94</v>
      </c>
      <c r="I1786" s="191">
        <v>0.25</v>
      </c>
      <c r="J1786" s="187">
        <f t="shared" si="54"/>
        <v>260.95499999999998</v>
      </c>
    </row>
    <row r="1787" spans="1:10" ht="15.75">
      <c r="A1787" s="53">
        <f t="shared" si="55"/>
        <v>1783</v>
      </c>
      <c r="B1787" s="128" t="s">
        <v>203</v>
      </c>
      <c r="C1787" s="142" t="s">
        <v>3630</v>
      </c>
      <c r="D1787" s="142" t="s">
        <v>3631</v>
      </c>
      <c r="E1787" s="142" t="s">
        <v>211</v>
      </c>
      <c r="F1787" s="142"/>
      <c r="G1787" s="142">
        <v>1</v>
      </c>
      <c r="H1787" s="180">
        <v>243.25</v>
      </c>
      <c r="I1787" s="191">
        <v>0.25</v>
      </c>
      <c r="J1787" s="187">
        <f t="shared" si="54"/>
        <v>182.4375</v>
      </c>
    </row>
    <row r="1788" spans="1:10" ht="15.75">
      <c r="A1788" s="53">
        <f t="shared" si="55"/>
        <v>1784</v>
      </c>
      <c r="B1788" s="128" t="s">
        <v>203</v>
      </c>
      <c r="C1788" s="142" t="s">
        <v>3632</v>
      </c>
      <c r="D1788" s="142" t="s">
        <v>3633</v>
      </c>
      <c r="E1788" s="142" t="s">
        <v>211</v>
      </c>
      <c r="F1788" s="142"/>
      <c r="G1788" s="142">
        <v>1</v>
      </c>
      <c r="H1788" s="180">
        <v>393.06</v>
      </c>
      <c r="I1788" s="191">
        <v>0.25</v>
      </c>
      <c r="J1788" s="187">
        <f t="shared" si="54"/>
        <v>294.79500000000002</v>
      </c>
    </row>
    <row r="1789" spans="1:10" ht="15.75">
      <c r="A1789" s="53">
        <f t="shared" si="55"/>
        <v>1785</v>
      </c>
      <c r="B1789" s="128" t="s">
        <v>203</v>
      </c>
      <c r="C1789" s="142" t="s">
        <v>3634</v>
      </c>
      <c r="D1789" s="142" t="s">
        <v>3635</v>
      </c>
      <c r="E1789" s="142" t="s">
        <v>211</v>
      </c>
      <c r="F1789" s="142"/>
      <c r="G1789" s="142">
        <v>1</v>
      </c>
      <c r="H1789" s="180">
        <v>393.06</v>
      </c>
      <c r="I1789" s="191">
        <v>0.25</v>
      </c>
      <c r="J1789" s="187">
        <f t="shared" si="54"/>
        <v>294.79500000000002</v>
      </c>
    </row>
    <row r="1790" spans="1:10" ht="15.75">
      <c r="A1790" s="53">
        <f t="shared" si="55"/>
        <v>1786</v>
      </c>
      <c r="B1790" s="128" t="s">
        <v>203</v>
      </c>
      <c r="C1790" s="142" t="s">
        <v>3636</v>
      </c>
      <c r="D1790" s="142" t="s">
        <v>3637</v>
      </c>
      <c r="E1790" s="142" t="s">
        <v>211</v>
      </c>
      <c r="F1790" s="142"/>
      <c r="G1790" s="142">
        <v>1</v>
      </c>
      <c r="H1790" s="180">
        <v>360.98</v>
      </c>
      <c r="I1790" s="191">
        <v>0.25</v>
      </c>
      <c r="J1790" s="187">
        <f t="shared" si="54"/>
        <v>270.73500000000001</v>
      </c>
    </row>
    <row r="1791" spans="1:10" ht="15.75">
      <c r="A1791" s="53">
        <f t="shared" si="55"/>
        <v>1787</v>
      </c>
      <c r="B1791" s="128" t="s">
        <v>203</v>
      </c>
      <c r="C1791" s="142" t="s">
        <v>3638</v>
      </c>
      <c r="D1791" s="142" t="s">
        <v>3639</v>
      </c>
      <c r="E1791" s="142" t="s">
        <v>211</v>
      </c>
      <c r="F1791" s="142"/>
      <c r="G1791" s="142">
        <v>1</v>
      </c>
      <c r="H1791" s="180">
        <v>360.98</v>
      </c>
      <c r="I1791" s="191">
        <v>0.25</v>
      </c>
      <c r="J1791" s="187">
        <f t="shared" si="54"/>
        <v>270.73500000000001</v>
      </c>
    </row>
    <row r="1792" spans="1:10" ht="15.75">
      <c r="A1792" s="53">
        <f t="shared" si="55"/>
        <v>1788</v>
      </c>
      <c r="B1792" s="128" t="s">
        <v>203</v>
      </c>
      <c r="C1792" s="142" t="s">
        <v>3640</v>
      </c>
      <c r="D1792" s="142" t="s">
        <v>3641</v>
      </c>
      <c r="E1792" s="142" t="s">
        <v>211</v>
      </c>
      <c r="F1792" s="142"/>
      <c r="G1792" s="142">
        <v>1</v>
      </c>
      <c r="H1792" s="180">
        <v>365.42</v>
      </c>
      <c r="I1792" s="191">
        <v>0.25</v>
      </c>
      <c r="J1792" s="187">
        <f t="shared" si="54"/>
        <v>274.065</v>
      </c>
    </row>
    <row r="1793" spans="1:10" ht="15.75">
      <c r="A1793" s="53">
        <f t="shared" si="55"/>
        <v>1789</v>
      </c>
      <c r="B1793" s="128" t="s">
        <v>203</v>
      </c>
      <c r="C1793" s="142" t="s">
        <v>3642</v>
      </c>
      <c r="D1793" s="142" t="s">
        <v>3643</v>
      </c>
      <c r="E1793" s="142" t="s">
        <v>211</v>
      </c>
      <c r="F1793" s="142"/>
      <c r="G1793" s="142">
        <v>1</v>
      </c>
      <c r="H1793" s="180">
        <v>365.42</v>
      </c>
      <c r="I1793" s="191">
        <v>0.25</v>
      </c>
      <c r="J1793" s="187">
        <f t="shared" si="54"/>
        <v>274.065</v>
      </c>
    </row>
    <row r="1794" spans="1:10" ht="15.75">
      <c r="A1794" s="53">
        <f t="shared" si="55"/>
        <v>1790</v>
      </c>
      <c r="B1794" s="128" t="s">
        <v>203</v>
      </c>
      <c r="C1794" s="142" t="s">
        <v>3644</v>
      </c>
      <c r="D1794" s="142" t="s">
        <v>3645</v>
      </c>
      <c r="E1794" s="142" t="s">
        <v>211</v>
      </c>
      <c r="F1794" s="142"/>
      <c r="G1794" s="142">
        <v>1</v>
      </c>
      <c r="H1794" s="180">
        <v>437.5</v>
      </c>
      <c r="I1794" s="191">
        <v>0.25</v>
      </c>
      <c r="J1794" s="187">
        <f t="shared" ref="J1794:J1857" si="56">H1794*(1-I1794)</f>
        <v>328.125</v>
      </c>
    </row>
    <row r="1795" spans="1:10" ht="15.75">
      <c r="A1795" s="53">
        <f t="shared" si="55"/>
        <v>1791</v>
      </c>
      <c r="B1795" s="128" t="s">
        <v>203</v>
      </c>
      <c r="C1795" s="142" t="s">
        <v>3646</v>
      </c>
      <c r="D1795" s="142" t="s">
        <v>3647</v>
      </c>
      <c r="E1795" s="142" t="s">
        <v>211</v>
      </c>
      <c r="F1795" s="142"/>
      <c r="G1795" s="142">
        <v>1</v>
      </c>
      <c r="H1795" s="180">
        <v>437.5</v>
      </c>
      <c r="I1795" s="191">
        <v>0.25</v>
      </c>
      <c r="J1795" s="187">
        <f t="shared" si="56"/>
        <v>328.125</v>
      </c>
    </row>
    <row r="1796" spans="1:10" ht="15.75">
      <c r="A1796" s="53">
        <f t="shared" si="55"/>
        <v>1792</v>
      </c>
      <c r="B1796" s="128" t="s">
        <v>203</v>
      </c>
      <c r="C1796" s="142" t="s">
        <v>3648</v>
      </c>
      <c r="D1796" s="142" t="s">
        <v>3649</v>
      </c>
      <c r="E1796" s="142" t="s">
        <v>211</v>
      </c>
      <c r="F1796" s="142"/>
      <c r="G1796" s="142">
        <v>1</v>
      </c>
      <c r="H1796" s="180">
        <v>405.42</v>
      </c>
      <c r="I1796" s="191">
        <v>0.25</v>
      </c>
      <c r="J1796" s="187">
        <f t="shared" si="56"/>
        <v>304.065</v>
      </c>
    </row>
    <row r="1797" spans="1:10" ht="15.75">
      <c r="A1797" s="53">
        <f t="shared" si="55"/>
        <v>1793</v>
      </c>
      <c r="B1797" s="128" t="s">
        <v>203</v>
      </c>
      <c r="C1797" s="142" t="s">
        <v>3650</v>
      </c>
      <c r="D1797" s="142" t="s">
        <v>3651</v>
      </c>
      <c r="E1797" s="142" t="s">
        <v>211</v>
      </c>
      <c r="F1797" s="142"/>
      <c r="G1797" s="142">
        <v>1</v>
      </c>
      <c r="H1797" s="180">
        <v>405.42</v>
      </c>
      <c r="I1797" s="191">
        <v>0.25</v>
      </c>
      <c r="J1797" s="187">
        <f t="shared" si="56"/>
        <v>304.065</v>
      </c>
    </row>
    <row r="1798" spans="1:10" ht="15.75">
      <c r="A1798" s="53">
        <f t="shared" si="55"/>
        <v>1794</v>
      </c>
      <c r="B1798" s="128" t="s">
        <v>203</v>
      </c>
      <c r="C1798" s="142" t="s">
        <v>3652</v>
      </c>
      <c r="D1798" s="142" t="s">
        <v>3653</v>
      </c>
      <c r="E1798" s="142" t="s">
        <v>211</v>
      </c>
      <c r="F1798" s="142"/>
      <c r="G1798" s="142">
        <v>1</v>
      </c>
      <c r="H1798" s="180">
        <v>409.86</v>
      </c>
      <c r="I1798" s="191">
        <v>0.25</v>
      </c>
      <c r="J1798" s="187">
        <f t="shared" si="56"/>
        <v>307.39499999999998</v>
      </c>
    </row>
    <row r="1799" spans="1:10" ht="15.75">
      <c r="A1799" s="53">
        <f t="shared" ref="A1799:A1862" si="57">A1798+1</f>
        <v>1795</v>
      </c>
      <c r="B1799" s="128" t="s">
        <v>203</v>
      </c>
      <c r="C1799" s="142" t="s">
        <v>3654</v>
      </c>
      <c r="D1799" s="142" t="s">
        <v>3655</v>
      </c>
      <c r="E1799" s="142" t="s">
        <v>211</v>
      </c>
      <c r="F1799" s="142"/>
      <c r="G1799" s="142">
        <v>1</v>
      </c>
      <c r="H1799" s="180">
        <v>409.86</v>
      </c>
      <c r="I1799" s="191">
        <v>0.25</v>
      </c>
      <c r="J1799" s="187">
        <f t="shared" si="56"/>
        <v>307.39499999999998</v>
      </c>
    </row>
    <row r="1800" spans="1:10" ht="15.75">
      <c r="A1800" s="53">
        <f t="shared" si="57"/>
        <v>1796</v>
      </c>
      <c r="B1800" s="128" t="s">
        <v>203</v>
      </c>
      <c r="C1800" s="142" t="s">
        <v>3656</v>
      </c>
      <c r="D1800" s="142" t="s">
        <v>3657</v>
      </c>
      <c r="E1800" s="142" t="s">
        <v>211</v>
      </c>
      <c r="F1800" s="142"/>
      <c r="G1800" s="142">
        <v>1</v>
      </c>
      <c r="H1800" s="180">
        <v>350.17</v>
      </c>
      <c r="I1800" s="191">
        <v>0.25</v>
      </c>
      <c r="J1800" s="187">
        <f t="shared" si="56"/>
        <v>262.6275</v>
      </c>
    </row>
    <row r="1801" spans="1:10" ht="15.75">
      <c r="A1801" s="53">
        <f t="shared" si="57"/>
        <v>1797</v>
      </c>
      <c r="B1801" s="128" t="s">
        <v>203</v>
      </c>
      <c r="C1801" s="142" t="s">
        <v>3658</v>
      </c>
      <c r="D1801" s="142" t="s">
        <v>3659</v>
      </c>
      <c r="E1801" s="142" t="s">
        <v>211</v>
      </c>
      <c r="F1801" s="142"/>
      <c r="G1801" s="142">
        <v>1</v>
      </c>
      <c r="H1801" s="180">
        <v>381.28</v>
      </c>
      <c r="I1801" s="191">
        <v>0.25</v>
      </c>
      <c r="J1801" s="187">
        <f t="shared" si="56"/>
        <v>285.95999999999998</v>
      </c>
    </row>
    <row r="1802" spans="1:10" ht="15.75">
      <c r="A1802" s="53">
        <f t="shared" si="57"/>
        <v>1798</v>
      </c>
      <c r="B1802" s="128" t="s">
        <v>203</v>
      </c>
      <c r="C1802" s="142" t="s">
        <v>3660</v>
      </c>
      <c r="D1802" s="142" t="s">
        <v>3661</v>
      </c>
      <c r="E1802" s="142" t="s">
        <v>211</v>
      </c>
      <c r="F1802" s="142"/>
      <c r="G1802" s="142">
        <v>1</v>
      </c>
      <c r="H1802" s="180">
        <v>50.7</v>
      </c>
      <c r="I1802" s="191">
        <v>0.25</v>
      </c>
      <c r="J1802" s="187">
        <f t="shared" si="56"/>
        <v>38.025000000000006</v>
      </c>
    </row>
    <row r="1803" spans="1:10" ht="15.75">
      <c r="A1803" s="53">
        <f t="shared" si="57"/>
        <v>1799</v>
      </c>
      <c r="B1803" s="128" t="s">
        <v>203</v>
      </c>
      <c r="C1803" s="142" t="s">
        <v>3662</v>
      </c>
      <c r="D1803" s="142" t="s">
        <v>3663</v>
      </c>
      <c r="E1803" s="142" t="s">
        <v>211</v>
      </c>
      <c r="F1803" s="142"/>
      <c r="G1803" s="142">
        <v>1</v>
      </c>
      <c r="H1803" s="180">
        <v>120.87</v>
      </c>
      <c r="I1803" s="191">
        <v>0.25</v>
      </c>
      <c r="J1803" s="187">
        <f t="shared" si="56"/>
        <v>90.652500000000003</v>
      </c>
    </row>
    <row r="1804" spans="1:10" ht="15.75">
      <c r="A1804" s="53">
        <f t="shared" si="57"/>
        <v>1800</v>
      </c>
      <c r="B1804" s="128" t="s">
        <v>203</v>
      </c>
      <c r="C1804" s="142" t="s">
        <v>3664</v>
      </c>
      <c r="D1804" s="142" t="s">
        <v>3665</v>
      </c>
      <c r="E1804" s="142" t="s">
        <v>211</v>
      </c>
      <c r="F1804" s="142"/>
      <c r="G1804" s="142">
        <v>1</v>
      </c>
      <c r="H1804" s="180">
        <v>126.56</v>
      </c>
      <c r="I1804" s="191">
        <v>0.25</v>
      </c>
      <c r="J1804" s="187">
        <f t="shared" si="56"/>
        <v>94.92</v>
      </c>
    </row>
    <row r="1805" spans="1:10" ht="15.75">
      <c r="A1805" s="53">
        <f t="shared" si="57"/>
        <v>1801</v>
      </c>
      <c r="B1805" s="128" t="s">
        <v>203</v>
      </c>
      <c r="C1805" s="142" t="s">
        <v>3666</v>
      </c>
      <c r="D1805" s="142" t="s">
        <v>3667</v>
      </c>
      <c r="E1805" s="142" t="s">
        <v>211</v>
      </c>
      <c r="F1805" s="142"/>
      <c r="G1805" s="142">
        <v>1</v>
      </c>
      <c r="H1805" s="180">
        <v>206.17</v>
      </c>
      <c r="I1805" s="191">
        <v>0.25</v>
      </c>
      <c r="J1805" s="187">
        <f t="shared" si="56"/>
        <v>154.6275</v>
      </c>
    </row>
    <row r="1806" spans="1:10" ht="15.75">
      <c r="A1806" s="53">
        <f t="shared" si="57"/>
        <v>1802</v>
      </c>
      <c r="B1806" s="128" t="s">
        <v>203</v>
      </c>
      <c r="C1806" s="142" t="s">
        <v>3668</v>
      </c>
      <c r="D1806" s="142" t="s">
        <v>3669</v>
      </c>
      <c r="E1806" s="142" t="s">
        <v>211</v>
      </c>
      <c r="F1806" s="142"/>
      <c r="G1806" s="142">
        <v>1</v>
      </c>
      <c r="H1806" s="180">
        <v>101.05</v>
      </c>
      <c r="I1806" s="191">
        <v>0.25</v>
      </c>
      <c r="J1806" s="187">
        <f t="shared" si="56"/>
        <v>75.787499999999994</v>
      </c>
    </row>
    <row r="1807" spans="1:10" ht="15.75">
      <c r="A1807" s="53">
        <f t="shared" si="57"/>
        <v>1803</v>
      </c>
      <c r="B1807" s="128" t="s">
        <v>203</v>
      </c>
      <c r="C1807" s="142" t="s">
        <v>3670</v>
      </c>
      <c r="D1807" s="142" t="s">
        <v>3671</v>
      </c>
      <c r="E1807" s="142" t="s">
        <v>211</v>
      </c>
      <c r="F1807" s="142"/>
      <c r="G1807" s="142">
        <v>1</v>
      </c>
      <c r="H1807" s="180">
        <v>116.32</v>
      </c>
      <c r="I1807" s="191">
        <v>0.25</v>
      </c>
      <c r="J1807" s="187">
        <f t="shared" si="56"/>
        <v>87.24</v>
      </c>
    </row>
    <row r="1808" spans="1:10" ht="15.75">
      <c r="A1808" s="53">
        <f t="shared" si="57"/>
        <v>1804</v>
      </c>
      <c r="B1808" s="128" t="s">
        <v>203</v>
      </c>
      <c r="C1808" s="142" t="s">
        <v>3672</v>
      </c>
      <c r="D1808" s="142" t="s">
        <v>3673</v>
      </c>
      <c r="E1808" s="142" t="s">
        <v>211</v>
      </c>
      <c r="F1808" s="142"/>
      <c r="G1808" s="142">
        <v>1</v>
      </c>
      <c r="H1808" s="180">
        <v>78.239999999999995</v>
      </c>
      <c r="I1808" s="191">
        <v>0.25</v>
      </c>
      <c r="J1808" s="187">
        <f t="shared" si="56"/>
        <v>58.679999999999993</v>
      </c>
    </row>
    <row r="1809" spans="1:10" ht="15.75">
      <c r="A1809" s="53">
        <f t="shared" si="57"/>
        <v>1805</v>
      </c>
      <c r="B1809" s="128" t="s">
        <v>203</v>
      </c>
      <c r="C1809" s="142" t="s">
        <v>3674</v>
      </c>
      <c r="D1809" s="142" t="s">
        <v>3675</v>
      </c>
      <c r="E1809" s="142" t="s">
        <v>211</v>
      </c>
      <c r="F1809" s="142"/>
      <c r="G1809" s="142">
        <v>1</v>
      </c>
      <c r="H1809" s="180">
        <v>232.83</v>
      </c>
      <c r="I1809" s="191">
        <v>0.25</v>
      </c>
      <c r="J1809" s="187">
        <f t="shared" si="56"/>
        <v>174.6225</v>
      </c>
    </row>
    <row r="1810" spans="1:10" ht="15.75">
      <c r="A1810" s="53">
        <f t="shared" si="57"/>
        <v>1806</v>
      </c>
      <c r="B1810" s="128" t="s">
        <v>203</v>
      </c>
      <c r="C1810" s="142" t="s">
        <v>3676</v>
      </c>
      <c r="D1810" s="142" t="s">
        <v>3677</v>
      </c>
      <c r="E1810" s="142" t="s">
        <v>211</v>
      </c>
      <c r="F1810" s="142"/>
      <c r="G1810" s="142">
        <v>1</v>
      </c>
      <c r="H1810" s="180">
        <v>73.569999999999993</v>
      </c>
      <c r="I1810" s="191">
        <v>0.25</v>
      </c>
      <c r="J1810" s="187">
        <f t="shared" si="56"/>
        <v>55.177499999999995</v>
      </c>
    </row>
    <row r="1811" spans="1:10" ht="15.75">
      <c r="A1811" s="53">
        <f t="shared" si="57"/>
        <v>1807</v>
      </c>
      <c r="B1811" s="128" t="s">
        <v>203</v>
      </c>
      <c r="C1811" s="142" t="s">
        <v>3678</v>
      </c>
      <c r="D1811" s="142" t="s">
        <v>3679</v>
      </c>
      <c r="E1811" s="142" t="s">
        <v>211</v>
      </c>
      <c r="F1811" s="142"/>
      <c r="G1811" s="142">
        <v>1</v>
      </c>
      <c r="H1811" s="180">
        <v>238.83</v>
      </c>
      <c r="I1811" s="191">
        <v>0.25</v>
      </c>
      <c r="J1811" s="187">
        <f t="shared" si="56"/>
        <v>179.1225</v>
      </c>
    </row>
    <row r="1812" spans="1:10" ht="15.75">
      <c r="A1812" s="53">
        <f t="shared" si="57"/>
        <v>1808</v>
      </c>
      <c r="B1812" s="128" t="s">
        <v>203</v>
      </c>
      <c r="C1812" s="142" t="s">
        <v>3680</v>
      </c>
      <c r="D1812" s="142" t="s">
        <v>3681</v>
      </c>
      <c r="E1812" s="142" t="s">
        <v>211</v>
      </c>
      <c r="F1812" s="142"/>
      <c r="G1812" s="142">
        <v>1</v>
      </c>
      <c r="H1812" s="180">
        <v>108.57</v>
      </c>
      <c r="I1812" s="191">
        <v>0.25</v>
      </c>
      <c r="J1812" s="187">
        <f t="shared" si="56"/>
        <v>81.427499999999995</v>
      </c>
    </row>
    <row r="1813" spans="1:10" ht="15.75">
      <c r="A1813" s="53">
        <f t="shared" si="57"/>
        <v>1809</v>
      </c>
      <c r="B1813" s="128" t="s">
        <v>203</v>
      </c>
      <c r="C1813" s="142" t="s">
        <v>3682</v>
      </c>
      <c r="D1813" s="142" t="s">
        <v>3683</v>
      </c>
      <c r="E1813" s="142" t="s">
        <v>211</v>
      </c>
      <c r="F1813" s="142"/>
      <c r="G1813" s="142">
        <v>1</v>
      </c>
      <c r="H1813" s="180">
        <v>246.83</v>
      </c>
      <c r="I1813" s="191">
        <v>0.25</v>
      </c>
      <c r="J1813" s="187">
        <f t="shared" si="56"/>
        <v>185.1225</v>
      </c>
    </row>
    <row r="1814" spans="1:10" ht="15.75">
      <c r="A1814" s="53">
        <f t="shared" si="57"/>
        <v>1810</v>
      </c>
      <c r="B1814" s="128" t="s">
        <v>203</v>
      </c>
      <c r="C1814" s="142" t="s">
        <v>3684</v>
      </c>
      <c r="D1814" s="142" t="s">
        <v>3685</v>
      </c>
      <c r="E1814" s="142" t="s">
        <v>211</v>
      </c>
      <c r="F1814" s="142"/>
      <c r="G1814" s="142">
        <v>1</v>
      </c>
      <c r="H1814" s="180">
        <v>142.1</v>
      </c>
      <c r="I1814" s="191">
        <v>0.25</v>
      </c>
      <c r="J1814" s="187">
        <f t="shared" si="56"/>
        <v>106.57499999999999</v>
      </c>
    </row>
    <row r="1815" spans="1:10" ht="15.75">
      <c r="A1815" s="53">
        <f t="shared" si="57"/>
        <v>1811</v>
      </c>
      <c r="B1815" s="128" t="s">
        <v>203</v>
      </c>
      <c r="C1815" s="142" t="s">
        <v>3686</v>
      </c>
      <c r="D1815" s="142" t="s">
        <v>3687</v>
      </c>
      <c r="E1815" s="142" t="s">
        <v>211</v>
      </c>
      <c r="F1815" s="142"/>
      <c r="G1815" s="142">
        <v>1</v>
      </c>
      <c r="H1815" s="180">
        <v>309.06</v>
      </c>
      <c r="I1815" s="191">
        <v>0.25</v>
      </c>
      <c r="J1815" s="187">
        <f t="shared" si="56"/>
        <v>231.79500000000002</v>
      </c>
    </row>
    <row r="1816" spans="1:10" ht="15.75">
      <c r="A1816" s="53">
        <f t="shared" si="57"/>
        <v>1812</v>
      </c>
      <c r="B1816" s="128" t="s">
        <v>203</v>
      </c>
      <c r="C1816" s="142" t="s">
        <v>3688</v>
      </c>
      <c r="D1816" s="142" t="s">
        <v>3689</v>
      </c>
      <c r="E1816" s="142" t="s">
        <v>211</v>
      </c>
      <c r="F1816" s="142"/>
      <c r="G1816" s="142">
        <v>1</v>
      </c>
      <c r="H1816" s="180">
        <v>169.17</v>
      </c>
      <c r="I1816" s="191">
        <v>0.25</v>
      </c>
      <c r="J1816" s="187">
        <f t="shared" si="56"/>
        <v>126.8775</v>
      </c>
    </row>
    <row r="1817" spans="1:10" ht="15.75">
      <c r="A1817" s="53">
        <f t="shared" si="57"/>
        <v>1813</v>
      </c>
      <c r="B1817" s="128" t="s">
        <v>203</v>
      </c>
      <c r="C1817" s="142" t="s">
        <v>3690</v>
      </c>
      <c r="D1817" s="142" t="s">
        <v>3691</v>
      </c>
      <c r="E1817" s="142" t="s">
        <v>211</v>
      </c>
      <c r="F1817" s="142"/>
      <c r="G1817" s="142">
        <v>1</v>
      </c>
      <c r="H1817" s="180">
        <v>335.72</v>
      </c>
      <c r="I1817" s="191">
        <v>0.25</v>
      </c>
      <c r="J1817" s="187">
        <f t="shared" si="56"/>
        <v>251.79000000000002</v>
      </c>
    </row>
    <row r="1818" spans="1:10" ht="15.75">
      <c r="A1818" s="53">
        <f t="shared" si="57"/>
        <v>1814</v>
      </c>
      <c r="B1818" s="128" t="s">
        <v>203</v>
      </c>
      <c r="C1818" s="142" t="s">
        <v>3692</v>
      </c>
      <c r="D1818" s="142" t="s">
        <v>3693</v>
      </c>
      <c r="E1818" s="142" t="s">
        <v>211</v>
      </c>
      <c r="F1818" s="142"/>
      <c r="G1818" s="142">
        <v>1</v>
      </c>
      <c r="H1818" s="180">
        <v>8.75</v>
      </c>
      <c r="I1818" s="191">
        <v>0.25</v>
      </c>
      <c r="J1818" s="187">
        <f t="shared" si="56"/>
        <v>6.5625</v>
      </c>
    </row>
    <row r="1819" spans="1:10" ht="15.75">
      <c r="A1819" s="53">
        <f t="shared" si="57"/>
        <v>1815</v>
      </c>
      <c r="B1819" s="128" t="s">
        <v>203</v>
      </c>
      <c r="C1819" s="142" t="s">
        <v>3694</v>
      </c>
      <c r="D1819" s="142" t="s">
        <v>3695</v>
      </c>
      <c r="E1819" s="142" t="s">
        <v>211</v>
      </c>
      <c r="F1819" s="142"/>
      <c r="G1819" s="142">
        <v>1</v>
      </c>
      <c r="H1819" s="180">
        <v>46.56</v>
      </c>
      <c r="I1819" s="191">
        <v>0.25</v>
      </c>
      <c r="J1819" s="187">
        <f t="shared" si="56"/>
        <v>34.92</v>
      </c>
    </row>
    <row r="1820" spans="1:10" ht="15.75">
      <c r="A1820" s="53">
        <f t="shared" si="57"/>
        <v>1816</v>
      </c>
      <c r="B1820" s="128" t="s">
        <v>203</v>
      </c>
      <c r="C1820" s="142" t="s">
        <v>3696</v>
      </c>
      <c r="D1820" s="142" t="s">
        <v>3697</v>
      </c>
      <c r="E1820" s="142" t="s">
        <v>211</v>
      </c>
      <c r="F1820" s="142"/>
      <c r="G1820" s="142">
        <v>1</v>
      </c>
      <c r="H1820" s="180">
        <v>2.8</v>
      </c>
      <c r="I1820" s="191">
        <v>0.25</v>
      </c>
      <c r="J1820" s="187">
        <f t="shared" si="56"/>
        <v>2.0999999999999996</v>
      </c>
    </row>
    <row r="1821" spans="1:10" ht="15.75">
      <c r="A1821" s="53">
        <f t="shared" si="57"/>
        <v>1817</v>
      </c>
      <c r="B1821" s="128" t="s">
        <v>203</v>
      </c>
      <c r="C1821" s="142" t="s">
        <v>3698</v>
      </c>
      <c r="D1821" s="142" t="s">
        <v>3699</v>
      </c>
      <c r="E1821" s="142" t="s">
        <v>211</v>
      </c>
      <c r="F1821" s="142"/>
      <c r="G1821" s="142">
        <v>1</v>
      </c>
      <c r="H1821" s="180">
        <v>7</v>
      </c>
      <c r="I1821" s="191">
        <v>0.25</v>
      </c>
      <c r="J1821" s="187">
        <f t="shared" si="56"/>
        <v>5.25</v>
      </c>
    </row>
    <row r="1822" spans="1:10" ht="15.75">
      <c r="A1822" s="53">
        <f t="shared" si="57"/>
        <v>1818</v>
      </c>
      <c r="B1822" s="128" t="s">
        <v>203</v>
      </c>
      <c r="C1822" s="142" t="s">
        <v>3700</v>
      </c>
      <c r="D1822" s="142" t="s">
        <v>3701</v>
      </c>
      <c r="E1822" s="142" t="s">
        <v>211</v>
      </c>
      <c r="F1822" s="142"/>
      <c r="G1822" s="142">
        <v>1</v>
      </c>
      <c r="H1822" s="180">
        <v>9.33</v>
      </c>
      <c r="I1822" s="191">
        <v>0.25</v>
      </c>
      <c r="J1822" s="187">
        <f t="shared" si="56"/>
        <v>6.9975000000000005</v>
      </c>
    </row>
    <row r="1823" spans="1:10" ht="15.75">
      <c r="A1823" s="53">
        <f t="shared" si="57"/>
        <v>1819</v>
      </c>
      <c r="B1823" s="128" t="s">
        <v>203</v>
      </c>
      <c r="C1823" s="142" t="s">
        <v>3702</v>
      </c>
      <c r="D1823" s="142" t="s">
        <v>3703</v>
      </c>
      <c r="E1823" s="142" t="s">
        <v>211</v>
      </c>
      <c r="F1823" s="142"/>
      <c r="G1823" s="142">
        <v>1</v>
      </c>
      <c r="H1823" s="180">
        <v>540.54</v>
      </c>
      <c r="I1823" s="191">
        <v>0.25</v>
      </c>
      <c r="J1823" s="187">
        <f t="shared" si="56"/>
        <v>405.40499999999997</v>
      </c>
    </row>
    <row r="1824" spans="1:10" ht="15.75">
      <c r="A1824" s="53">
        <f t="shared" si="57"/>
        <v>1820</v>
      </c>
      <c r="B1824" s="128" t="s">
        <v>203</v>
      </c>
      <c r="C1824" s="142" t="s">
        <v>3704</v>
      </c>
      <c r="D1824" s="142" t="s">
        <v>3705</v>
      </c>
      <c r="E1824" s="142" t="s">
        <v>211</v>
      </c>
      <c r="F1824" s="142"/>
      <c r="G1824" s="142">
        <v>1</v>
      </c>
      <c r="H1824" s="180">
        <v>298.52999999999997</v>
      </c>
      <c r="I1824" s="191">
        <v>0.25</v>
      </c>
      <c r="J1824" s="187">
        <f t="shared" si="56"/>
        <v>223.89749999999998</v>
      </c>
    </row>
    <row r="1825" spans="1:10" ht="15.75">
      <c r="A1825" s="53">
        <f t="shared" si="57"/>
        <v>1821</v>
      </c>
      <c r="B1825" s="128" t="s">
        <v>203</v>
      </c>
      <c r="C1825" s="142" t="s">
        <v>3706</v>
      </c>
      <c r="D1825" s="142" t="s">
        <v>3707</v>
      </c>
      <c r="E1825" s="142" t="s">
        <v>211</v>
      </c>
      <c r="F1825" s="142"/>
      <c r="G1825" s="142">
        <v>1</v>
      </c>
      <c r="H1825" s="180">
        <v>385.5</v>
      </c>
      <c r="I1825" s="191">
        <v>0.25</v>
      </c>
      <c r="J1825" s="187">
        <f t="shared" si="56"/>
        <v>289.125</v>
      </c>
    </row>
    <row r="1826" spans="1:10" ht="15.75">
      <c r="A1826" s="53">
        <f t="shared" si="57"/>
        <v>1822</v>
      </c>
      <c r="B1826" s="128" t="s">
        <v>203</v>
      </c>
      <c r="C1826" s="142" t="s">
        <v>3708</v>
      </c>
      <c r="D1826" s="142" t="s">
        <v>3709</v>
      </c>
      <c r="E1826" s="142" t="s">
        <v>211</v>
      </c>
      <c r="F1826" s="142"/>
      <c r="G1826" s="142">
        <v>1</v>
      </c>
      <c r="H1826" s="180">
        <v>64.17</v>
      </c>
      <c r="I1826" s="191">
        <v>0.25</v>
      </c>
      <c r="J1826" s="187">
        <f t="shared" si="56"/>
        <v>48.127499999999998</v>
      </c>
    </row>
    <row r="1827" spans="1:10" ht="15.75">
      <c r="A1827" s="53">
        <f t="shared" si="57"/>
        <v>1823</v>
      </c>
      <c r="B1827" s="128" t="s">
        <v>203</v>
      </c>
      <c r="C1827" s="142" t="s">
        <v>3710</v>
      </c>
      <c r="D1827" s="142" t="s">
        <v>3711</v>
      </c>
      <c r="E1827" s="142" t="s">
        <v>211</v>
      </c>
      <c r="F1827" s="142"/>
      <c r="G1827" s="142">
        <v>1</v>
      </c>
      <c r="H1827" s="180">
        <v>70.17</v>
      </c>
      <c r="I1827" s="191">
        <v>0.25</v>
      </c>
      <c r="J1827" s="187">
        <f t="shared" si="56"/>
        <v>52.627499999999998</v>
      </c>
    </row>
    <row r="1828" spans="1:10" ht="15.75">
      <c r="A1828" s="53">
        <f t="shared" si="57"/>
        <v>1824</v>
      </c>
      <c r="B1828" s="128" t="s">
        <v>203</v>
      </c>
      <c r="C1828" s="142" t="s">
        <v>3712</v>
      </c>
      <c r="D1828" s="142" t="s">
        <v>3713</v>
      </c>
      <c r="E1828" s="142" t="s">
        <v>211</v>
      </c>
      <c r="F1828" s="142"/>
      <c r="G1828" s="142">
        <v>1</v>
      </c>
      <c r="H1828" s="180">
        <v>153.85</v>
      </c>
      <c r="I1828" s="191">
        <v>0.25</v>
      </c>
      <c r="J1828" s="187">
        <f t="shared" si="56"/>
        <v>115.38749999999999</v>
      </c>
    </row>
    <row r="1829" spans="1:10" ht="15.75">
      <c r="A1829" s="53">
        <f t="shared" si="57"/>
        <v>1825</v>
      </c>
      <c r="B1829" s="128" t="s">
        <v>203</v>
      </c>
      <c r="C1829" s="142" t="s">
        <v>3714</v>
      </c>
      <c r="D1829" s="142" t="s">
        <v>3715</v>
      </c>
      <c r="E1829" s="142" t="s">
        <v>211</v>
      </c>
      <c r="F1829" s="142"/>
      <c r="G1829" s="142">
        <v>1</v>
      </c>
      <c r="H1829" s="180">
        <v>49</v>
      </c>
      <c r="I1829" s="191">
        <v>0.25</v>
      </c>
      <c r="J1829" s="187">
        <f t="shared" si="56"/>
        <v>36.75</v>
      </c>
    </row>
    <row r="1830" spans="1:10" ht="15.75">
      <c r="A1830" s="53">
        <f t="shared" si="57"/>
        <v>1826</v>
      </c>
      <c r="B1830" s="128" t="s">
        <v>203</v>
      </c>
      <c r="C1830" s="142" t="s">
        <v>3716</v>
      </c>
      <c r="D1830" s="142" t="s">
        <v>3717</v>
      </c>
      <c r="E1830" s="142" t="s">
        <v>211</v>
      </c>
      <c r="F1830" s="142"/>
      <c r="G1830" s="142">
        <v>1</v>
      </c>
      <c r="H1830" s="180">
        <v>594.27</v>
      </c>
      <c r="I1830" s="191">
        <v>0.25</v>
      </c>
      <c r="J1830" s="187">
        <f t="shared" si="56"/>
        <v>445.70249999999999</v>
      </c>
    </row>
    <row r="1831" spans="1:10" ht="15.75">
      <c r="A1831" s="53">
        <f t="shared" si="57"/>
        <v>1827</v>
      </c>
      <c r="B1831" s="128" t="s">
        <v>203</v>
      </c>
      <c r="C1831" s="142" t="s">
        <v>3718</v>
      </c>
      <c r="D1831" s="142" t="s">
        <v>3719</v>
      </c>
      <c r="E1831" s="142" t="s">
        <v>211</v>
      </c>
      <c r="F1831" s="142"/>
      <c r="G1831" s="142">
        <v>1</v>
      </c>
      <c r="H1831" s="180">
        <v>594.27</v>
      </c>
      <c r="I1831" s="191">
        <v>0.25</v>
      </c>
      <c r="J1831" s="187">
        <f t="shared" si="56"/>
        <v>445.70249999999999</v>
      </c>
    </row>
    <row r="1832" spans="1:10" ht="15.75">
      <c r="A1832" s="53">
        <f t="shared" si="57"/>
        <v>1828</v>
      </c>
      <c r="B1832" s="128" t="s">
        <v>203</v>
      </c>
      <c r="C1832" s="142" t="s">
        <v>3720</v>
      </c>
      <c r="D1832" s="142" t="s">
        <v>3721</v>
      </c>
      <c r="E1832" s="142" t="s">
        <v>211</v>
      </c>
      <c r="F1832" s="142"/>
      <c r="G1832" s="142">
        <v>1</v>
      </c>
      <c r="H1832" s="180">
        <v>604.98</v>
      </c>
      <c r="I1832" s="191">
        <v>0.25</v>
      </c>
      <c r="J1832" s="187">
        <f t="shared" si="56"/>
        <v>453.73500000000001</v>
      </c>
    </row>
    <row r="1833" spans="1:10" ht="15.75">
      <c r="A1833" s="53">
        <f t="shared" si="57"/>
        <v>1829</v>
      </c>
      <c r="B1833" s="128" t="s">
        <v>203</v>
      </c>
      <c r="C1833" s="142" t="s">
        <v>3722</v>
      </c>
      <c r="D1833" s="142" t="s">
        <v>3723</v>
      </c>
      <c r="E1833" s="142" t="s">
        <v>211</v>
      </c>
      <c r="F1833" s="142"/>
      <c r="G1833" s="142">
        <v>1</v>
      </c>
      <c r="H1833" s="180">
        <v>50.17</v>
      </c>
      <c r="I1833" s="191">
        <v>0.25</v>
      </c>
      <c r="J1833" s="187">
        <f t="shared" si="56"/>
        <v>37.627499999999998</v>
      </c>
    </row>
    <row r="1834" spans="1:10" ht="15.75">
      <c r="A1834" s="53">
        <f t="shared" si="57"/>
        <v>1830</v>
      </c>
      <c r="B1834" s="128" t="s">
        <v>203</v>
      </c>
      <c r="C1834" s="142" t="s">
        <v>3724</v>
      </c>
      <c r="D1834" s="142" t="s">
        <v>3725</v>
      </c>
      <c r="E1834" s="142" t="s">
        <v>211</v>
      </c>
      <c r="F1834" s="142"/>
      <c r="G1834" s="142">
        <v>1</v>
      </c>
      <c r="H1834" s="180">
        <v>50.17</v>
      </c>
      <c r="I1834" s="191">
        <v>0.25</v>
      </c>
      <c r="J1834" s="187">
        <f t="shared" si="56"/>
        <v>37.627499999999998</v>
      </c>
    </row>
    <row r="1835" spans="1:10" ht="15.75">
      <c r="A1835" s="53">
        <f t="shared" si="57"/>
        <v>1831</v>
      </c>
      <c r="B1835" s="128" t="s">
        <v>203</v>
      </c>
      <c r="C1835" s="142" t="s">
        <v>3726</v>
      </c>
      <c r="D1835" s="142" t="s">
        <v>3727</v>
      </c>
      <c r="E1835" s="142" t="s">
        <v>211</v>
      </c>
      <c r="F1835" s="142"/>
      <c r="G1835" s="142">
        <v>1</v>
      </c>
      <c r="H1835" s="180">
        <v>115.5</v>
      </c>
      <c r="I1835" s="191">
        <v>0.25</v>
      </c>
      <c r="J1835" s="187">
        <f t="shared" si="56"/>
        <v>86.625</v>
      </c>
    </row>
    <row r="1836" spans="1:10" ht="15.75">
      <c r="A1836" s="53">
        <f t="shared" si="57"/>
        <v>1832</v>
      </c>
      <c r="B1836" s="128" t="s">
        <v>203</v>
      </c>
      <c r="C1836" s="142" t="s">
        <v>3728</v>
      </c>
      <c r="D1836" s="142" t="s">
        <v>3729</v>
      </c>
      <c r="E1836" s="142" t="s">
        <v>211</v>
      </c>
      <c r="F1836" s="142"/>
      <c r="G1836" s="142">
        <v>1</v>
      </c>
      <c r="H1836" s="180">
        <v>68.599999999999994</v>
      </c>
      <c r="I1836" s="191">
        <v>0.25</v>
      </c>
      <c r="J1836" s="187">
        <f t="shared" si="56"/>
        <v>51.449999999999996</v>
      </c>
    </row>
    <row r="1837" spans="1:10" ht="15.75">
      <c r="A1837" s="53">
        <f t="shared" si="57"/>
        <v>1833</v>
      </c>
      <c r="B1837" s="128" t="s">
        <v>203</v>
      </c>
      <c r="C1837" s="142" t="s">
        <v>3730</v>
      </c>
      <c r="D1837" s="142" t="s">
        <v>3731</v>
      </c>
      <c r="E1837" s="142" t="s">
        <v>211</v>
      </c>
      <c r="F1837" s="142"/>
      <c r="G1837" s="142">
        <v>1</v>
      </c>
      <c r="H1837" s="180">
        <v>158.09</v>
      </c>
      <c r="I1837" s="191">
        <v>0.25</v>
      </c>
      <c r="J1837" s="187">
        <f t="shared" si="56"/>
        <v>118.5675</v>
      </c>
    </row>
    <row r="1838" spans="1:10" ht="15.75">
      <c r="A1838" s="53">
        <f t="shared" si="57"/>
        <v>1834</v>
      </c>
      <c r="B1838" s="128" t="s">
        <v>203</v>
      </c>
      <c r="C1838" s="142" t="s">
        <v>3732</v>
      </c>
      <c r="D1838" s="142" t="s">
        <v>3733</v>
      </c>
      <c r="E1838" s="142" t="s">
        <v>211</v>
      </c>
      <c r="F1838" s="142"/>
      <c r="G1838" s="142">
        <v>1</v>
      </c>
      <c r="H1838" s="180">
        <v>183.75</v>
      </c>
      <c r="I1838" s="191">
        <v>0.25</v>
      </c>
      <c r="J1838" s="187">
        <f t="shared" si="56"/>
        <v>137.8125</v>
      </c>
    </row>
    <row r="1839" spans="1:10" ht="15.75">
      <c r="A1839" s="53">
        <f t="shared" si="57"/>
        <v>1835</v>
      </c>
      <c r="B1839" s="128" t="s">
        <v>203</v>
      </c>
      <c r="C1839" s="142" t="s">
        <v>3734</v>
      </c>
      <c r="D1839" s="142" t="s">
        <v>3735</v>
      </c>
      <c r="E1839" s="142" t="s">
        <v>211</v>
      </c>
      <c r="F1839" s="142"/>
      <c r="G1839" s="142">
        <v>1</v>
      </c>
      <c r="H1839" s="180">
        <v>252</v>
      </c>
      <c r="I1839" s="191">
        <v>0.25</v>
      </c>
      <c r="J1839" s="187">
        <f t="shared" si="56"/>
        <v>189</v>
      </c>
    </row>
    <row r="1840" spans="1:10" ht="15.75">
      <c r="A1840" s="53">
        <f t="shared" si="57"/>
        <v>1836</v>
      </c>
      <c r="B1840" s="128" t="s">
        <v>203</v>
      </c>
      <c r="C1840" s="142" t="s">
        <v>3736</v>
      </c>
      <c r="D1840" s="142" t="s">
        <v>3737</v>
      </c>
      <c r="E1840" s="142" t="s">
        <v>211</v>
      </c>
      <c r="F1840" s="142"/>
      <c r="G1840" s="142">
        <v>1</v>
      </c>
      <c r="H1840" s="180">
        <v>80.5</v>
      </c>
      <c r="I1840" s="191">
        <v>0.25</v>
      </c>
      <c r="J1840" s="187">
        <f t="shared" si="56"/>
        <v>60.375</v>
      </c>
    </row>
    <row r="1841" spans="1:10" ht="15.75">
      <c r="A1841" s="53">
        <f t="shared" si="57"/>
        <v>1837</v>
      </c>
      <c r="B1841" s="128" t="s">
        <v>203</v>
      </c>
      <c r="C1841" s="142" t="s">
        <v>3738</v>
      </c>
      <c r="D1841" s="142" t="s">
        <v>3739</v>
      </c>
      <c r="E1841" s="142" t="s">
        <v>211</v>
      </c>
      <c r="F1841" s="142"/>
      <c r="G1841" s="142">
        <v>1</v>
      </c>
      <c r="H1841" s="180">
        <v>49</v>
      </c>
      <c r="I1841" s="191">
        <v>0.25</v>
      </c>
      <c r="J1841" s="187">
        <f t="shared" si="56"/>
        <v>36.75</v>
      </c>
    </row>
    <row r="1842" spans="1:10" ht="15.75">
      <c r="A1842" s="53">
        <f t="shared" si="57"/>
        <v>1838</v>
      </c>
      <c r="B1842" s="128" t="s">
        <v>203</v>
      </c>
      <c r="C1842" s="142" t="s">
        <v>3740</v>
      </c>
      <c r="D1842" s="142" t="s">
        <v>3741</v>
      </c>
      <c r="E1842" s="142" t="s">
        <v>211</v>
      </c>
      <c r="F1842" s="142"/>
      <c r="G1842" s="142">
        <v>1</v>
      </c>
      <c r="H1842" s="180">
        <v>115.5</v>
      </c>
      <c r="I1842" s="191">
        <v>0.25</v>
      </c>
      <c r="J1842" s="187">
        <f t="shared" si="56"/>
        <v>86.625</v>
      </c>
    </row>
    <row r="1843" spans="1:10" ht="15.75">
      <c r="A1843" s="53">
        <f t="shared" si="57"/>
        <v>1839</v>
      </c>
      <c r="B1843" s="128" t="s">
        <v>203</v>
      </c>
      <c r="C1843" s="142" t="s">
        <v>3742</v>
      </c>
      <c r="D1843" s="142" t="s">
        <v>3743</v>
      </c>
      <c r="E1843" s="142" t="s">
        <v>211</v>
      </c>
      <c r="F1843" s="142"/>
      <c r="G1843" s="142">
        <v>1</v>
      </c>
      <c r="H1843" s="180">
        <v>56</v>
      </c>
      <c r="I1843" s="191">
        <v>0.25</v>
      </c>
      <c r="J1843" s="187">
        <f t="shared" si="56"/>
        <v>42</v>
      </c>
    </row>
    <row r="1844" spans="1:10" ht="15.75">
      <c r="A1844" s="53">
        <f t="shared" si="57"/>
        <v>1840</v>
      </c>
      <c r="B1844" s="128" t="s">
        <v>203</v>
      </c>
      <c r="C1844" s="142" t="s">
        <v>3744</v>
      </c>
      <c r="D1844" s="142" t="s">
        <v>3745</v>
      </c>
      <c r="E1844" s="142" t="s">
        <v>211</v>
      </c>
      <c r="F1844" s="142"/>
      <c r="G1844" s="142">
        <v>1</v>
      </c>
      <c r="H1844" s="180">
        <v>902.33</v>
      </c>
      <c r="I1844" s="191">
        <v>0.25</v>
      </c>
      <c r="J1844" s="187">
        <f t="shared" si="56"/>
        <v>676.74750000000006</v>
      </c>
    </row>
    <row r="1845" spans="1:10" ht="15.75">
      <c r="A1845" s="53">
        <f t="shared" si="57"/>
        <v>1841</v>
      </c>
      <c r="B1845" s="128" t="s">
        <v>203</v>
      </c>
      <c r="C1845" s="142" t="s">
        <v>3746</v>
      </c>
      <c r="D1845" s="142" t="s">
        <v>3747</v>
      </c>
      <c r="E1845" s="142" t="s">
        <v>211</v>
      </c>
      <c r="F1845" s="142"/>
      <c r="G1845" s="142">
        <v>1</v>
      </c>
      <c r="H1845" s="180">
        <v>1082.3800000000001</v>
      </c>
      <c r="I1845" s="191">
        <v>0.25</v>
      </c>
      <c r="J1845" s="187">
        <f t="shared" si="56"/>
        <v>811.78500000000008</v>
      </c>
    </row>
    <row r="1846" spans="1:10" ht="15.75">
      <c r="A1846" s="53">
        <f t="shared" si="57"/>
        <v>1842</v>
      </c>
      <c r="B1846" s="128" t="s">
        <v>203</v>
      </c>
      <c r="C1846" s="142" t="s">
        <v>3748</v>
      </c>
      <c r="D1846" s="142" t="s">
        <v>3749</v>
      </c>
      <c r="E1846" s="142" t="s">
        <v>211</v>
      </c>
      <c r="F1846" s="142"/>
      <c r="G1846" s="142">
        <v>1</v>
      </c>
      <c r="H1846" s="180">
        <v>671.38</v>
      </c>
      <c r="I1846" s="191">
        <v>0.25</v>
      </c>
      <c r="J1846" s="187">
        <f t="shared" si="56"/>
        <v>503.53499999999997</v>
      </c>
    </row>
    <row r="1847" spans="1:10" ht="15.75">
      <c r="A1847" s="53">
        <f t="shared" si="57"/>
        <v>1843</v>
      </c>
      <c r="B1847" s="128" t="s">
        <v>203</v>
      </c>
      <c r="C1847" s="142" t="s">
        <v>3750</v>
      </c>
      <c r="D1847" s="142" t="s">
        <v>3751</v>
      </c>
      <c r="E1847" s="142" t="s">
        <v>211</v>
      </c>
      <c r="F1847" s="142"/>
      <c r="G1847" s="142">
        <v>1</v>
      </c>
      <c r="H1847" s="180">
        <v>671.38</v>
      </c>
      <c r="I1847" s="191">
        <v>0.25</v>
      </c>
      <c r="J1847" s="187">
        <f t="shared" si="56"/>
        <v>503.53499999999997</v>
      </c>
    </row>
    <row r="1848" spans="1:10" ht="15.75">
      <c r="A1848" s="53">
        <f t="shared" si="57"/>
        <v>1844</v>
      </c>
      <c r="B1848" s="128" t="s">
        <v>203</v>
      </c>
      <c r="C1848" s="142" t="s">
        <v>3752</v>
      </c>
      <c r="D1848" s="142" t="s">
        <v>3753</v>
      </c>
      <c r="E1848" s="142" t="s">
        <v>211</v>
      </c>
      <c r="F1848" s="142"/>
      <c r="G1848" s="142">
        <v>1</v>
      </c>
      <c r="H1848" s="180">
        <v>797.34</v>
      </c>
      <c r="I1848" s="191">
        <v>0.25</v>
      </c>
      <c r="J1848" s="187">
        <f t="shared" si="56"/>
        <v>598.005</v>
      </c>
    </row>
    <row r="1849" spans="1:10" ht="15.75">
      <c r="A1849" s="53">
        <f t="shared" si="57"/>
        <v>1845</v>
      </c>
      <c r="B1849" s="128" t="s">
        <v>203</v>
      </c>
      <c r="C1849" s="142" t="s">
        <v>3754</v>
      </c>
      <c r="D1849" s="142" t="s">
        <v>3755</v>
      </c>
      <c r="E1849" s="142" t="s">
        <v>211</v>
      </c>
      <c r="F1849" s="142"/>
      <c r="G1849" s="142">
        <v>1</v>
      </c>
      <c r="H1849" s="180">
        <v>797.34</v>
      </c>
      <c r="I1849" s="191">
        <v>0.25</v>
      </c>
      <c r="J1849" s="187">
        <f t="shared" si="56"/>
        <v>598.005</v>
      </c>
    </row>
    <row r="1850" spans="1:10" ht="15.75">
      <c r="A1850" s="53">
        <f t="shared" si="57"/>
        <v>1846</v>
      </c>
      <c r="B1850" s="128" t="s">
        <v>203</v>
      </c>
      <c r="C1850" s="142" t="s">
        <v>3756</v>
      </c>
      <c r="D1850" s="142" t="s">
        <v>3757</v>
      </c>
      <c r="E1850" s="142" t="s">
        <v>211</v>
      </c>
      <c r="F1850" s="142"/>
      <c r="G1850" s="142">
        <v>1</v>
      </c>
      <c r="H1850" s="180">
        <v>828.03</v>
      </c>
      <c r="I1850" s="191">
        <v>0.25</v>
      </c>
      <c r="J1850" s="187">
        <f t="shared" si="56"/>
        <v>621.02250000000004</v>
      </c>
    </row>
    <row r="1851" spans="1:10" ht="15.75">
      <c r="A1851" s="53">
        <f t="shared" si="57"/>
        <v>1847</v>
      </c>
      <c r="B1851" s="128" t="s">
        <v>203</v>
      </c>
      <c r="C1851" s="142" t="s">
        <v>3758</v>
      </c>
      <c r="D1851" s="142" t="s">
        <v>3759</v>
      </c>
      <c r="E1851" s="142" t="s">
        <v>211</v>
      </c>
      <c r="F1851" s="142"/>
      <c r="G1851" s="142">
        <v>1</v>
      </c>
      <c r="H1851" s="180">
        <v>828.03</v>
      </c>
      <c r="I1851" s="191">
        <v>0.25</v>
      </c>
      <c r="J1851" s="187">
        <f t="shared" si="56"/>
        <v>621.02250000000004</v>
      </c>
    </row>
    <row r="1852" spans="1:10" ht="15.75">
      <c r="A1852" s="53">
        <f t="shared" si="57"/>
        <v>1848</v>
      </c>
      <c r="B1852" s="128" t="s">
        <v>203</v>
      </c>
      <c r="C1852" s="142" t="s">
        <v>3760</v>
      </c>
      <c r="D1852" s="142" t="s">
        <v>3761</v>
      </c>
      <c r="E1852" s="142" t="s">
        <v>211</v>
      </c>
      <c r="F1852" s="142"/>
      <c r="G1852" s="142">
        <v>1</v>
      </c>
      <c r="H1852" s="180">
        <v>1063.3800000000001</v>
      </c>
      <c r="I1852" s="191">
        <v>0.25</v>
      </c>
      <c r="J1852" s="187">
        <f t="shared" si="56"/>
        <v>797.53500000000008</v>
      </c>
    </row>
    <row r="1853" spans="1:10" ht="15.75">
      <c r="A1853" s="53">
        <f t="shared" si="57"/>
        <v>1849</v>
      </c>
      <c r="B1853" s="128" t="s">
        <v>203</v>
      </c>
      <c r="C1853" s="142" t="s">
        <v>3762</v>
      </c>
      <c r="D1853" s="142" t="s">
        <v>3763</v>
      </c>
      <c r="E1853" s="142" t="s">
        <v>211</v>
      </c>
      <c r="F1853" s="142"/>
      <c r="G1853" s="142">
        <v>1</v>
      </c>
      <c r="H1853" s="180">
        <v>1063.3800000000001</v>
      </c>
      <c r="I1853" s="191">
        <v>0.25</v>
      </c>
      <c r="J1853" s="187">
        <f t="shared" si="56"/>
        <v>797.53500000000008</v>
      </c>
    </row>
    <row r="1854" spans="1:10" ht="15.75">
      <c r="A1854" s="53">
        <f t="shared" si="57"/>
        <v>1850</v>
      </c>
      <c r="B1854" s="128" t="s">
        <v>203</v>
      </c>
      <c r="C1854" s="142" t="s">
        <v>3764</v>
      </c>
      <c r="D1854" s="142" t="s">
        <v>3765</v>
      </c>
      <c r="E1854" s="142" t="s">
        <v>211</v>
      </c>
      <c r="F1854" s="142"/>
      <c r="G1854" s="142">
        <v>1</v>
      </c>
      <c r="H1854" s="180">
        <v>849.81</v>
      </c>
      <c r="I1854" s="191">
        <v>0.25</v>
      </c>
      <c r="J1854" s="187">
        <f t="shared" si="56"/>
        <v>637.35749999999996</v>
      </c>
    </row>
    <row r="1855" spans="1:10" ht="15.75">
      <c r="A1855" s="53">
        <f t="shared" si="57"/>
        <v>1851</v>
      </c>
      <c r="B1855" s="128" t="s">
        <v>203</v>
      </c>
      <c r="C1855" s="142" t="s">
        <v>3766</v>
      </c>
      <c r="D1855" s="142" t="s">
        <v>3767</v>
      </c>
      <c r="E1855" s="142" t="s">
        <v>211</v>
      </c>
      <c r="F1855" s="142"/>
      <c r="G1855" s="142">
        <v>1</v>
      </c>
      <c r="H1855" s="180">
        <v>849.81</v>
      </c>
      <c r="I1855" s="191">
        <v>0.25</v>
      </c>
      <c r="J1855" s="187">
        <f t="shared" si="56"/>
        <v>637.35749999999996</v>
      </c>
    </row>
    <row r="1856" spans="1:10" ht="15.75">
      <c r="A1856" s="53">
        <f t="shared" si="57"/>
        <v>1852</v>
      </c>
      <c r="B1856" s="128" t="s">
        <v>203</v>
      </c>
      <c r="C1856" s="142" t="s">
        <v>3768</v>
      </c>
      <c r="D1856" s="142" t="s">
        <v>3769</v>
      </c>
      <c r="E1856" s="142" t="s">
        <v>211</v>
      </c>
      <c r="F1856" s="142"/>
      <c r="G1856" s="142">
        <v>1</v>
      </c>
      <c r="H1856" s="180">
        <v>857.52</v>
      </c>
      <c r="I1856" s="191">
        <v>0.25</v>
      </c>
      <c r="J1856" s="187">
        <f t="shared" si="56"/>
        <v>643.14</v>
      </c>
    </row>
    <row r="1857" spans="1:10" ht="15.75">
      <c r="A1857" s="53">
        <f t="shared" si="57"/>
        <v>1853</v>
      </c>
      <c r="B1857" s="128" t="s">
        <v>203</v>
      </c>
      <c r="C1857" s="142" t="s">
        <v>3770</v>
      </c>
      <c r="D1857" s="142" t="s">
        <v>3771</v>
      </c>
      <c r="E1857" s="142" t="s">
        <v>211</v>
      </c>
      <c r="F1857" s="142"/>
      <c r="G1857" s="142">
        <v>1</v>
      </c>
      <c r="H1857" s="180">
        <v>1087.52</v>
      </c>
      <c r="I1857" s="191">
        <v>0.25</v>
      </c>
      <c r="J1857" s="187">
        <f t="shared" si="56"/>
        <v>815.64</v>
      </c>
    </row>
    <row r="1858" spans="1:10" ht="15.75">
      <c r="A1858" s="53">
        <f t="shared" si="57"/>
        <v>1854</v>
      </c>
      <c r="B1858" s="128" t="s">
        <v>203</v>
      </c>
      <c r="C1858" s="142" t="s">
        <v>3772</v>
      </c>
      <c r="D1858" s="142" t="s">
        <v>3773</v>
      </c>
      <c r="E1858" s="142" t="s">
        <v>211</v>
      </c>
      <c r="F1858" s="142"/>
      <c r="G1858" s="142">
        <v>1</v>
      </c>
      <c r="H1858" s="180">
        <v>1087.52</v>
      </c>
      <c r="I1858" s="191">
        <v>0.25</v>
      </c>
      <c r="J1858" s="187">
        <f t="shared" ref="J1858:J1921" si="58">H1858*(1-I1858)</f>
        <v>815.64</v>
      </c>
    </row>
    <row r="1859" spans="1:10" ht="15.75">
      <c r="A1859" s="53">
        <f t="shared" si="57"/>
        <v>1855</v>
      </c>
      <c r="B1859" s="128" t="s">
        <v>203</v>
      </c>
      <c r="C1859" s="142" t="s">
        <v>3774</v>
      </c>
      <c r="D1859" s="142" t="s">
        <v>3775</v>
      </c>
      <c r="E1859" s="142" t="s">
        <v>211</v>
      </c>
      <c r="F1859" s="142"/>
      <c r="G1859" s="142">
        <v>1</v>
      </c>
      <c r="H1859" s="180">
        <v>1014.99</v>
      </c>
      <c r="I1859" s="191">
        <v>0.25</v>
      </c>
      <c r="J1859" s="187">
        <f t="shared" si="58"/>
        <v>761.24250000000006</v>
      </c>
    </row>
    <row r="1860" spans="1:10" ht="15.75">
      <c r="A1860" s="53">
        <f t="shared" si="57"/>
        <v>1856</v>
      </c>
      <c r="B1860" s="128" t="s">
        <v>203</v>
      </c>
      <c r="C1860" s="142" t="s">
        <v>3776</v>
      </c>
      <c r="D1860" s="142" t="s">
        <v>3777</v>
      </c>
      <c r="E1860" s="142" t="s">
        <v>211</v>
      </c>
      <c r="F1860" s="142"/>
      <c r="G1860" s="142">
        <v>1</v>
      </c>
      <c r="H1860" s="180">
        <v>1248.96</v>
      </c>
      <c r="I1860" s="191">
        <v>0.25</v>
      </c>
      <c r="J1860" s="187">
        <f t="shared" si="58"/>
        <v>936.72</v>
      </c>
    </row>
    <row r="1861" spans="1:10" ht="15.75">
      <c r="A1861" s="53">
        <f t="shared" si="57"/>
        <v>1857</v>
      </c>
      <c r="B1861" s="128" t="s">
        <v>203</v>
      </c>
      <c r="C1861" s="142" t="s">
        <v>3778</v>
      </c>
      <c r="D1861" s="142" t="s">
        <v>3779</v>
      </c>
      <c r="E1861" s="142" t="s">
        <v>211</v>
      </c>
      <c r="F1861" s="142"/>
      <c r="G1861" s="142">
        <v>1</v>
      </c>
      <c r="H1861" s="180">
        <v>1248.96</v>
      </c>
      <c r="I1861" s="191">
        <v>0.25</v>
      </c>
      <c r="J1861" s="187">
        <f t="shared" si="58"/>
        <v>936.72</v>
      </c>
    </row>
    <row r="1862" spans="1:10" ht="15.75">
      <c r="A1862" s="53">
        <f t="shared" si="57"/>
        <v>1858</v>
      </c>
      <c r="B1862" s="128" t="s">
        <v>203</v>
      </c>
      <c r="C1862" s="142" t="s">
        <v>3780</v>
      </c>
      <c r="D1862" s="142" t="s">
        <v>3781</v>
      </c>
      <c r="E1862" s="142" t="s">
        <v>211</v>
      </c>
      <c r="F1862" s="142"/>
      <c r="G1862" s="142">
        <v>1</v>
      </c>
      <c r="H1862" s="180">
        <v>1444.72</v>
      </c>
      <c r="I1862" s="191">
        <v>0.25</v>
      </c>
      <c r="J1862" s="187">
        <f t="shared" si="58"/>
        <v>1083.54</v>
      </c>
    </row>
    <row r="1863" spans="1:10" ht="15.75">
      <c r="A1863" s="53">
        <f t="shared" ref="A1863:A1926" si="59">A1862+1</f>
        <v>1859</v>
      </c>
      <c r="B1863" s="128" t="s">
        <v>203</v>
      </c>
      <c r="C1863" s="142" t="s">
        <v>3782</v>
      </c>
      <c r="D1863" s="142" t="s">
        <v>3783</v>
      </c>
      <c r="E1863" s="142" t="s">
        <v>211</v>
      </c>
      <c r="F1863" s="142"/>
      <c r="G1863" s="142">
        <v>1</v>
      </c>
      <c r="H1863" s="180">
        <v>1444.72</v>
      </c>
      <c r="I1863" s="191">
        <v>0.25</v>
      </c>
      <c r="J1863" s="187">
        <f t="shared" si="58"/>
        <v>1083.54</v>
      </c>
    </row>
    <row r="1864" spans="1:10" ht="15.75">
      <c r="A1864" s="53">
        <f t="shared" si="59"/>
        <v>1860</v>
      </c>
      <c r="B1864" s="128" t="s">
        <v>203</v>
      </c>
      <c r="C1864" s="142" t="s">
        <v>3784</v>
      </c>
      <c r="D1864" s="142" t="s">
        <v>3785</v>
      </c>
      <c r="E1864" s="142" t="s">
        <v>211</v>
      </c>
      <c r="F1864" s="142"/>
      <c r="G1864" s="142">
        <v>1</v>
      </c>
      <c r="H1864" s="180">
        <v>1359.09</v>
      </c>
      <c r="I1864" s="191">
        <v>0.25</v>
      </c>
      <c r="J1864" s="187">
        <f t="shared" si="58"/>
        <v>1019.3174999999999</v>
      </c>
    </row>
    <row r="1865" spans="1:10" ht="15.75">
      <c r="A1865" s="53">
        <f t="shared" si="59"/>
        <v>1861</v>
      </c>
      <c r="B1865" s="128" t="s">
        <v>203</v>
      </c>
      <c r="C1865" s="142" t="s">
        <v>3786</v>
      </c>
      <c r="D1865" s="142" t="s">
        <v>3787</v>
      </c>
      <c r="E1865" s="142" t="s">
        <v>211</v>
      </c>
      <c r="F1865" s="142"/>
      <c r="G1865" s="142">
        <v>1</v>
      </c>
      <c r="H1865" s="180">
        <v>1359.09</v>
      </c>
      <c r="I1865" s="191">
        <v>0.25</v>
      </c>
      <c r="J1865" s="187">
        <f t="shared" si="58"/>
        <v>1019.3174999999999</v>
      </c>
    </row>
    <row r="1866" spans="1:10" ht="15.75">
      <c r="A1866" s="53">
        <f t="shared" si="59"/>
        <v>1862</v>
      </c>
      <c r="B1866" s="128" t="s">
        <v>203</v>
      </c>
      <c r="C1866" s="142" t="s">
        <v>3788</v>
      </c>
      <c r="D1866" s="142" t="s">
        <v>3789</v>
      </c>
      <c r="E1866" s="142" t="s">
        <v>211</v>
      </c>
      <c r="F1866" s="142"/>
      <c r="G1866" s="142">
        <v>1</v>
      </c>
      <c r="H1866" s="180">
        <v>1551.2</v>
      </c>
      <c r="I1866" s="191">
        <v>0.25</v>
      </c>
      <c r="J1866" s="187">
        <f t="shared" si="58"/>
        <v>1163.4000000000001</v>
      </c>
    </row>
    <row r="1867" spans="1:10" ht="15.75">
      <c r="A1867" s="53">
        <f t="shared" si="59"/>
        <v>1863</v>
      </c>
      <c r="B1867" s="128" t="s">
        <v>203</v>
      </c>
      <c r="C1867" s="142" t="s">
        <v>3790</v>
      </c>
      <c r="D1867" s="142" t="s">
        <v>3791</v>
      </c>
      <c r="E1867" s="142" t="s">
        <v>211</v>
      </c>
      <c r="F1867" s="142"/>
      <c r="G1867" s="142">
        <v>1</v>
      </c>
      <c r="H1867" s="180">
        <v>1551.2</v>
      </c>
      <c r="I1867" s="191">
        <v>0.25</v>
      </c>
      <c r="J1867" s="187">
        <f t="shared" si="58"/>
        <v>1163.4000000000001</v>
      </c>
    </row>
    <row r="1868" spans="1:10" ht="15.75">
      <c r="A1868" s="53">
        <f t="shared" si="59"/>
        <v>1864</v>
      </c>
      <c r="B1868" s="128" t="s">
        <v>203</v>
      </c>
      <c r="C1868" s="142" t="s">
        <v>3792</v>
      </c>
      <c r="D1868" s="142" t="s">
        <v>3793</v>
      </c>
      <c r="E1868" s="142" t="s">
        <v>211</v>
      </c>
      <c r="F1868" s="142"/>
      <c r="G1868" s="142">
        <v>1</v>
      </c>
      <c r="H1868" s="180">
        <v>868.16</v>
      </c>
      <c r="I1868" s="191">
        <v>0.25</v>
      </c>
      <c r="J1868" s="187">
        <f t="shared" si="58"/>
        <v>651.12</v>
      </c>
    </row>
    <row r="1869" spans="1:10" ht="15.75">
      <c r="A1869" s="53">
        <f t="shared" si="59"/>
        <v>1865</v>
      </c>
      <c r="B1869" s="128" t="s">
        <v>203</v>
      </c>
      <c r="C1869" s="142" t="s">
        <v>3794</v>
      </c>
      <c r="D1869" s="142" t="s">
        <v>3795</v>
      </c>
      <c r="E1869" s="142" t="s">
        <v>211</v>
      </c>
      <c r="F1869" s="142"/>
      <c r="G1869" s="142">
        <v>1</v>
      </c>
      <c r="H1869" s="180">
        <v>871.72</v>
      </c>
      <c r="I1869" s="191">
        <v>0.25</v>
      </c>
      <c r="J1869" s="187">
        <f t="shared" si="58"/>
        <v>653.79</v>
      </c>
    </row>
    <row r="1870" spans="1:10" ht="15.75">
      <c r="A1870" s="53">
        <f t="shared" si="59"/>
        <v>1866</v>
      </c>
      <c r="B1870" s="128" t="s">
        <v>203</v>
      </c>
      <c r="C1870" s="142" t="s">
        <v>3796</v>
      </c>
      <c r="D1870" s="142" t="s">
        <v>3797</v>
      </c>
      <c r="E1870" s="142" t="s">
        <v>211</v>
      </c>
      <c r="F1870" s="142"/>
      <c r="G1870" s="142">
        <v>1</v>
      </c>
      <c r="H1870" s="180">
        <v>871.72</v>
      </c>
      <c r="I1870" s="191">
        <v>0.25</v>
      </c>
      <c r="J1870" s="187">
        <f t="shared" si="58"/>
        <v>653.79</v>
      </c>
    </row>
    <row r="1871" spans="1:10" ht="15.75">
      <c r="A1871" s="53">
        <f t="shared" si="59"/>
        <v>1867</v>
      </c>
      <c r="B1871" s="128" t="s">
        <v>203</v>
      </c>
      <c r="C1871" s="142" t="s">
        <v>3798</v>
      </c>
      <c r="D1871" s="142" t="s">
        <v>3799</v>
      </c>
      <c r="E1871" s="142" t="s">
        <v>211</v>
      </c>
      <c r="F1871" s="142"/>
      <c r="G1871" s="142">
        <v>1</v>
      </c>
      <c r="H1871" s="180">
        <v>1111.74</v>
      </c>
      <c r="I1871" s="191">
        <v>0.25</v>
      </c>
      <c r="J1871" s="187">
        <f t="shared" si="58"/>
        <v>833.80500000000006</v>
      </c>
    </row>
    <row r="1872" spans="1:10" ht="15.75">
      <c r="A1872" s="53">
        <f t="shared" si="59"/>
        <v>1868</v>
      </c>
      <c r="B1872" s="128" t="s">
        <v>203</v>
      </c>
      <c r="C1872" s="142" t="s">
        <v>3800</v>
      </c>
      <c r="D1872" s="142" t="s">
        <v>3801</v>
      </c>
      <c r="E1872" s="142" t="s">
        <v>211</v>
      </c>
      <c r="F1872" s="142"/>
      <c r="G1872" s="142">
        <v>1</v>
      </c>
      <c r="H1872" s="180">
        <v>1035.8599999999999</v>
      </c>
      <c r="I1872" s="191">
        <v>0.25</v>
      </c>
      <c r="J1872" s="187">
        <f t="shared" si="58"/>
        <v>776.89499999999998</v>
      </c>
    </row>
    <row r="1873" spans="1:10" ht="15.75">
      <c r="A1873" s="53">
        <f t="shared" si="59"/>
        <v>1869</v>
      </c>
      <c r="B1873" s="128" t="s">
        <v>203</v>
      </c>
      <c r="C1873" s="142" t="s">
        <v>3802</v>
      </c>
      <c r="D1873" s="142" t="s">
        <v>3803</v>
      </c>
      <c r="E1873" s="142" t="s">
        <v>211</v>
      </c>
      <c r="F1873" s="142"/>
      <c r="G1873" s="142">
        <v>1</v>
      </c>
      <c r="H1873" s="180">
        <v>1111.74</v>
      </c>
      <c r="I1873" s="191">
        <v>0.25</v>
      </c>
      <c r="J1873" s="187">
        <f t="shared" si="58"/>
        <v>833.80500000000006</v>
      </c>
    </row>
    <row r="1874" spans="1:10" ht="15.75">
      <c r="A1874" s="53">
        <f t="shared" si="59"/>
        <v>1870</v>
      </c>
      <c r="B1874" s="128" t="s">
        <v>203</v>
      </c>
      <c r="C1874" s="142" t="s">
        <v>3804</v>
      </c>
      <c r="D1874" s="142" t="s">
        <v>3805</v>
      </c>
      <c r="E1874" s="142" t="s">
        <v>211</v>
      </c>
      <c r="F1874" s="142"/>
      <c r="G1874" s="142">
        <v>1</v>
      </c>
      <c r="H1874" s="180">
        <v>940.06</v>
      </c>
      <c r="I1874" s="191">
        <v>0.25</v>
      </c>
      <c r="J1874" s="187">
        <f t="shared" si="58"/>
        <v>705.04499999999996</v>
      </c>
    </row>
    <row r="1875" spans="1:10" ht="15.75">
      <c r="A1875" s="53">
        <f t="shared" si="59"/>
        <v>1871</v>
      </c>
      <c r="B1875" s="128" t="s">
        <v>203</v>
      </c>
      <c r="C1875" s="142" t="s">
        <v>3806</v>
      </c>
      <c r="D1875" s="142" t="s">
        <v>3807</v>
      </c>
      <c r="E1875" s="142" t="s">
        <v>211</v>
      </c>
      <c r="F1875" s="142"/>
      <c r="G1875" s="142">
        <v>1</v>
      </c>
      <c r="H1875" s="180">
        <v>940.06</v>
      </c>
      <c r="I1875" s="191">
        <v>0.25</v>
      </c>
      <c r="J1875" s="187">
        <f t="shared" si="58"/>
        <v>705.04499999999996</v>
      </c>
    </row>
    <row r="1876" spans="1:10" ht="15.75">
      <c r="A1876" s="53">
        <f t="shared" si="59"/>
        <v>1872</v>
      </c>
      <c r="B1876" s="128" t="s">
        <v>203</v>
      </c>
      <c r="C1876" s="142" t="s">
        <v>3808</v>
      </c>
      <c r="D1876" s="142" t="s">
        <v>3809</v>
      </c>
      <c r="E1876" s="142" t="s">
        <v>211</v>
      </c>
      <c r="F1876" s="142"/>
      <c r="G1876" s="142">
        <v>1</v>
      </c>
      <c r="H1876" s="180">
        <v>839.98</v>
      </c>
      <c r="I1876" s="191">
        <v>0.25</v>
      </c>
      <c r="J1876" s="187">
        <f t="shared" si="58"/>
        <v>629.98500000000001</v>
      </c>
    </row>
    <row r="1877" spans="1:10" ht="15.75">
      <c r="A1877" s="53">
        <f t="shared" si="59"/>
        <v>1873</v>
      </c>
      <c r="B1877" s="128" t="s">
        <v>203</v>
      </c>
      <c r="C1877" s="142" t="s">
        <v>3810</v>
      </c>
      <c r="D1877" s="142" t="s">
        <v>3811</v>
      </c>
      <c r="E1877" s="142" t="s">
        <v>211</v>
      </c>
      <c r="F1877" s="142"/>
      <c r="G1877" s="142">
        <v>1</v>
      </c>
      <c r="H1877" s="180">
        <v>1782.23</v>
      </c>
      <c r="I1877" s="191">
        <v>0.25</v>
      </c>
      <c r="J1877" s="187">
        <f t="shared" si="58"/>
        <v>1336.6725000000001</v>
      </c>
    </row>
    <row r="1878" spans="1:10" ht="15.75">
      <c r="A1878" s="53">
        <f t="shared" si="59"/>
        <v>1874</v>
      </c>
      <c r="B1878" s="128" t="s">
        <v>203</v>
      </c>
      <c r="C1878" s="142" t="s">
        <v>3812</v>
      </c>
      <c r="D1878" s="142" t="s">
        <v>3813</v>
      </c>
      <c r="E1878" s="142" t="s">
        <v>211</v>
      </c>
      <c r="F1878" s="142"/>
      <c r="G1878" s="142">
        <v>1</v>
      </c>
      <c r="H1878" s="180">
        <v>1782.23</v>
      </c>
      <c r="I1878" s="191">
        <v>0.25</v>
      </c>
      <c r="J1878" s="187">
        <f t="shared" si="58"/>
        <v>1336.6725000000001</v>
      </c>
    </row>
    <row r="1879" spans="1:10" ht="15.75">
      <c r="A1879" s="53">
        <f t="shared" si="59"/>
        <v>1875</v>
      </c>
      <c r="B1879" s="128" t="s">
        <v>203</v>
      </c>
      <c r="C1879" s="142" t="s">
        <v>3814</v>
      </c>
      <c r="D1879" s="142" t="s">
        <v>3815</v>
      </c>
      <c r="E1879" s="142" t="s">
        <v>211</v>
      </c>
      <c r="F1879" s="142"/>
      <c r="G1879" s="142">
        <v>1</v>
      </c>
      <c r="H1879" s="180">
        <v>1789.94</v>
      </c>
      <c r="I1879" s="191">
        <v>0.25</v>
      </c>
      <c r="J1879" s="187">
        <f t="shared" si="58"/>
        <v>1342.4549999999999</v>
      </c>
    </row>
    <row r="1880" spans="1:10" ht="15.75">
      <c r="A1880" s="53">
        <f t="shared" si="59"/>
        <v>1876</v>
      </c>
      <c r="B1880" s="128" t="s">
        <v>203</v>
      </c>
      <c r="C1880" s="142" t="s">
        <v>3816</v>
      </c>
      <c r="D1880" s="142" t="s">
        <v>3817</v>
      </c>
      <c r="E1880" s="142" t="s">
        <v>211</v>
      </c>
      <c r="F1880" s="142"/>
      <c r="G1880" s="142">
        <v>1</v>
      </c>
      <c r="H1880" s="180">
        <v>1890.89</v>
      </c>
      <c r="I1880" s="191">
        <v>0.25</v>
      </c>
      <c r="J1880" s="187">
        <f t="shared" si="58"/>
        <v>1418.1675</v>
      </c>
    </row>
    <row r="1881" spans="1:10" ht="15.75">
      <c r="A1881" s="53">
        <f t="shared" si="59"/>
        <v>1877</v>
      </c>
      <c r="B1881" s="128" t="s">
        <v>203</v>
      </c>
      <c r="C1881" s="142" t="s">
        <v>3818</v>
      </c>
      <c r="D1881" s="142" t="s">
        <v>3819</v>
      </c>
      <c r="E1881" s="142" t="s">
        <v>211</v>
      </c>
      <c r="F1881" s="142"/>
      <c r="G1881" s="142">
        <v>1</v>
      </c>
      <c r="H1881" s="180">
        <v>1842.83</v>
      </c>
      <c r="I1881" s="191">
        <v>0.25</v>
      </c>
      <c r="J1881" s="187">
        <f t="shared" si="58"/>
        <v>1382.1224999999999</v>
      </c>
    </row>
    <row r="1882" spans="1:10" ht="15.75">
      <c r="A1882" s="53">
        <f t="shared" si="59"/>
        <v>1878</v>
      </c>
      <c r="B1882" s="128" t="s">
        <v>203</v>
      </c>
      <c r="C1882" s="142" t="s">
        <v>3820</v>
      </c>
      <c r="D1882" s="142" t="s">
        <v>3819</v>
      </c>
      <c r="E1882" s="142" t="s">
        <v>211</v>
      </c>
      <c r="F1882" s="142"/>
      <c r="G1882" s="142">
        <v>1</v>
      </c>
      <c r="H1882" s="180">
        <v>1842.83</v>
      </c>
      <c r="I1882" s="191">
        <v>0.25</v>
      </c>
      <c r="J1882" s="187">
        <f t="shared" si="58"/>
        <v>1382.1224999999999</v>
      </c>
    </row>
    <row r="1883" spans="1:10" ht="15.75">
      <c r="A1883" s="53">
        <f t="shared" si="59"/>
        <v>1879</v>
      </c>
      <c r="B1883" s="128" t="s">
        <v>203</v>
      </c>
      <c r="C1883" s="142" t="s">
        <v>3821</v>
      </c>
      <c r="D1883" s="142" t="s">
        <v>3822</v>
      </c>
      <c r="E1883" s="142" t="s">
        <v>211</v>
      </c>
      <c r="F1883" s="142"/>
      <c r="G1883" s="142">
        <v>1</v>
      </c>
      <c r="H1883" s="180">
        <v>1780.16</v>
      </c>
      <c r="I1883" s="191">
        <v>0.25</v>
      </c>
      <c r="J1883" s="187">
        <f t="shared" si="58"/>
        <v>1335.1200000000001</v>
      </c>
    </row>
    <row r="1884" spans="1:10" ht="15.75">
      <c r="A1884" s="53">
        <f t="shared" si="59"/>
        <v>1880</v>
      </c>
      <c r="B1884" s="128" t="s">
        <v>203</v>
      </c>
      <c r="C1884" s="142" t="s">
        <v>3823</v>
      </c>
      <c r="D1884" s="142" t="s">
        <v>3822</v>
      </c>
      <c r="E1884" s="142" t="s">
        <v>211</v>
      </c>
      <c r="F1884" s="142"/>
      <c r="G1884" s="142">
        <v>1</v>
      </c>
      <c r="H1884" s="180">
        <v>1780.16</v>
      </c>
      <c r="I1884" s="191">
        <v>0.25</v>
      </c>
      <c r="J1884" s="187">
        <f t="shared" si="58"/>
        <v>1335.1200000000001</v>
      </c>
    </row>
    <row r="1885" spans="1:10" ht="15.75">
      <c r="A1885" s="53">
        <f t="shared" si="59"/>
        <v>1881</v>
      </c>
      <c r="B1885" s="128" t="s">
        <v>203</v>
      </c>
      <c r="C1885" s="142" t="s">
        <v>3824</v>
      </c>
      <c r="D1885" s="142" t="s">
        <v>3825</v>
      </c>
      <c r="E1885" s="142" t="s">
        <v>211</v>
      </c>
      <c r="F1885" s="142"/>
      <c r="G1885" s="142">
        <v>1</v>
      </c>
      <c r="H1885" s="180">
        <v>181.7</v>
      </c>
      <c r="I1885" s="191">
        <v>0.25</v>
      </c>
      <c r="J1885" s="187">
        <f t="shared" si="58"/>
        <v>136.27499999999998</v>
      </c>
    </row>
    <row r="1886" spans="1:10" ht="15.75">
      <c r="A1886" s="53">
        <f t="shared" si="59"/>
        <v>1882</v>
      </c>
      <c r="B1886" s="128" t="s">
        <v>203</v>
      </c>
      <c r="C1886" s="142" t="s">
        <v>3826</v>
      </c>
      <c r="D1886" s="142" t="s">
        <v>3827</v>
      </c>
      <c r="E1886" s="142" t="s">
        <v>211</v>
      </c>
      <c r="F1886" s="142"/>
      <c r="G1886" s="142">
        <v>1</v>
      </c>
      <c r="H1886" s="180">
        <v>12.83</v>
      </c>
      <c r="I1886" s="191">
        <v>0.25</v>
      </c>
      <c r="J1886" s="187">
        <f t="shared" si="58"/>
        <v>9.6225000000000005</v>
      </c>
    </row>
    <row r="1887" spans="1:10" ht="15.75">
      <c r="A1887" s="53">
        <f t="shared" si="59"/>
        <v>1883</v>
      </c>
      <c r="B1887" s="128" t="s">
        <v>203</v>
      </c>
      <c r="C1887" s="142" t="s">
        <v>3828</v>
      </c>
      <c r="D1887" s="142" t="s">
        <v>3829</v>
      </c>
      <c r="E1887" s="142" t="s">
        <v>211</v>
      </c>
      <c r="F1887" s="142"/>
      <c r="G1887" s="142">
        <v>1</v>
      </c>
      <c r="H1887" s="180">
        <v>122.92</v>
      </c>
      <c r="I1887" s="191">
        <v>0.25</v>
      </c>
      <c r="J1887" s="187">
        <f t="shared" si="58"/>
        <v>92.19</v>
      </c>
    </row>
    <row r="1888" spans="1:10" ht="15.75">
      <c r="A1888" s="53">
        <f t="shared" si="59"/>
        <v>1884</v>
      </c>
      <c r="B1888" s="128" t="s">
        <v>203</v>
      </c>
      <c r="C1888" s="142" t="s">
        <v>3830</v>
      </c>
      <c r="D1888" s="142" t="s">
        <v>3831</v>
      </c>
      <c r="E1888" s="142" t="s">
        <v>211</v>
      </c>
      <c r="F1888" s="142"/>
      <c r="G1888" s="142">
        <v>1</v>
      </c>
      <c r="H1888" s="180">
        <v>141.22</v>
      </c>
      <c r="I1888" s="191">
        <v>0.25</v>
      </c>
      <c r="J1888" s="187">
        <f t="shared" si="58"/>
        <v>105.91499999999999</v>
      </c>
    </row>
    <row r="1889" spans="1:10" ht="15.75">
      <c r="A1889" s="53">
        <f t="shared" si="59"/>
        <v>1885</v>
      </c>
      <c r="B1889" s="128" t="s">
        <v>203</v>
      </c>
      <c r="C1889" s="142" t="s">
        <v>3832</v>
      </c>
      <c r="D1889" s="142" t="s">
        <v>3833</v>
      </c>
      <c r="E1889" s="142" t="s">
        <v>211</v>
      </c>
      <c r="F1889" s="142"/>
      <c r="G1889" s="142">
        <v>1</v>
      </c>
      <c r="H1889" s="180">
        <v>214.21</v>
      </c>
      <c r="I1889" s="191">
        <v>0.25</v>
      </c>
      <c r="J1889" s="187">
        <f t="shared" si="58"/>
        <v>160.6575</v>
      </c>
    </row>
    <row r="1890" spans="1:10" ht="15.75">
      <c r="A1890" s="53">
        <f t="shared" si="59"/>
        <v>1886</v>
      </c>
      <c r="B1890" s="128" t="s">
        <v>203</v>
      </c>
      <c r="C1890" s="142" t="s">
        <v>3834</v>
      </c>
      <c r="D1890" s="142" t="s">
        <v>3835</v>
      </c>
      <c r="E1890" s="142" t="s">
        <v>211</v>
      </c>
      <c r="F1890" s="142"/>
      <c r="G1890" s="142">
        <v>1</v>
      </c>
      <c r="H1890" s="180">
        <v>96.98</v>
      </c>
      <c r="I1890" s="191">
        <v>0.25</v>
      </c>
      <c r="J1890" s="187">
        <f t="shared" si="58"/>
        <v>72.734999999999999</v>
      </c>
    </row>
    <row r="1891" spans="1:10" ht="15.75">
      <c r="A1891" s="53">
        <f t="shared" si="59"/>
        <v>1887</v>
      </c>
      <c r="B1891" s="128" t="s">
        <v>203</v>
      </c>
      <c r="C1891" s="142" t="s">
        <v>3836</v>
      </c>
      <c r="D1891" s="142" t="s">
        <v>3837</v>
      </c>
      <c r="E1891" s="142" t="s">
        <v>211</v>
      </c>
      <c r="F1891" s="142"/>
      <c r="G1891" s="142">
        <v>1</v>
      </c>
      <c r="H1891" s="180">
        <v>127.5</v>
      </c>
      <c r="I1891" s="191">
        <v>0.25</v>
      </c>
      <c r="J1891" s="187">
        <f t="shared" si="58"/>
        <v>95.625</v>
      </c>
    </row>
    <row r="1892" spans="1:10" ht="15.75">
      <c r="A1892" s="53">
        <f t="shared" si="59"/>
        <v>1888</v>
      </c>
      <c r="B1892" s="128" t="s">
        <v>203</v>
      </c>
      <c r="C1892" s="142" t="s">
        <v>3838</v>
      </c>
      <c r="D1892" s="142" t="s">
        <v>3839</v>
      </c>
      <c r="E1892" s="142" t="s">
        <v>211</v>
      </c>
      <c r="F1892" s="142"/>
      <c r="G1892" s="142">
        <v>1</v>
      </c>
      <c r="H1892" s="180">
        <v>228.98</v>
      </c>
      <c r="I1892" s="191">
        <v>0.25</v>
      </c>
      <c r="J1892" s="187">
        <f t="shared" si="58"/>
        <v>171.73499999999999</v>
      </c>
    </row>
    <row r="1893" spans="1:10" ht="15.75">
      <c r="A1893" s="53">
        <f t="shared" si="59"/>
        <v>1889</v>
      </c>
      <c r="B1893" s="128" t="s">
        <v>203</v>
      </c>
      <c r="C1893" s="142" t="s">
        <v>3840</v>
      </c>
      <c r="D1893" s="142" t="s">
        <v>3841</v>
      </c>
      <c r="E1893" s="142" t="s">
        <v>211</v>
      </c>
      <c r="F1893" s="142"/>
      <c r="G1893" s="142">
        <v>1</v>
      </c>
      <c r="H1893" s="180">
        <v>98.93</v>
      </c>
      <c r="I1893" s="191">
        <v>0.25</v>
      </c>
      <c r="J1893" s="187">
        <f t="shared" si="58"/>
        <v>74.197500000000005</v>
      </c>
    </row>
    <row r="1894" spans="1:10" ht="15.75">
      <c r="A1894" s="53">
        <f t="shared" si="59"/>
        <v>1890</v>
      </c>
      <c r="B1894" s="128" t="s">
        <v>203</v>
      </c>
      <c r="C1894" s="142" t="s">
        <v>3842</v>
      </c>
      <c r="D1894" s="142" t="s">
        <v>3843</v>
      </c>
      <c r="E1894" s="142" t="s">
        <v>211</v>
      </c>
      <c r="F1894" s="142"/>
      <c r="G1894" s="142">
        <v>1</v>
      </c>
      <c r="H1894" s="180">
        <v>201.66</v>
      </c>
      <c r="I1894" s="191">
        <v>0.25</v>
      </c>
      <c r="J1894" s="187">
        <f t="shared" si="58"/>
        <v>151.245</v>
      </c>
    </row>
    <row r="1895" spans="1:10" ht="15.75">
      <c r="A1895" s="53">
        <f t="shared" si="59"/>
        <v>1891</v>
      </c>
      <c r="B1895" s="128" t="s">
        <v>203</v>
      </c>
      <c r="C1895" s="142" t="s">
        <v>3844</v>
      </c>
      <c r="D1895" s="142" t="s">
        <v>3845</v>
      </c>
      <c r="E1895" s="142" t="s">
        <v>211</v>
      </c>
      <c r="F1895" s="142"/>
      <c r="G1895" s="142">
        <v>1</v>
      </c>
      <c r="H1895" s="180">
        <v>69.31</v>
      </c>
      <c r="I1895" s="191">
        <v>0.25</v>
      </c>
      <c r="J1895" s="187">
        <f t="shared" si="58"/>
        <v>51.982500000000002</v>
      </c>
    </row>
    <row r="1896" spans="1:10" ht="15.75">
      <c r="A1896" s="53">
        <f t="shared" si="59"/>
        <v>1892</v>
      </c>
      <c r="B1896" s="128" t="s">
        <v>203</v>
      </c>
      <c r="C1896" s="142" t="s">
        <v>3846</v>
      </c>
      <c r="D1896" s="142" t="s">
        <v>3847</v>
      </c>
      <c r="E1896" s="142" t="s">
        <v>211</v>
      </c>
      <c r="F1896" s="142"/>
      <c r="G1896" s="142">
        <v>1</v>
      </c>
      <c r="H1896" s="180">
        <v>221.25</v>
      </c>
      <c r="I1896" s="191">
        <v>0.25</v>
      </c>
      <c r="J1896" s="187">
        <f t="shared" si="58"/>
        <v>165.9375</v>
      </c>
    </row>
    <row r="1897" spans="1:10" ht="15.75">
      <c r="A1897" s="53">
        <f t="shared" si="59"/>
        <v>1893</v>
      </c>
      <c r="B1897" s="128" t="s">
        <v>203</v>
      </c>
      <c r="C1897" s="142" t="s">
        <v>3848</v>
      </c>
      <c r="D1897" s="142" t="s">
        <v>3849</v>
      </c>
      <c r="E1897" s="142" t="s">
        <v>211</v>
      </c>
      <c r="F1897" s="142"/>
      <c r="G1897" s="142">
        <v>1</v>
      </c>
      <c r="H1897" s="180">
        <v>188.57</v>
      </c>
      <c r="I1897" s="191">
        <v>0.25</v>
      </c>
      <c r="J1897" s="187">
        <f t="shared" si="58"/>
        <v>141.42750000000001</v>
      </c>
    </row>
    <row r="1898" spans="1:10" ht="15.75">
      <c r="A1898" s="53">
        <f t="shared" si="59"/>
        <v>1894</v>
      </c>
      <c r="B1898" s="128" t="s">
        <v>203</v>
      </c>
      <c r="C1898" s="142" t="s">
        <v>3850</v>
      </c>
      <c r="D1898" s="142" t="s">
        <v>3851</v>
      </c>
      <c r="E1898" s="142" t="s">
        <v>211</v>
      </c>
      <c r="F1898" s="142"/>
      <c r="G1898" s="142">
        <v>1</v>
      </c>
      <c r="H1898" s="180">
        <v>313.24</v>
      </c>
      <c r="I1898" s="191">
        <v>0.25</v>
      </c>
      <c r="J1898" s="187">
        <f t="shared" si="58"/>
        <v>234.93</v>
      </c>
    </row>
    <row r="1899" spans="1:10" ht="15.75">
      <c r="A1899" s="53">
        <f t="shared" si="59"/>
        <v>1895</v>
      </c>
      <c r="B1899" s="128" t="s">
        <v>203</v>
      </c>
      <c r="C1899" s="142" t="s">
        <v>3852</v>
      </c>
      <c r="D1899" s="142" t="s">
        <v>3853</v>
      </c>
      <c r="E1899" s="142" t="s">
        <v>211</v>
      </c>
      <c r="F1899" s="142"/>
      <c r="G1899" s="142">
        <v>1</v>
      </c>
      <c r="H1899" s="180">
        <v>128.30000000000001</v>
      </c>
      <c r="I1899" s="191">
        <v>0.25</v>
      </c>
      <c r="J1899" s="187">
        <f t="shared" si="58"/>
        <v>96.225000000000009</v>
      </c>
    </row>
    <row r="1900" spans="1:10" ht="15.75">
      <c r="A1900" s="53">
        <f t="shared" si="59"/>
        <v>1896</v>
      </c>
      <c r="B1900" s="128" t="s">
        <v>203</v>
      </c>
      <c r="C1900" s="142" t="s">
        <v>3854</v>
      </c>
      <c r="D1900" s="142" t="s">
        <v>3855</v>
      </c>
      <c r="E1900" s="142" t="s">
        <v>211</v>
      </c>
      <c r="F1900" s="142"/>
      <c r="G1900" s="142">
        <v>1</v>
      </c>
      <c r="H1900" s="180">
        <v>127.36</v>
      </c>
      <c r="I1900" s="191">
        <v>0.25</v>
      </c>
      <c r="J1900" s="187">
        <f t="shared" si="58"/>
        <v>95.52</v>
      </c>
    </row>
    <row r="1901" spans="1:10" ht="15.75">
      <c r="A1901" s="53">
        <f t="shared" si="59"/>
        <v>1897</v>
      </c>
      <c r="B1901" s="128" t="s">
        <v>203</v>
      </c>
      <c r="C1901" s="142" t="s">
        <v>3856</v>
      </c>
      <c r="D1901" s="142" t="s">
        <v>3857</v>
      </c>
      <c r="E1901" s="142" t="s">
        <v>211</v>
      </c>
      <c r="F1901" s="142"/>
      <c r="G1901" s="142">
        <v>1</v>
      </c>
      <c r="H1901" s="180">
        <v>137.72999999999999</v>
      </c>
      <c r="I1901" s="191">
        <v>0.25</v>
      </c>
      <c r="J1901" s="187">
        <f t="shared" si="58"/>
        <v>103.29749999999999</v>
      </c>
    </row>
    <row r="1902" spans="1:10" ht="15.75">
      <c r="A1902" s="53">
        <f t="shared" si="59"/>
        <v>1898</v>
      </c>
      <c r="B1902" s="128" t="s">
        <v>203</v>
      </c>
      <c r="C1902" s="142" t="s">
        <v>3858</v>
      </c>
      <c r="D1902" s="142" t="s">
        <v>3859</v>
      </c>
      <c r="E1902" s="142" t="s">
        <v>211</v>
      </c>
      <c r="F1902" s="142"/>
      <c r="G1902" s="142">
        <v>1</v>
      </c>
      <c r="H1902" s="180">
        <v>173.74</v>
      </c>
      <c r="I1902" s="191">
        <v>0.25</v>
      </c>
      <c r="J1902" s="187">
        <f t="shared" si="58"/>
        <v>130.30500000000001</v>
      </c>
    </row>
    <row r="1903" spans="1:10" ht="15.75">
      <c r="A1903" s="53">
        <f t="shared" si="59"/>
        <v>1899</v>
      </c>
      <c r="B1903" s="128" t="s">
        <v>203</v>
      </c>
      <c r="C1903" s="142" t="s">
        <v>3860</v>
      </c>
      <c r="D1903" s="142" t="s">
        <v>3861</v>
      </c>
      <c r="E1903" s="142" t="s">
        <v>211</v>
      </c>
      <c r="F1903" s="142"/>
      <c r="G1903" s="142">
        <v>1</v>
      </c>
      <c r="H1903" s="180">
        <v>337.07</v>
      </c>
      <c r="I1903" s="191">
        <v>0.25</v>
      </c>
      <c r="J1903" s="187">
        <f t="shared" si="58"/>
        <v>252.80250000000001</v>
      </c>
    </row>
    <row r="1904" spans="1:10" ht="15.75">
      <c r="A1904" s="53">
        <f t="shared" si="59"/>
        <v>1900</v>
      </c>
      <c r="B1904" s="128" t="s">
        <v>203</v>
      </c>
      <c r="C1904" s="142" t="s">
        <v>3862</v>
      </c>
      <c r="D1904" s="142" t="s">
        <v>3863</v>
      </c>
      <c r="E1904" s="142" t="s">
        <v>211</v>
      </c>
      <c r="F1904" s="142"/>
      <c r="G1904" s="142">
        <v>1</v>
      </c>
      <c r="H1904" s="180">
        <v>158.26</v>
      </c>
      <c r="I1904" s="191">
        <v>0.25</v>
      </c>
      <c r="J1904" s="187">
        <f t="shared" si="58"/>
        <v>118.69499999999999</v>
      </c>
    </row>
    <row r="1905" spans="1:10" ht="15.75">
      <c r="A1905" s="53">
        <f t="shared" si="59"/>
        <v>1901</v>
      </c>
      <c r="B1905" s="128" t="s">
        <v>203</v>
      </c>
      <c r="C1905" s="142" t="s">
        <v>3864</v>
      </c>
      <c r="D1905" s="142" t="s">
        <v>3865</v>
      </c>
      <c r="E1905" s="142" t="s">
        <v>211</v>
      </c>
      <c r="F1905" s="142"/>
      <c r="G1905" s="142">
        <v>1</v>
      </c>
      <c r="H1905" s="180">
        <v>133.76</v>
      </c>
      <c r="I1905" s="191">
        <v>0.25</v>
      </c>
      <c r="J1905" s="187">
        <f t="shared" si="58"/>
        <v>100.32</v>
      </c>
    </row>
    <row r="1906" spans="1:10" ht="15.75">
      <c r="A1906" s="53">
        <f t="shared" si="59"/>
        <v>1902</v>
      </c>
      <c r="B1906" s="128" t="s">
        <v>203</v>
      </c>
      <c r="C1906" s="142" t="s">
        <v>3866</v>
      </c>
      <c r="D1906" s="142" t="s">
        <v>3867</v>
      </c>
      <c r="E1906" s="142" t="s">
        <v>211</v>
      </c>
      <c r="F1906" s="142"/>
      <c r="G1906" s="142">
        <v>1</v>
      </c>
      <c r="H1906" s="180">
        <v>15.63</v>
      </c>
      <c r="I1906" s="191">
        <v>0.25</v>
      </c>
      <c r="J1906" s="187">
        <f t="shared" si="58"/>
        <v>11.7225</v>
      </c>
    </row>
    <row r="1907" spans="1:10" ht="15.75">
      <c r="A1907" s="53">
        <f t="shared" si="59"/>
        <v>1903</v>
      </c>
      <c r="B1907" s="128" t="s">
        <v>203</v>
      </c>
      <c r="C1907" s="142" t="s">
        <v>3868</v>
      </c>
      <c r="D1907" s="142" t="s">
        <v>3869</v>
      </c>
      <c r="E1907" s="142" t="s">
        <v>211</v>
      </c>
      <c r="F1907" s="142"/>
      <c r="G1907" s="142">
        <v>1</v>
      </c>
      <c r="H1907" s="180">
        <v>15.63</v>
      </c>
      <c r="I1907" s="191">
        <v>0.25</v>
      </c>
      <c r="J1907" s="187">
        <f t="shared" si="58"/>
        <v>11.7225</v>
      </c>
    </row>
    <row r="1908" spans="1:10" ht="15.75">
      <c r="A1908" s="53">
        <f t="shared" si="59"/>
        <v>1904</v>
      </c>
      <c r="B1908" s="128" t="s">
        <v>203</v>
      </c>
      <c r="C1908" s="142" t="s">
        <v>3870</v>
      </c>
      <c r="D1908" s="142" t="s">
        <v>3871</v>
      </c>
      <c r="E1908" s="142" t="s">
        <v>211</v>
      </c>
      <c r="F1908" s="142"/>
      <c r="G1908" s="142">
        <v>1</v>
      </c>
      <c r="H1908" s="180">
        <v>20.3</v>
      </c>
      <c r="I1908" s="191">
        <v>0.25</v>
      </c>
      <c r="J1908" s="187">
        <f t="shared" si="58"/>
        <v>15.225000000000001</v>
      </c>
    </row>
    <row r="1909" spans="1:10" ht="15.75">
      <c r="A1909" s="53">
        <f t="shared" si="59"/>
        <v>1905</v>
      </c>
      <c r="B1909" s="128" t="s">
        <v>203</v>
      </c>
      <c r="C1909" s="142" t="s">
        <v>3872</v>
      </c>
      <c r="D1909" s="142" t="s">
        <v>3873</v>
      </c>
      <c r="E1909" s="142" t="s">
        <v>211</v>
      </c>
      <c r="F1909" s="142"/>
      <c r="G1909" s="142">
        <v>1</v>
      </c>
      <c r="H1909" s="180">
        <v>22.64</v>
      </c>
      <c r="I1909" s="191">
        <v>0.25</v>
      </c>
      <c r="J1909" s="187">
        <f t="shared" si="58"/>
        <v>16.98</v>
      </c>
    </row>
    <row r="1910" spans="1:10" ht="15.75">
      <c r="A1910" s="53">
        <f t="shared" si="59"/>
        <v>1906</v>
      </c>
      <c r="B1910" s="128" t="s">
        <v>203</v>
      </c>
      <c r="C1910" s="142" t="s">
        <v>3874</v>
      </c>
      <c r="D1910" s="142" t="s">
        <v>3875</v>
      </c>
      <c r="E1910" s="142" t="s">
        <v>211</v>
      </c>
      <c r="F1910" s="142"/>
      <c r="G1910" s="142">
        <v>1</v>
      </c>
      <c r="H1910" s="180">
        <v>15.63</v>
      </c>
      <c r="I1910" s="191">
        <v>0.25</v>
      </c>
      <c r="J1910" s="187">
        <f t="shared" si="58"/>
        <v>11.7225</v>
      </c>
    </row>
    <row r="1911" spans="1:10" ht="15.75">
      <c r="A1911" s="53">
        <f t="shared" si="59"/>
        <v>1907</v>
      </c>
      <c r="B1911" s="128" t="s">
        <v>203</v>
      </c>
      <c r="C1911" s="142" t="s">
        <v>3876</v>
      </c>
      <c r="D1911" s="142" t="s">
        <v>3877</v>
      </c>
      <c r="E1911" s="142" t="s">
        <v>211</v>
      </c>
      <c r="F1911" s="142"/>
      <c r="G1911" s="142">
        <v>1</v>
      </c>
      <c r="H1911" s="180">
        <v>20.3</v>
      </c>
      <c r="I1911" s="191">
        <v>0.25</v>
      </c>
      <c r="J1911" s="187">
        <f t="shared" si="58"/>
        <v>15.225000000000001</v>
      </c>
    </row>
    <row r="1912" spans="1:10" ht="15.75">
      <c r="A1912" s="53">
        <f t="shared" si="59"/>
        <v>1908</v>
      </c>
      <c r="B1912" s="128" t="s">
        <v>203</v>
      </c>
      <c r="C1912" s="142" t="s">
        <v>3878</v>
      </c>
      <c r="D1912" s="142" t="s">
        <v>3879</v>
      </c>
      <c r="E1912" s="142" t="s">
        <v>211</v>
      </c>
      <c r="F1912" s="142"/>
      <c r="G1912" s="142">
        <v>1</v>
      </c>
      <c r="H1912" s="180">
        <v>22.64</v>
      </c>
      <c r="I1912" s="191">
        <v>0.25</v>
      </c>
      <c r="J1912" s="187">
        <f t="shared" si="58"/>
        <v>16.98</v>
      </c>
    </row>
    <row r="1913" spans="1:10" ht="15.75">
      <c r="A1913" s="53">
        <f t="shared" si="59"/>
        <v>1909</v>
      </c>
      <c r="B1913" s="128" t="s">
        <v>203</v>
      </c>
      <c r="C1913" s="142" t="s">
        <v>3880</v>
      </c>
      <c r="D1913" s="142" t="s">
        <v>3881</v>
      </c>
      <c r="E1913" s="142" t="s">
        <v>211</v>
      </c>
      <c r="F1913" s="142"/>
      <c r="G1913" s="142">
        <v>1</v>
      </c>
      <c r="H1913" s="180">
        <v>91.46</v>
      </c>
      <c r="I1913" s="191">
        <v>0.25</v>
      </c>
      <c r="J1913" s="187">
        <f t="shared" si="58"/>
        <v>68.594999999999999</v>
      </c>
    </row>
    <row r="1914" spans="1:10" ht="15.75">
      <c r="A1914" s="53">
        <f t="shared" si="59"/>
        <v>1910</v>
      </c>
      <c r="B1914" s="128" t="s">
        <v>203</v>
      </c>
      <c r="C1914" s="142" t="s">
        <v>3882</v>
      </c>
      <c r="D1914" s="142" t="s">
        <v>3883</v>
      </c>
      <c r="E1914" s="142" t="s">
        <v>211</v>
      </c>
      <c r="F1914" s="142"/>
      <c r="G1914" s="142">
        <v>1</v>
      </c>
      <c r="H1914" s="180">
        <v>197.8</v>
      </c>
      <c r="I1914" s="191">
        <v>0.25</v>
      </c>
      <c r="J1914" s="187">
        <f t="shared" si="58"/>
        <v>148.35000000000002</v>
      </c>
    </row>
    <row r="1915" spans="1:10" ht="15.75">
      <c r="A1915" s="53">
        <f t="shared" si="59"/>
        <v>1911</v>
      </c>
      <c r="B1915" s="128" t="s">
        <v>203</v>
      </c>
      <c r="C1915" s="142" t="s">
        <v>3884</v>
      </c>
      <c r="D1915" s="142" t="s">
        <v>3885</v>
      </c>
      <c r="E1915" s="142" t="s">
        <v>211</v>
      </c>
      <c r="F1915" s="142"/>
      <c r="G1915" s="142">
        <v>1</v>
      </c>
      <c r="H1915" s="180">
        <v>1494.62</v>
      </c>
      <c r="I1915" s="191">
        <v>0.25</v>
      </c>
      <c r="J1915" s="187">
        <f t="shared" si="58"/>
        <v>1120.9649999999999</v>
      </c>
    </row>
    <row r="1916" spans="1:10" ht="15.75">
      <c r="A1916" s="53">
        <f t="shared" si="59"/>
        <v>1912</v>
      </c>
      <c r="B1916" s="128" t="s">
        <v>203</v>
      </c>
      <c r="C1916" s="142" t="s">
        <v>3886</v>
      </c>
      <c r="D1916" s="142" t="s">
        <v>3887</v>
      </c>
      <c r="E1916" s="142" t="s">
        <v>211</v>
      </c>
      <c r="F1916" s="142"/>
      <c r="G1916" s="142">
        <v>1</v>
      </c>
      <c r="H1916" s="180">
        <v>211.86</v>
      </c>
      <c r="I1916" s="191">
        <v>0.25</v>
      </c>
      <c r="J1916" s="187">
        <f t="shared" si="58"/>
        <v>158.89500000000001</v>
      </c>
    </row>
    <row r="1917" spans="1:10" ht="15.75">
      <c r="A1917" s="53">
        <f t="shared" si="59"/>
        <v>1913</v>
      </c>
      <c r="B1917" s="128" t="s">
        <v>203</v>
      </c>
      <c r="C1917" s="142" t="s">
        <v>3888</v>
      </c>
      <c r="D1917" s="142" t="s">
        <v>3889</v>
      </c>
      <c r="E1917" s="142" t="s">
        <v>211</v>
      </c>
      <c r="F1917" s="142"/>
      <c r="G1917" s="142">
        <v>1</v>
      </c>
      <c r="H1917" s="180">
        <v>250.13</v>
      </c>
      <c r="I1917" s="191">
        <v>0.25</v>
      </c>
      <c r="J1917" s="187">
        <f t="shared" si="58"/>
        <v>187.5975</v>
      </c>
    </row>
    <row r="1918" spans="1:10" ht="15.75">
      <c r="A1918" s="53">
        <f t="shared" si="59"/>
        <v>1914</v>
      </c>
      <c r="B1918" s="128" t="s">
        <v>203</v>
      </c>
      <c r="C1918" s="142" t="s">
        <v>3890</v>
      </c>
      <c r="D1918" s="142" t="s">
        <v>3891</v>
      </c>
      <c r="E1918" s="142" t="s">
        <v>211</v>
      </c>
      <c r="F1918" s="142"/>
      <c r="G1918" s="142">
        <v>1</v>
      </c>
      <c r="H1918" s="180">
        <v>225.8</v>
      </c>
      <c r="I1918" s="191">
        <v>0.25</v>
      </c>
      <c r="J1918" s="187">
        <f t="shared" si="58"/>
        <v>169.35000000000002</v>
      </c>
    </row>
    <row r="1919" spans="1:10" ht="15.75">
      <c r="A1919" s="53">
        <f t="shared" si="59"/>
        <v>1915</v>
      </c>
      <c r="B1919" s="128" t="s">
        <v>203</v>
      </c>
      <c r="C1919" s="142" t="s">
        <v>3892</v>
      </c>
      <c r="D1919" s="142" t="s">
        <v>3893</v>
      </c>
      <c r="E1919" s="142" t="s">
        <v>211</v>
      </c>
      <c r="F1919" s="142"/>
      <c r="G1919" s="142">
        <v>1</v>
      </c>
      <c r="H1919" s="180">
        <v>329.45</v>
      </c>
      <c r="I1919" s="191">
        <v>0.25</v>
      </c>
      <c r="J1919" s="187">
        <f t="shared" si="58"/>
        <v>247.08749999999998</v>
      </c>
    </row>
    <row r="1920" spans="1:10" ht="15.75">
      <c r="A1920" s="53">
        <f t="shared" si="59"/>
        <v>1916</v>
      </c>
      <c r="B1920" s="128" t="s">
        <v>203</v>
      </c>
      <c r="C1920" s="142" t="s">
        <v>3894</v>
      </c>
      <c r="D1920" s="142" t="s">
        <v>3895</v>
      </c>
      <c r="E1920" s="142" t="s">
        <v>211</v>
      </c>
      <c r="F1920" s="142"/>
      <c r="G1920" s="142">
        <v>1</v>
      </c>
      <c r="H1920" s="180">
        <v>560</v>
      </c>
      <c r="I1920" s="191">
        <v>0.25</v>
      </c>
      <c r="J1920" s="187">
        <f t="shared" si="58"/>
        <v>420</v>
      </c>
    </row>
    <row r="1921" spans="1:10" ht="15.75">
      <c r="A1921" s="53">
        <f t="shared" si="59"/>
        <v>1917</v>
      </c>
      <c r="B1921" s="128" t="s">
        <v>203</v>
      </c>
      <c r="C1921" s="142" t="s">
        <v>3896</v>
      </c>
      <c r="D1921" s="142" t="s">
        <v>3897</v>
      </c>
      <c r="E1921" s="142" t="s">
        <v>211</v>
      </c>
      <c r="F1921" s="142"/>
      <c r="G1921" s="142">
        <v>1</v>
      </c>
      <c r="H1921" s="180">
        <v>292.81</v>
      </c>
      <c r="I1921" s="191">
        <v>0.25</v>
      </c>
      <c r="J1921" s="187">
        <f t="shared" si="58"/>
        <v>219.60750000000002</v>
      </c>
    </row>
    <row r="1922" spans="1:10" ht="15.75">
      <c r="A1922" s="53">
        <f t="shared" si="59"/>
        <v>1918</v>
      </c>
      <c r="B1922" s="128" t="s">
        <v>203</v>
      </c>
      <c r="C1922" s="142" t="s">
        <v>3898</v>
      </c>
      <c r="D1922" s="142" t="s">
        <v>3899</v>
      </c>
      <c r="E1922" s="142" t="s">
        <v>211</v>
      </c>
      <c r="F1922" s="142"/>
      <c r="G1922" s="142">
        <v>1</v>
      </c>
      <c r="H1922" s="180">
        <v>281.13</v>
      </c>
      <c r="I1922" s="191">
        <v>0.25</v>
      </c>
      <c r="J1922" s="187">
        <f t="shared" ref="J1922:J1985" si="60">H1922*(1-I1922)</f>
        <v>210.8475</v>
      </c>
    </row>
    <row r="1923" spans="1:10" ht="15.75">
      <c r="A1923" s="53">
        <f t="shared" si="59"/>
        <v>1919</v>
      </c>
      <c r="B1923" s="128" t="s">
        <v>203</v>
      </c>
      <c r="C1923" s="142" t="s">
        <v>3900</v>
      </c>
      <c r="D1923" s="142" t="s">
        <v>3901</v>
      </c>
      <c r="E1923" s="142" t="s">
        <v>211</v>
      </c>
      <c r="F1923" s="142"/>
      <c r="G1923" s="142">
        <v>1</v>
      </c>
      <c r="H1923" s="180">
        <v>269.44</v>
      </c>
      <c r="I1923" s="191">
        <v>0.25</v>
      </c>
      <c r="J1923" s="187">
        <f t="shared" si="60"/>
        <v>202.07999999999998</v>
      </c>
    </row>
    <row r="1924" spans="1:10" ht="15.75">
      <c r="A1924" s="53">
        <f t="shared" si="59"/>
        <v>1920</v>
      </c>
      <c r="B1924" s="128" t="s">
        <v>203</v>
      </c>
      <c r="C1924" s="142" t="s">
        <v>3902</v>
      </c>
      <c r="D1924" s="142" t="s">
        <v>3903</v>
      </c>
      <c r="E1924" s="142" t="s">
        <v>211</v>
      </c>
      <c r="F1924" s="142"/>
      <c r="G1924" s="142">
        <v>1</v>
      </c>
      <c r="H1924" s="180">
        <v>316.93</v>
      </c>
      <c r="I1924" s="191">
        <v>0.25</v>
      </c>
      <c r="J1924" s="187">
        <f t="shared" si="60"/>
        <v>237.69749999999999</v>
      </c>
    </row>
    <row r="1925" spans="1:10" ht="15.75">
      <c r="A1925" s="53">
        <f t="shared" si="59"/>
        <v>1921</v>
      </c>
      <c r="B1925" s="128" t="s">
        <v>203</v>
      </c>
      <c r="C1925" s="142" t="s">
        <v>3904</v>
      </c>
      <c r="D1925" s="142" t="s">
        <v>3905</v>
      </c>
      <c r="E1925" s="142" t="s">
        <v>211</v>
      </c>
      <c r="F1925" s="142"/>
      <c r="G1925" s="142">
        <v>1</v>
      </c>
      <c r="H1925" s="180">
        <v>465.91</v>
      </c>
      <c r="I1925" s="191">
        <v>0.25</v>
      </c>
      <c r="J1925" s="187">
        <f t="shared" si="60"/>
        <v>349.4325</v>
      </c>
    </row>
    <row r="1926" spans="1:10" ht="15.75">
      <c r="A1926" s="53">
        <f t="shared" si="59"/>
        <v>1922</v>
      </c>
      <c r="B1926" s="128" t="s">
        <v>203</v>
      </c>
      <c r="C1926" s="142" t="s">
        <v>3906</v>
      </c>
      <c r="D1926" s="142" t="s">
        <v>3907</v>
      </c>
      <c r="E1926" s="142" t="s">
        <v>211</v>
      </c>
      <c r="F1926" s="142"/>
      <c r="G1926" s="142">
        <v>1</v>
      </c>
      <c r="H1926" s="180">
        <v>465.28</v>
      </c>
      <c r="I1926" s="191">
        <v>0.25</v>
      </c>
      <c r="J1926" s="187">
        <f t="shared" si="60"/>
        <v>348.96</v>
      </c>
    </row>
    <row r="1927" spans="1:10" ht="15.75">
      <c r="A1927" s="53">
        <f t="shared" ref="A1927:A1990" si="61">A1926+1</f>
        <v>1923</v>
      </c>
      <c r="B1927" s="128" t="s">
        <v>203</v>
      </c>
      <c r="C1927" s="142" t="s">
        <v>3908</v>
      </c>
      <c r="D1927" s="142" t="s">
        <v>3909</v>
      </c>
      <c r="E1927" s="142" t="s">
        <v>211</v>
      </c>
      <c r="F1927" s="142"/>
      <c r="G1927" s="142">
        <v>1</v>
      </c>
      <c r="H1927" s="180">
        <v>450.9</v>
      </c>
      <c r="I1927" s="191">
        <v>0.25</v>
      </c>
      <c r="J1927" s="187">
        <f t="shared" si="60"/>
        <v>338.17499999999995</v>
      </c>
    </row>
    <row r="1928" spans="1:10" ht="15.75">
      <c r="A1928" s="53">
        <f t="shared" si="61"/>
        <v>1924</v>
      </c>
      <c r="B1928" s="128" t="s">
        <v>203</v>
      </c>
      <c r="C1928" s="142" t="s">
        <v>3910</v>
      </c>
      <c r="D1928" s="142" t="s">
        <v>3911</v>
      </c>
      <c r="E1928" s="142" t="s">
        <v>211</v>
      </c>
      <c r="F1928" s="142"/>
      <c r="G1928" s="142">
        <v>1</v>
      </c>
      <c r="H1928" s="180">
        <v>462.27</v>
      </c>
      <c r="I1928" s="191">
        <v>0.25</v>
      </c>
      <c r="J1928" s="187">
        <f t="shared" si="60"/>
        <v>346.70249999999999</v>
      </c>
    </row>
    <row r="1929" spans="1:10" ht="15.75">
      <c r="A1929" s="53">
        <f t="shared" si="61"/>
        <v>1925</v>
      </c>
      <c r="B1929" s="128" t="s">
        <v>203</v>
      </c>
      <c r="C1929" s="142" t="s">
        <v>3912</v>
      </c>
      <c r="D1929" s="142" t="s">
        <v>3913</v>
      </c>
      <c r="E1929" s="142" t="s">
        <v>211</v>
      </c>
      <c r="F1929" s="142"/>
      <c r="G1929" s="142">
        <v>1</v>
      </c>
      <c r="H1929" s="180">
        <v>527.63</v>
      </c>
      <c r="I1929" s="191">
        <v>0.25</v>
      </c>
      <c r="J1929" s="187">
        <f t="shared" si="60"/>
        <v>395.72249999999997</v>
      </c>
    </row>
    <row r="1930" spans="1:10" ht="15.75">
      <c r="A1930" s="53">
        <f t="shared" si="61"/>
        <v>1926</v>
      </c>
      <c r="B1930" s="128" t="s">
        <v>203</v>
      </c>
      <c r="C1930" s="142" t="s">
        <v>3914</v>
      </c>
      <c r="D1930" s="142" t="s">
        <v>3915</v>
      </c>
      <c r="E1930" s="142" t="s">
        <v>211</v>
      </c>
      <c r="F1930" s="142"/>
      <c r="G1930" s="142">
        <v>1</v>
      </c>
      <c r="H1930" s="180">
        <v>556.62</v>
      </c>
      <c r="I1930" s="191">
        <v>0.25</v>
      </c>
      <c r="J1930" s="187">
        <f t="shared" si="60"/>
        <v>417.46500000000003</v>
      </c>
    </row>
    <row r="1931" spans="1:10" ht="15.75">
      <c r="A1931" s="53">
        <f t="shared" si="61"/>
        <v>1927</v>
      </c>
      <c r="B1931" s="128" t="s">
        <v>203</v>
      </c>
      <c r="C1931" s="142" t="s">
        <v>3916</v>
      </c>
      <c r="D1931" s="142" t="s">
        <v>3917</v>
      </c>
      <c r="E1931" s="142" t="s">
        <v>211</v>
      </c>
      <c r="F1931" s="142"/>
      <c r="G1931" s="142">
        <v>1</v>
      </c>
      <c r="H1931" s="180">
        <v>480.6</v>
      </c>
      <c r="I1931" s="191">
        <v>0.25</v>
      </c>
      <c r="J1931" s="187">
        <f t="shared" si="60"/>
        <v>360.45000000000005</v>
      </c>
    </row>
    <row r="1932" spans="1:10" ht="15.75">
      <c r="A1932" s="53">
        <f t="shared" si="61"/>
        <v>1928</v>
      </c>
      <c r="B1932" s="128" t="s">
        <v>203</v>
      </c>
      <c r="C1932" s="142" t="s">
        <v>3918</v>
      </c>
      <c r="D1932" s="142" t="s">
        <v>3919</v>
      </c>
      <c r="E1932" s="142" t="s">
        <v>211</v>
      </c>
      <c r="F1932" s="142"/>
      <c r="G1932" s="142">
        <v>1</v>
      </c>
      <c r="H1932" s="180">
        <v>436.61</v>
      </c>
      <c r="I1932" s="191">
        <v>0.25</v>
      </c>
      <c r="J1932" s="187">
        <f t="shared" si="60"/>
        <v>327.45749999999998</v>
      </c>
    </row>
    <row r="1933" spans="1:10" ht="15.75">
      <c r="A1933" s="53">
        <f t="shared" si="61"/>
        <v>1929</v>
      </c>
      <c r="B1933" s="128" t="s">
        <v>203</v>
      </c>
      <c r="C1933" s="142" t="s">
        <v>3920</v>
      </c>
      <c r="D1933" s="142" t="s">
        <v>3921</v>
      </c>
      <c r="E1933" s="142" t="s">
        <v>211</v>
      </c>
      <c r="F1933" s="142"/>
      <c r="G1933" s="142">
        <v>1</v>
      </c>
      <c r="H1933" s="180">
        <v>457.71</v>
      </c>
      <c r="I1933" s="191">
        <v>0.25</v>
      </c>
      <c r="J1933" s="187">
        <f t="shared" si="60"/>
        <v>343.28249999999997</v>
      </c>
    </row>
    <row r="1934" spans="1:10" ht="15.75">
      <c r="A1934" s="53">
        <f t="shared" si="61"/>
        <v>1930</v>
      </c>
      <c r="B1934" s="128" t="s">
        <v>203</v>
      </c>
      <c r="C1934" s="142" t="s">
        <v>3922</v>
      </c>
      <c r="D1934" s="142" t="s">
        <v>3923</v>
      </c>
      <c r="E1934" s="142" t="s">
        <v>211</v>
      </c>
      <c r="F1934" s="142"/>
      <c r="G1934" s="142">
        <v>1</v>
      </c>
      <c r="H1934" s="180">
        <v>324.64</v>
      </c>
      <c r="I1934" s="191">
        <v>0.25</v>
      </c>
      <c r="J1934" s="187">
        <f t="shared" si="60"/>
        <v>243.48</v>
      </c>
    </row>
    <row r="1935" spans="1:10" ht="15.75">
      <c r="A1935" s="53">
        <f t="shared" si="61"/>
        <v>1931</v>
      </c>
      <c r="B1935" s="128" t="s">
        <v>203</v>
      </c>
      <c r="C1935" s="142" t="s">
        <v>3924</v>
      </c>
      <c r="D1935" s="142" t="s">
        <v>3925</v>
      </c>
      <c r="E1935" s="142" t="s">
        <v>211</v>
      </c>
      <c r="F1935" s="142"/>
      <c r="G1935" s="142">
        <v>1</v>
      </c>
      <c r="H1935" s="180">
        <v>448.52</v>
      </c>
      <c r="I1935" s="191">
        <v>0.25</v>
      </c>
      <c r="J1935" s="187">
        <f t="shared" si="60"/>
        <v>336.39</v>
      </c>
    </row>
    <row r="1936" spans="1:10" ht="15.75">
      <c r="A1936" s="53">
        <f t="shared" si="61"/>
        <v>1932</v>
      </c>
      <c r="B1936" s="128" t="s">
        <v>203</v>
      </c>
      <c r="C1936" s="142" t="s">
        <v>3926</v>
      </c>
      <c r="D1936" s="142" t="s">
        <v>3927</v>
      </c>
      <c r="E1936" s="142" t="s">
        <v>211</v>
      </c>
      <c r="F1936" s="142"/>
      <c r="G1936" s="142">
        <v>1</v>
      </c>
      <c r="H1936" s="180">
        <v>507.11</v>
      </c>
      <c r="I1936" s="191">
        <v>0.25</v>
      </c>
      <c r="J1936" s="187">
        <f t="shared" si="60"/>
        <v>380.33249999999998</v>
      </c>
    </row>
    <row r="1937" spans="1:10" ht="15.75">
      <c r="A1937" s="53">
        <f t="shared" si="61"/>
        <v>1933</v>
      </c>
      <c r="B1937" s="128" t="s">
        <v>203</v>
      </c>
      <c r="C1937" s="142" t="s">
        <v>3928</v>
      </c>
      <c r="D1937" s="142" t="s">
        <v>3929</v>
      </c>
      <c r="E1937" s="142" t="s">
        <v>211</v>
      </c>
      <c r="F1937" s="142"/>
      <c r="G1937" s="142">
        <v>1</v>
      </c>
      <c r="H1937" s="180">
        <v>462.09</v>
      </c>
      <c r="I1937" s="191">
        <v>0.25</v>
      </c>
      <c r="J1937" s="187">
        <f t="shared" si="60"/>
        <v>346.5675</v>
      </c>
    </row>
    <row r="1938" spans="1:10" ht="15.75">
      <c r="A1938" s="53">
        <f t="shared" si="61"/>
        <v>1934</v>
      </c>
      <c r="B1938" s="128" t="s">
        <v>203</v>
      </c>
      <c r="C1938" s="142" t="s">
        <v>3930</v>
      </c>
      <c r="D1938" s="142" t="s">
        <v>3931</v>
      </c>
      <c r="E1938" s="142" t="s">
        <v>211</v>
      </c>
      <c r="F1938" s="142"/>
      <c r="G1938" s="142">
        <v>1</v>
      </c>
      <c r="H1938" s="180">
        <v>486.45</v>
      </c>
      <c r="I1938" s="191">
        <v>0.25</v>
      </c>
      <c r="J1938" s="187">
        <f t="shared" si="60"/>
        <v>364.83749999999998</v>
      </c>
    </row>
    <row r="1939" spans="1:10" ht="15.75">
      <c r="A1939" s="53">
        <f t="shared" si="61"/>
        <v>1935</v>
      </c>
      <c r="B1939" s="128" t="s">
        <v>203</v>
      </c>
      <c r="C1939" s="142" t="s">
        <v>3932</v>
      </c>
      <c r="D1939" s="142" t="s">
        <v>3933</v>
      </c>
      <c r="E1939" s="142" t="s">
        <v>211</v>
      </c>
      <c r="F1939" s="142"/>
      <c r="G1939" s="142">
        <v>1</v>
      </c>
      <c r="H1939" s="180">
        <v>449.48</v>
      </c>
      <c r="I1939" s="191">
        <v>0.25</v>
      </c>
      <c r="J1939" s="187">
        <f t="shared" si="60"/>
        <v>337.11</v>
      </c>
    </row>
    <row r="1940" spans="1:10" ht="15.75">
      <c r="A1940" s="53">
        <f t="shared" si="61"/>
        <v>1936</v>
      </c>
      <c r="B1940" s="128" t="s">
        <v>203</v>
      </c>
      <c r="C1940" s="142" t="s">
        <v>3934</v>
      </c>
      <c r="D1940" s="142" t="s">
        <v>3935</v>
      </c>
      <c r="E1940" s="142" t="s">
        <v>211</v>
      </c>
      <c r="F1940" s="142"/>
      <c r="G1940" s="142">
        <v>1</v>
      </c>
      <c r="H1940" s="180">
        <v>572.77</v>
      </c>
      <c r="I1940" s="191">
        <v>0.25</v>
      </c>
      <c r="J1940" s="187">
        <f t="shared" si="60"/>
        <v>429.57749999999999</v>
      </c>
    </row>
    <row r="1941" spans="1:10" ht="15.75">
      <c r="A1941" s="53">
        <f t="shared" si="61"/>
        <v>1937</v>
      </c>
      <c r="B1941" s="128" t="s">
        <v>203</v>
      </c>
      <c r="C1941" s="142" t="s">
        <v>3936</v>
      </c>
      <c r="D1941" s="142" t="s">
        <v>3937</v>
      </c>
      <c r="E1941" s="142" t="s">
        <v>211</v>
      </c>
      <c r="F1941" s="142"/>
      <c r="G1941" s="142">
        <v>1</v>
      </c>
      <c r="H1941" s="180">
        <v>793.41</v>
      </c>
      <c r="I1941" s="191">
        <v>0.25</v>
      </c>
      <c r="J1941" s="187">
        <f t="shared" si="60"/>
        <v>595.0575</v>
      </c>
    </row>
    <row r="1942" spans="1:10" ht="15.75">
      <c r="A1942" s="53">
        <f t="shared" si="61"/>
        <v>1938</v>
      </c>
      <c r="B1942" s="128" t="s">
        <v>203</v>
      </c>
      <c r="C1942" s="142" t="s">
        <v>3938</v>
      </c>
      <c r="D1942" s="142" t="s">
        <v>3939</v>
      </c>
      <c r="E1942" s="142" t="s">
        <v>211</v>
      </c>
      <c r="F1942" s="142"/>
      <c r="G1942" s="142">
        <v>1</v>
      </c>
      <c r="H1942" s="180">
        <v>1008.17</v>
      </c>
      <c r="I1942" s="191">
        <v>0.25</v>
      </c>
      <c r="J1942" s="187">
        <f t="shared" si="60"/>
        <v>756.12749999999994</v>
      </c>
    </row>
    <row r="1943" spans="1:10" ht="15.75">
      <c r="A1943" s="53">
        <f t="shared" si="61"/>
        <v>1939</v>
      </c>
      <c r="B1943" s="128" t="s">
        <v>203</v>
      </c>
      <c r="C1943" s="142" t="s">
        <v>3940</v>
      </c>
      <c r="D1943" s="142" t="s">
        <v>3941</v>
      </c>
      <c r="E1943" s="142" t="s">
        <v>211</v>
      </c>
      <c r="F1943" s="142"/>
      <c r="G1943" s="142">
        <v>1</v>
      </c>
      <c r="H1943" s="180">
        <v>1120.92</v>
      </c>
      <c r="I1943" s="191">
        <v>0.25</v>
      </c>
      <c r="J1943" s="187">
        <f t="shared" si="60"/>
        <v>840.69</v>
      </c>
    </row>
    <row r="1944" spans="1:10" ht="15.75">
      <c r="A1944" s="53">
        <f t="shared" si="61"/>
        <v>1940</v>
      </c>
      <c r="B1944" s="128" t="s">
        <v>203</v>
      </c>
      <c r="C1944" s="142" t="s">
        <v>3942</v>
      </c>
      <c r="D1944" s="142" t="s">
        <v>3943</v>
      </c>
      <c r="E1944" s="142" t="s">
        <v>211</v>
      </c>
      <c r="F1944" s="142"/>
      <c r="G1944" s="142">
        <v>1</v>
      </c>
      <c r="H1944" s="180">
        <v>1131.6600000000001</v>
      </c>
      <c r="I1944" s="191">
        <v>0.25</v>
      </c>
      <c r="J1944" s="187">
        <f t="shared" si="60"/>
        <v>848.74500000000012</v>
      </c>
    </row>
    <row r="1945" spans="1:10" ht="15.75">
      <c r="A1945" s="53">
        <f t="shared" si="61"/>
        <v>1941</v>
      </c>
      <c r="B1945" s="128" t="s">
        <v>203</v>
      </c>
      <c r="C1945" s="142" t="s">
        <v>3944</v>
      </c>
      <c r="D1945" s="142" t="s">
        <v>3945</v>
      </c>
      <c r="E1945" s="142" t="s">
        <v>211</v>
      </c>
      <c r="F1945" s="142"/>
      <c r="G1945" s="142">
        <v>1</v>
      </c>
      <c r="H1945" s="180">
        <v>954.69</v>
      </c>
      <c r="I1945" s="191">
        <v>0.25</v>
      </c>
      <c r="J1945" s="187">
        <f t="shared" si="60"/>
        <v>716.01750000000004</v>
      </c>
    </row>
    <row r="1946" spans="1:10" ht="15.75">
      <c r="A1946" s="53">
        <f t="shared" si="61"/>
        <v>1942</v>
      </c>
      <c r="B1946" s="128" t="s">
        <v>203</v>
      </c>
      <c r="C1946" s="142" t="s">
        <v>3946</v>
      </c>
      <c r="D1946" s="142" t="s">
        <v>3947</v>
      </c>
      <c r="E1946" s="142" t="s">
        <v>211</v>
      </c>
      <c r="F1946" s="142"/>
      <c r="G1946" s="142">
        <v>1</v>
      </c>
      <c r="H1946" s="180">
        <v>1014.23</v>
      </c>
      <c r="I1946" s="191">
        <v>0.25</v>
      </c>
      <c r="J1946" s="187">
        <f t="shared" si="60"/>
        <v>760.67250000000001</v>
      </c>
    </row>
    <row r="1947" spans="1:10" ht="15.75">
      <c r="A1947" s="53">
        <f t="shared" si="61"/>
        <v>1943</v>
      </c>
      <c r="B1947" s="128" t="s">
        <v>203</v>
      </c>
      <c r="C1947" s="142" t="s">
        <v>3948</v>
      </c>
      <c r="D1947" s="142" t="s">
        <v>3949</v>
      </c>
      <c r="E1947" s="142" t="s">
        <v>211</v>
      </c>
      <c r="F1947" s="142"/>
      <c r="G1947" s="142">
        <v>1</v>
      </c>
      <c r="H1947" s="180">
        <v>1071.29</v>
      </c>
      <c r="I1947" s="191">
        <v>0.25</v>
      </c>
      <c r="J1947" s="187">
        <f t="shared" si="60"/>
        <v>803.46749999999997</v>
      </c>
    </row>
    <row r="1948" spans="1:10" ht="15.75">
      <c r="A1948" s="53">
        <f t="shared" si="61"/>
        <v>1944</v>
      </c>
      <c r="B1948" s="128" t="s">
        <v>203</v>
      </c>
      <c r="C1948" s="142" t="s">
        <v>3950</v>
      </c>
      <c r="D1948" s="142" t="s">
        <v>3951</v>
      </c>
      <c r="E1948" s="142" t="s">
        <v>211</v>
      </c>
      <c r="F1948" s="142"/>
      <c r="G1948" s="142">
        <v>1</v>
      </c>
      <c r="H1948" s="180">
        <v>104.35</v>
      </c>
      <c r="I1948" s="191">
        <v>0.25</v>
      </c>
      <c r="J1948" s="187">
        <f t="shared" si="60"/>
        <v>78.262499999999989</v>
      </c>
    </row>
    <row r="1949" spans="1:10" ht="15.75">
      <c r="A1949" s="53">
        <f t="shared" si="61"/>
        <v>1945</v>
      </c>
      <c r="B1949" s="128" t="s">
        <v>203</v>
      </c>
      <c r="C1949" s="142" t="s">
        <v>3952</v>
      </c>
      <c r="D1949" s="142" t="s">
        <v>3953</v>
      </c>
      <c r="E1949" s="142" t="s">
        <v>211</v>
      </c>
      <c r="F1949" s="142"/>
      <c r="G1949" s="142">
        <v>1</v>
      </c>
      <c r="H1949" s="180">
        <v>223.94</v>
      </c>
      <c r="I1949" s="191">
        <v>0.25</v>
      </c>
      <c r="J1949" s="187">
        <f t="shared" si="60"/>
        <v>167.95499999999998</v>
      </c>
    </row>
    <row r="1950" spans="1:10" ht="15.75">
      <c r="A1950" s="53">
        <f t="shared" si="61"/>
        <v>1946</v>
      </c>
      <c r="B1950" s="128" t="s">
        <v>203</v>
      </c>
      <c r="C1950" s="142" t="s">
        <v>3954</v>
      </c>
      <c r="D1950" s="142" t="s">
        <v>3955</v>
      </c>
      <c r="E1950" s="142" t="s">
        <v>211</v>
      </c>
      <c r="F1950" s="142"/>
      <c r="G1950" s="142">
        <v>1</v>
      </c>
      <c r="H1950" s="180">
        <v>282.86</v>
      </c>
      <c r="I1950" s="191">
        <v>0.25</v>
      </c>
      <c r="J1950" s="187">
        <f t="shared" si="60"/>
        <v>212.14500000000001</v>
      </c>
    </row>
    <row r="1951" spans="1:10" ht="15.75">
      <c r="A1951" s="53">
        <f t="shared" si="61"/>
        <v>1947</v>
      </c>
      <c r="B1951" s="128" t="s">
        <v>203</v>
      </c>
      <c r="C1951" s="142" t="s">
        <v>3956</v>
      </c>
      <c r="D1951" s="142" t="s">
        <v>3957</v>
      </c>
      <c r="E1951" s="142" t="s">
        <v>211</v>
      </c>
      <c r="F1951" s="142"/>
      <c r="G1951" s="142">
        <v>1</v>
      </c>
      <c r="H1951" s="180">
        <v>95.87</v>
      </c>
      <c r="I1951" s="191">
        <v>0.25</v>
      </c>
      <c r="J1951" s="187">
        <f t="shared" si="60"/>
        <v>71.902500000000003</v>
      </c>
    </row>
    <row r="1952" spans="1:10" ht="15.75">
      <c r="A1952" s="53">
        <f t="shared" si="61"/>
        <v>1948</v>
      </c>
      <c r="B1952" s="128" t="s">
        <v>203</v>
      </c>
      <c r="C1952" s="142" t="s">
        <v>3958</v>
      </c>
      <c r="D1952" s="142" t="s">
        <v>3959</v>
      </c>
      <c r="E1952" s="142" t="s">
        <v>211</v>
      </c>
      <c r="F1952" s="142"/>
      <c r="G1952" s="142">
        <v>1</v>
      </c>
      <c r="H1952" s="180">
        <v>186.31</v>
      </c>
      <c r="I1952" s="191">
        <v>0.25</v>
      </c>
      <c r="J1952" s="187">
        <f t="shared" si="60"/>
        <v>139.73250000000002</v>
      </c>
    </row>
    <row r="1953" spans="1:10" ht="15.75">
      <c r="A1953" s="53">
        <f t="shared" si="61"/>
        <v>1949</v>
      </c>
      <c r="B1953" s="128" t="s">
        <v>203</v>
      </c>
      <c r="C1953" s="142" t="s">
        <v>3960</v>
      </c>
      <c r="D1953" s="142" t="s">
        <v>3961</v>
      </c>
      <c r="E1953" s="142" t="s">
        <v>211</v>
      </c>
      <c r="F1953" s="142"/>
      <c r="G1953" s="142">
        <v>1</v>
      </c>
      <c r="H1953" s="180">
        <v>313.97000000000003</v>
      </c>
      <c r="I1953" s="191">
        <v>0.25</v>
      </c>
      <c r="J1953" s="187">
        <f t="shared" si="60"/>
        <v>235.47750000000002</v>
      </c>
    </row>
    <row r="1954" spans="1:10" ht="15.75">
      <c r="A1954" s="53">
        <f t="shared" si="61"/>
        <v>1950</v>
      </c>
      <c r="B1954" s="128" t="s">
        <v>203</v>
      </c>
      <c r="C1954" s="142" t="s">
        <v>3962</v>
      </c>
      <c r="D1954" s="142" t="s">
        <v>3963</v>
      </c>
      <c r="E1954" s="142" t="s">
        <v>211</v>
      </c>
      <c r="F1954" s="142"/>
      <c r="G1954" s="142">
        <v>1</v>
      </c>
      <c r="H1954" s="180">
        <v>247.54</v>
      </c>
      <c r="I1954" s="191">
        <v>0.25</v>
      </c>
      <c r="J1954" s="187">
        <f t="shared" si="60"/>
        <v>185.655</v>
      </c>
    </row>
    <row r="1955" spans="1:10" ht="15.75">
      <c r="A1955" s="53">
        <f t="shared" si="61"/>
        <v>1951</v>
      </c>
      <c r="B1955" s="128" t="s">
        <v>203</v>
      </c>
      <c r="C1955" s="142" t="s">
        <v>3964</v>
      </c>
      <c r="D1955" s="142" t="s">
        <v>3965</v>
      </c>
      <c r="E1955" s="142" t="s">
        <v>211</v>
      </c>
      <c r="F1955" s="142"/>
      <c r="G1955" s="142">
        <v>1</v>
      </c>
      <c r="H1955" s="180">
        <v>43.4</v>
      </c>
      <c r="I1955" s="191">
        <v>0.25</v>
      </c>
      <c r="J1955" s="187">
        <f t="shared" si="60"/>
        <v>32.549999999999997</v>
      </c>
    </row>
    <row r="1956" spans="1:10" ht="15.75">
      <c r="A1956" s="53">
        <f t="shared" si="61"/>
        <v>1952</v>
      </c>
      <c r="B1956" s="128" t="s">
        <v>203</v>
      </c>
      <c r="C1956" s="142" t="s">
        <v>3966</v>
      </c>
      <c r="D1956" s="142" t="s">
        <v>3967</v>
      </c>
      <c r="E1956" s="142" t="s">
        <v>211</v>
      </c>
      <c r="F1956" s="142"/>
      <c r="G1956" s="142">
        <v>1</v>
      </c>
      <c r="H1956" s="180">
        <v>40.25</v>
      </c>
      <c r="I1956" s="191">
        <v>0.25</v>
      </c>
      <c r="J1956" s="187">
        <f t="shared" si="60"/>
        <v>30.1875</v>
      </c>
    </row>
    <row r="1957" spans="1:10" ht="15.75">
      <c r="A1957" s="53">
        <f t="shared" si="61"/>
        <v>1953</v>
      </c>
      <c r="B1957" s="128" t="s">
        <v>203</v>
      </c>
      <c r="C1957" s="142" t="s">
        <v>3968</v>
      </c>
      <c r="D1957" s="142" t="s">
        <v>3969</v>
      </c>
      <c r="E1957" s="142" t="s">
        <v>211</v>
      </c>
      <c r="F1957" s="142"/>
      <c r="G1957" s="142">
        <v>1</v>
      </c>
      <c r="H1957" s="180">
        <v>81.67</v>
      </c>
      <c r="I1957" s="191">
        <v>0.25</v>
      </c>
      <c r="J1957" s="187">
        <f t="shared" si="60"/>
        <v>61.252499999999998</v>
      </c>
    </row>
    <row r="1958" spans="1:10" ht="15.75">
      <c r="A1958" s="53">
        <f t="shared" si="61"/>
        <v>1954</v>
      </c>
      <c r="B1958" s="128" t="s">
        <v>203</v>
      </c>
      <c r="C1958" s="142" t="s">
        <v>3970</v>
      </c>
      <c r="D1958" s="142" t="s">
        <v>3971</v>
      </c>
      <c r="E1958" s="142" t="s">
        <v>211</v>
      </c>
      <c r="F1958" s="142"/>
      <c r="G1958" s="142">
        <v>1</v>
      </c>
      <c r="H1958" s="180">
        <v>232.22</v>
      </c>
      <c r="I1958" s="191">
        <v>0.25</v>
      </c>
      <c r="J1958" s="187">
        <f t="shared" si="60"/>
        <v>174.16499999999999</v>
      </c>
    </row>
    <row r="1959" spans="1:10" ht="15.75">
      <c r="A1959" s="53">
        <f t="shared" si="61"/>
        <v>1955</v>
      </c>
      <c r="B1959" s="128" t="s">
        <v>203</v>
      </c>
      <c r="C1959" s="142" t="s">
        <v>3972</v>
      </c>
      <c r="D1959" s="142" t="s">
        <v>3973</v>
      </c>
      <c r="E1959" s="142" t="s">
        <v>211</v>
      </c>
      <c r="F1959" s="142"/>
      <c r="G1959" s="142">
        <v>1</v>
      </c>
      <c r="H1959" s="180">
        <v>612.92999999999995</v>
      </c>
      <c r="I1959" s="191">
        <v>0.25</v>
      </c>
      <c r="J1959" s="187">
        <f t="shared" si="60"/>
        <v>459.69749999999999</v>
      </c>
    </row>
    <row r="1960" spans="1:10" ht="15.75">
      <c r="A1960" s="53">
        <f t="shared" si="61"/>
        <v>1956</v>
      </c>
      <c r="B1960" s="128" t="s">
        <v>203</v>
      </c>
      <c r="C1960" s="142" t="s">
        <v>3974</v>
      </c>
      <c r="D1960" s="142" t="s">
        <v>3975</v>
      </c>
      <c r="E1960" s="142" t="s">
        <v>211</v>
      </c>
      <c r="F1960" s="142"/>
      <c r="G1960" s="142">
        <v>1</v>
      </c>
      <c r="H1960" s="180">
        <v>703.68</v>
      </c>
      <c r="I1960" s="191">
        <v>0.25</v>
      </c>
      <c r="J1960" s="187">
        <f t="shared" si="60"/>
        <v>527.76</v>
      </c>
    </row>
    <row r="1961" spans="1:10" ht="15.75">
      <c r="A1961" s="53">
        <f t="shared" si="61"/>
        <v>1957</v>
      </c>
      <c r="B1961" s="128" t="s">
        <v>203</v>
      </c>
      <c r="C1961" s="142" t="s">
        <v>3976</v>
      </c>
      <c r="D1961" s="142" t="s">
        <v>3975</v>
      </c>
      <c r="E1961" s="142" t="s">
        <v>211</v>
      </c>
      <c r="F1961" s="142"/>
      <c r="G1961" s="142">
        <v>1</v>
      </c>
      <c r="H1961" s="180">
        <v>703.68</v>
      </c>
      <c r="I1961" s="191">
        <v>0.25</v>
      </c>
      <c r="J1961" s="187">
        <f t="shared" si="60"/>
        <v>527.76</v>
      </c>
    </row>
    <row r="1962" spans="1:10" ht="15.75">
      <c r="A1962" s="53">
        <f t="shared" si="61"/>
        <v>1958</v>
      </c>
      <c r="B1962" s="128" t="s">
        <v>203</v>
      </c>
      <c r="C1962" s="142" t="s">
        <v>3977</v>
      </c>
      <c r="D1962" s="142" t="s">
        <v>3978</v>
      </c>
      <c r="E1962" s="142" t="s">
        <v>211</v>
      </c>
      <c r="F1962" s="142"/>
      <c r="G1962" s="142">
        <v>1</v>
      </c>
      <c r="H1962" s="180">
        <v>716.73</v>
      </c>
      <c r="I1962" s="191">
        <v>0.25</v>
      </c>
      <c r="J1962" s="187">
        <f t="shared" si="60"/>
        <v>537.54750000000001</v>
      </c>
    </row>
    <row r="1963" spans="1:10" ht="15.75">
      <c r="A1963" s="53">
        <f t="shared" si="61"/>
        <v>1959</v>
      </c>
      <c r="B1963" s="128" t="s">
        <v>203</v>
      </c>
      <c r="C1963" s="142" t="s">
        <v>3979</v>
      </c>
      <c r="D1963" s="142" t="s">
        <v>3978</v>
      </c>
      <c r="E1963" s="142" t="s">
        <v>211</v>
      </c>
      <c r="F1963" s="142"/>
      <c r="G1963" s="142">
        <v>1</v>
      </c>
      <c r="H1963" s="180">
        <v>716.73</v>
      </c>
      <c r="I1963" s="191">
        <v>0.25</v>
      </c>
      <c r="J1963" s="187">
        <f t="shared" si="60"/>
        <v>537.54750000000001</v>
      </c>
    </row>
    <row r="1964" spans="1:10" ht="15.75">
      <c r="A1964" s="53">
        <f t="shared" si="61"/>
        <v>1960</v>
      </c>
      <c r="B1964" s="128" t="s">
        <v>203</v>
      </c>
      <c r="C1964" s="142" t="s">
        <v>3980</v>
      </c>
      <c r="D1964" s="142" t="s">
        <v>3973</v>
      </c>
      <c r="E1964" s="142" t="s">
        <v>211</v>
      </c>
      <c r="F1964" s="142"/>
      <c r="G1964" s="142">
        <v>1</v>
      </c>
      <c r="H1964" s="180">
        <v>612.92999999999995</v>
      </c>
      <c r="I1964" s="191">
        <v>0.25</v>
      </c>
      <c r="J1964" s="187">
        <f t="shared" si="60"/>
        <v>459.69749999999999</v>
      </c>
    </row>
    <row r="1965" spans="1:10" ht="15.75">
      <c r="A1965" s="53">
        <f t="shared" si="61"/>
        <v>1961</v>
      </c>
      <c r="B1965" s="128" t="s">
        <v>203</v>
      </c>
      <c r="C1965" s="142" t="s">
        <v>3981</v>
      </c>
      <c r="D1965" s="142" t="s">
        <v>3982</v>
      </c>
      <c r="E1965" s="142" t="s">
        <v>211</v>
      </c>
      <c r="F1965" s="142"/>
      <c r="G1965" s="142">
        <v>1</v>
      </c>
      <c r="H1965" s="180">
        <v>625.97</v>
      </c>
      <c r="I1965" s="191">
        <v>0.25</v>
      </c>
      <c r="J1965" s="187">
        <f t="shared" si="60"/>
        <v>469.47750000000002</v>
      </c>
    </row>
    <row r="1966" spans="1:10" ht="15.75">
      <c r="A1966" s="53">
        <f t="shared" si="61"/>
        <v>1962</v>
      </c>
      <c r="B1966" s="128" t="s">
        <v>203</v>
      </c>
      <c r="C1966" s="142" t="s">
        <v>3983</v>
      </c>
      <c r="D1966" s="142" t="s">
        <v>3982</v>
      </c>
      <c r="E1966" s="142" t="s">
        <v>211</v>
      </c>
      <c r="F1966" s="142"/>
      <c r="G1966" s="142">
        <v>1</v>
      </c>
      <c r="H1966" s="180">
        <v>625.97</v>
      </c>
      <c r="I1966" s="191">
        <v>0.25</v>
      </c>
      <c r="J1966" s="187">
        <f t="shared" si="60"/>
        <v>469.47750000000002</v>
      </c>
    </row>
    <row r="1967" spans="1:10" ht="15.75">
      <c r="A1967" s="53">
        <f t="shared" si="61"/>
        <v>1963</v>
      </c>
      <c r="B1967" s="128" t="s">
        <v>203</v>
      </c>
      <c r="C1967" s="142" t="s">
        <v>3984</v>
      </c>
      <c r="D1967" s="142" t="s">
        <v>3985</v>
      </c>
      <c r="E1967" s="142" t="s">
        <v>211</v>
      </c>
      <c r="F1967" s="142"/>
      <c r="G1967" s="142">
        <v>1</v>
      </c>
      <c r="H1967" s="180">
        <v>814.75</v>
      </c>
      <c r="I1967" s="191">
        <v>0.25</v>
      </c>
      <c r="J1967" s="187">
        <f t="shared" si="60"/>
        <v>611.0625</v>
      </c>
    </row>
    <row r="1968" spans="1:10" ht="15.75">
      <c r="A1968" s="53">
        <f t="shared" si="61"/>
        <v>1964</v>
      </c>
      <c r="B1968" s="128" t="s">
        <v>203</v>
      </c>
      <c r="C1968" s="142" t="s">
        <v>3986</v>
      </c>
      <c r="D1968" s="142" t="s">
        <v>3987</v>
      </c>
      <c r="E1968" s="142" t="s">
        <v>211</v>
      </c>
      <c r="F1968" s="142"/>
      <c r="G1968" s="142">
        <v>1</v>
      </c>
      <c r="H1968" s="180">
        <v>812.7</v>
      </c>
      <c r="I1968" s="191">
        <v>0.25</v>
      </c>
      <c r="J1968" s="187">
        <f t="shared" si="60"/>
        <v>609.52500000000009</v>
      </c>
    </row>
    <row r="1969" spans="1:10" ht="15.75">
      <c r="A1969" s="53">
        <f t="shared" si="61"/>
        <v>1965</v>
      </c>
      <c r="B1969" s="128" t="s">
        <v>203</v>
      </c>
      <c r="C1969" s="142" t="s">
        <v>3988</v>
      </c>
      <c r="D1969" s="142" t="s">
        <v>3989</v>
      </c>
      <c r="E1969" s="142" t="s">
        <v>211</v>
      </c>
      <c r="F1969" s="142"/>
      <c r="G1969" s="142">
        <v>1</v>
      </c>
      <c r="H1969" s="180">
        <v>674.87</v>
      </c>
      <c r="I1969" s="191">
        <v>0.25</v>
      </c>
      <c r="J1969" s="187">
        <f t="shared" si="60"/>
        <v>506.15250000000003</v>
      </c>
    </row>
    <row r="1970" spans="1:10" ht="15.75">
      <c r="A1970" s="53">
        <f t="shared" si="61"/>
        <v>1966</v>
      </c>
      <c r="B1970" s="128" t="s">
        <v>203</v>
      </c>
      <c r="C1970" s="142" t="s">
        <v>3990</v>
      </c>
      <c r="D1970" s="142" t="s">
        <v>3991</v>
      </c>
      <c r="E1970" s="142" t="s">
        <v>211</v>
      </c>
      <c r="F1970" s="142"/>
      <c r="G1970" s="142">
        <v>1</v>
      </c>
      <c r="H1970" s="180">
        <v>766</v>
      </c>
      <c r="I1970" s="191">
        <v>0.25</v>
      </c>
      <c r="J1970" s="187">
        <f t="shared" si="60"/>
        <v>574.5</v>
      </c>
    </row>
    <row r="1971" spans="1:10" ht="15.75">
      <c r="A1971" s="53">
        <f t="shared" si="61"/>
        <v>1967</v>
      </c>
      <c r="B1971" s="128" t="s">
        <v>203</v>
      </c>
      <c r="C1971" s="142" t="s">
        <v>3992</v>
      </c>
      <c r="D1971" s="142" t="s">
        <v>3991</v>
      </c>
      <c r="E1971" s="142" t="s">
        <v>211</v>
      </c>
      <c r="F1971" s="142"/>
      <c r="G1971" s="142">
        <v>1</v>
      </c>
      <c r="H1971" s="180">
        <v>766</v>
      </c>
      <c r="I1971" s="191">
        <v>0.25</v>
      </c>
      <c r="J1971" s="187">
        <f t="shared" si="60"/>
        <v>574.5</v>
      </c>
    </row>
    <row r="1972" spans="1:10" ht="15.75">
      <c r="A1972" s="53">
        <f t="shared" si="61"/>
        <v>1968</v>
      </c>
      <c r="B1972" s="128" t="s">
        <v>203</v>
      </c>
      <c r="C1972" s="142" t="s">
        <v>3993</v>
      </c>
      <c r="D1972" s="142" t="s">
        <v>3994</v>
      </c>
      <c r="E1972" s="142" t="s">
        <v>211</v>
      </c>
      <c r="F1972" s="142"/>
      <c r="G1972" s="142">
        <v>1</v>
      </c>
      <c r="H1972" s="180">
        <v>776.62</v>
      </c>
      <c r="I1972" s="191">
        <v>0.25</v>
      </c>
      <c r="J1972" s="187">
        <f t="shared" si="60"/>
        <v>582.46500000000003</v>
      </c>
    </row>
    <row r="1973" spans="1:10" ht="15.75">
      <c r="A1973" s="53">
        <f t="shared" si="61"/>
        <v>1969</v>
      </c>
      <c r="B1973" s="128" t="s">
        <v>203</v>
      </c>
      <c r="C1973" s="142" t="s">
        <v>3995</v>
      </c>
      <c r="D1973" s="142" t="s">
        <v>3996</v>
      </c>
      <c r="E1973" s="142" t="s">
        <v>211</v>
      </c>
      <c r="F1973" s="142"/>
      <c r="G1973" s="142">
        <v>1</v>
      </c>
      <c r="H1973" s="180">
        <v>776.62</v>
      </c>
      <c r="I1973" s="191">
        <v>0.25</v>
      </c>
      <c r="J1973" s="187">
        <f t="shared" si="60"/>
        <v>582.46500000000003</v>
      </c>
    </row>
    <row r="1974" spans="1:10" ht="15.75">
      <c r="A1974" s="53">
        <f t="shared" si="61"/>
        <v>1970</v>
      </c>
      <c r="B1974" s="128" t="s">
        <v>203</v>
      </c>
      <c r="C1974" s="142" t="s">
        <v>3997</v>
      </c>
      <c r="D1974" s="142" t="s">
        <v>3989</v>
      </c>
      <c r="E1974" s="142" t="s">
        <v>211</v>
      </c>
      <c r="F1974" s="142"/>
      <c r="G1974" s="142">
        <v>1</v>
      </c>
      <c r="H1974" s="180">
        <v>674.87</v>
      </c>
      <c r="I1974" s="191">
        <v>0.25</v>
      </c>
      <c r="J1974" s="187">
        <f t="shared" si="60"/>
        <v>506.15250000000003</v>
      </c>
    </row>
    <row r="1975" spans="1:10" ht="15.75">
      <c r="A1975" s="53">
        <f t="shared" si="61"/>
        <v>1971</v>
      </c>
      <c r="B1975" s="128" t="s">
        <v>203</v>
      </c>
      <c r="C1975" s="142" t="s">
        <v>3998</v>
      </c>
      <c r="D1975" s="142" t="s">
        <v>3999</v>
      </c>
      <c r="E1975" s="142" t="s">
        <v>211</v>
      </c>
      <c r="F1975" s="142"/>
      <c r="G1975" s="142">
        <v>1</v>
      </c>
      <c r="H1975" s="180">
        <v>685.5</v>
      </c>
      <c r="I1975" s="191">
        <v>0.25</v>
      </c>
      <c r="J1975" s="187">
        <f t="shared" si="60"/>
        <v>514.125</v>
      </c>
    </row>
    <row r="1976" spans="1:10" ht="15.75">
      <c r="A1976" s="53">
        <f t="shared" si="61"/>
        <v>1972</v>
      </c>
      <c r="B1976" s="128" t="s">
        <v>203</v>
      </c>
      <c r="C1976" s="142" t="s">
        <v>4000</v>
      </c>
      <c r="D1976" s="142" t="s">
        <v>3999</v>
      </c>
      <c r="E1976" s="142" t="s">
        <v>211</v>
      </c>
      <c r="F1976" s="142"/>
      <c r="G1976" s="142">
        <v>1</v>
      </c>
      <c r="H1976" s="180">
        <v>685.5</v>
      </c>
      <c r="I1976" s="191">
        <v>0.25</v>
      </c>
      <c r="J1976" s="187">
        <f t="shared" si="60"/>
        <v>514.125</v>
      </c>
    </row>
    <row r="1977" spans="1:10" ht="15.75">
      <c r="A1977" s="53">
        <f t="shared" si="61"/>
        <v>1973</v>
      </c>
      <c r="B1977" s="128" t="s">
        <v>203</v>
      </c>
      <c r="C1977" s="142" t="s">
        <v>4001</v>
      </c>
      <c r="D1977" s="142" t="s">
        <v>4002</v>
      </c>
      <c r="E1977" s="142" t="s">
        <v>211</v>
      </c>
      <c r="F1977" s="142"/>
      <c r="G1977" s="142">
        <v>1</v>
      </c>
      <c r="H1977" s="180">
        <v>496.72</v>
      </c>
      <c r="I1977" s="191">
        <v>0.25</v>
      </c>
      <c r="J1977" s="187">
        <f t="shared" si="60"/>
        <v>372.54</v>
      </c>
    </row>
    <row r="1978" spans="1:10" ht="15.75">
      <c r="A1978" s="53">
        <f t="shared" si="61"/>
        <v>1974</v>
      </c>
      <c r="B1978" s="128" t="s">
        <v>203</v>
      </c>
      <c r="C1978" s="142" t="s">
        <v>4003</v>
      </c>
      <c r="D1978" s="142" t="s">
        <v>4004</v>
      </c>
      <c r="E1978" s="142" t="s">
        <v>211</v>
      </c>
      <c r="F1978" s="142"/>
      <c r="G1978" s="142">
        <v>1</v>
      </c>
      <c r="H1978" s="180">
        <v>601.79</v>
      </c>
      <c r="I1978" s="191">
        <v>0.25</v>
      </c>
      <c r="J1978" s="187">
        <f t="shared" si="60"/>
        <v>451.34249999999997</v>
      </c>
    </row>
    <row r="1979" spans="1:10" ht="15.75">
      <c r="A1979" s="53">
        <f t="shared" si="61"/>
        <v>1975</v>
      </c>
      <c r="B1979" s="128" t="s">
        <v>203</v>
      </c>
      <c r="C1979" s="142" t="s">
        <v>4005</v>
      </c>
      <c r="D1979" s="142" t="s">
        <v>4006</v>
      </c>
      <c r="E1979" s="142" t="s">
        <v>211</v>
      </c>
      <c r="F1979" s="142"/>
      <c r="G1979" s="142">
        <v>1</v>
      </c>
      <c r="H1979" s="180">
        <v>443.15</v>
      </c>
      <c r="I1979" s="191">
        <v>0.25</v>
      </c>
      <c r="J1979" s="187">
        <f t="shared" si="60"/>
        <v>332.36249999999995</v>
      </c>
    </row>
    <row r="1980" spans="1:10" ht="15.75">
      <c r="A1980" s="53">
        <f t="shared" si="61"/>
        <v>1976</v>
      </c>
      <c r="B1980" s="128" t="s">
        <v>203</v>
      </c>
      <c r="C1980" s="142" t="s">
        <v>4007</v>
      </c>
      <c r="D1980" s="142" t="s">
        <v>4008</v>
      </c>
      <c r="E1980" s="142" t="s">
        <v>211</v>
      </c>
      <c r="F1980" s="142"/>
      <c r="G1980" s="142">
        <v>1</v>
      </c>
      <c r="H1980" s="180">
        <v>544.69000000000005</v>
      </c>
      <c r="I1980" s="191">
        <v>0.25</v>
      </c>
      <c r="J1980" s="187">
        <f t="shared" si="60"/>
        <v>408.51750000000004</v>
      </c>
    </row>
    <row r="1981" spans="1:10" ht="15.75">
      <c r="A1981" s="53">
        <f t="shared" si="61"/>
        <v>1977</v>
      </c>
      <c r="B1981" s="128" t="s">
        <v>203</v>
      </c>
      <c r="C1981" s="142" t="s">
        <v>4009</v>
      </c>
      <c r="D1981" s="142" t="s">
        <v>4010</v>
      </c>
      <c r="E1981" s="142" t="s">
        <v>211</v>
      </c>
      <c r="F1981" s="142"/>
      <c r="G1981" s="142">
        <v>1</v>
      </c>
      <c r="H1981" s="180">
        <v>474.99</v>
      </c>
      <c r="I1981" s="191">
        <v>0.25</v>
      </c>
      <c r="J1981" s="187">
        <f t="shared" si="60"/>
        <v>356.24250000000001</v>
      </c>
    </row>
    <row r="1982" spans="1:10" ht="15.75">
      <c r="A1982" s="53">
        <f t="shared" si="61"/>
        <v>1978</v>
      </c>
      <c r="B1982" s="128" t="s">
        <v>203</v>
      </c>
      <c r="C1982" s="142" t="s">
        <v>4011</v>
      </c>
      <c r="D1982" s="142" t="s">
        <v>4012</v>
      </c>
      <c r="E1982" s="142" t="s">
        <v>211</v>
      </c>
      <c r="F1982" s="142"/>
      <c r="G1982" s="142">
        <v>1</v>
      </c>
      <c r="H1982" s="180">
        <v>600.86</v>
      </c>
      <c r="I1982" s="191">
        <v>0.25</v>
      </c>
      <c r="J1982" s="187">
        <f t="shared" si="60"/>
        <v>450.64499999999998</v>
      </c>
    </row>
    <row r="1983" spans="1:10" ht="15.75">
      <c r="A1983" s="53">
        <f t="shared" si="61"/>
        <v>1979</v>
      </c>
      <c r="B1983" s="128" t="s">
        <v>203</v>
      </c>
      <c r="C1983" s="142" t="s">
        <v>4013</v>
      </c>
      <c r="D1983" s="142" t="s">
        <v>4014</v>
      </c>
      <c r="E1983" s="142" t="s">
        <v>211</v>
      </c>
      <c r="F1983" s="142"/>
      <c r="G1983" s="142">
        <v>1</v>
      </c>
      <c r="H1983" s="180">
        <v>443.82</v>
      </c>
      <c r="I1983" s="191">
        <v>0.25</v>
      </c>
      <c r="J1983" s="187">
        <f t="shared" si="60"/>
        <v>332.86500000000001</v>
      </c>
    </row>
    <row r="1984" spans="1:10" ht="15.75">
      <c r="A1984" s="53">
        <f t="shared" si="61"/>
        <v>1980</v>
      </c>
      <c r="B1984" s="128" t="s">
        <v>203</v>
      </c>
      <c r="C1984" s="142" t="s">
        <v>4015</v>
      </c>
      <c r="D1984" s="142" t="s">
        <v>4016</v>
      </c>
      <c r="E1984" s="142" t="s">
        <v>211</v>
      </c>
      <c r="F1984" s="142"/>
      <c r="G1984" s="142">
        <v>1</v>
      </c>
      <c r="H1984" s="180">
        <v>471.82</v>
      </c>
      <c r="I1984" s="191">
        <v>0.25</v>
      </c>
      <c r="J1984" s="187">
        <f t="shared" si="60"/>
        <v>353.86500000000001</v>
      </c>
    </row>
    <row r="1985" spans="1:10" ht="15.75">
      <c r="A1985" s="53">
        <f t="shared" si="61"/>
        <v>1981</v>
      </c>
      <c r="B1985" s="128" t="s">
        <v>203</v>
      </c>
      <c r="C1985" s="142" t="s">
        <v>4017</v>
      </c>
      <c r="D1985" s="142" t="s">
        <v>4018</v>
      </c>
      <c r="E1985" s="142" t="s">
        <v>211</v>
      </c>
      <c r="F1985" s="142"/>
      <c r="G1985" s="142">
        <v>1</v>
      </c>
      <c r="H1985" s="180">
        <v>523.59</v>
      </c>
      <c r="I1985" s="191">
        <v>0.25</v>
      </c>
      <c r="J1985" s="187">
        <f t="shared" si="60"/>
        <v>392.6925</v>
      </c>
    </row>
    <row r="1986" spans="1:10" ht="15.75">
      <c r="A1986" s="53">
        <f t="shared" si="61"/>
        <v>1982</v>
      </c>
      <c r="B1986" s="128" t="s">
        <v>203</v>
      </c>
      <c r="C1986" s="142" t="s">
        <v>4019</v>
      </c>
      <c r="D1986" s="142" t="s">
        <v>4018</v>
      </c>
      <c r="E1986" s="142" t="s">
        <v>211</v>
      </c>
      <c r="F1986" s="142"/>
      <c r="G1986" s="142">
        <v>1</v>
      </c>
      <c r="H1986" s="180">
        <v>523.59</v>
      </c>
      <c r="I1986" s="191">
        <v>0.25</v>
      </c>
      <c r="J1986" s="187">
        <f t="shared" ref="J1986:J2049" si="62">H1986*(1-I1986)</f>
        <v>392.6925</v>
      </c>
    </row>
    <row r="1987" spans="1:10" ht="15.75">
      <c r="A1987" s="53">
        <f t="shared" si="61"/>
        <v>1983</v>
      </c>
      <c r="B1987" s="128" t="s">
        <v>203</v>
      </c>
      <c r="C1987" s="142" t="s">
        <v>4020</v>
      </c>
      <c r="D1987" s="142" t="s">
        <v>4021</v>
      </c>
      <c r="E1987" s="142" t="s">
        <v>211</v>
      </c>
      <c r="F1987" s="142"/>
      <c r="G1987" s="142">
        <v>1</v>
      </c>
      <c r="H1987" s="180">
        <v>523.59</v>
      </c>
      <c r="I1987" s="191">
        <v>0.25</v>
      </c>
      <c r="J1987" s="187">
        <f t="shared" si="62"/>
        <v>392.6925</v>
      </c>
    </row>
    <row r="1988" spans="1:10" ht="15.75">
      <c r="A1988" s="53">
        <f t="shared" si="61"/>
        <v>1984</v>
      </c>
      <c r="B1988" s="128" t="s">
        <v>203</v>
      </c>
      <c r="C1988" s="142" t="s">
        <v>4022</v>
      </c>
      <c r="D1988" s="142" t="s">
        <v>4021</v>
      </c>
      <c r="E1988" s="142" t="s">
        <v>211</v>
      </c>
      <c r="F1988" s="142"/>
      <c r="G1988" s="142">
        <v>1</v>
      </c>
      <c r="H1988" s="180">
        <v>523.59</v>
      </c>
      <c r="I1988" s="191">
        <v>0.25</v>
      </c>
      <c r="J1988" s="187">
        <f t="shared" si="62"/>
        <v>392.6925</v>
      </c>
    </row>
    <row r="1989" spans="1:10" ht="15.75">
      <c r="A1989" s="53">
        <f t="shared" si="61"/>
        <v>1985</v>
      </c>
      <c r="B1989" s="128" t="s">
        <v>203</v>
      </c>
      <c r="C1989" s="142" t="s">
        <v>4023</v>
      </c>
      <c r="D1989" s="142" t="s">
        <v>4016</v>
      </c>
      <c r="E1989" s="142" t="s">
        <v>211</v>
      </c>
      <c r="F1989" s="142"/>
      <c r="G1989" s="142">
        <v>1</v>
      </c>
      <c r="H1989" s="180">
        <v>471.82</v>
      </c>
      <c r="I1989" s="191">
        <v>0.25</v>
      </c>
      <c r="J1989" s="187">
        <f t="shared" si="62"/>
        <v>353.86500000000001</v>
      </c>
    </row>
    <row r="1990" spans="1:10" ht="15.75">
      <c r="A1990" s="53">
        <f t="shared" si="61"/>
        <v>1986</v>
      </c>
      <c r="B1990" s="128" t="s">
        <v>203</v>
      </c>
      <c r="C1990" s="142" t="s">
        <v>4024</v>
      </c>
      <c r="D1990" s="142" t="s">
        <v>4025</v>
      </c>
      <c r="E1990" s="142" t="s">
        <v>211</v>
      </c>
      <c r="F1990" s="142"/>
      <c r="G1990" s="142">
        <v>1</v>
      </c>
      <c r="H1990" s="180">
        <v>471.82</v>
      </c>
      <c r="I1990" s="191">
        <v>0.25</v>
      </c>
      <c r="J1990" s="187">
        <f t="shared" si="62"/>
        <v>353.86500000000001</v>
      </c>
    </row>
    <row r="1991" spans="1:10" ht="15.75">
      <c r="A1991" s="53">
        <f t="shared" ref="A1991:A2054" si="63">A1990+1</f>
        <v>1987</v>
      </c>
      <c r="B1991" s="128" t="s">
        <v>203</v>
      </c>
      <c r="C1991" s="142" t="s">
        <v>4026</v>
      </c>
      <c r="D1991" s="142" t="s">
        <v>4025</v>
      </c>
      <c r="E1991" s="142" t="s">
        <v>211</v>
      </c>
      <c r="F1991" s="142"/>
      <c r="G1991" s="142">
        <v>1</v>
      </c>
      <c r="H1991" s="180">
        <v>471.82</v>
      </c>
      <c r="I1991" s="191">
        <v>0.25</v>
      </c>
      <c r="J1991" s="187">
        <f t="shared" si="62"/>
        <v>353.86500000000001</v>
      </c>
    </row>
    <row r="1992" spans="1:10" ht="15.75">
      <c r="A1992" s="53">
        <f t="shared" si="63"/>
        <v>1988</v>
      </c>
      <c r="B1992" s="128" t="s">
        <v>203</v>
      </c>
      <c r="C1992" s="142" t="s">
        <v>4027</v>
      </c>
      <c r="D1992" s="142" t="s">
        <v>4028</v>
      </c>
      <c r="E1992" s="142" t="s">
        <v>211</v>
      </c>
      <c r="F1992" s="142"/>
      <c r="G1992" s="142">
        <v>1</v>
      </c>
      <c r="H1992" s="180">
        <v>574.5</v>
      </c>
      <c r="I1992" s="191">
        <v>0.25</v>
      </c>
      <c r="J1992" s="187">
        <f t="shared" si="62"/>
        <v>430.875</v>
      </c>
    </row>
    <row r="1993" spans="1:10" ht="15.75">
      <c r="A1993" s="53">
        <f t="shared" si="63"/>
        <v>1989</v>
      </c>
      <c r="B1993" s="128" t="s">
        <v>203</v>
      </c>
      <c r="C1993" s="142" t="s">
        <v>4029</v>
      </c>
      <c r="D1993" s="142" t="s">
        <v>4030</v>
      </c>
      <c r="E1993" s="142" t="s">
        <v>211</v>
      </c>
      <c r="F1993" s="142"/>
      <c r="G1993" s="142">
        <v>1</v>
      </c>
      <c r="H1993" s="180">
        <v>584.85</v>
      </c>
      <c r="I1993" s="191">
        <v>0.25</v>
      </c>
      <c r="J1993" s="187">
        <f t="shared" si="62"/>
        <v>438.63750000000005</v>
      </c>
    </row>
    <row r="1994" spans="1:10" ht="15.75">
      <c r="A1994" s="53">
        <f t="shared" si="63"/>
        <v>1990</v>
      </c>
      <c r="B1994" s="128" t="s">
        <v>203</v>
      </c>
      <c r="C1994" s="142" t="s">
        <v>4031</v>
      </c>
      <c r="D1994" s="142" t="s">
        <v>4032</v>
      </c>
      <c r="E1994" s="142" t="s">
        <v>211</v>
      </c>
      <c r="F1994" s="142"/>
      <c r="G1994" s="142">
        <v>1</v>
      </c>
      <c r="H1994" s="180">
        <v>43.4</v>
      </c>
      <c r="I1994" s="191">
        <v>0.25</v>
      </c>
      <c r="J1994" s="187">
        <f t="shared" si="62"/>
        <v>32.549999999999997</v>
      </c>
    </row>
    <row r="1995" spans="1:10" ht="15.75">
      <c r="A1995" s="53">
        <f t="shared" si="63"/>
        <v>1991</v>
      </c>
      <c r="B1995" s="128" t="s">
        <v>203</v>
      </c>
      <c r="C1995" s="142" t="s">
        <v>4033</v>
      </c>
      <c r="D1995" s="142" t="s">
        <v>4034</v>
      </c>
      <c r="E1995" s="142" t="s">
        <v>211</v>
      </c>
      <c r="F1995" s="142"/>
      <c r="G1995" s="142">
        <v>1</v>
      </c>
      <c r="H1995" s="180">
        <v>40.25</v>
      </c>
      <c r="I1995" s="191">
        <v>0.25</v>
      </c>
      <c r="J1995" s="187">
        <f t="shared" si="62"/>
        <v>30.1875</v>
      </c>
    </row>
    <row r="1996" spans="1:10" ht="15.75">
      <c r="A1996" s="53">
        <f t="shared" si="63"/>
        <v>1992</v>
      </c>
      <c r="B1996" s="128" t="s">
        <v>203</v>
      </c>
      <c r="C1996" s="142" t="s">
        <v>4035</v>
      </c>
      <c r="D1996" s="142" t="s">
        <v>4036</v>
      </c>
      <c r="E1996" s="142" t="s">
        <v>211</v>
      </c>
      <c r="F1996" s="142"/>
      <c r="G1996" s="142">
        <v>1</v>
      </c>
      <c r="H1996" s="180">
        <v>42.16</v>
      </c>
      <c r="I1996" s="191">
        <v>0.25</v>
      </c>
      <c r="J1996" s="187">
        <f t="shared" si="62"/>
        <v>31.619999999999997</v>
      </c>
    </row>
    <row r="1997" spans="1:10" ht="15.75">
      <c r="A1997" s="53">
        <f t="shared" si="63"/>
        <v>1993</v>
      </c>
      <c r="B1997" s="128" t="s">
        <v>203</v>
      </c>
      <c r="C1997" s="142" t="s">
        <v>4037</v>
      </c>
      <c r="D1997" s="142" t="s">
        <v>4038</v>
      </c>
      <c r="E1997" s="142" t="s">
        <v>211</v>
      </c>
      <c r="F1997" s="142"/>
      <c r="G1997" s="142">
        <v>1</v>
      </c>
      <c r="H1997" s="180">
        <v>31.15</v>
      </c>
      <c r="I1997" s="191">
        <v>0.25</v>
      </c>
      <c r="J1997" s="187">
        <f t="shared" si="62"/>
        <v>23.362499999999997</v>
      </c>
    </row>
    <row r="1998" spans="1:10" ht="15.75">
      <c r="A1998" s="53">
        <f t="shared" si="63"/>
        <v>1994</v>
      </c>
      <c r="B1998" s="128" t="s">
        <v>203</v>
      </c>
      <c r="C1998" s="142" t="s">
        <v>4039</v>
      </c>
      <c r="D1998" s="142" t="s">
        <v>4040</v>
      </c>
      <c r="E1998" s="142" t="s">
        <v>211</v>
      </c>
      <c r="F1998" s="142"/>
      <c r="G1998" s="142">
        <v>1</v>
      </c>
      <c r="H1998" s="180">
        <v>59.5</v>
      </c>
      <c r="I1998" s="191">
        <v>0.25</v>
      </c>
      <c r="J1998" s="187">
        <f t="shared" si="62"/>
        <v>44.625</v>
      </c>
    </row>
    <row r="1999" spans="1:10" ht="15.75">
      <c r="A1999" s="53">
        <f t="shared" si="63"/>
        <v>1995</v>
      </c>
      <c r="B1999" s="128" t="s">
        <v>203</v>
      </c>
      <c r="C1999" s="142" t="s">
        <v>4041</v>
      </c>
      <c r="D1999" s="142" t="s">
        <v>4042</v>
      </c>
      <c r="E1999" s="142" t="s">
        <v>211</v>
      </c>
      <c r="F1999" s="142"/>
      <c r="G1999" s="142">
        <v>1</v>
      </c>
      <c r="H1999" s="180">
        <v>68.48</v>
      </c>
      <c r="I1999" s="191">
        <v>0.25</v>
      </c>
      <c r="J1999" s="187">
        <f t="shared" si="62"/>
        <v>51.36</v>
      </c>
    </row>
    <row r="2000" spans="1:10" ht="15.75">
      <c r="A2000" s="53">
        <f t="shared" si="63"/>
        <v>1996</v>
      </c>
      <c r="B2000" s="128" t="s">
        <v>203</v>
      </c>
      <c r="C2000" s="142" t="s">
        <v>4043</v>
      </c>
      <c r="D2000" s="142" t="s">
        <v>4044</v>
      </c>
      <c r="E2000" s="142" t="s">
        <v>211</v>
      </c>
      <c r="F2000" s="142"/>
      <c r="G2000" s="142">
        <v>1</v>
      </c>
      <c r="H2000" s="180">
        <v>77.819999999999993</v>
      </c>
      <c r="I2000" s="191">
        <v>0.25</v>
      </c>
      <c r="J2000" s="187">
        <f t="shared" si="62"/>
        <v>58.364999999999995</v>
      </c>
    </row>
    <row r="2001" spans="1:10" ht="15.75">
      <c r="A2001" s="53">
        <f t="shared" si="63"/>
        <v>1997</v>
      </c>
      <c r="B2001" s="128" t="s">
        <v>203</v>
      </c>
      <c r="C2001" s="142" t="s">
        <v>4045</v>
      </c>
      <c r="D2001" s="142" t="s">
        <v>4046</v>
      </c>
      <c r="E2001" s="142" t="s">
        <v>211</v>
      </c>
      <c r="F2001" s="142"/>
      <c r="G2001" s="142">
        <v>1</v>
      </c>
      <c r="H2001" s="180">
        <v>74.319999999999993</v>
      </c>
      <c r="I2001" s="191">
        <v>0.25</v>
      </c>
      <c r="J2001" s="187">
        <f t="shared" si="62"/>
        <v>55.739999999999995</v>
      </c>
    </row>
    <row r="2002" spans="1:10" ht="15.75">
      <c r="A2002" s="53">
        <f t="shared" si="63"/>
        <v>1998</v>
      </c>
      <c r="B2002" s="128" t="s">
        <v>203</v>
      </c>
      <c r="C2002" s="142" t="s">
        <v>4047</v>
      </c>
      <c r="D2002" s="142" t="s">
        <v>4048</v>
      </c>
      <c r="E2002" s="142" t="s">
        <v>211</v>
      </c>
      <c r="F2002" s="142"/>
      <c r="G2002" s="142">
        <v>1</v>
      </c>
      <c r="H2002" s="180">
        <v>77</v>
      </c>
      <c r="I2002" s="191">
        <v>0.25</v>
      </c>
      <c r="J2002" s="187">
        <f t="shared" si="62"/>
        <v>57.75</v>
      </c>
    </row>
    <row r="2003" spans="1:10" ht="15.75">
      <c r="A2003" s="53">
        <f t="shared" si="63"/>
        <v>1999</v>
      </c>
      <c r="B2003" s="128" t="s">
        <v>203</v>
      </c>
      <c r="C2003" s="142" t="s">
        <v>4049</v>
      </c>
      <c r="D2003" s="142" t="s">
        <v>4050</v>
      </c>
      <c r="E2003" s="142" t="s">
        <v>211</v>
      </c>
      <c r="F2003" s="142"/>
      <c r="G2003" s="142">
        <v>1</v>
      </c>
      <c r="H2003" s="180">
        <v>586.83000000000004</v>
      </c>
      <c r="I2003" s="191">
        <v>0.25</v>
      </c>
      <c r="J2003" s="187">
        <f t="shared" si="62"/>
        <v>440.12250000000006</v>
      </c>
    </row>
    <row r="2004" spans="1:10" ht="15.75">
      <c r="A2004" s="53">
        <f t="shared" si="63"/>
        <v>2000</v>
      </c>
      <c r="B2004" s="128" t="s">
        <v>203</v>
      </c>
      <c r="C2004" s="142" t="s">
        <v>4051</v>
      </c>
      <c r="D2004" s="142" t="s">
        <v>4052</v>
      </c>
      <c r="E2004" s="142" t="s">
        <v>211</v>
      </c>
      <c r="F2004" s="142"/>
      <c r="G2004" s="142">
        <v>1</v>
      </c>
      <c r="H2004" s="180">
        <v>264.99</v>
      </c>
      <c r="I2004" s="191">
        <v>0.25</v>
      </c>
      <c r="J2004" s="187">
        <f t="shared" si="62"/>
        <v>198.74250000000001</v>
      </c>
    </row>
    <row r="2005" spans="1:10" ht="15.75">
      <c r="A2005" s="53">
        <f t="shared" si="63"/>
        <v>2001</v>
      </c>
      <c r="B2005" s="128" t="s">
        <v>203</v>
      </c>
      <c r="C2005" s="142" t="s">
        <v>4053</v>
      </c>
      <c r="D2005" s="142" t="s">
        <v>4054</v>
      </c>
      <c r="E2005" s="142" t="s">
        <v>211</v>
      </c>
      <c r="F2005" s="142"/>
      <c r="G2005" s="142">
        <v>1</v>
      </c>
      <c r="H2005" s="180">
        <v>277.37</v>
      </c>
      <c r="I2005" s="191">
        <v>0.25</v>
      </c>
      <c r="J2005" s="187">
        <f t="shared" si="62"/>
        <v>208.0275</v>
      </c>
    </row>
    <row r="2006" spans="1:10" ht="15.75">
      <c r="A2006" s="53">
        <f t="shared" si="63"/>
        <v>2002</v>
      </c>
      <c r="B2006" s="128" t="s">
        <v>203</v>
      </c>
      <c r="C2006" s="142" t="s">
        <v>4055</v>
      </c>
      <c r="D2006" s="142" t="s">
        <v>4056</v>
      </c>
      <c r="E2006" s="142" t="s">
        <v>211</v>
      </c>
      <c r="F2006" s="142"/>
      <c r="G2006" s="142">
        <v>1</v>
      </c>
      <c r="H2006" s="180">
        <v>277.37</v>
      </c>
      <c r="I2006" s="191">
        <v>0.25</v>
      </c>
      <c r="J2006" s="187">
        <f t="shared" si="62"/>
        <v>208.0275</v>
      </c>
    </row>
    <row r="2007" spans="1:10" ht="15.75">
      <c r="A2007" s="53">
        <f t="shared" si="63"/>
        <v>2003</v>
      </c>
      <c r="B2007" s="128" t="s">
        <v>203</v>
      </c>
      <c r="C2007" s="142" t="s">
        <v>4057</v>
      </c>
      <c r="D2007" s="142" t="s">
        <v>4058</v>
      </c>
      <c r="E2007" s="142" t="s">
        <v>211</v>
      </c>
      <c r="F2007" s="142"/>
      <c r="G2007" s="142">
        <v>1</v>
      </c>
      <c r="H2007" s="180">
        <v>284.77999999999997</v>
      </c>
      <c r="I2007" s="191">
        <v>0.25</v>
      </c>
      <c r="J2007" s="187">
        <f t="shared" si="62"/>
        <v>213.58499999999998</v>
      </c>
    </row>
    <row r="2008" spans="1:10" ht="15.75">
      <c r="A2008" s="53">
        <f t="shared" si="63"/>
        <v>2004</v>
      </c>
      <c r="B2008" s="128" t="s">
        <v>203</v>
      </c>
      <c r="C2008" s="142" t="s">
        <v>4059</v>
      </c>
      <c r="D2008" s="142" t="s">
        <v>4060</v>
      </c>
      <c r="E2008" s="142" t="s">
        <v>211</v>
      </c>
      <c r="F2008" s="142"/>
      <c r="G2008" s="142">
        <v>1</v>
      </c>
      <c r="H2008" s="180">
        <v>284.77999999999997</v>
      </c>
      <c r="I2008" s="191">
        <v>0.25</v>
      </c>
      <c r="J2008" s="187">
        <f t="shared" si="62"/>
        <v>213.58499999999998</v>
      </c>
    </row>
    <row r="2009" spans="1:10" ht="15.75">
      <c r="A2009" s="53">
        <f t="shared" si="63"/>
        <v>2005</v>
      </c>
      <c r="B2009" s="128" t="s">
        <v>203</v>
      </c>
      <c r="C2009" s="142" t="s">
        <v>4061</v>
      </c>
      <c r="D2009" s="142" t="s">
        <v>4062</v>
      </c>
      <c r="E2009" s="142" t="s">
        <v>211</v>
      </c>
      <c r="F2009" s="142"/>
      <c r="G2009" s="142">
        <v>1</v>
      </c>
      <c r="H2009" s="180">
        <v>272.45</v>
      </c>
      <c r="I2009" s="191">
        <v>0.25</v>
      </c>
      <c r="J2009" s="187">
        <f t="shared" si="62"/>
        <v>204.33749999999998</v>
      </c>
    </row>
    <row r="2010" spans="1:10" ht="15.75">
      <c r="A2010" s="53">
        <f t="shared" si="63"/>
        <v>2006</v>
      </c>
      <c r="B2010" s="128" t="s">
        <v>203</v>
      </c>
      <c r="C2010" s="142" t="s">
        <v>4063</v>
      </c>
      <c r="D2010" s="142" t="s">
        <v>4064</v>
      </c>
      <c r="E2010" s="142" t="s">
        <v>211</v>
      </c>
      <c r="F2010" s="142"/>
      <c r="G2010" s="142">
        <v>1</v>
      </c>
      <c r="H2010" s="180">
        <v>324.91000000000003</v>
      </c>
      <c r="I2010" s="191">
        <v>0.25</v>
      </c>
      <c r="J2010" s="187">
        <f t="shared" si="62"/>
        <v>243.6825</v>
      </c>
    </row>
    <row r="2011" spans="1:10" ht="15.75">
      <c r="A2011" s="53">
        <f t="shared" si="63"/>
        <v>2007</v>
      </c>
      <c r="B2011" s="128" t="s">
        <v>203</v>
      </c>
      <c r="C2011" s="142" t="s">
        <v>4065</v>
      </c>
      <c r="D2011" s="142" t="s">
        <v>4066</v>
      </c>
      <c r="E2011" s="142" t="s">
        <v>211</v>
      </c>
      <c r="F2011" s="142"/>
      <c r="G2011" s="142">
        <v>1</v>
      </c>
      <c r="H2011" s="180">
        <v>324.91000000000003</v>
      </c>
      <c r="I2011" s="191">
        <v>0.25</v>
      </c>
      <c r="J2011" s="187">
        <f t="shared" si="62"/>
        <v>243.6825</v>
      </c>
    </row>
    <row r="2012" spans="1:10" ht="15.75">
      <c r="A2012" s="53">
        <f t="shared" si="63"/>
        <v>2008</v>
      </c>
      <c r="B2012" s="128" t="s">
        <v>203</v>
      </c>
      <c r="C2012" s="142" t="s">
        <v>4067</v>
      </c>
      <c r="D2012" s="142" t="s">
        <v>4068</v>
      </c>
      <c r="E2012" s="142" t="s">
        <v>211</v>
      </c>
      <c r="F2012" s="142"/>
      <c r="G2012" s="142">
        <v>1</v>
      </c>
      <c r="H2012" s="180">
        <v>328.23</v>
      </c>
      <c r="I2012" s="191">
        <v>0.25</v>
      </c>
      <c r="J2012" s="187">
        <f t="shared" si="62"/>
        <v>246.17250000000001</v>
      </c>
    </row>
    <row r="2013" spans="1:10" ht="15.75">
      <c r="A2013" s="53">
        <f t="shared" si="63"/>
        <v>2009</v>
      </c>
      <c r="B2013" s="128" t="s">
        <v>203</v>
      </c>
      <c r="C2013" s="142" t="s">
        <v>4069</v>
      </c>
      <c r="D2013" s="142" t="s">
        <v>4068</v>
      </c>
      <c r="E2013" s="142" t="s">
        <v>211</v>
      </c>
      <c r="F2013" s="142"/>
      <c r="G2013" s="142">
        <v>1</v>
      </c>
      <c r="H2013" s="180">
        <v>328.23</v>
      </c>
      <c r="I2013" s="191">
        <v>0.25</v>
      </c>
      <c r="J2013" s="187">
        <f t="shared" si="62"/>
        <v>246.17250000000001</v>
      </c>
    </row>
    <row r="2014" spans="1:10" ht="15.75">
      <c r="A2014" s="53">
        <f t="shared" si="63"/>
        <v>2010</v>
      </c>
      <c r="B2014" s="128" t="s">
        <v>203</v>
      </c>
      <c r="C2014" s="142" t="s">
        <v>4070</v>
      </c>
      <c r="D2014" s="142" t="s">
        <v>4071</v>
      </c>
      <c r="E2014" s="142" t="s">
        <v>211</v>
      </c>
      <c r="F2014" s="142"/>
      <c r="G2014" s="142">
        <v>1</v>
      </c>
      <c r="H2014" s="180">
        <v>326.17</v>
      </c>
      <c r="I2014" s="191">
        <v>0.25</v>
      </c>
      <c r="J2014" s="187">
        <f t="shared" si="62"/>
        <v>244.6275</v>
      </c>
    </row>
    <row r="2015" spans="1:10" ht="15.75">
      <c r="A2015" s="53">
        <f t="shared" si="63"/>
        <v>2011</v>
      </c>
      <c r="B2015" s="128" t="s">
        <v>203</v>
      </c>
      <c r="C2015" s="142" t="s">
        <v>4072</v>
      </c>
      <c r="D2015" s="142" t="s">
        <v>4071</v>
      </c>
      <c r="E2015" s="142" t="s">
        <v>211</v>
      </c>
      <c r="F2015" s="142"/>
      <c r="G2015" s="142">
        <v>1</v>
      </c>
      <c r="H2015" s="180">
        <v>326.17</v>
      </c>
      <c r="I2015" s="191">
        <v>0.25</v>
      </c>
      <c r="J2015" s="187">
        <f t="shared" si="62"/>
        <v>244.6275</v>
      </c>
    </row>
    <row r="2016" spans="1:10" ht="15.75">
      <c r="A2016" s="53">
        <f t="shared" si="63"/>
        <v>2012</v>
      </c>
      <c r="B2016" s="128" t="s">
        <v>203</v>
      </c>
      <c r="C2016" s="142" t="s">
        <v>4073</v>
      </c>
      <c r="D2016" s="142" t="s">
        <v>4074</v>
      </c>
      <c r="E2016" s="142" t="s">
        <v>211</v>
      </c>
      <c r="F2016" s="142"/>
      <c r="G2016" s="142">
        <v>1</v>
      </c>
      <c r="H2016" s="180">
        <v>291.08</v>
      </c>
      <c r="I2016" s="191">
        <v>0.25</v>
      </c>
      <c r="J2016" s="187">
        <f t="shared" si="62"/>
        <v>218.31</v>
      </c>
    </row>
    <row r="2017" spans="1:10" ht="15.75">
      <c r="A2017" s="53">
        <f t="shared" si="63"/>
        <v>2013</v>
      </c>
      <c r="B2017" s="128" t="s">
        <v>203</v>
      </c>
      <c r="C2017" s="142" t="s">
        <v>4075</v>
      </c>
      <c r="D2017" s="142" t="s">
        <v>4076</v>
      </c>
      <c r="E2017" s="142" t="s">
        <v>211</v>
      </c>
      <c r="F2017" s="142"/>
      <c r="G2017" s="142">
        <v>1</v>
      </c>
      <c r="H2017" s="180">
        <v>443.33</v>
      </c>
      <c r="I2017" s="191">
        <v>0.25</v>
      </c>
      <c r="J2017" s="187">
        <f t="shared" si="62"/>
        <v>332.4975</v>
      </c>
    </row>
    <row r="2018" spans="1:10" ht="15.75">
      <c r="A2018" s="53">
        <f t="shared" si="63"/>
        <v>2014</v>
      </c>
      <c r="B2018" s="128" t="s">
        <v>203</v>
      </c>
      <c r="C2018" s="142" t="s">
        <v>4077</v>
      </c>
      <c r="D2018" s="142" t="s">
        <v>4078</v>
      </c>
      <c r="E2018" s="142" t="s">
        <v>211</v>
      </c>
      <c r="F2018" s="142"/>
      <c r="G2018" s="142">
        <v>1</v>
      </c>
      <c r="H2018" s="180">
        <v>396.67</v>
      </c>
      <c r="I2018" s="191">
        <v>0.25</v>
      </c>
      <c r="J2018" s="187">
        <f t="shared" si="62"/>
        <v>297.5025</v>
      </c>
    </row>
    <row r="2019" spans="1:10" ht="15.75">
      <c r="A2019" s="53">
        <f t="shared" si="63"/>
        <v>2015</v>
      </c>
      <c r="B2019" s="128" t="s">
        <v>203</v>
      </c>
      <c r="C2019" s="142" t="s">
        <v>4079</v>
      </c>
      <c r="D2019" s="142" t="s">
        <v>4080</v>
      </c>
      <c r="E2019" s="142" t="s">
        <v>211</v>
      </c>
      <c r="F2019" s="142"/>
      <c r="G2019" s="142">
        <v>1</v>
      </c>
      <c r="H2019" s="180">
        <v>413</v>
      </c>
      <c r="I2019" s="191">
        <v>0.25</v>
      </c>
      <c r="J2019" s="187">
        <f t="shared" si="62"/>
        <v>309.75</v>
      </c>
    </row>
    <row r="2020" spans="1:10" ht="15.75">
      <c r="A2020" s="53">
        <f t="shared" si="63"/>
        <v>2016</v>
      </c>
      <c r="B2020" s="128" t="s">
        <v>203</v>
      </c>
      <c r="C2020" s="142" t="s">
        <v>4081</v>
      </c>
      <c r="D2020" s="142" t="s">
        <v>4082</v>
      </c>
      <c r="E2020" s="142" t="s">
        <v>211</v>
      </c>
      <c r="F2020" s="142"/>
      <c r="G2020" s="142">
        <v>1</v>
      </c>
      <c r="H2020" s="180">
        <v>413</v>
      </c>
      <c r="I2020" s="191">
        <v>0.25</v>
      </c>
      <c r="J2020" s="187">
        <f t="shared" si="62"/>
        <v>309.75</v>
      </c>
    </row>
    <row r="2021" spans="1:10" ht="15.75">
      <c r="A2021" s="53">
        <f t="shared" si="63"/>
        <v>2017</v>
      </c>
      <c r="B2021" s="128" t="s">
        <v>203</v>
      </c>
      <c r="C2021" s="142" t="s">
        <v>4083</v>
      </c>
      <c r="D2021" s="142" t="s">
        <v>4084</v>
      </c>
      <c r="E2021" s="142" t="s">
        <v>211</v>
      </c>
      <c r="F2021" s="142"/>
      <c r="G2021" s="142">
        <v>1</v>
      </c>
      <c r="H2021" s="180">
        <v>420</v>
      </c>
      <c r="I2021" s="191">
        <v>0.25</v>
      </c>
      <c r="J2021" s="187">
        <f t="shared" si="62"/>
        <v>315</v>
      </c>
    </row>
    <row r="2022" spans="1:10" ht="15.75">
      <c r="A2022" s="53">
        <f t="shared" si="63"/>
        <v>2018</v>
      </c>
      <c r="B2022" s="128" t="s">
        <v>203</v>
      </c>
      <c r="C2022" s="142" t="s">
        <v>4085</v>
      </c>
      <c r="D2022" s="142" t="s">
        <v>4086</v>
      </c>
      <c r="E2022" s="142" t="s">
        <v>211</v>
      </c>
      <c r="F2022" s="142"/>
      <c r="G2022" s="142">
        <v>1</v>
      </c>
      <c r="H2022" s="180">
        <v>420</v>
      </c>
      <c r="I2022" s="191">
        <v>0.25</v>
      </c>
      <c r="J2022" s="187">
        <f t="shared" si="62"/>
        <v>315</v>
      </c>
    </row>
    <row r="2023" spans="1:10" ht="15.75">
      <c r="A2023" s="53">
        <f t="shared" si="63"/>
        <v>2019</v>
      </c>
      <c r="B2023" s="128" t="s">
        <v>203</v>
      </c>
      <c r="C2023" s="142" t="s">
        <v>4087</v>
      </c>
      <c r="D2023" s="142" t="s">
        <v>4088</v>
      </c>
      <c r="E2023" s="142" t="s">
        <v>211</v>
      </c>
      <c r="F2023" s="142"/>
      <c r="G2023" s="142">
        <v>1</v>
      </c>
      <c r="H2023" s="180">
        <v>408.33</v>
      </c>
      <c r="I2023" s="191">
        <v>0.25</v>
      </c>
      <c r="J2023" s="187">
        <f t="shared" si="62"/>
        <v>306.2475</v>
      </c>
    </row>
    <row r="2024" spans="1:10" ht="15.75">
      <c r="A2024" s="53">
        <f t="shared" si="63"/>
        <v>2020</v>
      </c>
      <c r="B2024" s="128" t="s">
        <v>203</v>
      </c>
      <c r="C2024" s="142" t="s">
        <v>4089</v>
      </c>
      <c r="D2024" s="142" t="s">
        <v>4088</v>
      </c>
      <c r="E2024" s="142" t="s">
        <v>211</v>
      </c>
      <c r="F2024" s="142"/>
      <c r="G2024" s="142">
        <v>1</v>
      </c>
      <c r="H2024" s="180">
        <v>408.33</v>
      </c>
      <c r="I2024" s="191">
        <v>0.25</v>
      </c>
      <c r="J2024" s="187">
        <f t="shared" si="62"/>
        <v>306.2475</v>
      </c>
    </row>
    <row r="2025" spans="1:10" ht="15.75">
      <c r="A2025" s="53">
        <f t="shared" si="63"/>
        <v>2021</v>
      </c>
      <c r="B2025" s="128" t="s">
        <v>203</v>
      </c>
      <c r="C2025" s="142" t="s">
        <v>4090</v>
      </c>
      <c r="D2025" s="142" t="s">
        <v>4091</v>
      </c>
      <c r="E2025" s="142" t="s">
        <v>211</v>
      </c>
      <c r="F2025" s="142"/>
      <c r="G2025" s="142">
        <v>1</v>
      </c>
      <c r="H2025" s="180">
        <v>338.33</v>
      </c>
      <c r="I2025" s="191">
        <v>0.25</v>
      </c>
      <c r="J2025" s="187">
        <f t="shared" si="62"/>
        <v>253.7475</v>
      </c>
    </row>
    <row r="2026" spans="1:10" ht="15.75">
      <c r="A2026" s="53">
        <f t="shared" si="63"/>
        <v>2022</v>
      </c>
      <c r="B2026" s="128" t="s">
        <v>203</v>
      </c>
      <c r="C2026" s="142" t="s">
        <v>4092</v>
      </c>
      <c r="D2026" s="142" t="s">
        <v>4093</v>
      </c>
      <c r="E2026" s="142" t="s">
        <v>211</v>
      </c>
      <c r="F2026" s="142"/>
      <c r="G2026" s="142">
        <v>1</v>
      </c>
      <c r="H2026" s="180">
        <v>488.84</v>
      </c>
      <c r="I2026" s="191">
        <v>0.25</v>
      </c>
      <c r="J2026" s="187">
        <f t="shared" si="62"/>
        <v>366.63</v>
      </c>
    </row>
    <row r="2027" spans="1:10" ht="15.75">
      <c r="A2027" s="53">
        <f t="shared" si="63"/>
        <v>2023</v>
      </c>
      <c r="B2027" s="128" t="s">
        <v>203</v>
      </c>
      <c r="C2027" s="142" t="s">
        <v>4094</v>
      </c>
      <c r="D2027" s="142" t="s">
        <v>4095</v>
      </c>
      <c r="E2027" s="142" t="s">
        <v>211</v>
      </c>
      <c r="F2027" s="142"/>
      <c r="G2027" s="142">
        <v>1</v>
      </c>
      <c r="H2027" s="180">
        <v>431.09</v>
      </c>
      <c r="I2027" s="191">
        <v>0.25</v>
      </c>
      <c r="J2027" s="187">
        <f t="shared" si="62"/>
        <v>323.3175</v>
      </c>
    </row>
    <row r="2028" spans="1:10" ht="15.75">
      <c r="A2028" s="53">
        <f t="shared" si="63"/>
        <v>2024</v>
      </c>
      <c r="B2028" s="128" t="s">
        <v>203</v>
      </c>
      <c r="C2028" s="142" t="s">
        <v>4096</v>
      </c>
      <c r="D2028" s="142" t="s">
        <v>4097</v>
      </c>
      <c r="E2028" s="142" t="s">
        <v>211</v>
      </c>
      <c r="F2028" s="142"/>
      <c r="G2028" s="142">
        <v>1</v>
      </c>
      <c r="H2028" s="180">
        <v>107.63</v>
      </c>
      <c r="I2028" s="191">
        <v>0.25</v>
      </c>
      <c r="J2028" s="187">
        <f t="shared" si="62"/>
        <v>80.722499999999997</v>
      </c>
    </row>
    <row r="2029" spans="1:10" ht="15.75">
      <c r="A2029" s="53">
        <f t="shared" si="63"/>
        <v>2025</v>
      </c>
      <c r="B2029" s="128" t="s">
        <v>203</v>
      </c>
      <c r="C2029" s="142" t="s">
        <v>4098</v>
      </c>
      <c r="D2029" s="142" t="s">
        <v>4099</v>
      </c>
      <c r="E2029" s="142" t="s">
        <v>211</v>
      </c>
      <c r="F2029" s="142"/>
      <c r="G2029" s="142">
        <v>1</v>
      </c>
      <c r="H2029" s="180">
        <v>24.94</v>
      </c>
      <c r="I2029" s="191">
        <v>0.25</v>
      </c>
      <c r="J2029" s="187">
        <f t="shared" si="62"/>
        <v>18.705000000000002</v>
      </c>
    </row>
    <row r="2030" spans="1:10" ht="15.75">
      <c r="A2030" s="53">
        <f t="shared" si="63"/>
        <v>2026</v>
      </c>
      <c r="B2030" s="128" t="s">
        <v>203</v>
      </c>
      <c r="C2030" s="142" t="s">
        <v>4100</v>
      </c>
      <c r="D2030" s="142" t="s">
        <v>4101</v>
      </c>
      <c r="E2030" s="142" t="s">
        <v>211</v>
      </c>
      <c r="F2030" s="142"/>
      <c r="G2030" s="142">
        <v>1</v>
      </c>
      <c r="H2030" s="180">
        <v>182</v>
      </c>
      <c r="I2030" s="191">
        <v>0.25</v>
      </c>
      <c r="J2030" s="187">
        <f t="shared" si="62"/>
        <v>136.5</v>
      </c>
    </row>
    <row r="2031" spans="1:10" ht="15.75">
      <c r="A2031" s="53">
        <f t="shared" si="63"/>
        <v>2027</v>
      </c>
      <c r="B2031" s="128" t="s">
        <v>203</v>
      </c>
      <c r="C2031" s="142" t="s">
        <v>4102</v>
      </c>
      <c r="D2031" s="142" t="s">
        <v>4103</v>
      </c>
      <c r="E2031" s="142" t="s">
        <v>211</v>
      </c>
      <c r="F2031" s="142"/>
      <c r="G2031" s="142">
        <v>1</v>
      </c>
      <c r="H2031" s="180">
        <v>221.67</v>
      </c>
      <c r="I2031" s="191">
        <v>0.25</v>
      </c>
      <c r="J2031" s="187">
        <f t="shared" si="62"/>
        <v>166.2525</v>
      </c>
    </row>
    <row r="2032" spans="1:10" ht="15.75">
      <c r="A2032" s="53">
        <f t="shared" si="63"/>
        <v>2028</v>
      </c>
      <c r="B2032" s="128" t="s">
        <v>203</v>
      </c>
      <c r="C2032" s="142" t="s">
        <v>4104</v>
      </c>
      <c r="D2032" s="142" t="s">
        <v>4105</v>
      </c>
      <c r="E2032" s="142" t="s">
        <v>211</v>
      </c>
      <c r="F2032" s="142"/>
      <c r="G2032" s="142">
        <v>1</v>
      </c>
      <c r="H2032" s="180">
        <v>226.34</v>
      </c>
      <c r="I2032" s="191">
        <v>0.25</v>
      </c>
      <c r="J2032" s="187">
        <f t="shared" si="62"/>
        <v>169.755</v>
      </c>
    </row>
    <row r="2033" spans="1:10" ht="15.75">
      <c r="A2033" s="53">
        <f t="shared" si="63"/>
        <v>2029</v>
      </c>
      <c r="B2033" s="128" t="s">
        <v>203</v>
      </c>
      <c r="C2033" s="142" t="s">
        <v>4106</v>
      </c>
      <c r="D2033" s="142" t="s">
        <v>4105</v>
      </c>
      <c r="E2033" s="142" t="s">
        <v>211</v>
      </c>
      <c r="F2033" s="142"/>
      <c r="G2033" s="142">
        <v>1</v>
      </c>
      <c r="H2033" s="180">
        <v>221.67</v>
      </c>
      <c r="I2033" s="191">
        <v>0.25</v>
      </c>
      <c r="J2033" s="187">
        <f t="shared" si="62"/>
        <v>166.2525</v>
      </c>
    </row>
    <row r="2034" spans="1:10" ht="15.75">
      <c r="A2034" s="53">
        <f t="shared" si="63"/>
        <v>2030</v>
      </c>
      <c r="B2034" s="128" t="s">
        <v>203</v>
      </c>
      <c r="C2034" s="142" t="s">
        <v>4107</v>
      </c>
      <c r="D2034" s="142" t="s">
        <v>4108</v>
      </c>
      <c r="E2034" s="142" t="s">
        <v>211</v>
      </c>
      <c r="F2034" s="142"/>
      <c r="G2034" s="142">
        <v>1</v>
      </c>
      <c r="H2034" s="180">
        <v>37.340000000000003</v>
      </c>
      <c r="I2034" s="191">
        <v>0.25</v>
      </c>
      <c r="J2034" s="187">
        <f t="shared" si="62"/>
        <v>28.005000000000003</v>
      </c>
    </row>
    <row r="2035" spans="1:10" ht="15.75">
      <c r="A2035" s="53">
        <f t="shared" si="63"/>
        <v>2031</v>
      </c>
      <c r="B2035" s="128" t="s">
        <v>203</v>
      </c>
      <c r="C2035" s="142" t="s">
        <v>4109</v>
      </c>
      <c r="D2035" s="142" t="s">
        <v>4110</v>
      </c>
      <c r="E2035" s="142" t="s">
        <v>211</v>
      </c>
      <c r="F2035" s="142"/>
      <c r="G2035" s="142">
        <v>1</v>
      </c>
      <c r="H2035" s="180">
        <v>70</v>
      </c>
      <c r="I2035" s="191">
        <v>0.25</v>
      </c>
      <c r="J2035" s="187">
        <f t="shared" si="62"/>
        <v>52.5</v>
      </c>
    </row>
    <row r="2036" spans="1:10" ht="15.75">
      <c r="A2036" s="53">
        <f t="shared" si="63"/>
        <v>2032</v>
      </c>
      <c r="B2036" s="128" t="s">
        <v>203</v>
      </c>
      <c r="C2036" s="142" t="s">
        <v>4111</v>
      </c>
      <c r="D2036" s="142" t="s">
        <v>4112</v>
      </c>
      <c r="E2036" s="142" t="s">
        <v>211</v>
      </c>
      <c r="F2036" s="142"/>
      <c r="G2036" s="142">
        <v>1</v>
      </c>
      <c r="H2036" s="180">
        <v>300.49</v>
      </c>
      <c r="I2036" s="191">
        <v>0.25</v>
      </c>
      <c r="J2036" s="187">
        <f t="shared" si="62"/>
        <v>225.36750000000001</v>
      </c>
    </row>
    <row r="2037" spans="1:10" ht="15.75">
      <c r="A2037" s="53">
        <f t="shared" si="63"/>
        <v>2033</v>
      </c>
      <c r="B2037" s="128" t="s">
        <v>203</v>
      </c>
      <c r="C2037" s="142" t="s">
        <v>4113</v>
      </c>
      <c r="D2037" s="142" t="s">
        <v>4114</v>
      </c>
      <c r="E2037" s="142" t="s">
        <v>211</v>
      </c>
      <c r="F2037" s="142"/>
      <c r="G2037" s="142">
        <v>1</v>
      </c>
      <c r="H2037" s="180">
        <v>344.23</v>
      </c>
      <c r="I2037" s="191">
        <v>0.25</v>
      </c>
      <c r="J2037" s="187">
        <f t="shared" si="62"/>
        <v>258.17250000000001</v>
      </c>
    </row>
    <row r="2038" spans="1:10" ht="15.75">
      <c r="A2038" s="53">
        <f t="shared" si="63"/>
        <v>2034</v>
      </c>
      <c r="B2038" s="128" t="s">
        <v>203</v>
      </c>
      <c r="C2038" s="142" t="s">
        <v>4115</v>
      </c>
      <c r="D2038" s="142" t="s">
        <v>4116</v>
      </c>
      <c r="E2038" s="142" t="s">
        <v>211</v>
      </c>
      <c r="F2038" s="142"/>
      <c r="G2038" s="142">
        <v>1</v>
      </c>
      <c r="H2038" s="180">
        <v>308.95999999999998</v>
      </c>
      <c r="I2038" s="191">
        <v>0.25</v>
      </c>
      <c r="J2038" s="187">
        <f t="shared" si="62"/>
        <v>231.71999999999997</v>
      </c>
    </row>
    <row r="2039" spans="1:10" ht="15.75">
      <c r="A2039" s="53">
        <f t="shared" si="63"/>
        <v>2035</v>
      </c>
      <c r="B2039" s="128" t="s">
        <v>203</v>
      </c>
      <c r="C2039" s="142" t="s">
        <v>4117</v>
      </c>
      <c r="D2039" s="142" t="s">
        <v>4118</v>
      </c>
      <c r="E2039" s="142" t="s">
        <v>211</v>
      </c>
      <c r="F2039" s="142"/>
      <c r="G2039" s="142">
        <v>1</v>
      </c>
      <c r="H2039" s="180">
        <v>308.95999999999998</v>
      </c>
      <c r="I2039" s="191">
        <v>0.25</v>
      </c>
      <c r="J2039" s="187">
        <f t="shared" si="62"/>
        <v>231.71999999999997</v>
      </c>
    </row>
    <row r="2040" spans="1:10" ht="15.75">
      <c r="A2040" s="53">
        <f t="shared" si="63"/>
        <v>2036</v>
      </c>
      <c r="B2040" s="128" t="s">
        <v>203</v>
      </c>
      <c r="C2040" s="142" t="s">
        <v>4119</v>
      </c>
      <c r="D2040" s="142" t="s">
        <v>4120</v>
      </c>
      <c r="E2040" s="142" t="s">
        <v>211</v>
      </c>
      <c r="F2040" s="142"/>
      <c r="G2040" s="142">
        <v>1</v>
      </c>
      <c r="H2040" s="180">
        <v>372.44</v>
      </c>
      <c r="I2040" s="191">
        <v>0.25</v>
      </c>
      <c r="J2040" s="187">
        <f t="shared" si="62"/>
        <v>279.33</v>
      </c>
    </row>
    <row r="2041" spans="1:10" ht="15.75">
      <c r="A2041" s="53">
        <f t="shared" si="63"/>
        <v>2037</v>
      </c>
      <c r="B2041" s="128" t="s">
        <v>203</v>
      </c>
      <c r="C2041" s="142" t="s">
        <v>4121</v>
      </c>
      <c r="D2041" s="142" t="s">
        <v>4122</v>
      </c>
      <c r="E2041" s="142" t="s">
        <v>211</v>
      </c>
      <c r="F2041" s="142"/>
      <c r="G2041" s="142">
        <v>1</v>
      </c>
      <c r="H2041" s="180">
        <v>372.44</v>
      </c>
      <c r="I2041" s="191">
        <v>0.25</v>
      </c>
      <c r="J2041" s="187">
        <f t="shared" si="62"/>
        <v>279.33</v>
      </c>
    </row>
    <row r="2042" spans="1:10" ht="15.75">
      <c r="A2042" s="53">
        <f t="shared" si="63"/>
        <v>2038</v>
      </c>
      <c r="B2042" s="128" t="s">
        <v>203</v>
      </c>
      <c r="C2042" s="142" t="s">
        <v>4123</v>
      </c>
      <c r="D2042" s="142" t="s">
        <v>4124</v>
      </c>
      <c r="E2042" s="142" t="s">
        <v>211</v>
      </c>
      <c r="F2042" s="142"/>
      <c r="G2042" s="142">
        <v>1</v>
      </c>
      <c r="H2042" s="180">
        <v>290.62</v>
      </c>
      <c r="I2042" s="191">
        <v>0.25</v>
      </c>
      <c r="J2042" s="187">
        <f t="shared" si="62"/>
        <v>217.965</v>
      </c>
    </row>
    <row r="2043" spans="1:10" ht="15.75">
      <c r="A2043" s="53">
        <f t="shared" si="63"/>
        <v>2039</v>
      </c>
      <c r="B2043" s="128" t="s">
        <v>203</v>
      </c>
      <c r="C2043" s="142" t="s">
        <v>4125</v>
      </c>
      <c r="D2043" s="142" t="s">
        <v>4126</v>
      </c>
      <c r="E2043" s="142" t="s">
        <v>211</v>
      </c>
      <c r="F2043" s="142"/>
      <c r="G2043" s="142">
        <v>1</v>
      </c>
      <c r="H2043" s="180">
        <v>290.62</v>
      </c>
      <c r="I2043" s="191">
        <v>0.25</v>
      </c>
      <c r="J2043" s="187">
        <f t="shared" si="62"/>
        <v>217.965</v>
      </c>
    </row>
    <row r="2044" spans="1:10" ht="15.75">
      <c r="A2044" s="53">
        <f t="shared" si="63"/>
        <v>2040</v>
      </c>
      <c r="B2044" s="143" t="s">
        <v>204</v>
      </c>
      <c r="C2044" s="143" t="s">
        <v>4127</v>
      </c>
      <c r="D2044" s="121" t="s">
        <v>4128</v>
      </c>
      <c r="E2044" s="121" t="s">
        <v>211</v>
      </c>
      <c r="F2044" s="121"/>
      <c r="G2044" s="121">
        <v>1</v>
      </c>
      <c r="H2044" s="148">
        <v>605</v>
      </c>
      <c r="I2044" s="191">
        <v>0.25</v>
      </c>
      <c r="J2044" s="187">
        <f t="shared" si="62"/>
        <v>453.75</v>
      </c>
    </row>
    <row r="2045" spans="1:10" ht="15.75">
      <c r="A2045" s="53">
        <f t="shared" si="63"/>
        <v>2041</v>
      </c>
      <c r="B2045" s="143" t="s">
        <v>204</v>
      </c>
      <c r="C2045" s="143" t="s">
        <v>4129</v>
      </c>
      <c r="D2045" s="121" t="s">
        <v>4130</v>
      </c>
      <c r="E2045" s="121" t="s">
        <v>211</v>
      </c>
      <c r="F2045" s="121"/>
      <c r="G2045" s="121">
        <v>1</v>
      </c>
      <c r="H2045" s="148">
        <v>720</v>
      </c>
      <c r="I2045" s="191">
        <v>0.25</v>
      </c>
      <c r="J2045" s="187">
        <f t="shared" si="62"/>
        <v>540</v>
      </c>
    </row>
    <row r="2046" spans="1:10" ht="15.75">
      <c r="A2046" s="53">
        <f t="shared" si="63"/>
        <v>2042</v>
      </c>
      <c r="B2046" s="143" t="s">
        <v>204</v>
      </c>
      <c r="C2046" s="143" t="s">
        <v>4131</v>
      </c>
      <c r="D2046" s="121" t="s">
        <v>4132</v>
      </c>
      <c r="E2046" s="121" t="s">
        <v>211</v>
      </c>
      <c r="F2046" s="121"/>
      <c r="G2046" s="121">
        <v>1</v>
      </c>
      <c r="H2046" s="148">
        <v>731</v>
      </c>
      <c r="I2046" s="191">
        <v>0.25</v>
      </c>
      <c r="J2046" s="187">
        <f t="shared" si="62"/>
        <v>548.25</v>
      </c>
    </row>
    <row r="2047" spans="1:10" ht="15.75">
      <c r="A2047" s="53">
        <f t="shared" si="63"/>
        <v>2043</v>
      </c>
      <c r="B2047" s="143" t="s">
        <v>204</v>
      </c>
      <c r="C2047" s="143" t="s">
        <v>4133</v>
      </c>
      <c r="D2047" s="121" t="s">
        <v>4134</v>
      </c>
      <c r="E2047" s="121" t="s">
        <v>211</v>
      </c>
      <c r="F2047" s="121"/>
      <c r="G2047" s="121">
        <v>1</v>
      </c>
      <c r="H2047" s="148">
        <v>591</v>
      </c>
      <c r="I2047" s="191">
        <v>0.25</v>
      </c>
      <c r="J2047" s="187">
        <f t="shared" si="62"/>
        <v>443.25</v>
      </c>
    </row>
    <row r="2048" spans="1:10" ht="15.75">
      <c r="A2048" s="53">
        <f t="shared" si="63"/>
        <v>2044</v>
      </c>
      <c r="B2048" s="143" t="s">
        <v>204</v>
      </c>
      <c r="C2048" s="143" t="s">
        <v>4135</v>
      </c>
      <c r="D2048" s="121" t="s">
        <v>4136</v>
      </c>
      <c r="E2048" s="121" t="s">
        <v>211</v>
      </c>
      <c r="F2048" s="121"/>
      <c r="G2048" s="121">
        <v>1</v>
      </c>
      <c r="H2048" s="148">
        <v>705</v>
      </c>
      <c r="I2048" s="191">
        <v>0.25</v>
      </c>
      <c r="J2048" s="187">
        <f t="shared" si="62"/>
        <v>528.75</v>
      </c>
    </row>
    <row r="2049" spans="1:10" ht="15.75">
      <c r="A2049" s="53">
        <f t="shared" si="63"/>
        <v>2045</v>
      </c>
      <c r="B2049" s="143" t="s">
        <v>204</v>
      </c>
      <c r="C2049" s="143" t="s">
        <v>4137</v>
      </c>
      <c r="D2049" s="121" t="s">
        <v>4138</v>
      </c>
      <c r="E2049" s="121" t="s">
        <v>211</v>
      </c>
      <c r="F2049" s="121"/>
      <c r="G2049" s="121">
        <v>1</v>
      </c>
      <c r="H2049" s="148">
        <v>716</v>
      </c>
      <c r="I2049" s="191">
        <v>0.25</v>
      </c>
      <c r="J2049" s="187">
        <f t="shared" si="62"/>
        <v>537</v>
      </c>
    </row>
    <row r="2050" spans="1:10" ht="15.75">
      <c r="A2050" s="53">
        <f t="shared" si="63"/>
        <v>2046</v>
      </c>
      <c r="B2050" s="143" t="s">
        <v>204</v>
      </c>
      <c r="C2050" s="143" t="s">
        <v>4139</v>
      </c>
      <c r="D2050" s="121" t="s">
        <v>4140</v>
      </c>
      <c r="E2050" s="121" t="s">
        <v>211</v>
      </c>
      <c r="F2050" s="121"/>
      <c r="G2050" s="121">
        <v>1</v>
      </c>
      <c r="H2050" s="148">
        <v>591</v>
      </c>
      <c r="I2050" s="191">
        <v>0.25</v>
      </c>
      <c r="J2050" s="187">
        <f t="shared" ref="J2050:J2113" si="64">H2050*(1-I2050)</f>
        <v>443.25</v>
      </c>
    </row>
    <row r="2051" spans="1:10" ht="15.75">
      <c r="A2051" s="53">
        <f t="shared" si="63"/>
        <v>2047</v>
      </c>
      <c r="B2051" s="143" t="s">
        <v>204</v>
      </c>
      <c r="C2051" s="143" t="s">
        <v>4141</v>
      </c>
      <c r="D2051" s="121" t="s">
        <v>4142</v>
      </c>
      <c r="E2051" s="121" t="s">
        <v>211</v>
      </c>
      <c r="F2051" s="121"/>
      <c r="G2051" s="121">
        <v>1</v>
      </c>
      <c r="H2051" s="148">
        <v>705</v>
      </c>
      <c r="I2051" s="191">
        <v>0.25</v>
      </c>
      <c r="J2051" s="187">
        <f t="shared" si="64"/>
        <v>528.75</v>
      </c>
    </row>
    <row r="2052" spans="1:10" ht="15.75">
      <c r="A2052" s="53">
        <f t="shared" si="63"/>
        <v>2048</v>
      </c>
      <c r="B2052" s="143" t="s">
        <v>204</v>
      </c>
      <c r="C2052" s="143" t="s">
        <v>4143</v>
      </c>
      <c r="D2052" s="121" t="s">
        <v>4144</v>
      </c>
      <c r="E2052" s="121" t="s">
        <v>211</v>
      </c>
      <c r="F2052" s="121"/>
      <c r="G2052" s="121">
        <v>1</v>
      </c>
      <c r="H2052" s="148">
        <v>716</v>
      </c>
      <c r="I2052" s="191">
        <v>0.25</v>
      </c>
      <c r="J2052" s="187">
        <f t="shared" si="64"/>
        <v>537</v>
      </c>
    </row>
    <row r="2053" spans="1:10" ht="15.75">
      <c r="A2053" s="53">
        <f t="shared" si="63"/>
        <v>2049</v>
      </c>
      <c r="B2053" s="143" t="s">
        <v>204</v>
      </c>
      <c r="C2053" s="143" t="s">
        <v>4145</v>
      </c>
      <c r="D2053" s="121" t="s">
        <v>4146</v>
      </c>
      <c r="E2053" s="121" t="s">
        <v>211</v>
      </c>
      <c r="F2053" s="121"/>
      <c r="G2053" s="121">
        <v>1</v>
      </c>
      <c r="H2053" s="148">
        <v>551</v>
      </c>
      <c r="I2053" s="191">
        <v>0.25</v>
      </c>
      <c r="J2053" s="187">
        <f t="shared" si="64"/>
        <v>413.25</v>
      </c>
    </row>
    <row r="2054" spans="1:10" ht="15.75">
      <c r="A2054" s="53">
        <f t="shared" si="63"/>
        <v>2050</v>
      </c>
      <c r="B2054" s="143" t="s">
        <v>204</v>
      </c>
      <c r="C2054" s="143" t="s">
        <v>4147</v>
      </c>
      <c r="D2054" s="121" t="s">
        <v>4148</v>
      </c>
      <c r="E2054" s="121" t="s">
        <v>211</v>
      </c>
      <c r="F2054" s="121"/>
      <c r="G2054" s="121">
        <v>1</v>
      </c>
      <c r="H2054" s="148">
        <v>665</v>
      </c>
      <c r="I2054" s="191">
        <v>0.25</v>
      </c>
      <c r="J2054" s="187">
        <f t="shared" si="64"/>
        <v>498.75</v>
      </c>
    </row>
    <row r="2055" spans="1:10" ht="15.75">
      <c r="A2055" s="53">
        <f t="shared" ref="A2055:A2118" si="65">A2054+1</f>
        <v>2051</v>
      </c>
      <c r="B2055" s="143" t="s">
        <v>204</v>
      </c>
      <c r="C2055" s="143" t="s">
        <v>4149</v>
      </c>
      <c r="D2055" s="121" t="s">
        <v>4150</v>
      </c>
      <c r="E2055" s="121" t="s">
        <v>211</v>
      </c>
      <c r="F2055" s="121"/>
      <c r="G2055" s="121">
        <v>1</v>
      </c>
      <c r="H2055" s="148">
        <v>675</v>
      </c>
      <c r="I2055" s="191">
        <v>0.25</v>
      </c>
      <c r="J2055" s="187">
        <f t="shared" si="64"/>
        <v>506.25</v>
      </c>
    </row>
    <row r="2056" spans="1:10" ht="15.75">
      <c r="A2056" s="53">
        <f t="shared" si="65"/>
        <v>2052</v>
      </c>
      <c r="B2056" s="143" t="s">
        <v>204</v>
      </c>
      <c r="C2056" s="143" t="s">
        <v>4151</v>
      </c>
      <c r="D2056" s="121" t="s">
        <v>4152</v>
      </c>
      <c r="E2056" s="121" t="s">
        <v>211</v>
      </c>
      <c r="F2056" s="121"/>
      <c r="G2056" s="121">
        <v>1</v>
      </c>
      <c r="H2056" s="148">
        <v>591</v>
      </c>
      <c r="I2056" s="191">
        <v>0.25</v>
      </c>
      <c r="J2056" s="187">
        <f t="shared" si="64"/>
        <v>443.25</v>
      </c>
    </row>
    <row r="2057" spans="1:10" ht="15.75">
      <c r="A2057" s="53">
        <f t="shared" si="65"/>
        <v>2053</v>
      </c>
      <c r="B2057" s="143" t="s">
        <v>204</v>
      </c>
      <c r="C2057" s="143" t="s">
        <v>4153</v>
      </c>
      <c r="D2057" s="121" t="s">
        <v>4154</v>
      </c>
      <c r="E2057" s="121" t="s">
        <v>211</v>
      </c>
      <c r="F2057" s="121"/>
      <c r="G2057" s="121">
        <v>1</v>
      </c>
      <c r="H2057" s="148">
        <v>705</v>
      </c>
      <c r="I2057" s="191">
        <v>0.25</v>
      </c>
      <c r="J2057" s="187">
        <f t="shared" si="64"/>
        <v>528.75</v>
      </c>
    </row>
    <row r="2058" spans="1:10" ht="15.75">
      <c r="A2058" s="53">
        <f t="shared" si="65"/>
        <v>2054</v>
      </c>
      <c r="B2058" s="143" t="s">
        <v>204</v>
      </c>
      <c r="C2058" s="143" t="s">
        <v>4155</v>
      </c>
      <c r="D2058" s="121" t="s">
        <v>4156</v>
      </c>
      <c r="E2058" s="121" t="s">
        <v>211</v>
      </c>
      <c r="F2058" s="121"/>
      <c r="G2058" s="121">
        <v>1</v>
      </c>
      <c r="H2058" s="148">
        <v>716</v>
      </c>
      <c r="I2058" s="191">
        <v>0.25</v>
      </c>
      <c r="J2058" s="187">
        <f t="shared" si="64"/>
        <v>537</v>
      </c>
    </row>
    <row r="2059" spans="1:10" ht="15.75">
      <c r="A2059" s="53">
        <f t="shared" si="65"/>
        <v>2055</v>
      </c>
      <c r="B2059" s="143" t="s">
        <v>204</v>
      </c>
      <c r="C2059" s="143" t="s">
        <v>4157</v>
      </c>
      <c r="D2059" s="121" t="s">
        <v>4158</v>
      </c>
      <c r="E2059" s="121" t="s">
        <v>211</v>
      </c>
      <c r="F2059" s="121"/>
      <c r="G2059" s="121">
        <v>1</v>
      </c>
      <c r="H2059" s="148">
        <v>531</v>
      </c>
      <c r="I2059" s="191">
        <v>0.25</v>
      </c>
      <c r="J2059" s="187">
        <f t="shared" si="64"/>
        <v>398.25</v>
      </c>
    </row>
    <row r="2060" spans="1:10" ht="15.75">
      <c r="A2060" s="53">
        <f t="shared" si="65"/>
        <v>2056</v>
      </c>
      <c r="B2060" s="143" t="s">
        <v>204</v>
      </c>
      <c r="C2060" s="143" t="s">
        <v>4159</v>
      </c>
      <c r="D2060" s="121" t="s">
        <v>4160</v>
      </c>
      <c r="E2060" s="121" t="s">
        <v>211</v>
      </c>
      <c r="F2060" s="121"/>
      <c r="G2060" s="121">
        <v>1</v>
      </c>
      <c r="H2060" s="148">
        <v>646</v>
      </c>
      <c r="I2060" s="191">
        <v>0.25</v>
      </c>
      <c r="J2060" s="187">
        <f t="shared" si="64"/>
        <v>484.5</v>
      </c>
    </row>
    <row r="2061" spans="1:10" ht="15.75">
      <c r="A2061" s="53">
        <f t="shared" si="65"/>
        <v>2057</v>
      </c>
      <c r="B2061" s="143" t="s">
        <v>204</v>
      </c>
      <c r="C2061" s="143" t="s">
        <v>4161</v>
      </c>
      <c r="D2061" s="121" t="s">
        <v>4162</v>
      </c>
      <c r="E2061" s="121" t="s">
        <v>211</v>
      </c>
      <c r="F2061" s="121"/>
      <c r="G2061" s="121">
        <v>1</v>
      </c>
      <c r="H2061" s="148">
        <v>658</v>
      </c>
      <c r="I2061" s="191">
        <v>0.25</v>
      </c>
      <c r="J2061" s="187">
        <f t="shared" si="64"/>
        <v>493.5</v>
      </c>
    </row>
    <row r="2062" spans="1:10" ht="15.75">
      <c r="A2062" s="53">
        <f t="shared" si="65"/>
        <v>2058</v>
      </c>
      <c r="B2062" s="143" t="s">
        <v>204</v>
      </c>
      <c r="C2062" s="143" t="s">
        <v>4163</v>
      </c>
      <c r="D2062" s="121" t="s">
        <v>4164</v>
      </c>
      <c r="E2062" s="121" t="s">
        <v>211</v>
      </c>
      <c r="F2062" s="121"/>
      <c r="G2062" s="121">
        <v>1</v>
      </c>
      <c r="H2062" s="148">
        <v>526</v>
      </c>
      <c r="I2062" s="191">
        <v>0.25</v>
      </c>
      <c r="J2062" s="187">
        <f t="shared" si="64"/>
        <v>394.5</v>
      </c>
    </row>
    <row r="2063" spans="1:10" ht="15.75">
      <c r="A2063" s="53">
        <f t="shared" si="65"/>
        <v>2059</v>
      </c>
      <c r="B2063" s="143" t="s">
        <v>204</v>
      </c>
      <c r="C2063" s="143" t="s">
        <v>4165</v>
      </c>
      <c r="D2063" s="121" t="s">
        <v>4166</v>
      </c>
      <c r="E2063" s="121" t="s">
        <v>211</v>
      </c>
      <c r="F2063" s="121"/>
      <c r="G2063" s="121">
        <v>1</v>
      </c>
      <c r="H2063" s="148">
        <v>640</v>
      </c>
      <c r="I2063" s="191">
        <v>0.25</v>
      </c>
      <c r="J2063" s="187">
        <f t="shared" si="64"/>
        <v>480</v>
      </c>
    </row>
    <row r="2064" spans="1:10" ht="15.75">
      <c r="A2064" s="53">
        <f t="shared" si="65"/>
        <v>2060</v>
      </c>
      <c r="B2064" s="143" t="s">
        <v>204</v>
      </c>
      <c r="C2064" s="143" t="s">
        <v>4167</v>
      </c>
      <c r="D2064" s="121" t="s">
        <v>4168</v>
      </c>
      <c r="E2064" s="121" t="s">
        <v>211</v>
      </c>
      <c r="F2064" s="121"/>
      <c r="G2064" s="121">
        <v>1</v>
      </c>
      <c r="H2064" s="148">
        <v>653</v>
      </c>
      <c r="I2064" s="191">
        <v>0.25</v>
      </c>
      <c r="J2064" s="187">
        <f t="shared" si="64"/>
        <v>489.75</v>
      </c>
    </row>
    <row r="2065" spans="1:10" ht="15.75">
      <c r="A2065" s="53">
        <f t="shared" si="65"/>
        <v>2061</v>
      </c>
      <c r="B2065" s="143" t="s">
        <v>204</v>
      </c>
      <c r="C2065" s="143" t="s">
        <v>4169</v>
      </c>
      <c r="D2065" s="121" t="s">
        <v>4170</v>
      </c>
      <c r="E2065" s="121" t="s">
        <v>211</v>
      </c>
      <c r="F2065" s="121"/>
      <c r="G2065" s="121">
        <v>1</v>
      </c>
      <c r="H2065" s="148">
        <v>553</v>
      </c>
      <c r="I2065" s="191">
        <v>0.25</v>
      </c>
      <c r="J2065" s="187">
        <f t="shared" si="64"/>
        <v>414.75</v>
      </c>
    </row>
    <row r="2066" spans="1:10" ht="15.75">
      <c r="A2066" s="53">
        <f t="shared" si="65"/>
        <v>2062</v>
      </c>
      <c r="B2066" s="143" t="s">
        <v>204</v>
      </c>
      <c r="C2066" s="143" t="s">
        <v>4171</v>
      </c>
      <c r="D2066" s="121" t="s">
        <v>4172</v>
      </c>
      <c r="E2066" s="121" t="s">
        <v>211</v>
      </c>
      <c r="F2066" s="121"/>
      <c r="G2066" s="121">
        <v>1</v>
      </c>
      <c r="H2066" s="148">
        <v>587</v>
      </c>
      <c r="I2066" s="191">
        <v>0.25</v>
      </c>
      <c r="J2066" s="187">
        <f t="shared" si="64"/>
        <v>440.25</v>
      </c>
    </row>
    <row r="2067" spans="1:10" ht="15.75">
      <c r="A2067" s="53">
        <f t="shared" si="65"/>
        <v>2063</v>
      </c>
      <c r="B2067" s="143" t="s">
        <v>204</v>
      </c>
      <c r="C2067" s="143" t="s">
        <v>4173</v>
      </c>
      <c r="D2067" s="121" t="s">
        <v>4174</v>
      </c>
      <c r="E2067" s="121" t="s">
        <v>211</v>
      </c>
      <c r="F2067" s="121"/>
      <c r="G2067" s="121">
        <v>1</v>
      </c>
      <c r="H2067" s="148">
        <v>587</v>
      </c>
      <c r="I2067" s="191">
        <v>0.25</v>
      </c>
      <c r="J2067" s="187">
        <f t="shared" si="64"/>
        <v>440.25</v>
      </c>
    </row>
    <row r="2068" spans="1:10" ht="15.75">
      <c r="A2068" s="53">
        <f t="shared" si="65"/>
        <v>2064</v>
      </c>
      <c r="B2068" s="143" t="s">
        <v>204</v>
      </c>
      <c r="C2068" s="143" t="s">
        <v>4175</v>
      </c>
      <c r="D2068" s="121" t="s">
        <v>4176</v>
      </c>
      <c r="E2068" s="121" t="s">
        <v>211</v>
      </c>
      <c r="F2068" s="121"/>
      <c r="G2068" s="121">
        <v>1</v>
      </c>
      <c r="H2068" s="148">
        <v>565</v>
      </c>
      <c r="I2068" s="191">
        <v>0.25</v>
      </c>
      <c r="J2068" s="187">
        <f t="shared" si="64"/>
        <v>423.75</v>
      </c>
    </row>
    <row r="2069" spans="1:10" ht="15.75">
      <c r="A2069" s="53">
        <f t="shared" si="65"/>
        <v>2065</v>
      </c>
      <c r="B2069" s="143" t="s">
        <v>204</v>
      </c>
      <c r="C2069" s="143" t="s">
        <v>4177</v>
      </c>
      <c r="D2069" s="121" t="s">
        <v>4178</v>
      </c>
      <c r="E2069" s="121" t="s">
        <v>211</v>
      </c>
      <c r="F2069" s="121"/>
      <c r="G2069" s="121">
        <v>1</v>
      </c>
      <c r="H2069" s="148">
        <v>679</v>
      </c>
      <c r="I2069" s="191">
        <v>0.25</v>
      </c>
      <c r="J2069" s="187">
        <f t="shared" si="64"/>
        <v>509.25</v>
      </c>
    </row>
    <row r="2070" spans="1:10" ht="15.75">
      <c r="A2070" s="53">
        <f t="shared" si="65"/>
        <v>2066</v>
      </c>
      <c r="B2070" s="143" t="s">
        <v>204</v>
      </c>
      <c r="C2070" s="143" t="s">
        <v>4179</v>
      </c>
      <c r="D2070" s="121" t="s">
        <v>4180</v>
      </c>
      <c r="E2070" s="121" t="s">
        <v>211</v>
      </c>
      <c r="F2070" s="121"/>
      <c r="G2070" s="121">
        <v>1</v>
      </c>
      <c r="H2070" s="148">
        <v>692</v>
      </c>
      <c r="I2070" s="191">
        <v>0.25</v>
      </c>
      <c r="J2070" s="187">
        <f t="shared" si="64"/>
        <v>519</v>
      </c>
    </row>
    <row r="2071" spans="1:10" ht="15.75">
      <c r="A2071" s="53">
        <f t="shared" si="65"/>
        <v>2067</v>
      </c>
      <c r="B2071" s="143" t="s">
        <v>204</v>
      </c>
      <c r="C2071" s="143" t="s">
        <v>4181</v>
      </c>
      <c r="D2071" s="121" t="s">
        <v>4182</v>
      </c>
      <c r="E2071" s="121" t="s">
        <v>211</v>
      </c>
      <c r="F2071" s="121"/>
      <c r="G2071" s="121">
        <v>1</v>
      </c>
      <c r="H2071" s="148">
        <v>389</v>
      </c>
      <c r="I2071" s="191">
        <v>0.25</v>
      </c>
      <c r="J2071" s="187">
        <f t="shared" si="64"/>
        <v>291.75</v>
      </c>
    </row>
    <row r="2072" spans="1:10" ht="15.75">
      <c r="A2072" s="53">
        <f t="shared" si="65"/>
        <v>2068</v>
      </c>
      <c r="B2072" s="143" t="s">
        <v>204</v>
      </c>
      <c r="C2072" s="143" t="s">
        <v>4183</v>
      </c>
      <c r="D2072" s="121" t="s">
        <v>4184</v>
      </c>
      <c r="E2072" s="121" t="s">
        <v>211</v>
      </c>
      <c r="F2072" s="121"/>
      <c r="G2072" s="121">
        <v>1</v>
      </c>
      <c r="H2072" s="148">
        <v>565</v>
      </c>
      <c r="I2072" s="191">
        <v>0.25</v>
      </c>
      <c r="J2072" s="187">
        <f t="shared" si="64"/>
        <v>423.75</v>
      </c>
    </row>
    <row r="2073" spans="1:10" ht="15.75">
      <c r="A2073" s="53">
        <f t="shared" si="65"/>
        <v>2069</v>
      </c>
      <c r="B2073" s="143" t="s">
        <v>204</v>
      </c>
      <c r="C2073" s="143" t="s">
        <v>4185</v>
      </c>
      <c r="D2073" s="121" t="s">
        <v>4186</v>
      </c>
      <c r="E2073" s="121" t="s">
        <v>211</v>
      </c>
      <c r="F2073" s="121"/>
      <c r="G2073" s="121">
        <v>1</v>
      </c>
      <c r="H2073" s="148">
        <v>679</v>
      </c>
      <c r="I2073" s="191">
        <v>0.25</v>
      </c>
      <c r="J2073" s="187">
        <f t="shared" si="64"/>
        <v>509.25</v>
      </c>
    </row>
    <row r="2074" spans="1:10" ht="15.75">
      <c r="A2074" s="53">
        <f t="shared" si="65"/>
        <v>2070</v>
      </c>
      <c r="B2074" s="143" t="s">
        <v>204</v>
      </c>
      <c r="C2074" s="143" t="s">
        <v>4187</v>
      </c>
      <c r="D2074" s="121" t="s">
        <v>4188</v>
      </c>
      <c r="E2074" s="121" t="s">
        <v>211</v>
      </c>
      <c r="F2074" s="121"/>
      <c r="G2074" s="121">
        <v>1</v>
      </c>
      <c r="H2074" s="148">
        <v>692</v>
      </c>
      <c r="I2074" s="191">
        <v>0.25</v>
      </c>
      <c r="J2074" s="187">
        <f t="shared" si="64"/>
        <v>519</v>
      </c>
    </row>
    <row r="2075" spans="1:10" ht="15.75">
      <c r="A2075" s="53">
        <f t="shared" si="65"/>
        <v>2071</v>
      </c>
      <c r="B2075" s="143" t="s">
        <v>204</v>
      </c>
      <c r="C2075" s="143" t="s">
        <v>4189</v>
      </c>
      <c r="D2075" s="121" t="s">
        <v>4190</v>
      </c>
      <c r="E2075" s="121" t="s">
        <v>211</v>
      </c>
      <c r="F2075" s="121"/>
      <c r="G2075" s="121">
        <v>1</v>
      </c>
      <c r="H2075" s="148">
        <v>622</v>
      </c>
      <c r="I2075" s="191">
        <v>0.25</v>
      </c>
      <c r="J2075" s="187">
        <f t="shared" si="64"/>
        <v>466.5</v>
      </c>
    </row>
    <row r="2076" spans="1:10" ht="15.75">
      <c r="A2076" s="53">
        <f t="shared" si="65"/>
        <v>2072</v>
      </c>
      <c r="B2076" s="143" t="s">
        <v>204</v>
      </c>
      <c r="C2076" s="143" t="s">
        <v>4191</v>
      </c>
      <c r="D2076" s="121" t="s">
        <v>4192</v>
      </c>
      <c r="E2076" s="121" t="s">
        <v>211</v>
      </c>
      <c r="F2076" s="121"/>
      <c r="G2076" s="121">
        <v>1</v>
      </c>
      <c r="H2076" s="148">
        <v>622</v>
      </c>
      <c r="I2076" s="191">
        <v>0.25</v>
      </c>
      <c r="J2076" s="187">
        <f t="shared" si="64"/>
        <v>466.5</v>
      </c>
    </row>
    <row r="2077" spans="1:10" ht="15.75">
      <c r="A2077" s="53">
        <f t="shared" si="65"/>
        <v>2073</v>
      </c>
      <c r="B2077" s="143" t="s">
        <v>204</v>
      </c>
      <c r="C2077" s="143" t="s">
        <v>4193</v>
      </c>
      <c r="D2077" s="121" t="s">
        <v>4194</v>
      </c>
      <c r="E2077" s="121" t="s">
        <v>211</v>
      </c>
      <c r="F2077" s="121"/>
      <c r="G2077" s="121">
        <v>1</v>
      </c>
      <c r="H2077" s="148">
        <v>605</v>
      </c>
      <c r="I2077" s="191">
        <v>0.25</v>
      </c>
      <c r="J2077" s="187">
        <f t="shared" si="64"/>
        <v>453.75</v>
      </c>
    </row>
    <row r="2078" spans="1:10" ht="15.75">
      <c r="A2078" s="53">
        <f t="shared" si="65"/>
        <v>2074</v>
      </c>
      <c r="B2078" s="143" t="s">
        <v>204</v>
      </c>
      <c r="C2078" s="143" t="s">
        <v>4195</v>
      </c>
      <c r="D2078" s="121" t="s">
        <v>4196</v>
      </c>
      <c r="E2078" s="121" t="s">
        <v>211</v>
      </c>
      <c r="F2078" s="121"/>
      <c r="G2078" s="121">
        <v>1</v>
      </c>
      <c r="H2078" s="148">
        <v>720</v>
      </c>
      <c r="I2078" s="191">
        <v>0.25</v>
      </c>
      <c r="J2078" s="187">
        <f t="shared" si="64"/>
        <v>540</v>
      </c>
    </row>
    <row r="2079" spans="1:10" ht="15.75">
      <c r="A2079" s="53">
        <f t="shared" si="65"/>
        <v>2075</v>
      </c>
      <c r="B2079" s="143" t="s">
        <v>204</v>
      </c>
      <c r="C2079" s="143" t="s">
        <v>4197</v>
      </c>
      <c r="D2079" s="121" t="s">
        <v>4198</v>
      </c>
      <c r="E2079" s="121" t="s">
        <v>211</v>
      </c>
      <c r="F2079" s="121"/>
      <c r="G2079" s="121">
        <v>1</v>
      </c>
      <c r="H2079" s="148">
        <v>731</v>
      </c>
      <c r="I2079" s="191">
        <v>0.25</v>
      </c>
      <c r="J2079" s="187">
        <f t="shared" si="64"/>
        <v>548.25</v>
      </c>
    </row>
    <row r="2080" spans="1:10" ht="15.75">
      <c r="A2080" s="53">
        <f t="shared" si="65"/>
        <v>2076</v>
      </c>
      <c r="B2080" s="143" t="s">
        <v>204</v>
      </c>
      <c r="C2080" s="143" t="s">
        <v>4199</v>
      </c>
      <c r="D2080" s="121" t="s">
        <v>4200</v>
      </c>
      <c r="E2080" s="121" t="s">
        <v>211</v>
      </c>
      <c r="F2080" s="121"/>
      <c r="G2080" s="121">
        <v>1</v>
      </c>
      <c r="H2080" s="148">
        <v>591</v>
      </c>
      <c r="I2080" s="191">
        <v>0.25</v>
      </c>
      <c r="J2080" s="187">
        <f t="shared" si="64"/>
        <v>443.25</v>
      </c>
    </row>
    <row r="2081" spans="1:10" ht="15.75">
      <c r="A2081" s="53">
        <f t="shared" si="65"/>
        <v>2077</v>
      </c>
      <c r="B2081" s="143" t="s">
        <v>204</v>
      </c>
      <c r="C2081" s="143" t="s">
        <v>4201</v>
      </c>
      <c r="D2081" s="121" t="s">
        <v>4202</v>
      </c>
      <c r="E2081" s="121" t="s">
        <v>211</v>
      </c>
      <c r="F2081" s="121"/>
      <c r="G2081" s="121">
        <v>1</v>
      </c>
      <c r="H2081" s="148">
        <v>591</v>
      </c>
      <c r="I2081" s="191">
        <v>0.25</v>
      </c>
      <c r="J2081" s="187">
        <f t="shared" si="64"/>
        <v>443.25</v>
      </c>
    </row>
    <row r="2082" spans="1:10" ht="15.75">
      <c r="A2082" s="53">
        <f t="shared" si="65"/>
        <v>2078</v>
      </c>
      <c r="B2082" s="143" t="s">
        <v>204</v>
      </c>
      <c r="C2082" s="143" t="s">
        <v>4203</v>
      </c>
      <c r="D2082" s="121" t="s">
        <v>4204</v>
      </c>
      <c r="E2082" s="121" t="s">
        <v>211</v>
      </c>
      <c r="F2082" s="121"/>
      <c r="G2082" s="121">
        <v>1</v>
      </c>
      <c r="H2082" s="148">
        <v>705</v>
      </c>
      <c r="I2082" s="191">
        <v>0.25</v>
      </c>
      <c r="J2082" s="187">
        <f t="shared" si="64"/>
        <v>528.75</v>
      </c>
    </row>
    <row r="2083" spans="1:10" ht="15.75">
      <c r="A2083" s="53">
        <f t="shared" si="65"/>
        <v>2079</v>
      </c>
      <c r="B2083" s="143" t="s">
        <v>204</v>
      </c>
      <c r="C2083" s="143" t="s">
        <v>4205</v>
      </c>
      <c r="D2083" s="121" t="s">
        <v>4206</v>
      </c>
      <c r="E2083" s="121" t="s">
        <v>211</v>
      </c>
      <c r="F2083" s="121"/>
      <c r="G2083" s="121">
        <v>1</v>
      </c>
      <c r="H2083" s="148">
        <v>716</v>
      </c>
      <c r="I2083" s="191">
        <v>0.25</v>
      </c>
      <c r="J2083" s="187">
        <f t="shared" si="64"/>
        <v>537</v>
      </c>
    </row>
    <row r="2084" spans="1:10" ht="15.75">
      <c r="A2084" s="53">
        <f t="shared" si="65"/>
        <v>2080</v>
      </c>
      <c r="B2084" s="143" t="s">
        <v>204</v>
      </c>
      <c r="C2084" s="143" t="s">
        <v>4207</v>
      </c>
      <c r="D2084" s="121" t="s">
        <v>4208</v>
      </c>
      <c r="E2084" s="121" t="s">
        <v>211</v>
      </c>
      <c r="F2084" s="121"/>
      <c r="G2084" s="121">
        <v>1</v>
      </c>
      <c r="H2084" s="148">
        <v>551</v>
      </c>
      <c r="I2084" s="191">
        <v>0.25</v>
      </c>
      <c r="J2084" s="187">
        <f t="shared" si="64"/>
        <v>413.25</v>
      </c>
    </row>
    <row r="2085" spans="1:10" ht="15.75">
      <c r="A2085" s="53">
        <f t="shared" si="65"/>
        <v>2081</v>
      </c>
      <c r="B2085" s="143" t="s">
        <v>204</v>
      </c>
      <c r="C2085" s="143" t="s">
        <v>4209</v>
      </c>
      <c r="D2085" s="121" t="s">
        <v>4210</v>
      </c>
      <c r="E2085" s="121" t="s">
        <v>211</v>
      </c>
      <c r="F2085" s="121"/>
      <c r="G2085" s="121">
        <v>1</v>
      </c>
      <c r="H2085" s="148">
        <v>665</v>
      </c>
      <c r="I2085" s="191">
        <v>0.25</v>
      </c>
      <c r="J2085" s="187">
        <f t="shared" si="64"/>
        <v>498.75</v>
      </c>
    </row>
    <row r="2086" spans="1:10" ht="15.75">
      <c r="A2086" s="53">
        <f t="shared" si="65"/>
        <v>2082</v>
      </c>
      <c r="B2086" s="143" t="s">
        <v>204</v>
      </c>
      <c r="C2086" s="143" t="s">
        <v>4211</v>
      </c>
      <c r="D2086" s="121" t="s">
        <v>4212</v>
      </c>
      <c r="E2086" s="121" t="s">
        <v>211</v>
      </c>
      <c r="F2086" s="121"/>
      <c r="G2086" s="121">
        <v>1</v>
      </c>
      <c r="H2086" s="148">
        <v>675</v>
      </c>
      <c r="I2086" s="191">
        <v>0.25</v>
      </c>
      <c r="J2086" s="187">
        <f t="shared" si="64"/>
        <v>506.25</v>
      </c>
    </row>
    <row r="2087" spans="1:10" ht="15.75">
      <c r="A2087" s="53">
        <f t="shared" si="65"/>
        <v>2083</v>
      </c>
      <c r="B2087" s="143" t="s">
        <v>204</v>
      </c>
      <c r="C2087" s="143" t="s">
        <v>4213</v>
      </c>
      <c r="D2087" s="121" t="s">
        <v>4214</v>
      </c>
      <c r="E2087" s="121" t="s">
        <v>211</v>
      </c>
      <c r="F2087" s="121"/>
      <c r="G2087" s="121">
        <v>1</v>
      </c>
      <c r="H2087" s="148">
        <v>591</v>
      </c>
      <c r="I2087" s="191">
        <v>0.25</v>
      </c>
      <c r="J2087" s="187">
        <f t="shared" si="64"/>
        <v>443.25</v>
      </c>
    </row>
    <row r="2088" spans="1:10" ht="15.75">
      <c r="A2088" s="53">
        <f t="shared" si="65"/>
        <v>2084</v>
      </c>
      <c r="B2088" s="143" t="s">
        <v>204</v>
      </c>
      <c r="C2088" s="143" t="s">
        <v>4215</v>
      </c>
      <c r="D2088" s="121" t="s">
        <v>4216</v>
      </c>
      <c r="E2088" s="121" t="s">
        <v>211</v>
      </c>
      <c r="F2088" s="121"/>
      <c r="G2088" s="121">
        <v>1</v>
      </c>
      <c r="H2088" s="148">
        <v>716</v>
      </c>
      <c r="I2088" s="191">
        <v>0.25</v>
      </c>
      <c r="J2088" s="187">
        <f t="shared" si="64"/>
        <v>537</v>
      </c>
    </row>
    <row r="2089" spans="1:10" ht="15.75">
      <c r="A2089" s="53">
        <f t="shared" si="65"/>
        <v>2085</v>
      </c>
      <c r="B2089" s="143" t="s">
        <v>204</v>
      </c>
      <c r="C2089" s="143" t="s">
        <v>4217</v>
      </c>
      <c r="D2089" s="121" t="s">
        <v>4218</v>
      </c>
      <c r="E2089" s="121" t="s">
        <v>211</v>
      </c>
      <c r="F2089" s="121"/>
      <c r="G2089" s="121">
        <v>1</v>
      </c>
      <c r="H2089" s="148">
        <v>531</v>
      </c>
      <c r="I2089" s="191">
        <v>0.25</v>
      </c>
      <c r="J2089" s="187">
        <f t="shared" si="64"/>
        <v>398.25</v>
      </c>
    </row>
    <row r="2090" spans="1:10" ht="15.75">
      <c r="A2090" s="53">
        <f t="shared" si="65"/>
        <v>2086</v>
      </c>
      <c r="B2090" s="143" t="s">
        <v>204</v>
      </c>
      <c r="C2090" s="143" t="s">
        <v>4219</v>
      </c>
      <c r="D2090" s="121" t="s">
        <v>4220</v>
      </c>
      <c r="E2090" s="121" t="s">
        <v>211</v>
      </c>
      <c r="F2090" s="121"/>
      <c r="G2090" s="121">
        <v>1</v>
      </c>
      <c r="H2090" s="148">
        <v>646</v>
      </c>
      <c r="I2090" s="191">
        <v>0.25</v>
      </c>
      <c r="J2090" s="187">
        <f t="shared" si="64"/>
        <v>484.5</v>
      </c>
    </row>
    <row r="2091" spans="1:10" ht="15.75">
      <c r="A2091" s="53">
        <f t="shared" si="65"/>
        <v>2087</v>
      </c>
      <c r="B2091" s="143" t="s">
        <v>204</v>
      </c>
      <c r="C2091" s="143" t="s">
        <v>4221</v>
      </c>
      <c r="D2091" s="121" t="s">
        <v>4222</v>
      </c>
      <c r="E2091" s="121" t="s">
        <v>211</v>
      </c>
      <c r="F2091" s="121"/>
      <c r="G2091" s="121">
        <v>1</v>
      </c>
      <c r="H2091" s="148">
        <v>658</v>
      </c>
      <c r="I2091" s="191">
        <v>0.25</v>
      </c>
      <c r="J2091" s="187">
        <f t="shared" si="64"/>
        <v>493.5</v>
      </c>
    </row>
    <row r="2092" spans="1:10" ht="15.75">
      <c r="A2092" s="53">
        <f t="shared" si="65"/>
        <v>2088</v>
      </c>
      <c r="B2092" s="143" t="s">
        <v>204</v>
      </c>
      <c r="C2092" s="143" t="s">
        <v>4223</v>
      </c>
      <c r="D2092" s="121" t="s">
        <v>4224</v>
      </c>
      <c r="E2092" s="121" t="s">
        <v>211</v>
      </c>
      <c r="F2092" s="121"/>
      <c r="G2092" s="121">
        <v>1</v>
      </c>
      <c r="H2092" s="148">
        <v>526</v>
      </c>
      <c r="I2092" s="191">
        <v>0.25</v>
      </c>
      <c r="J2092" s="187">
        <f t="shared" si="64"/>
        <v>394.5</v>
      </c>
    </row>
    <row r="2093" spans="1:10" ht="15.75">
      <c r="A2093" s="53">
        <f t="shared" si="65"/>
        <v>2089</v>
      </c>
      <c r="B2093" s="143" t="s">
        <v>204</v>
      </c>
      <c r="C2093" s="143" t="s">
        <v>4225</v>
      </c>
      <c r="D2093" s="121" t="s">
        <v>4226</v>
      </c>
      <c r="E2093" s="121" t="s">
        <v>211</v>
      </c>
      <c r="F2093" s="121"/>
      <c r="G2093" s="121">
        <v>1</v>
      </c>
      <c r="H2093" s="148">
        <v>640</v>
      </c>
      <c r="I2093" s="191">
        <v>0.25</v>
      </c>
      <c r="J2093" s="187">
        <f t="shared" si="64"/>
        <v>480</v>
      </c>
    </row>
    <row r="2094" spans="1:10" ht="15.75">
      <c r="A2094" s="53">
        <f t="shared" si="65"/>
        <v>2090</v>
      </c>
      <c r="B2094" s="143" t="s">
        <v>204</v>
      </c>
      <c r="C2094" s="143" t="s">
        <v>4227</v>
      </c>
      <c r="D2094" s="121" t="s">
        <v>4228</v>
      </c>
      <c r="E2094" s="121" t="s">
        <v>211</v>
      </c>
      <c r="F2094" s="121"/>
      <c r="G2094" s="121">
        <v>1</v>
      </c>
      <c r="H2094" s="148">
        <v>653</v>
      </c>
      <c r="I2094" s="191">
        <v>0.25</v>
      </c>
      <c r="J2094" s="187">
        <f t="shared" si="64"/>
        <v>489.75</v>
      </c>
    </row>
    <row r="2095" spans="1:10" ht="15.75">
      <c r="A2095" s="53">
        <f t="shared" si="65"/>
        <v>2091</v>
      </c>
      <c r="B2095" s="121" t="s">
        <v>204</v>
      </c>
      <c r="C2095" s="143" t="s">
        <v>4229</v>
      </c>
      <c r="D2095" s="121" t="s">
        <v>4230</v>
      </c>
      <c r="E2095" s="121" t="s">
        <v>211</v>
      </c>
      <c r="F2095" s="121"/>
      <c r="G2095" s="121">
        <v>1</v>
      </c>
      <c r="H2095" s="148">
        <v>552</v>
      </c>
      <c r="I2095" s="191">
        <v>0.25</v>
      </c>
      <c r="J2095" s="187">
        <f t="shared" si="64"/>
        <v>414</v>
      </c>
    </row>
    <row r="2096" spans="1:10" ht="15.75">
      <c r="A2096" s="53">
        <f t="shared" si="65"/>
        <v>2092</v>
      </c>
      <c r="B2096" s="121" t="s">
        <v>204</v>
      </c>
      <c r="C2096" s="143" t="s">
        <v>4231</v>
      </c>
      <c r="D2096" s="121" t="s">
        <v>4232</v>
      </c>
      <c r="E2096" s="121" t="s">
        <v>211</v>
      </c>
      <c r="F2096" s="121"/>
      <c r="G2096" s="121">
        <v>1</v>
      </c>
      <c r="H2096" s="148">
        <v>754</v>
      </c>
      <c r="I2096" s="191">
        <v>0.25</v>
      </c>
      <c r="J2096" s="187">
        <f t="shared" si="64"/>
        <v>565.5</v>
      </c>
    </row>
    <row r="2097" spans="1:10" ht="15.75">
      <c r="A2097" s="53">
        <f t="shared" si="65"/>
        <v>2093</v>
      </c>
      <c r="B2097" s="121" t="s">
        <v>204</v>
      </c>
      <c r="C2097" s="143" t="s">
        <v>4233</v>
      </c>
      <c r="D2097" s="121" t="s">
        <v>4234</v>
      </c>
      <c r="E2097" s="121" t="s">
        <v>211</v>
      </c>
      <c r="F2097" s="121"/>
      <c r="G2097" s="121">
        <v>1</v>
      </c>
      <c r="H2097" s="148">
        <v>765</v>
      </c>
      <c r="I2097" s="191">
        <v>0.25</v>
      </c>
      <c r="J2097" s="187">
        <f t="shared" si="64"/>
        <v>573.75</v>
      </c>
    </row>
    <row r="2098" spans="1:10" ht="15.75">
      <c r="A2098" s="53">
        <f t="shared" si="65"/>
        <v>2094</v>
      </c>
      <c r="B2098" s="121" t="s">
        <v>204</v>
      </c>
      <c r="C2098" s="143" t="s">
        <v>4235</v>
      </c>
      <c r="D2098" s="121" t="s">
        <v>4236</v>
      </c>
      <c r="E2098" s="121" t="s">
        <v>211</v>
      </c>
      <c r="F2098" s="121"/>
      <c r="G2098" s="121">
        <v>1</v>
      </c>
      <c r="H2098" s="148">
        <v>653</v>
      </c>
      <c r="I2098" s="191">
        <v>0.25</v>
      </c>
      <c r="J2098" s="187">
        <f t="shared" si="64"/>
        <v>489.75</v>
      </c>
    </row>
    <row r="2099" spans="1:10" ht="15.75">
      <c r="A2099" s="53">
        <f t="shared" si="65"/>
        <v>2095</v>
      </c>
      <c r="B2099" s="121" t="s">
        <v>204</v>
      </c>
      <c r="C2099" s="143" t="s">
        <v>4237</v>
      </c>
      <c r="D2099" s="121" t="s">
        <v>4238</v>
      </c>
      <c r="E2099" s="121" t="s">
        <v>211</v>
      </c>
      <c r="F2099" s="121"/>
      <c r="G2099" s="121">
        <v>1</v>
      </c>
      <c r="H2099" s="148">
        <v>664</v>
      </c>
      <c r="I2099" s="191">
        <v>0.25</v>
      </c>
      <c r="J2099" s="187">
        <f t="shared" si="64"/>
        <v>498</v>
      </c>
    </row>
    <row r="2100" spans="1:10" ht="15.75">
      <c r="A2100" s="53">
        <f t="shared" si="65"/>
        <v>2096</v>
      </c>
      <c r="B2100" s="121" t="s">
        <v>204</v>
      </c>
      <c r="C2100" s="143" t="s">
        <v>4239</v>
      </c>
      <c r="D2100" s="121" t="s">
        <v>4240</v>
      </c>
      <c r="E2100" s="121" t="s">
        <v>211</v>
      </c>
      <c r="F2100" s="121"/>
      <c r="G2100" s="121">
        <v>1</v>
      </c>
      <c r="H2100" s="148">
        <v>593</v>
      </c>
      <c r="I2100" s="191">
        <v>0.25</v>
      </c>
      <c r="J2100" s="187">
        <f t="shared" si="64"/>
        <v>444.75</v>
      </c>
    </row>
    <row r="2101" spans="1:10" ht="15.75">
      <c r="A2101" s="53">
        <f t="shared" si="65"/>
        <v>2097</v>
      </c>
      <c r="B2101" s="121" t="s">
        <v>204</v>
      </c>
      <c r="C2101" s="143" t="s">
        <v>4241</v>
      </c>
      <c r="D2101" s="121" t="s">
        <v>4242</v>
      </c>
      <c r="E2101" s="121" t="s">
        <v>211</v>
      </c>
      <c r="F2101" s="121"/>
      <c r="G2101" s="121">
        <v>1</v>
      </c>
      <c r="H2101" s="148">
        <v>795</v>
      </c>
      <c r="I2101" s="191">
        <v>0.25</v>
      </c>
      <c r="J2101" s="187">
        <f t="shared" si="64"/>
        <v>596.25</v>
      </c>
    </row>
    <row r="2102" spans="1:10" ht="15.75">
      <c r="A2102" s="53">
        <f t="shared" si="65"/>
        <v>2098</v>
      </c>
      <c r="B2102" s="121" t="s">
        <v>204</v>
      </c>
      <c r="C2102" s="143" t="s">
        <v>4243</v>
      </c>
      <c r="D2102" s="121" t="s">
        <v>4244</v>
      </c>
      <c r="E2102" s="121" t="s">
        <v>211</v>
      </c>
      <c r="F2102" s="121"/>
      <c r="G2102" s="121">
        <v>1</v>
      </c>
      <c r="H2102" s="148">
        <v>805</v>
      </c>
      <c r="I2102" s="191">
        <v>0.25</v>
      </c>
      <c r="J2102" s="187">
        <f t="shared" si="64"/>
        <v>603.75</v>
      </c>
    </row>
    <row r="2103" spans="1:10" ht="15.75">
      <c r="A2103" s="53">
        <f t="shared" si="65"/>
        <v>2099</v>
      </c>
      <c r="B2103" s="121" t="s">
        <v>204</v>
      </c>
      <c r="C2103" s="143" t="s">
        <v>4245</v>
      </c>
      <c r="D2103" s="121" t="s">
        <v>4246</v>
      </c>
      <c r="E2103" s="121" t="s">
        <v>211</v>
      </c>
      <c r="F2103" s="121"/>
      <c r="G2103" s="121">
        <v>1</v>
      </c>
      <c r="H2103" s="148">
        <v>694</v>
      </c>
      <c r="I2103" s="191">
        <v>0.25</v>
      </c>
      <c r="J2103" s="187">
        <f t="shared" si="64"/>
        <v>520.5</v>
      </c>
    </row>
    <row r="2104" spans="1:10" ht="15.75">
      <c r="A2104" s="53">
        <f t="shared" si="65"/>
        <v>2100</v>
      </c>
      <c r="B2104" s="121" t="s">
        <v>204</v>
      </c>
      <c r="C2104" s="143" t="s">
        <v>4247</v>
      </c>
      <c r="D2104" s="121" t="s">
        <v>4248</v>
      </c>
      <c r="E2104" s="121" t="s">
        <v>211</v>
      </c>
      <c r="F2104" s="121"/>
      <c r="G2104" s="121">
        <v>1</v>
      </c>
      <c r="H2104" s="148">
        <v>704</v>
      </c>
      <c r="I2104" s="191">
        <v>0.25</v>
      </c>
      <c r="J2104" s="187">
        <f t="shared" si="64"/>
        <v>528</v>
      </c>
    </row>
    <row r="2105" spans="1:10" ht="15.75">
      <c r="A2105" s="53">
        <f t="shared" si="65"/>
        <v>2101</v>
      </c>
      <c r="B2105" s="121" t="s">
        <v>204</v>
      </c>
      <c r="C2105" s="121" t="s">
        <v>4249</v>
      </c>
      <c r="D2105" s="121" t="s">
        <v>4250</v>
      </c>
      <c r="E2105" s="121" t="s">
        <v>211</v>
      </c>
      <c r="F2105" s="121"/>
      <c r="G2105" s="121">
        <v>1</v>
      </c>
      <c r="H2105" s="148">
        <v>538</v>
      </c>
      <c r="I2105" s="191">
        <v>0.25</v>
      </c>
      <c r="J2105" s="187">
        <f t="shared" si="64"/>
        <v>403.5</v>
      </c>
    </row>
    <row r="2106" spans="1:10" ht="15.75">
      <c r="A2106" s="53">
        <f t="shared" si="65"/>
        <v>2102</v>
      </c>
      <c r="B2106" s="121" t="s">
        <v>204</v>
      </c>
      <c r="C2106" s="121" t="s">
        <v>4251</v>
      </c>
      <c r="D2106" s="121" t="s">
        <v>4252</v>
      </c>
      <c r="E2106" s="121" t="s">
        <v>211</v>
      </c>
      <c r="F2106" s="121"/>
      <c r="G2106" s="121">
        <v>1</v>
      </c>
      <c r="H2106" s="148">
        <v>740</v>
      </c>
      <c r="I2106" s="191">
        <v>0.25</v>
      </c>
      <c r="J2106" s="187">
        <f t="shared" si="64"/>
        <v>555</v>
      </c>
    </row>
    <row r="2107" spans="1:10" ht="15.75">
      <c r="A2107" s="53">
        <f t="shared" si="65"/>
        <v>2103</v>
      </c>
      <c r="B2107" s="121" t="s">
        <v>204</v>
      </c>
      <c r="C2107" s="121" t="s">
        <v>4253</v>
      </c>
      <c r="D2107" s="121" t="s">
        <v>4254</v>
      </c>
      <c r="E2107" s="121" t="s">
        <v>211</v>
      </c>
      <c r="F2107" s="121"/>
      <c r="G2107" s="121">
        <v>1</v>
      </c>
      <c r="H2107" s="148">
        <v>750</v>
      </c>
      <c r="I2107" s="191">
        <v>0.25</v>
      </c>
      <c r="J2107" s="187">
        <f t="shared" si="64"/>
        <v>562.5</v>
      </c>
    </row>
    <row r="2108" spans="1:10" ht="15.75">
      <c r="A2108" s="53">
        <f t="shared" si="65"/>
        <v>2104</v>
      </c>
      <c r="B2108" s="121" t="s">
        <v>204</v>
      </c>
      <c r="C2108" s="121" t="s">
        <v>4255</v>
      </c>
      <c r="D2108" s="121" t="s">
        <v>4256</v>
      </c>
      <c r="E2108" s="121" t="s">
        <v>211</v>
      </c>
      <c r="F2108" s="121"/>
      <c r="G2108" s="121">
        <v>1</v>
      </c>
      <c r="H2108" s="148">
        <v>639</v>
      </c>
      <c r="I2108" s="191">
        <v>0.25</v>
      </c>
      <c r="J2108" s="187">
        <f t="shared" si="64"/>
        <v>479.25</v>
      </c>
    </row>
    <row r="2109" spans="1:10" ht="15.75">
      <c r="A2109" s="53">
        <f t="shared" si="65"/>
        <v>2105</v>
      </c>
      <c r="B2109" s="121" t="s">
        <v>204</v>
      </c>
      <c r="C2109" s="121" t="s">
        <v>4257</v>
      </c>
      <c r="D2109" s="121" t="s">
        <v>4258</v>
      </c>
      <c r="E2109" s="121" t="s">
        <v>211</v>
      </c>
      <c r="F2109" s="121"/>
      <c r="G2109" s="121">
        <v>1</v>
      </c>
      <c r="H2109" s="148">
        <v>649</v>
      </c>
      <c r="I2109" s="191">
        <v>0.25</v>
      </c>
      <c r="J2109" s="187">
        <f t="shared" si="64"/>
        <v>486.75</v>
      </c>
    </row>
    <row r="2110" spans="1:10" ht="15.75">
      <c r="A2110" s="53">
        <f t="shared" si="65"/>
        <v>2106</v>
      </c>
      <c r="B2110" s="121" t="s">
        <v>204</v>
      </c>
      <c r="C2110" s="121" t="s">
        <v>4259</v>
      </c>
      <c r="D2110" s="121" t="s">
        <v>4260</v>
      </c>
      <c r="E2110" s="121" t="s">
        <v>211</v>
      </c>
      <c r="F2110" s="121"/>
      <c r="G2110" s="121">
        <v>1</v>
      </c>
      <c r="H2110" s="148">
        <v>579</v>
      </c>
      <c r="I2110" s="191">
        <v>0.25</v>
      </c>
      <c r="J2110" s="187">
        <f t="shared" si="64"/>
        <v>434.25</v>
      </c>
    </row>
    <row r="2111" spans="1:10" ht="15.75">
      <c r="A2111" s="53">
        <f t="shared" si="65"/>
        <v>2107</v>
      </c>
      <c r="B2111" s="121" t="s">
        <v>204</v>
      </c>
      <c r="C2111" s="121" t="s">
        <v>4261</v>
      </c>
      <c r="D2111" s="121" t="s">
        <v>4262</v>
      </c>
      <c r="E2111" s="121" t="s">
        <v>211</v>
      </c>
      <c r="F2111" s="121"/>
      <c r="G2111" s="121">
        <v>1</v>
      </c>
      <c r="H2111" s="148">
        <v>781</v>
      </c>
      <c r="I2111" s="191">
        <v>0.25</v>
      </c>
      <c r="J2111" s="187">
        <f t="shared" si="64"/>
        <v>585.75</v>
      </c>
    </row>
    <row r="2112" spans="1:10" ht="15.75">
      <c r="A2112" s="53">
        <f t="shared" si="65"/>
        <v>2108</v>
      </c>
      <c r="B2112" s="121" t="s">
        <v>204</v>
      </c>
      <c r="C2112" s="121" t="s">
        <v>4263</v>
      </c>
      <c r="D2112" s="121" t="s">
        <v>4264</v>
      </c>
      <c r="E2112" s="121" t="s">
        <v>211</v>
      </c>
      <c r="F2112" s="121"/>
      <c r="G2112" s="121">
        <v>1</v>
      </c>
      <c r="H2112" s="148">
        <v>791</v>
      </c>
      <c r="I2112" s="191">
        <v>0.25</v>
      </c>
      <c r="J2112" s="187">
        <f t="shared" si="64"/>
        <v>593.25</v>
      </c>
    </row>
    <row r="2113" spans="1:10" ht="15.75">
      <c r="A2113" s="53">
        <f t="shared" si="65"/>
        <v>2109</v>
      </c>
      <c r="B2113" s="121" t="s">
        <v>204</v>
      </c>
      <c r="C2113" s="121" t="s">
        <v>4265</v>
      </c>
      <c r="D2113" s="121" t="s">
        <v>4266</v>
      </c>
      <c r="E2113" s="121" t="s">
        <v>211</v>
      </c>
      <c r="F2113" s="121"/>
      <c r="G2113" s="121">
        <v>1</v>
      </c>
      <c r="H2113" s="148">
        <v>680</v>
      </c>
      <c r="I2113" s="191">
        <v>0.25</v>
      </c>
      <c r="J2113" s="187">
        <f t="shared" si="64"/>
        <v>510</v>
      </c>
    </row>
    <row r="2114" spans="1:10" ht="15.75">
      <c r="A2114" s="53">
        <f t="shared" si="65"/>
        <v>2110</v>
      </c>
      <c r="B2114" s="121" t="s">
        <v>204</v>
      </c>
      <c r="C2114" s="121" t="s">
        <v>4267</v>
      </c>
      <c r="D2114" s="121" t="s">
        <v>4268</v>
      </c>
      <c r="E2114" s="121" t="s">
        <v>211</v>
      </c>
      <c r="F2114" s="121"/>
      <c r="G2114" s="121">
        <v>1</v>
      </c>
      <c r="H2114" s="148">
        <v>690</v>
      </c>
      <c r="I2114" s="191">
        <v>0.25</v>
      </c>
      <c r="J2114" s="187">
        <f t="shared" ref="J2114:J2177" si="66">H2114*(1-I2114)</f>
        <v>517.5</v>
      </c>
    </row>
    <row r="2115" spans="1:10" ht="15.75">
      <c r="A2115" s="53">
        <f t="shared" si="65"/>
        <v>2111</v>
      </c>
      <c r="B2115" s="121" t="s">
        <v>204</v>
      </c>
      <c r="C2115" s="121" t="s">
        <v>4269</v>
      </c>
      <c r="D2115" s="121" t="s">
        <v>4270</v>
      </c>
      <c r="E2115" s="121" t="s">
        <v>211</v>
      </c>
      <c r="F2115" s="121"/>
      <c r="G2115" s="121">
        <v>1</v>
      </c>
      <c r="H2115" s="148">
        <v>538</v>
      </c>
      <c r="I2115" s="191">
        <v>0.25</v>
      </c>
      <c r="J2115" s="187">
        <f t="shared" si="66"/>
        <v>403.5</v>
      </c>
    </row>
    <row r="2116" spans="1:10" ht="15.75">
      <c r="A2116" s="53">
        <f t="shared" si="65"/>
        <v>2112</v>
      </c>
      <c r="B2116" s="121" t="s">
        <v>204</v>
      </c>
      <c r="C2116" s="121" t="s">
        <v>4271</v>
      </c>
      <c r="D2116" s="121" t="s">
        <v>4272</v>
      </c>
      <c r="E2116" s="121" t="s">
        <v>211</v>
      </c>
      <c r="F2116" s="121"/>
      <c r="G2116" s="121">
        <v>1</v>
      </c>
      <c r="H2116" s="148">
        <v>740</v>
      </c>
      <c r="I2116" s="191">
        <v>0.25</v>
      </c>
      <c r="J2116" s="187">
        <f t="shared" si="66"/>
        <v>555</v>
      </c>
    </row>
    <row r="2117" spans="1:10" ht="15.75">
      <c r="A2117" s="53">
        <f t="shared" si="65"/>
        <v>2113</v>
      </c>
      <c r="B2117" s="121" t="s">
        <v>204</v>
      </c>
      <c r="C2117" s="121" t="s">
        <v>4273</v>
      </c>
      <c r="D2117" s="121" t="s">
        <v>4274</v>
      </c>
      <c r="E2117" s="121" t="s">
        <v>211</v>
      </c>
      <c r="F2117" s="121"/>
      <c r="G2117" s="121">
        <v>1</v>
      </c>
      <c r="H2117" s="148">
        <v>750</v>
      </c>
      <c r="I2117" s="191">
        <v>0.25</v>
      </c>
      <c r="J2117" s="187">
        <f t="shared" si="66"/>
        <v>562.5</v>
      </c>
    </row>
    <row r="2118" spans="1:10" ht="15.75">
      <c r="A2118" s="53">
        <f t="shared" si="65"/>
        <v>2114</v>
      </c>
      <c r="B2118" s="121" t="s">
        <v>204</v>
      </c>
      <c r="C2118" s="121" t="s">
        <v>4275</v>
      </c>
      <c r="D2118" s="121" t="s">
        <v>4276</v>
      </c>
      <c r="E2118" s="121" t="s">
        <v>211</v>
      </c>
      <c r="F2118" s="121"/>
      <c r="G2118" s="121">
        <v>1</v>
      </c>
      <c r="H2118" s="148">
        <v>639</v>
      </c>
      <c r="I2118" s="191">
        <v>0.25</v>
      </c>
      <c r="J2118" s="187">
        <f t="shared" si="66"/>
        <v>479.25</v>
      </c>
    </row>
    <row r="2119" spans="1:10" ht="15.75">
      <c r="A2119" s="53">
        <f t="shared" ref="A2119:A2182" si="67">A2118+1</f>
        <v>2115</v>
      </c>
      <c r="B2119" s="121" t="s">
        <v>204</v>
      </c>
      <c r="C2119" s="121" t="s">
        <v>4277</v>
      </c>
      <c r="D2119" s="121" t="s">
        <v>4278</v>
      </c>
      <c r="E2119" s="121" t="s">
        <v>211</v>
      </c>
      <c r="F2119" s="121"/>
      <c r="G2119" s="121">
        <v>1</v>
      </c>
      <c r="H2119" s="148">
        <v>649</v>
      </c>
      <c r="I2119" s="191">
        <v>0.25</v>
      </c>
      <c r="J2119" s="187">
        <f t="shared" si="66"/>
        <v>486.75</v>
      </c>
    </row>
    <row r="2120" spans="1:10" ht="15.75">
      <c r="A2120" s="53">
        <f t="shared" si="67"/>
        <v>2116</v>
      </c>
      <c r="B2120" s="121" t="s">
        <v>204</v>
      </c>
      <c r="C2120" s="121" t="s">
        <v>4279</v>
      </c>
      <c r="D2120" s="121" t="s">
        <v>4280</v>
      </c>
      <c r="E2120" s="121" t="s">
        <v>211</v>
      </c>
      <c r="F2120" s="121"/>
      <c r="G2120" s="121">
        <v>1</v>
      </c>
      <c r="H2120" s="148">
        <v>579</v>
      </c>
      <c r="I2120" s="191">
        <v>0.25</v>
      </c>
      <c r="J2120" s="187">
        <f t="shared" si="66"/>
        <v>434.25</v>
      </c>
    </row>
    <row r="2121" spans="1:10" ht="15.75">
      <c r="A2121" s="53">
        <f t="shared" si="67"/>
        <v>2117</v>
      </c>
      <c r="B2121" s="121" t="s">
        <v>204</v>
      </c>
      <c r="C2121" s="121" t="s">
        <v>4281</v>
      </c>
      <c r="D2121" s="121" t="s">
        <v>4282</v>
      </c>
      <c r="E2121" s="121" t="s">
        <v>211</v>
      </c>
      <c r="F2121" s="121"/>
      <c r="G2121" s="121">
        <v>1</v>
      </c>
      <c r="H2121" s="148">
        <v>781</v>
      </c>
      <c r="I2121" s="191">
        <v>0.25</v>
      </c>
      <c r="J2121" s="187">
        <f t="shared" si="66"/>
        <v>585.75</v>
      </c>
    </row>
    <row r="2122" spans="1:10" ht="15.75">
      <c r="A2122" s="53">
        <f t="shared" si="67"/>
        <v>2118</v>
      </c>
      <c r="B2122" s="121" t="s">
        <v>204</v>
      </c>
      <c r="C2122" s="121" t="s">
        <v>4283</v>
      </c>
      <c r="D2122" s="121" t="s">
        <v>4284</v>
      </c>
      <c r="E2122" s="121" t="s">
        <v>211</v>
      </c>
      <c r="F2122" s="121"/>
      <c r="G2122" s="121">
        <v>1</v>
      </c>
      <c r="H2122" s="148">
        <v>791</v>
      </c>
      <c r="I2122" s="191">
        <v>0.25</v>
      </c>
      <c r="J2122" s="187">
        <f t="shared" si="66"/>
        <v>593.25</v>
      </c>
    </row>
    <row r="2123" spans="1:10" ht="15.75">
      <c r="A2123" s="53">
        <f t="shared" si="67"/>
        <v>2119</v>
      </c>
      <c r="B2123" s="121" t="s">
        <v>204</v>
      </c>
      <c r="C2123" s="121" t="s">
        <v>4285</v>
      </c>
      <c r="D2123" s="121" t="s">
        <v>4286</v>
      </c>
      <c r="E2123" s="121" t="s">
        <v>211</v>
      </c>
      <c r="F2123" s="121"/>
      <c r="G2123" s="121">
        <v>1</v>
      </c>
      <c r="H2123" s="148">
        <v>680</v>
      </c>
      <c r="I2123" s="191">
        <v>0.25</v>
      </c>
      <c r="J2123" s="187">
        <f t="shared" si="66"/>
        <v>510</v>
      </c>
    </row>
    <row r="2124" spans="1:10" ht="15.75">
      <c r="A2124" s="53">
        <f t="shared" si="67"/>
        <v>2120</v>
      </c>
      <c r="B2124" s="121" t="s">
        <v>204</v>
      </c>
      <c r="C2124" s="121" t="s">
        <v>4287</v>
      </c>
      <c r="D2124" s="121" t="s">
        <v>4288</v>
      </c>
      <c r="E2124" s="121" t="s">
        <v>211</v>
      </c>
      <c r="F2124" s="121"/>
      <c r="G2124" s="121">
        <v>1</v>
      </c>
      <c r="H2124" s="148">
        <v>690</v>
      </c>
      <c r="I2124" s="191">
        <v>0.25</v>
      </c>
      <c r="J2124" s="187">
        <f t="shared" si="66"/>
        <v>517.5</v>
      </c>
    </row>
    <row r="2125" spans="1:10" ht="15.75">
      <c r="A2125" s="53">
        <f t="shared" si="67"/>
        <v>2121</v>
      </c>
      <c r="B2125" s="121" t="s">
        <v>204</v>
      </c>
      <c r="C2125" s="121" t="s">
        <v>4289</v>
      </c>
      <c r="D2125" s="121" t="s">
        <v>4290</v>
      </c>
      <c r="E2125" s="121" t="s">
        <v>211</v>
      </c>
      <c r="F2125" s="121"/>
      <c r="G2125" s="121">
        <v>1</v>
      </c>
      <c r="H2125" s="148">
        <v>510</v>
      </c>
      <c r="I2125" s="191">
        <v>0.25</v>
      </c>
      <c r="J2125" s="187">
        <f t="shared" si="66"/>
        <v>382.5</v>
      </c>
    </row>
    <row r="2126" spans="1:10" ht="15.75">
      <c r="A2126" s="53">
        <f t="shared" si="67"/>
        <v>2122</v>
      </c>
      <c r="B2126" s="121" t="s">
        <v>204</v>
      </c>
      <c r="C2126" s="121" t="s">
        <v>4291</v>
      </c>
      <c r="D2126" s="121" t="s">
        <v>4292</v>
      </c>
      <c r="E2126" s="121" t="s">
        <v>211</v>
      </c>
      <c r="F2126" s="121"/>
      <c r="G2126" s="121">
        <v>1</v>
      </c>
      <c r="H2126" s="148">
        <v>716</v>
      </c>
      <c r="I2126" s="191">
        <v>0.25</v>
      </c>
      <c r="J2126" s="187">
        <f t="shared" si="66"/>
        <v>537</v>
      </c>
    </row>
    <row r="2127" spans="1:10" ht="15.75">
      <c r="A2127" s="53">
        <f t="shared" si="67"/>
        <v>2123</v>
      </c>
      <c r="B2127" s="121" t="s">
        <v>204</v>
      </c>
      <c r="C2127" s="121" t="s">
        <v>4293</v>
      </c>
      <c r="D2127" s="121" t="s">
        <v>4294</v>
      </c>
      <c r="E2127" s="121" t="s">
        <v>211</v>
      </c>
      <c r="F2127" s="121"/>
      <c r="G2127" s="121">
        <v>1</v>
      </c>
      <c r="H2127" s="148">
        <v>726</v>
      </c>
      <c r="I2127" s="191">
        <v>0.25</v>
      </c>
      <c r="J2127" s="187">
        <f t="shared" si="66"/>
        <v>544.5</v>
      </c>
    </row>
    <row r="2128" spans="1:10" ht="15.75">
      <c r="A2128" s="53">
        <f t="shared" si="67"/>
        <v>2124</v>
      </c>
      <c r="B2128" s="121" t="s">
        <v>204</v>
      </c>
      <c r="C2128" s="121" t="s">
        <v>4295</v>
      </c>
      <c r="D2128" s="121" t="s">
        <v>4296</v>
      </c>
      <c r="E2128" s="121" t="s">
        <v>211</v>
      </c>
      <c r="F2128" s="121"/>
      <c r="G2128" s="121">
        <v>1</v>
      </c>
      <c r="H2128" s="148">
        <v>613</v>
      </c>
      <c r="I2128" s="191">
        <v>0.25</v>
      </c>
      <c r="J2128" s="187">
        <f t="shared" si="66"/>
        <v>459.75</v>
      </c>
    </row>
    <row r="2129" spans="1:10" ht="15.75">
      <c r="A2129" s="53">
        <f t="shared" si="67"/>
        <v>2125</v>
      </c>
      <c r="B2129" s="121" t="s">
        <v>204</v>
      </c>
      <c r="C2129" s="121" t="s">
        <v>4297</v>
      </c>
      <c r="D2129" s="121" t="s">
        <v>4298</v>
      </c>
      <c r="E2129" s="121" t="s">
        <v>211</v>
      </c>
      <c r="F2129" s="121"/>
      <c r="G2129" s="121">
        <v>1</v>
      </c>
      <c r="H2129" s="148">
        <v>623</v>
      </c>
      <c r="I2129" s="191">
        <v>0.25</v>
      </c>
      <c r="J2129" s="187">
        <f t="shared" si="66"/>
        <v>467.25</v>
      </c>
    </row>
    <row r="2130" spans="1:10" ht="15.75">
      <c r="A2130" s="53">
        <f t="shared" si="67"/>
        <v>2126</v>
      </c>
      <c r="B2130" s="121" t="s">
        <v>204</v>
      </c>
      <c r="C2130" s="121" t="s">
        <v>4299</v>
      </c>
      <c r="D2130" s="121" t="s">
        <v>4300</v>
      </c>
      <c r="E2130" s="121" t="s">
        <v>211</v>
      </c>
      <c r="F2130" s="121"/>
      <c r="G2130" s="121">
        <v>1</v>
      </c>
      <c r="H2130" s="148">
        <v>551</v>
      </c>
      <c r="I2130" s="191">
        <v>0.25</v>
      </c>
      <c r="J2130" s="187">
        <f t="shared" si="66"/>
        <v>413.25</v>
      </c>
    </row>
    <row r="2131" spans="1:10" ht="15.75">
      <c r="A2131" s="53">
        <f t="shared" si="67"/>
        <v>2127</v>
      </c>
      <c r="B2131" s="121" t="s">
        <v>204</v>
      </c>
      <c r="C2131" s="121" t="s">
        <v>4301</v>
      </c>
      <c r="D2131" s="121" t="s">
        <v>4302</v>
      </c>
      <c r="E2131" s="121" t="s">
        <v>211</v>
      </c>
      <c r="F2131" s="121"/>
      <c r="G2131" s="121">
        <v>1</v>
      </c>
      <c r="H2131" s="148">
        <v>757</v>
      </c>
      <c r="I2131" s="191">
        <v>0.25</v>
      </c>
      <c r="J2131" s="187">
        <f t="shared" si="66"/>
        <v>567.75</v>
      </c>
    </row>
    <row r="2132" spans="1:10" ht="15.75">
      <c r="A2132" s="53">
        <f t="shared" si="67"/>
        <v>2128</v>
      </c>
      <c r="B2132" s="121" t="s">
        <v>204</v>
      </c>
      <c r="C2132" s="121" t="s">
        <v>4303</v>
      </c>
      <c r="D2132" s="121" t="s">
        <v>4304</v>
      </c>
      <c r="E2132" s="121" t="s">
        <v>211</v>
      </c>
      <c r="F2132" s="121"/>
      <c r="G2132" s="121">
        <v>1</v>
      </c>
      <c r="H2132" s="148">
        <v>767</v>
      </c>
      <c r="I2132" s="191">
        <v>0.25</v>
      </c>
      <c r="J2132" s="187">
        <f t="shared" si="66"/>
        <v>575.25</v>
      </c>
    </row>
    <row r="2133" spans="1:10" ht="15.75">
      <c r="A2133" s="53">
        <f t="shared" si="67"/>
        <v>2129</v>
      </c>
      <c r="B2133" s="121" t="s">
        <v>204</v>
      </c>
      <c r="C2133" s="121" t="s">
        <v>4305</v>
      </c>
      <c r="D2133" s="121" t="s">
        <v>4306</v>
      </c>
      <c r="E2133" s="121" t="s">
        <v>211</v>
      </c>
      <c r="F2133" s="121"/>
      <c r="G2133" s="121">
        <v>1</v>
      </c>
      <c r="H2133" s="148">
        <v>654</v>
      </c>
      <c r="I2133" s="191">
        <v>0.25</v>
      </c>
      <c r="J2133" s="187">
        <f t="shared" si="66"/>
        <v>490.5</v>
      </c>
    </row>
    <row r="2134" spans="1:10" ht="15.75">
      <c r="A2134" s="53">
        <f t="shared" si="67"/>
        <v>2130</v>
      </c>
      <c r="B2134" s="121" t="s">
        <v>204</v>
      </c>
      <c r="C2134" s="121" t="s">
        <v>4307</v>
      </c>
      <c r="D2134" s="121" t="s">
        <v>4308</v>
      </c>
      <c r="E2134" s="121" t="s">
        <v>211</v>
      </c>
      <c r="F2134" s="121"/>
      <c r="G2134" s="121">
        <v>1</v>
      </c>
      <c r="H2134" s="148">
        <v>664</v>
      </c>
      <c r="I2134" s="191">
        <v>0.25</v>
      </c>
      <c r="J2134" s="187">
        <f t="shared" si="66"/>
        <v>498</v>
      </c>
    </row>
    <row r="2135" spans="1:10" ht="15.75">
      <c r="A2135" s="53">
        <f t="shared" si="67"/>
        <v>2131</v>
      </c>
      <c r="B2135" s="121" t="s">
        <v>204</v>
      </c>
      <c r="C2135" s="121" t="s">
        <v>4309</v>
      </c>
      <c r="D2135" s="121" t="s">
        <v>4310</v>
      </c>
      <c r="E2135" s="121" t="s">
        <v>211</v>
      </c>
      <c r="F2135" s="121"/>
      <c r="G2135" s="121">
        <v>1</v>
      </c>
      <c r="H2135" s="148">
        <v>538</v>
      </c>
      <c r="I2135" s="191">
        <v>0.25</v>
      </c>
      <c r="J2135" s="187">
        <f t="shared" si="66"/>
        <v>403.5</v>
      </c>
    </row>
    <row r="2136" spans="1:10" ht="15.75">
      <c r="A2136" s="53">
        <f t="shared" si="67"/>
        <v>2132</v>
      </c>
      <c r="B2136" s="121" t="s">
        <v>204</v>
      </c>
      <c r="C2136" s="121" t="s">
        <v>4311</v>
      </c>
      <c r="D2136" s="121" t="s">
        <v>4312</v>
      </c>
      <c r="E2136" s="121" t="s">
        <v>211</v>
      </c>
      <c r="F2136" s="121"/>
      <c r="G2136" s="121">
        <v>1</v>
      </c>
      <c r="H2136" s="148">
        <v>740</v>
      </c>
      <c r="I2136" s="191">
        <v>0.25</v>
      </c>
      <c r="J2136" s="187">
        <f t="shared" si="66"/>
        <v>555</v>
      </c>
    </row>
    <row r="2137" spans="1:10" ht="15.75">
      <c r="A2137" s="53">
        <f t="shared" si="67"/>
        <v>2133</v>
      </c>
      <c r="B2137" s="121" t="s">
        <v>204</v>
      </c>
      <c r="C2137" s="121" t="s">
        <v>4313</v>
      </c>
      <c r="D2137" s="121" t="s">
        <v>4314</v>
      </c>
      <c r="E2137" s="121" t="s">
        <v>211</v>
      </c>
      <c r="F2137" s="121"/>
      <c r="G2137" s="121">
        <v>1</v>
      </c>
      <c r="H2137" s="148">
        <v>750</v>
      </c>
      <c r="I2137" s="191">
        <v>0.25</v>
      </c>
      <c r="J2137" s="187">
        <f t="shared" si="66"/>
        <v>562.5</v>
      </c>
    </row>
    <row r="2138" spans="1:10" ht="15.75">
      <c r="A2138" s="53">
        <f t="shared" si="67"/>
        <v>2134</v>
      </c>
      <c r="B2138" s="121" t="s">
        <v>204</v>
      </c>
      <c r="C2138" s="121" t="s">
        <v>4315</v>
      </c>
      <c r="D2138" s="121" t="s">
        <v>4316</v>
      </c>
      <c r="E2138" s="121" t="s">
        <v>211</v>
      </c>
      <c r="F2138" s="121"/>
      <c r="G2138" s="121">
        <v>1</v>
      </c>
      <c r="H2138" s="148">
        <v>639</v>
      </c>
      <c r="I2138" s="191">
        <v>0.25</v>
      </c>
      <c r="J2138" s="187">
        <f t="shared" si="66"/>
        <v>479.25</v>
      </c>
    </row>
    <row r="2139" spans="1:10" ht="15.75">
      <c r="A2139" s="53">
        <f t="shared" si="67"/>
        <v>2135</v>
      </c>
      <c r="B2139" s="121" t="s">
        <v>204</v>
      </c>
      <c r="C2139" s="121" t="s">
        <v>4317</v>
      </c>
      <c r="D2139" s="121" t="s">
        <v>4318</v>
      </c>
      <c r="E2139" s="121" t="s">
        <v>211</v>
      </c>
      <c r="F2139" s="121"/>
      <c r="G2139" s="121">
        <v>1</v>
      </c>
      <c r="H2139" s="148">
        <v>649</v>
      </c>
      <c r="I2139" s="191">
        <v>0.25</v>
      </c>
      <c r="J2139" s="187">
        <f t="shared" si="66"/>
        <v>486.75</v>
      </c>
    </row>
    <row r="2140" spans="1:10" ht="15.75">
      <c r="A2140" s="53">
        <f t="shared" si="67"/>
        <v>2136</v>
      </c>
      <c r="B2140" s="121" t="s">
        <v>204</v>
      </c>
      <c r="C2140" s="121" t="s">
        <v>4319</v>
      </c>
      <c r="D2140" s="121" t="s">
        <v>4320</v>
      </c>
      <c r="E2140" s="121" t="s">
        <v>211</v>
      </c>
      <c r="F2140" s="121"/>
      <c r="G2140" s="121">
        <v>1</v>
      </c>
      <c r="H2140" s="148">
        <v>579</v>
      </c>
      <c r="I2140" s="191">
        <v>0.25</v>
      </c>
      <c r="J2140" s="187">
        <f t="shared" si="66"/>
        <v>434.25</v>
      </c>
    </row>
    <row r="2141" spans="1:10" ht="15.75">
      <c r="A2141" s="53">
        <f t="shared" si="67"/>
        <v>2137</v>
      </c>
      <c r="B2141" s="121" t="s">
        <v>204</v>
      </c>
      <c r="C2141" s="121" t="s">
        <v>4321</v>
      </c>
      <c r="D2141" s="121" t="s">
        <v>4322</v>
      </c>
      <c r="E2141" s="121" t="s">
        <v>211</v>
      </c>
      <c r="F2141" s="121"/>
      <c r="G2141" s="121">
        <v>1</v>
      </c>
      <c r="H2141" s="148">
        <v>781</v>
      </c>
      <c r="I2141" s="191">
        <v>0.25</v>
      </c>
      <c r="J2141" s="187">
        <f t="shared" si="66"/>
        <v>585.75</v>
      </c>
    </row>
    <row r="2142" spans="1:10" ht="15.75">
      <c r="A2142" s="53">
        <f t="shared" si="67"/>
        <v>2138</v>
      </c>
      <c r="B2142" s="121" t="s">
        <v>204</v>
      </c>
      <c r="C2142" s="121" t="s">
        <v>4323</v>
      </c>
      <c r="D2142" s="121" t="s">
        <v>4324</v>
      </c>
      <c r="E2142" s="121" t="s">
        <v>211</v>
      </c>
      <c r="F2142" s="121"/>
      <c r="G2142" s="121">
        <v>1</v>
      </c>
      <c r="H2142" s="148">
        <v>791</v>
      </c>
      <c r="I2142" s="191">
        <v>0.25</v>
      </c>
      <c r="J2142" s="187">
        <f t="shared" si="66"/>
        <v>593.25</v>
      </c>
    </row>
    <row r="2143" spans="1:10" ht="15.75">
      <c r="A2143" s="53">
        <f t="shared" si="67"/>
        <v>2139</v>
      </c>
      <c r="B2143" s="121" t="s">
        <v>204</v>
      </c>
      <c r="C2143" s="121" t="s">
        <v>4325</v>
      </c>
      <c r="D2143" s="121" t="s">
        <v>4326</v>
      </c>
      <c r="E2143" s="121" t="s">
        <v>211</v>
      </c>
      <c r="F2143" s="121"/>
      <c r="G2143" s="121">
        <v>1</v>
      </c>
      <c r="H2143" s="148">
        <v>680</v>
      </c>
      <c r="I2143" s="191">
        <v>0.25</v>
      </c>
      <c r="J2143" s="187">
        <f t="shared" si="66"/>
        <v>510</v>
      </c>
    </row>
    <row r="2144" spans="1:10" ht="15.75">
      <c r="A2144" s="53">
        <f t="shared" si="67"/>
        <v>2140</v>
      </c>
      <c r="B2144" s="121" t="s">
        <v>204</v>
      </c>
      <c r="C2144" s="121" t="s">
        <v>4327</v>
      </c>
      <c r="D2144" s="121" t="s">
        <v>4328</v>
      </c>
      <c r="E2144" s="121" t="s">
        <v>211</v>
      </c>
      <c r="F2144" s="121"/>
      <c r="G2144" s="121">
        <v>1</v>
      </c>
      <c r="H2144" s="148">
        <v>690</v>
      </c>
      <c r="I2144" s="191">
        <v>0.25</v>
      </c>
      <c r="J2144" s="187">
        <f t="shared" si="66"/>
        <v>517.5</v>
      </c>
    </row>
    <row r="2145" spans="1:10" ht="15.75">
      <c r="A2145" s="53">
        <f t="shared" si="67"/>
        <v>2141</v>
      </c>
      <c r="B2145" s="121" t="s">
        <v>204</v>
      </c>
      <c r="C2145" s="121" t="s">
        <v>4329</v>
      </c>
      <c r="D2145" s="121" t="s">
        <v>4330</v>
      </c>
      <c r="E2145" s="121" t="s">
        <v>211</v>
      </c>
      <c r="F2145" s="121"/>
      <c r="G2145" s="121">
        <v>1</v>
      </c>
      <c r="H2145" s="148">
        <v>480</v>
      </c>
      <c r="I2145" s="191">
        <v>0.25</v>
      </c>
      <c r="J2145" s="187">
        <f t="shared" si="66"/>
        <v>360</v>
      </c>
    </row>
    <row r="2146" spans="1:10" ht="15.75">
      <c r="A2146" s="53">
        <f t="shared" si="67"/>
        <v>2142</v>
      </c>
      <c r="B2146" s="121" t="s">
        <v>204</v>
      </c>
      <c r="C2146" s="121" t="s">
        <v>4331</v>
      </c>
      <c r="D2146" s="121" t="s">
        <v>4332</v>
      </c>
      <c r="E2146" s="121" t="s">
        <v>211</v>
      </c>
      <c r="F2146" s="121"/>
      <c r="G2146" s="121">
        <v>1</v>
      </c>
      <c r="H2146" s="148">
        <v>682</v>
      </c>
      <c r="I2146" s="191">
        <v>0.25</v>
      </c>
      <c r="J2146" s="187">
        <f t="shared" si="66"/>
        <v>511.5</v>
      </c>
    </row>
    <row r="2147" spans="1:10" ht="15.75">
      <c r="A2147" s="53">
        <f t="shared" si="67"/>
        <v>2143</v>
      </c>
      <c r="B2147" s="121" t="s">
        <v>204</v>
      </c>
      <c r="C2147" s="121" t="s">
        <v>4333</v>
      </c>
      <c r="D2147" s="121" t="s">
        <v>4334</v>
      </c>
      <c r="E2147" s="121" t="s">
        <v>211</v>
      </c>
      <c r="F2147" s="121"/>
      <c r="G2147" s="121">
        <v>1</v>
      </c>
      <c r="H2147" s="148">
        <v>692</v>
      </c>
      <c r="I2147" s="191">
        <v>0.25</v>
      </c>
      <c r="J2147" s="187">
        <f t="shared" si="66"/>
        <v>519</v>
      </c>
    </row>
    <row r="2148" spans="1:10" ht="15.75">
      <c r="A2148" s="53">
        <f t="shared" si="67"/>
        <v>2144</v>
      </c>
      <c r="B2148" s="121" t="s">
        <v>204</v>
      </c>
      <c r="C2148" s="121" t="s">
        <v>4335</v>
      </c>
      <c r="D2148" s="121" t="s">
        <v>4336</v>
      </c>
      <c r="E2148" s="121" t="s">
        <v>211</v>
      </c>
      <c r="F2148" s="121"/>
      <c r="G2148" s="121">
        <v>1</v>
      </c>
      <c r="H2148" s="148">
        <v>581</v>
      </c>
      <c r="I2148" s="191">
        <v>0.25</v>
      </c>
      <c r="J2148" s="187">
        <f t="shared" si="66"/>
        <v>435.75</v>
      </c>
    </row>
    <row r="2149" spans="1:10" ht="15.75">
      <c r="A2149" s="53">
        <f t="shared" si="67"/>
        <v>2145</v>
      </c>
      <c r="B2149" s="121" t="s">
        <v>204</v>
      </c>
      <c r="C2149" s="121" t="s">
        <v>4337</v>
      </c>
      <c r="D2149" s="121" t="s">
        <v>4338</v>
      </c>
      <c r="E2149" s="121" t="s">
        <v>211</v>
      </c>
      <c r="F2149" s="121"/>
      <c r="G2149" s="121">
        <v>1</v>
      </c>
      <c r="H2149" s="148">
        <v>591</v>
      </c>
      <c r="I2149" s="191">
        <v>0.25</v>
      </c>
      <c r="J2149" s="187">
        <f t="shared" si="66"/>
        <v>443.25</v>
      </c>
    </row>
    <row r="2150" spans="1:10" ht="15.75">
      <c r="A2150" s="53">
        <f t="shared" si="67"/>
        <v>2146</v>
      </c>
      <c r="B2150" s="121" t="s">
        <v>204</v>
      </c>
      <c r="C2150" s="121" t="s">
        <v>4339</v>
      </c>
      <c r="D2150" s="121" t="s">
        <v>4340</v>
      </c>
      <c r="E2150" s="121" t="s">
        <v>211</v>
      </c>
      <c r="F2150" s="121"/>
      <c r="G2150" s="121">
        <v>1</v>
      </c>
      <c r="H2150" s="148">
        <v>520</v>
      </c>
      <c r="I2150" s="191">
        <v>0.25</v>
      </c>
      <c r="J2150" s="187">
        <f t="shared" si="66"/>
        <v>390</v>
      </c>
    </row>
    <row r="2151" spans="1:10" ht="15.75">
      <c r="A2151" s="53">
        <f t="shared" si="67"/>
        <v>2147</v>
      </c>
      <c r="B2151" s="121" t="s">
        <v>204</v>
      </c>
      <c r="C2151" s="121" t="s">
        <v>4341</v>
      </c>
      <c r="D2151" s="121" t="s">
        <v>4342</v>
      </c>
      <c r="E2151" s="121" t="s">
        <v>211</v>
      </c>
      <c r="F2151" s="121"/>
      <c r="G2151" s="121">
        <v>1</v>
      </c>
      <c r="H2151" s="148">
        <v>722</v>
      </c>
      <c r="I2151" s="191">
        <v>0.25</v>
      </c>
      <c r="J2151" s="187">
        <f t="shared" si="66"/>
        <v>541.5</v>
      </c>
    </row>
    <row r="2152" spans="1:10" ht="15.75">
      <c r="A2152" s="53">
        <f t="shared" si="67"/>
        <v>2148</v>
      </c>
      <c r="B2152" s="121" t="s">
        <v>204</v>
      </c>
      <c r="C2152" s="121" t="s">
        <v>4343</v>
      </c>
      <c r="D2152" s="121" t="s">
        <v>4344</v>
      </c>
      <c r="E2152" s="121" t="s">
        <v>211</v>
      </c>
      <c r="F2152" s="121"/>
      <c r="G2152" s="121">
        <v>1</v>
      </c>
      <c r="H2152" s="148">
        <v>732</v>
      </c>
      <c r="I2152" s="191">
        <v>0.25</v>
      </c>
      <c r="J2152" s="187">
        <f t="shared" si="66"/>
        <v>549</v>
      </c>
    </row>
    <row r="2153" spans="1:10" ht="15.75">
      <c r="A2153" s="53">
        <f t="shared" si="67"/>
        <v>2149</v>
      </c>
      <c r="B2153" s="121" t="s">
        <v>204</v>
      </c>
      <c r="C2153" s="121" t="s">
        <v>4345</v>
      </c>
      <c r="D2153" s="121" t="s">
        <v>4346</v>
      </c>
      <c r="E2153" s="121" t="s">
        <v>211</v>
      </c>
      <c r="F2153" s="121"/>
      <c r="G2153" s="121">
        <v>1</v>
      </c>
      <c r="H2153" s="148">
        <v>621</v>
      </c>
      <c r="I2153" s="191">
        <v>0.25</v>
      </c>
      <c r="J2153" s="187">
        <f t="shared" si="66"/>
        <v>465.75</v>
      </c>
    </row>
    <row r="2154" spans="1:10" ht="15.75">
      <c r="A2154" s="53">
        <f t="shared" si="67"/>
        <v>2150</v>
      </c>
      <c r="B2154" s="121" t="s">
        <v>204</v>
      </c>
      <c r="C2154" s="121" t="s">
        <v>4347</v>
      </c>
      <c r="D2154" s="121" t="s">
        <v>4348</v>
      </c>
      <c r="E2154" s="121" t="s">
        <v>211</v>
      </c>
      <c r="F2154" s="121"/>
      <c r="G2154" s="121">
        <v>1</v>
      </c>
      <c r="H2154" s="148">
        <v>631</v>
      </c>
      <c r="I2154" s="191">
        <v>0.25</v>
      </c>
      <c r="J2154" s="187">
        <f t="shared" si="66"/>
        <v>473.25</v>
      </c>
    </row>
    <row r="2155" spans="1:10" ht="15.75">
      <c r="A2155" s="53">
        <f t="shared" si="67"/>
        <v>2151</v>
      </c>
      <c r="B2155" s="121" t="s">
        <v>204</v>
      </c>
      <c r="C2155" s="121" t="s">
        <v>4349</v>
      </c>
      <c r="D2155" s="121" t="s">
        <v>4350</v>
      </c>
      <c r="E2155" s="121" t="s">
        <v>211</v>
      </c>
      <c r="F2155" s="121"/>
      <c r="G2155" s="121">
        <v>1</v>
      </c>
      <c r="H2155" s="148">
        <v>510</v>
      </c>
      <c r="I2155" s="191">
        <v>0.25</v>
      </c>
      <c r="J2155" s="187">
        <f t="shared" si="66"/>
        <v>382.5</v>
      </c>
    </row>
    <row r="2156" spans="1:10" ht="15.75">
      <c r="A2156" s="53">
        <f t="shared" si="67"/>
        <v>2152</v>
      </c>
      <c r="B2156" s="121" t="s">
        <v>204</v>
      </c>
      <c r="C2156" s="121" t="s">
        <v>4351</v>
      </c>
      <c r="D2156" s="121" t="s">
        <v>4352</v>
      </c>
      <c r="E2156" s="121" t="s">
        <v>211</v>
      </c>
      <c r="F2156" s="121"/>
      <c r="G2156" s="121">
        <v>1</v>
      </c>
      <c r="H2156" s="148">
        <v>716</v>
      </c>
      <c r="I2156" s="191">
        <v>0.25</v>
      </c>
      <c r="J2156" s="187">
        <f t="shared" si="66"/>
        <v>537</v>
      </c>
    </row>
    <row r="2157" spans="1:10" ht="15.75">
      <c r="A2157" s="53">
        <f t="shared" si="67"/>
        <v>2153</v>
      </c>
      <c r="B2157" s="121" t="s">
        <v>204</v>
      </c>
      <c r="C2157" s="121" t="s">
        <v>4353</v>
      </c>
      <c r="D2157" s="121" t="s">
        <v>4354</v>
      </c>
      <c r="E2157" s="121" t="s">
        <v>211</v>
      </c>
      <c r="F2157" s="121"/>
      <c r="G2157" s="121">
        <v>1</v>
      </c>
      <c r="H2157" s="148">
        <v>726</v>
      </c>
      <c r="I2157" s="191">
        <v>0.25</v>
      </c>
      <c r="J2157" s="187">
        <f t="shared" si="66"/>
        <v>544.5</v>
      </c>
    </row>
    <row r="2158" spans="1:10" ht="15.75">
      <c r="A2158" s="53">
        <f t="shared" si="67"/>
        <v>2154</v>
      </c>
      <c r="B2158" s="121" t="s">
        <v>204</v>
      </c>
      <c r="C2158" s="121" t="s">
        <v>4355</v>
      </c>
      <c r="D2158" s="121" t="s">
        <v>4356</v>
      </c>
      <c r="E2158" s="121" t="s">
        <v>211</v>
      </c>
      <c r="F2158" s="121"/>
      <c r="G2158" s="121">
        <v>1</v>
      </c>
      <c r="H2158" s="148">
        <v>613</v>
      </c>
      <c r="I2158" s="191">
        <v>0.25</v>
      </c>
      <c r="J2158" s="187">
        <f t="shared" si="66"/>
        <v>459.75</v>
      </c>
    </row>
    <row r="2159" spans="1:10" ht="15.75">
      <c r="A2159" s="53">
        <f t="shared" si="67"/>
        <v>2155</v>
      </c>
      <c r="B2159" s="121" t="s">
        <v>204</v>
      </c>
      <c r="C2159" s="121" t="s">
        <v>4357</v>
      </c>
      <c r="D2159" s="121" t="s">
        <v>4358</v>
      </c>
      <c r="E2159" s="121" t="s">
        <v>211</v>
      </c>
      <c r="F2159" s="121"/>
      <c r="G2159" s="121">
        <v>1</v>
      </c>
      <c r="H2159" s="148">
        <v>623</v>
      </c>
      <c r="I2159" s="191">
        <v>0.25</v>
      </c>
      <c r="J2159" s="187">
        <f t="shared" si="66"/>
        <v>467.25</v>
      </c>
    </row>
    <row r="2160" spans="1:10" ht="15.75">
      <c r="A2160" s="53">
        <f t="shared" si="67"/>
        <v>2156</v>
      </c>
      <c r="B2160" s="121" t="s">
        <v>204</v>
      </c>
      <c r="C2160" s="121" t="s">
        <v>4359</v>
      </c>
      <c r="D2160" s="121" t="s">
        <v>4360</v>
      </c>
      <c r="E2160" s="121" t="s">
        <v>211</v>
      </c>
      <c r="F2160" s="121"/>
      <c r="G2160" s="121">
        <v>1</v>
      </c>
      <c r="H2160" s="148">
        <v>551</v>
      </c>
      <c r="I2160" s="191">
        <v>0.25</v>
      </c>
      <c r="J2160" s="187">
        <f t="shared" si="66"/>
        <v>413.25</v>
      </c>
    </row>
    <row r="2161" spans="1:10" ht="15.75">
      <c r="A2161" s="53">
        <f t="shared" si="67"/>
        <v>2157</v>
      </c>
      <c r="B2161" s="121" t="s">
        <v>204</v>
      </c>
      <c r="C2161" s="121" t="s">
        <v>4361</v>
      </c>
      <c r="D2161" s="121" t="s">
        <v>4362</v>
      </c>
      <c r="E2161" s="121" t="s">
        <v>211</v>
      </c>
      <c r="F2161" s="121"/>
      <c r="G2161" s="121">
        <v>1</v>
      </c>
      <c r="H2161" s="148">
        <v>757</v>
      </c>
      <c r="I2161" s="191">
        <v>0.25</v>
      </c>
      <c r="J2161" s="187">
        <f t="shared" si="66"/>
        <v>567.75</v>
      </c>
    </row>
    <row r="2162" spans="1:10" ht="15.75">
      <c r="A2162" s="53">
        <f t="shared" si="67"/>
        <v>2158</v>
      </c>
      <c r="B2162" s="121" t="s">
        <v>204</v>
      </c>
      <c r="C2162" s="121" t="s">
        <v>4363</v>
      </c>
      <c r="D2162" s="121" t="s">
        <v>4364</v>
      </c>
      <c r="E2162" s="121" t="s">
        <v>211</v>
      </c>
      <c r="F2162" s="121"/>
      <c r="G2162" s="121">
        <v>1</v>
      </c>
      <c r="H2162" s="148">
        <v>767</v>
      </c>
      <c r="I2162" s="191">
        <v>0.25</v>
      </c>
      <c r="J2162" s="187">
        <f t="shared" si="66"/>
        <v>575.25</v>
      </c>
    </row>
    <row r="2163" spans="1:10" ht="15.75">
      <c r="A2163" s="53">
        <f t="shared" si="67"/>
        <v>2159</v>
      </c>
      <c r="B2163" s="121" t="s">
        <v>204</v>
      </c>
      <c r="C2163" s="121" t="s">
        <v>4365</v>
      </c>
      <c r="D2163" s="121" t="s">
        <v>4366</v>
      </c>
      <c r="E2163" s="121" t="s">
        <v>211</v>
      </c>
      <c r="F2163" s="121"/>
      <c r="G2163" s="121">
        <v>1</v>
      </c>
      <c r="H2163" s="148">
        <v>654</v>
      </c>
      <c r="I2163" s="191">
        <v>0.25</v>
      </c>
      <c r="J2163" s="187">
        <f t="shared" si="66"/>
        <v>490.5</v>
      </c>
    </row>
    <row r="2164" spans="1:10" ht="15.75">
      <c r="A2164" s="53">
        <f t="shared" si="67"/>
        <v>2160</v>
      </c>
      <c r="B2164" s="121" t="s">
        <v>204</v>
      </c>
      <c r="C2164" s="121" t="s">
        <v>4367</v>
      </c>
      <c r="D2164" s="121" t="s">
        <v>4368</v>
      </c>
      <c r="E2164" s="121" t="s">
        <v>211</v>
      </c>
      <c r="F2164" s="121"/>
      <c r="G2164" s="121">
        <v>1</v>
      </c>
      <c r="H2164" s="148">
        <v>664</v>
      </c>
      <c r="I2164" s="191">
        <v>0.25</v>
      </c>
      <c r="J2164" s="187">
        <f t="shared" si="66"/>
        <v>498</v>
      </c>
    </row>
    <row r="2165" spans="1:10" ht="15.75">
      <c r="A2165" s="53">
        <f t="shared" si="67"/>
        <v>2161</v>
      </c>
      <c r="B2165" s="121" t="s">
        <v>204</v>
      </c>
      <c r="C2165" s="143" t="s">
        <v>4369</v>
      </c>
      <c r="D2165" s="121" t="s">
        <v>4370</v>
      </c>
      <c r="E2165" s="121" t="s">
        <v>211</v>
      </c>
      <c r="F2165" s="121"/>
      <c r="G2165" s="121">
        <v>1</v>
      </c>
      <c r="H2165" s="148">
        <v>552</v>
      </c>
      <c r="I2165" s="191">
        <v>0.25</v>
      </c>
      <c r="J2165" s="187">
        <f t="shared" si="66"/>
        <v>414</v>
      </c>
    </row>
    <row r="2166" spans="1:10" ht="15.75">
      <c r="A2166" s="53">
        <f t="shared" si="67"/>
        <v>2162</v>
      </c>
      <c r="B2166" s="121" t="s">
        <v>204</v>
      </c>
      <c r="C2166" s="143" t="s">
        <v>4371</v>
      </c>
      <c r="D2166" s="121" t="s">
        <v>4372</v>
      </c>
      <c r="E2166" s="121" t="s">
        <v>211</v>
      </c>
      <c r="F2166" s="121"/>
      <c r="G2166" s="121">
        <v>1</v>
      </c>
      <c r="H2166" s="148">
        <v>754</v>
      </c>
      <c r="I2166" s="191">
        <v>0.25</v>
      </c>
      <c r="J2166" s="187">
        <f t="shared" si="66"/>
        <v>565.5</v>
      </c>
    </row>
    <row r="2167" spans="1:10" ht="15.75">
      <c r="A2167" s="53">
        <f t="shared" si="67"/>
        <v>2163</v>
      </c>
      <c r="B2167" s="121" t="s">
        <v>204</v>
      </c>
      <c r="C2167" s="143" t="s">
        <v>4373</v>
      </c>
      <c r="D2167" s="121" t="s">
        <v>4374</v>
      </c>
      <c r="E2167" s="121" t="s">
        <v>211</v>
      </c>
      <c r="F2167" s="121"/>
      <c r="G2167" s="121">
        <v>1</v>
      </c>
      <c r="H2167" s="148">
        <v>765</v>
      </c>
      <c r="I2167" s="191">
        <v>0.25</v>
      </c>
      <c r="J2167" s="187">
        <f t="shared" si="66"/>
        <v>573.75</v>
      </c>
    </row>
    <row r="2168" spans="1:10" ht="15.75">
      <c r="A2168" s="53">
        <f t="shared" si="67"/>
        <v>2164</v>
      </c>
      <c r="B2168" s="121" t="s">
        <v>204</v>
      </c>
      <c r="C2168" s="143" t="s">
        <v>4375</v>
      </c>
      <c r="D2168" s="121" t="s">
        <v>4376</v>
      </c>
      <c r="E2168" s="121" t="s">
        <v>211</v>
      </c>
      <c r="F2168" s="121"/>
      <c r="G2168" s="121">
        <v>1</v>
      </c>
      <c r="H2168" s="148">
        <v>653</v>
      </c>
      <c r="I2168" s="191">
        <v>0.25</v>
      </c>
      <c r="J2168" s="187">
        <f t="shared" si="66"/>
        <v>489.75</v>
      </c>
    </row>
    <row r="2169" spans="1:10" ht="15.75">
      <c r="A2169" s="53">
        <f t="shared" si="67"/>
        <v>2165</v>
      </c>
      <c r="B2169" s="121" t="s">
        <v>204</v>
      </c>
      <c r="C2169" s="143" t="s">
        <v>4377</v>
      </c>
      <c r="D2169" s="121" t="s">
        <v>4378</v>
      </c>
      <c r="E2169" s="121" t="s">
        <v>211</v>
      </c>
      <c r="F2169" s="121"/>
      <c r="G2169" s="121">
        <v>1</v>
      </c>
      <c r="H2169" s="148">
        <v>664</v>
      </c>
      <c r="I2169" s="191">
        <v>0.25</v>
      </c>
      <c r="J2169" s="187">
        <f t="shared" si="66"/>
        <v>498</v>
      </c>
    </row>
    <row r="2170" spans="1:10" ht="15.75">
      <c r="A2170" s="53">
        <f t="shared" si="67"/>
        <v>2166</v>
      </c>
      <c r="B2170" s="121" t="s">
        <v>204</v>
      </c>
      <c r="C2170" s="143" t="s">
        <v>4379</v>
      </c>
      <c r="D2170" s="121" t="s">
        <v>4380</v>
      </c>
      <c r="E2170" s="121" t="s">
        <v>211</v>
      </c>
      <c r="F2170" s="121"/>
      <c r="G2170" s="121">
        <v>1</v>
      </c>
      <c r="H2170" s="148">
        <v>538</v>
      </c>
      <c r="I2170" s="191">
        <v>0.25</v>
      </c>
      <c r="J2170" s="187">
        <f t="shared" si="66"/>
        <v>403.5</v>
      </c>
    </row>
    <row r="2171" spans="1:10" ht="15.75">
      <c r="A2171" s="53">
        <f t="shared" si="67"/>
        <v>2167</v>
      </c>
      <c r="B2171" s="121" t="s">
        <v>204</v>
      </c>
      <c r="C2171" s="143" t="s">
        <v>4381</v>
      </c>
      <c r="D2171" s="121" t="s">
        <v>4382</v>
      </c>
      <c r="E2171" s="121" t="s">
        <v>211</v>
      </c>
      <c r="F2171" s="121"/>
      <c r="G2171" s="121">
        <v>1</v>
      </c>
      <c r="H2171" s="148">
        <v>740</v>
      </c>
      <c r="I2171" s="191">
        <v>0.25</v>
      </c>
      <c r="J2171" s="187">
        <f t="shared" si="66"/>
        <v>555</v>
      </c>
    </row>
    <row r="2172" spans="1:10" ht="15.75">
      <c r="A2172" s="53">
        <f t="shared" si="67"/>
        <v>2168</v>
      </c>
      <c r="B2172" s="121" t="s">
        <v>204</v>
      </c>
      <c r="C2172" s="143" t="s">
        <v>4383</v>
      </c>
      <c r="D2172" s="121" t="s">
        <v>4384</v>
      </c>
      <c r="E2172" s="121" t="s">
        <v>211</v>
      </c>
      <c r="F2172" s="121"/>
      <c r="G2172" s="121">
        <v>1</v>
      </c>
      <c r="H2172" s="148">
        <v>750</v>
      </c>
      <c r="I2172" s="191">
        <v>0.25</v>
      </c>
      <c r="J2172" s="187">
        <f t="shared" si="66"/>
        <v>562.5</v>
      </c>
    </row>
    <row r="2173" spans="1:10" ht="15.75">
      <c r="A2173" s="53">
        <f t="shared" si="67"/>
        <v>2169</v>
      </c>
      <c r="B2173" s="121" t="s">
        <v>204</v>
      </c>
      <c r="C2173" s="143" t="s">
        <v>4385</v>
      </c>
      <c r="D2173" s="121" t="s">
        <v>4386</v>
      </c>
      <c r="E2173" s="121" t="s">
        <v>211</v>
      </c>
      <c r="F2173" s="121"/>
      <c r="G2173" s="121">
        <v>1</v>
      </c>
      <c r="H2173" s="148">
        <v>639</v>
      </c>
      <c r="I2173" s="191">
        <v>0.25</v>
      </c>
      <c r="J2173" s="187">
        <f t="shared" si="66"/>
        <v>479.25</v>
      </c>
    </row>
    <row r="2174" spans="1:10" ht="15.75">
      <c r="A2174" s="53">
        <f t="shared" si="67"/>
        <v>2170</v>
      </c>
      <c r="B2174" s="121" t="s">
        <v>204</v>
      </c>
      <c r="C2174" s="143" t="s">
        <v>4387</v>
      </c>
      <c r="D2174" s="121" t="s">
        <v>4388</v>
      </c>
      <c r="E2174" s="121" t="s">
        <v>211</v>
      </c>
      <c r="F2174" s="121"/>
      <c r="G2174" s="121">
        <v>1</v>
      </c>
      <c r="H2174" s="148">
        <v>649</v>
      </c>
      <c r="I2174" s="191">
        <v>0.25</v>
      </c>
      <c r="J2174" s="187">
        <f t="shared" si="66"/>
        <v>486.75</v>
      </c>
    </row>
    <row r="2175" spans="1:10" ht="15.75">
      <c r="A2175" s="53">
        <f t="shared" si="67"/>
        <v>2171</v>
      </c>
      <c r="B2175" s="121" t="s">
        <v>204</v>
      </c>
      <c r="C2175" s="143" t="s">
        <v>4389</v>
      </c>
      <c r="D2175" s="121" t="s">
        <v>4390</v>
      </c>
      <c r="E2175" s="121" t="s">
        <v>211</v>
      </c>
      <c r="F2175" s="121"/>
      <c r="G2175" s="121">
        <v>1</v>
      </c>
      <c r="H2175" s="148">
        <v>538</v>
      </c>
      <c r="I2175" s="191">
        <v>0.25</v>
      </c>
      <c r="J2175" s="187">
        <f t="shared" si="66"/>
        <v>403.5</v>
      </c>
    </row>
    <row r="2176" spans="1:10" ht="15.75">
      <c r="A2176" s="53">
        <f t="shared" si="67"/>
        <v>2172</v>
      </c>
      <c r="B2176" s="121" t="s">
        <v>204</v>
      </c>
      <c r="C2176" s="143" t="s">
        <v>4391</v>
      </c>
      <c r="D2176" s="121" t="s">
        <v>4392</v>
      </c>
      <c r="E2176" s="121" t="s">
        <v>211</v>
      </c>
      <c r="F2176" s="121"/>
      <c r="G2176" s="121">
        <v>1</v>
      </c>
      <c r="H2176" s="148">
        <v>740</v>
      </c>
      <c r="I2176" s="191">
        <v>0.25</v>
      </c>
      <c r="J2176" s="187">
        <f t="shared" si="66"/>
        <v>555</v>
      </c>
    </row>
    <row r="2177" spans="1:10" ht="15.75">
      <c r="A2177" s="53">
        <f t="shared" si="67"/>
        <v>2173</v>
      </c>
      <c r="B2177" s="121" t="s">
        <v>204</v>
      </c>
      <c r="C2177" s="143" t="s">
        <v>4393</v>
      </c>
      <c r="D2177" s="121" t="s">
        <v>4394</v>
      </c>
      <c r="E2177" s="121" t="s">
        <v>211</v>
      </c>
      <c r="F2177" s="121"/>
      <c r="G2177" s="121">
        <v>1</v>
      </c>
      <c r="H2177" s="148">
        <v>750</v>
      </c>
      <c r="I2177" s="191">
        <v>0.25</v>
      </c>
      <c r="J2177" s="187">
        <f t="shared" si="66"/>
        <v>562.5</v>
      </c>
    </row>
    <row r="2178" spans="1:10" ht="15.75">
      <c r="A2178" s="53">
        <f t="shared" si="67"/>
        <v>2174</v>
      </c>
      <c r="B2178" s="121" t="s">
        <v>204</v>
      </c>
      <c r="C2178" s="143" t="s">
        <v>4395</v>
      </c>
      <c r="D2178" s="121" t="s">
        <v>4396</v>
      </c>
      <c r="E2178" s="121" t="s">
        <v>211</v>
      </c>
      <c r="F2178" s="121"/>
      <c r="G2178" s="121">
        <v>1</v>
      </c>
      <c r="H2178" s="148">
        <v>639</v>
      </c>
      <c r="I2178" s="191">
        <v>0.25</v>
      </c>
      <c r="J2178" s="187">
        <f t="shared" ref="J2178:J2241" si="68">H2178*(1-I2178)</f>
        <v>479.25</v>
      </c>
    </row>
    <row r="2179" spans="1:10" ht="15.75">
      <c r="A2179" s="53">
        <f t="shared" si="67"/>
        <v>2175</v>
      </c>
      <c r="B2179" s="121" t="s">
        <v>204</v>
      </c>
      <c r="C2179" s="143" t="s">
        <v>4397</v>
      </c>
      <c r="D2179" s="121" t="s">
        <v>4398</v>
      </c>
      <c r="E2179" s="121" t="s">
        <v>211</v>
      </c>
      <c r="F2179" s="121"/>
      <c r="G2179" s="121">
        <v>1</v>
      </c>
      <c r="H2179" s="148">
        <v>649</v>
      </c>
      <c r="I2179" s="191">
        <v>0.25</v>
      </c>
      <c r="J2179" s="187">
        <f t="shared" si="68"/>
        <v>486.75</v>
      </c>
    </row>
    <row r="2180" spans="1:10" ht="15.75">
      <c r="A2180" s="53">
        <f t="shared" si="67"/>
        <v>2176</v>
      </c>
      <c r="B2180" s="121" t="s">
        <v>204</v>
      </c>
      <c r="C2180" s="143" t="s">
        <v>4399</v>
      </c>
      <c r="D2180" s="121" t="s">
        <v>4400</v>
      </c>
      <c r="E2180" s="121" t="s">
        <v>211</v>
      </c>
      <c r="F2180" s="121"/>
      <c r="G2180" s="121">
        <v>1</v>
      </c>
      <c r="H2180" s="148">
        <v>510</v>
      </c>
      <c r="I2180" s="191">
        <v>0.25</v>
      </c>
      <c r="J2180" s="187">
        <f t="shared" si="68"/>
        <v>382.5</v>
      </c>
    </row>
    <row r="2181" spans="1:10" ht="15.75">
      <c r="A2181" s="53">
        <f t="shared" si="67"/>
        <v>2177</v>
      </c>
      <c r="B2181" s="121" t="s">
        <v>204</v>
      </c>
      <c r="C2181" s="143" t="s">
        <v>4401</v>
      </c>
      <c r="D2181" s="121" t="s">
        <v>4402</v>
      </c>
      <c r="E2181" s="121" t="s">
        <v>211</v>
      </c>
      <c r="F2181" s="121"/>
      <c r="G2181" s="121">
        <v>1</v>
      </c>
      <c r="H2181" s="148">
        <v>716</v>
      </c>
      <c r="I2181" s="191">
        <v>0.25</v>
      </c>
      <c r="J2181" s="187">
        <f t="shared" si="68"/>
        <v>537</v>
      </c>
    </row>
    <row r="2182" spans="1:10" ht="15.75">
      <c r="A2182" s="53">
        <f t="shared" si="67"/>
        <v>2178</v>
      </c>
      <c r="B2182" s="121" t="s">
        <v>204</v>
      </c>
      <c r="C2182" s="143" t="s">
        <v>4403</v>
      </c>
      <c r="D2182" s="121" t="s">
        <v>4404</v>
      </c>
      <c r="E2182" s="121" t="s">
        <v>211</v>
      </c>
      <c r="F2182" s="121"/>
      <c r="G2182" s="121">
        <v>1</v>
      </c>
      <c r="H2182" s="148">
        <v>726</v>
      </c>
      <c r="I2182" s="191">
        <v>0.25</v>
      </c>
      <c r="J2182" s="187">
        <f t="shared" si="68"/>
        <v>544.5</v>
      </c>
    </row>
    <row r="2183" spans="1:10" ht="15.75">
      <c r="A2183" s="53">
        <f t="shared" ref="A2183:A2246" si="69">A2182+1</f>
        <v>2179</v>
      </c>
      <c r="B2183" s="121" t="s">
        <v>204</v>
      </c>
      <c r="C2183" s="143" t="s">
        <v>4405</v>
      </c>
      <c r="D2183" s="121" t="s">
        <v>4406</v>
      </c>
      <c r="E2183" s="121" t="s">
        <v>211</v>
      </c>
      <c r="F2183" s="121"/>
      <c r="G2183" s="121">
        <v>1</v>
      </c>
      <c r="H2183" s="148">
        <v>613</v>
      </c>
      <c r="I2183" s="191">
        <v>0.25</v>
      </c>
      <c r="J2183" s="187">
        <f t="shared" si="68"/>
        <v>459.75</v>
      </c>
    </row>
    <row r="2184" spans="1:10" ht="15.75">
      <c r="A2184" s="53">
        <f t="shared" si="69"/>
        <v>2180</v>
      </c>
      <c r="B2184" s="121" t="s">
        <v>204</v>
      </c>
      <c r="C2184" s="143" t="s">
        <v>4407</v>
      </c>
      <c r="D2184" s="121" t="s">
        <v>4408</v>
      </c>
      <c r="E2184" s="121" t="s">
        <v>211</v>
      </c>
      <c r="F2184" s="121"/>
      <c r="G2184" s="121">
        <v>1</v>
      </c>
      <c r="H2184" s="148">
        <v>623</v>
      </c>
      <c r="I2184" s="191">
        <v>0.25</v>
      </c>
      <c r="J2184" s="187">
        <f t="shared" si="68"/>
        <v>467.25</v>
      </c>
    </row>
    <row r="2185" spans="1:10" ht="15.75">
      <c r="A2185" s="53">
        <f t="shared" si="69"/>
        <v>2181</v>
      </c>
      <c r="B2185" s="121" t="s">
        <v>204</v>
      </c>
      <c r="C2185" s="143" t="s">
        <v>4409</v>
      </c>
      <c r="D2185" s="121" t="s">
        <v>4410</v>
      </c>
      <c r="E2185" s="121" t="s">
        <v>211</v>
      </c>
      <c r="F2185" s="121"/>
      <c r="G2185" s="121">
        <v>1</v>
      </c>
      <c r="H2185" s="148">
        <v>538</v>
      </c>
      <c r="I2185" s="191">
        <v>0.25</v>
      </c>
      <c r="J2185" s="187">
        <f t="shared" si="68"/>
        <v>403.5</v>
      </c>
    </row>
    <row r="2186" spans="1:10" ht="15.75">
      <c r="A2186" s="53">
        <f t="shared" si="69"/>
        <v>2182</v>
      </c>
      <c r="B2186" s="121" t="s">
        <v>204</v>
      </c>
      <c r="C2186" s="143" t="s">
        <v>4411</v>
      </c>
      <c r="D2186" s="121" t="s">
        <v>4412</v>
      </c>
      <c r="E2186" s="121" t="s">
        <v>211</v>
      </c>
      <c r="F2186" s="121"/>
      <c r="G2186" s="121">
        <v>1</v>
      </c>
      <c r="H2186" s="148">
        <v>740</v>
      </c>
      <c r="I2186" s="191">
        <v>0.25</v>
      </c>
      <c r="J2186" s="187">
        <f t="shared" si="68"/>
        <v>555</v>
      </c>
    </row>
    <row r="2187" spans="1:10" ht="15.75">
      <c r="A2187" s="53">
        <f t="shared" si="69"/>
        <v>2183</v>
      </c>
      <c r="B2187" s="121" t="s">
        <v>204</v>
      </c>
      <c r="C2187" s="143" t="s">
        <v>4413</v>
      </c>
      <c r="D2187" s="121" t="s">
        <v>4414</v>
      </c>
      <c r="E2187" s="121" t="s">
        <v>211</v>
      </c>
      <c r="F2187" s="121"/>
      <c r="G2187" s="121">
        <v>1</v>
      </c>
      <c r="H2187" s="148">
        <v>750</v>
      </c>
      <c r="I2187" s="191">
        <v>0.25</v>
      </c>
      <c r="J2187" s="187">
        <f t="shared" si="68"/>
        <v>562.5</v>
      </c>
    </row>
    <row r="2188" spans="1:10" ht="15.75">
      <c r="A2188" s="53">
        <f t="shared" si="69"/>
        <v>2184</v>
      </c>
      <c r="B2188" s="121" t="s">
        <v>204</v>
      </c>
      <c r="C2188" s="143" t="s">
        <v>4415</v>
      </c>
      <c r="D2188" s="121" t="s">
        <v>4416</v>
      </c>
      <c r="E2188" s="121" t="s">
        <v>211</v>
      </c>
      <c r="F2188" s="121"/>
      <c r="G2188" s="121">
        <v>1</v>
      </c>
      <c r="H2188" s="148">
        <v>639</v>
      </c>
      <c r="I2188" s="191">
        <v>0.25</v>
      </c>
      <c r="J2188" s="187">
        <f t="shared" si="68"/>
        <v>479.25</v>
      </c>
    </row>
    <row r="2189" spans="1:10" ht="15.75">
      <c r="A2189" s="53">
        <f t="shared" si="69"/>
        <v>2185</v>
      </c>
      <c r="B2189" s="121" t="s">
        <v>204</v>
      </c>
      <c r="C2189" s="143" t="s">
        <v>4417</v>
      </c>
      <c r="D2189" s="121" t="s">
        <v>4418</v>
      </c>
      <c r="E2189" s="121" t="s">
        <v>211</v>
      </c>
      <c r="F2189" s="121"/>
      <c r="G2189" s="121">
        <v>1</v>
      </c>
      <c r="H2189" s="148">
        <v>649</v>
      </c>
      <c r="I2189" s="191">
        <v>0.25</v>
      </c>
      <c r="J2189" s="187">
        <f t="shared" si="68"/>
        <v>486.75</v>
      </c>
    </row>
    <row r="2190" spans="1:10" ht="15.75">
      <c r="A2190" s="53">
        <f t="shared" si="69"/>
        <v>2186</v>
      </c>
      <c r="B2190" s="121" t="s">
        <v>204</v>
      </c>
      <c r="C2190" s="143" t="s">
        <v>4419</v>
      </c>
      <c r="D2190" s="121" t="s">
        <v>4420</v>
      </c>
      <c r="E2190" s="121" t="s">
        <v>211</v>
      </c>
      <c r="F2190" s="121"/>
      <c r="G2190" s="121">
        <v>1</v>
      </c>
      <c r="H2190" s="148">
        <v>480</v>
      </c>
      <c r="I2190" s="191">
        <v>0.25</v>
      </c>
      <c r="J2190" s="187">
        <f t="shared" si="68"/>
        <v>360</v>
      </c>
    </row>
    <row r="2191" spans="1:10" ht="15.75">
      <c r="A2191" s="53">
        <f t="shared" si="69"/>
        <v>2187</v>
      </c>
      <c r="B2191" s="121" t="s">
        <v>204</v>
      </c>
      <c r="C2191" s="143" t="s">
        <v>4421</v>
      </c>
      <c r="D2191" s="121" t="s">
        <v>4422</v>
      </c>
      <c r="E2191" s="121" t="s">
        <v>211</v>
      </c>
      <c r="F2191" s="121"/>
      <c r="G2191" s="121">
        <v>1</v>
      </c>
      <c r="H2191" s="148">
        <v>682</v>
      </c>
      <c r="I2191" s="191">
        <v>0.25</v>
      </c>
      <c r="J2191" s="187">
        <f t="shared" si="68"/>
        <v>511.5</v>
      </c>
    </row>
    <row r="2192" spans="1:10" ht="15.75">
      <c r="A2192" s="53">
        <f t="shared" si="69"/>
        <v>2188</v>
      </c>
      <c r="B2192" s="121" t="s">
        <v>204</v>
      </c>
      <c r="C2192" s="143" t="s">
        <v>4423</v>
      </c>
      <c r="D2192" s="121" t="s">
        <v>4424</v>
      </c>
      <c r="E2192" s="121" t="s">
        <v>211</v>
      </c>
      <c r="F2192" s="121"/>
      <c r="G2192" s="121">
        <v>1</v>
      </c>
      <c r="H2192" s="148">
        <v>692</v>
      </c>
      <c r="I2192" s="191">
        <v>0.25</v>
      </c>
      <c r="J2192" s="187">
        <f t="shared" si="68"/>
        <v>519</v>
      </c>
    </row>
    <row r="2193" spans="1:10" ht="15.75">
      <c r="A2193" s="53">
        <f t="shared" si="69"/>
        <v>2189</v>
      </c>
      <c r="B2193" s="121" t="s">
        <v>204</v>
      </c>
      <c r="C2193" s="143" t="s">
        <v>4425</v>
      </c>
      <c r="D2193" s="121" t="s">
        <v>4426</v>
      </c>
      <c r="E2193" s="121" t="s">
        <v>211</v>
      </c>
      <c r="F2193" s="121"/>
      <c r="G2193" s="121">
        <v>1</v>
      </c>
      <c r="H2193" s="148">
        <v>581</v>
      </c>
      <c r="I2193" s="191">
        <v>0.25</v>
      </c>
      <c r="J2193" s="187">
        <f t="shared" si="68"/>
        <v>435.75</v>
      </c>
    </row>
    <row r="2194" spans="1:10" ht="15.75">
      <c r="A2194" s="53">
        <f t="shared" si="69"/>
        <v>2190</v>
      </c>
      <c r="B2194" s="121" t="s">
        <v>204</v>
      </c>
      <c r="C2194" s="143" t="s">
        <v>4427</v>
      </c>
      <c r="D2194" s="121" t="s">
        <v>4428</v>
      </c>
      <c r="E2194" s="121" t="s">
        <v>211</v>
      </c>
      <c r="F2194" s="121"/>
      <c r="G2194" s="121">
        <v>1</v>
      </c>
      <c r="H2194" s="148">
        <v>591</v>
      </c>
      <c r="I2194" s="191">
        <v>0.25</v>
      </c>
      <c r="J2194" s="187">
        <f t="shared" si="68"/>
        <v>443.25</v>
      </c>
    </row>
    <row r="2195" spans="1:10" ht="15.75">
      <c r="A2195" s="53">
        <f t="shared" si="69"/>
        <v>2191</v>
      </c>
      <c r="B2195" s="121" t="s">
        <v>204</v>
      </c>
      <c r="C2195" s="143" t="s">
        <v>4429</v>
      </c>
      <c r="D2195" s="121" t="s">
        <v>4430</v>
      </c>
      <c r="E2195" s="121" t="s">
        <v>211</v>
      </c>
      <c r="F2195" s="121"/>
      <c r="G2195" s="121">
        <v>1</v>
      </c>
      <c r="H2195" s="148">
        <v>510</v>
      </c>
      <c r="I2195" s="191">
        <v>0.25</v>
      </c>
      <c r="J2195" s="187">
        <f t="shared" si="68"/>
        <v>382.5</v>
      </c>
    </row>
    <row r="2196" spans="1:10" ht="15.75">
      <c r="A2196" s="53">
        <f t="shared" si="69"/>
        <v>2192</v>
      </c>
      <c r="B2196" s="121" t="s">
        <v>204</v>
      </c>
      <c r="C2196" s="143" t="s">
        <v>4431</v>
      </c>
      <c r="D2196" s="121" t="s">
        <v>4432</v>
      </c>
      <c r="E2196" s="121" t="s">
        <v>211</v>
      </c>
      <c r="F2196" s="121"/>
      <c r="G2196" s="121">
        <v>1</v>
      </c>
      <c r="H2196" s="148">
        <v>716</v>
      </c>
      <c r="I2196" s="191">
        <v>0.25</v>
      </c>
      <c r="J2196" s="187">
        <f t="shared" si="68"/>
        <v>537</v>
      </c>
    </row>
    <row r="2197" spans="1:10" ht="15.75">
      <c r="A2197" s="53">
        <f t="shared" si="69"/>
        <v>2193</v>
      </c>
      <c r="B2197" s="121" t="s">
        <v>204</v>
      </c>
      <c r="C2197" s="143" t="s">
        <v>4433</v>
      </c>
      <c r="D2197" s="121" t="s">
        <v>4434</v>
      </c>
      <c r="E2197" s="121" t="s">
        <v>211</v>
      </c>
      <c r="F2197" s="121"/>
      <c r="G2197" s="121">
        <v>1</v>
      </c>
      <c r="H2197" s="148">
        <v>726</v>
      </c>
      <c r="I2197" s="191">
        <v>0.25</v>
      </c>
      <c r="J2197" s="187">
        <f t="shared" si="68"/>
        <v>544.5</v>
      </c>
    </row>
    <row r="2198" spans="1:10" ht="15.75">
      <c r="A2198" s="53">
        <f t="shared" si="69"/>
        <v>2194</v>
      </c>
      <c r="B2198" s="121" t="s">
        <v>204</v>
      </c>
      <c r="C2198" s="143" t="s">
        <v>4435</v>
      </c>
      <c r="D2198" s="121" t="s">
        <v>4436</v>
      </c>
      <c r="E2198" s="121" t="s">
        <v>211</v>
      </c>
      <c r="F2198" s="121"/>
      <c r="G2198" s="121">
        <v>1</v>
      </c>
      <c r="H2198" s="148">
        <v>613</v>
      </c>
      <c r="I2198" s="191">
        <v>0.25</v>
      </c>
      <c r="J2198" s="187">
        <f t="shared" si="68"/>
        <v>459.75</v>
      </c>
    </row>
    <row r="2199" spans="1:10" ht="15.75">
      <c r="A2199" s="53">
        <f t="shared" si="69"/>
        <v>2195</v>
      </c>
      <c r="B2199" s="121" t="s">
        <v>204</v>
      </c>
      <c r="C2199" s="143" t="s">
        <v>4437</v>
      </c>
      <c r="D2199" s="121" t="s">
        <v>4438</v>
      </c>
      <c r="E2199" s="121" t="s">
        <v>211</v>
      </c>
      <c r="F2199" s="121"/>
      <c r="G2199" s="121">
        <v>1</v>
      </c>
      <c r="H2199" s="148">
        <v>623</v>
      </c>
      <c r="I2199" s="191">
        <v>0.25</v>
      </c>
      <c r="J2199" s="187">
        <f t="shared" si="68"/>
        <v>467.25</v>
      </c>
    </row>
    <row r="2200" spans="1:10" ht="15.75">
      <c r="A2200" s="53">
        <f t="shared" si="69"/>
        <v>2196</v>
      </c>
      <c r="B2200" s="121" t="s">
        <v>204</v>
      </c>
      <c r="C2200" s="121" t="s">
        <v>4439</v>
      </c>
      <c r="D2200" s="121" t="s">
        <v>4440</v>
      </c>
      <c r="E2200" s="121" t="s">
        <v>211</v>
      </c>
      <c r="F2200" s="121"/>
      <c r="G2200" s="121">
        <v>1</v>
      </c>
      <c r="H2200" s="148">
        <v>593</v>
      </c>
      <c r="I2200" s="191">
        <v>0.25</v>
      </c>
      <c r="J2200" s="187">
        <f t="shared" si="68"/>
        <v>444.75</v>
      </c>
    </row>
    <row r="2201" spans="1:10" ht="15.75">
      <c r="A2201" s="53">
        <f t="shared" si="69"/>
        <v>2197</v>
      </c>
      <c r="B2201" s="121" t="s">
        <v>204</v>
      </c>
      <c r="C2201" s="121" t="s">
        <v>4441</v>
      </c>
      <c r="D2201" s="121" t="s">
        <v>4442</v>
      </c>
      <c r="E2201" s="121" t="s">
        <v>211</v>
      </c>
      <c r="F2201" s="121"/>
      <c r="G2201" s="121">
        <v>1</v>
      </c>
      <c r="H2201" s="148">
        <v>795</v>
      </c>
      <c r="I2201" s="191">
        <v>0.25</v>
      </c>
      <c r="J2201" s="187">
        <f t="shared" si="68"/>
        <v>596.25</v>
      </c>
    </row>
    <row r="2202" spans="1:10" ht="15.75">
      <c r="A2202" s="53">
        <f t="shared" si="69"/>
        <v>2198</v>
      </c>
      <c r="B2202" s="121" t="s">
        <v>204</v>
      </c>
      <c r="C2202" s="121" t="s">
        <v>4443</v>
      </c>
      <c r="D2202" s="121" t="s">
        <v>4444</v>
      </c>
      <c r="E2202" s="121" t="s">
        <v>211</v>
      </c>
      <c r="F2202" s="121"/>
      <c r="G2202" s="121">
        <v>1</v>
      </c>
      <c r="H2202" s="148">
        <v>805</v>
      </c>
      <c r="I2202" s="191">
        <v>0.25</v>
      </c>
      <c r="J2202" s="187">
        <f t="shared" si="68"/>
        <v>603.75</v>
      </c>
    </row>
    <row r="2203" spans="1:10" ht="15.75">
      <c r="A2203" s="53">
        <f t="shared" si="69"/>
        <v>2199</v>
      </c>
      <c r="B2203" s="121" t="s">
        <v>204</v>
      </c>
      <c r="C2203" s="121" t="s">
        <v>4445</v>
      </c>
      <c r="D2203" s="121" t="s">
        <v>4446</v>
      </c>
      <c r="E2203" s="121" t="s">
        <v>211</v>
      </c>
      <c r="F2203" s="121"/>
      <c r="G2203" s="121">
        <v>1</v>
      </c>
      <c r="H2203" s="148">
        <v>694</v>
      </c>
      <c r="I2203" s="191">
        <v>0.25</v>
      </c>
      <c r="J2203" s="187">
        <f t="shared" si="68"/>
        <v>520.5</v>
      </c>
    </row>
    <row r="2204" spans="1:10" ht="15.75">
      <c r="A2204" s="53">
        <f t="shared" si="69"/>
        <v>2200</v>
      </c>
      <c r="B2204" s="121" t="s">
        <v>204</v>
      </c>
      <c r="C2204" s="121" t="s">
        <v>4447</v>
      </c>
      <c r="D2204" s="121" t="s">
        <v>4448</v>
      </c>
      <c r="E2204" s="121" t="s">
        <v>211</v>
      </c>
      <c r="F2204" s="121"/>
      <c r="G2204" s="121">
        <v>1</v>
      </c>
      <c r="H2204" s="148">
        <v>704</v>
      </c>
      <c r="I2204" s="191">
        <v>0.25</v>
      </c>
      <c r="J2204" s="187">
        <f t="shared" si="68"/>
        <v>528</v>
      </c>
    </row>
    <row r="2205" spans="1:10" ht="15.75">
      <c r="A2205" s="53">
        <f t="shared" si="69"/>
        <v>2201</v>
      </c>
      <c r="B2205" s="121" t="s">
        <v>204</v>
      </c>
      <c r="C2205" s="121" t="s">
        <v>4449</v>
      </c>
      <c r="D2205" s="121" t="s">
        <v>4450</v>
      </c>
      <c r="E2205" s="121" t="s">
        <v>211</v>
      </c>
      <c r="F2205" s="121"/>
      <c r="G2205" s="121">
        <v>1</v>
      </c>
      <c r="H2205" s="148">
        <v>579</v>
      </c>
      <c r="I2205" s="191">
        <v>0.25</v>
      </c>
      <c r="J2205" s="187">
        <f t="shared" si="68"/>
        <v>434.25</v>
      </c>
    </row>
    <row r="2206" spans="1:10" ht="15.75">
      <c r="A2206" s="53">
        <f t="shared" si="69"/>
        <v>2202</v>
      </c>
      <c r="B2206" s="121" t="s">
        <v>204</v>
      </c>
      <c r="C2206" s="121" t="s">
        <v>4451</v>
      </c>
      <c r="D2206" s="121" t="s">
        <v>4452</v>
      </c>
      <c r="E2206" s="121" t="s">
        <v>211</v>
      </c>
      <c r="F2206" s="121"/>
      <c r="G2206" s="121">
        <v>1</v>
      </c>
      <c r="H2206" s="148">
        <v>781</v>
      </c>
      <c r="I2206" s="191">
        <v>0.25</v>
      </c>
      <c r="J2206" s="187">
        <f t="shared" si="68"/>
        <v>585.75</v>
      </c>
    </row>
    <row r="2207" spans="1:10" ht="15.75">
      <c r="A2207" s="53">
        <f t="shared" si="69"/>
        <v>2203</v>
      </c>
      <c r="B2207" s="121" t="s">
        <v>204</v>
      </c>
      <c r="C2207" s="121" t="s">
        <v>4453</v>
      </c>
      <c r="D2207" s="121" t="s">
        <v>4454</v>
      </c>
      <c r="E2207" s="121" t="s">
        <v>211</v>
      </c>
      <c r="F2207" s="121"/>
      <c r="G2207" s="121">
        <v>1</v>
      </c>
      <c r="H2207" s="148">
        <v>791</v>
      </c>
      <c r="I2207" s="191">
        <v>0.25</v>
      </c>
      <c r="J2207" s="187">
        <f t="shared" si="68"/>
        <v>593.25</v>
      </c>
    </row>
    <row r="2208" spans="1:10" ht="15.75">
      <c r="A2208" s="53">
        <f t="shared" si="69"/>
        <v>2204</v>
      </c>
      <c r="B2208" s="121" t="s">
        <v>204</v>
      </c>
      <c r="C2208" s="121" t="s">
        <v>4455</v>
      </c>
      <c r="D2208" s="121" t="s">
        <v>4456</v>
      </c>
      <c r="E2208" s="121" t="s">
        <v>211</v>
      </c>
      <c r="F2208" s="121"/>
      <c r="G2208" s="121">
        <v>1</v>
      </c>
      <c r="H2208" s="148">
        <v>680</v>
      </c>
      <c r="I2208" s="191">
        <v>0.25</v>
      </c>
      <c r="J2208" s="187">
        <f t="shared" si="68"/>
        <v>510</v>
      </c>
    </row>
    <row r="2209" spans="1:10" ht="15.75">
      <c r="A2209" s="53">
        <f t="shared" si="69"/>
        <v>2205</v>
      </c>
      <c r="B2209" s="121" t="s">
        <v>204</v>
      </c>
      <c r="C2209" s="121" t="s">
        <v>4457</v>
      </c>
      <c r="D2209" s="121" t="s">
        <v>4458</v>
      </c>
      <c r="E2209" s="121" t="s">
        <v>211</v>
      </c>
      <c r="F2209" s="121"/>
      <c r="G2209" s="121">
        <v>1</v>
      </c>
      <c r="H2209" s="148">
        <v>690</v>
      </c>
      <c r="I2209" s="191">
        <v>0.25</v>
      </c>
      <c r="J2209" s="187">
        <f t="shared" si="68"/>
        <v>517.5</v>
      </c>
    </row>
    <row r="2210" spans="1:10" ht="15.75">
      <c r="A2210" s="53">
        <f t="shared" si="69"/>
        <v>2206</v>
      </c>
      <c r="B2210" s="121" t="s">
        <v>204</v>
      </c>
      <c r="C2210" s="121" t="s">
        <v>4459</v>
      </c>
      <c r="D2210" s="121" t="s">
        <v>4460</v>
      </c>
      <c r="E2210" s="121" t="s">
        <v>211</v>
      </c>
      <c r="F2210" s="121"/>
      <c r="G2210" s="121">
        <v>1</v>
      </c>
      <c r="H2210" s="148">
        <v>579</v>
      </c>
      <c r="I2210" s="191">
        <v>0.25</v>
      </c>
      <c r="J2210" s="187">
        <f t="shared" si="68"/>
        <v>434.25</v>
      </c>
    </row>
    <row r="2211" spans="1:10" ht="15.75">
      <c r="A2211" s="53">
        <f t="shared" si="69"/>
        <v>2207</v>
      </c>
      <c r="B2211" s="121" t="s">
        <v>204</v>
      </c>
      <c r="C2211" s="121" t="s">
        <v>4461</v>
      </c>
      <c r="D2211" s="121" t="s">
        <v>4462</v>
      </c>
      <c r="E2211" s="121" t="s">
        <v>211</v>
      </c>
      <c r="F2211" s="121"/>
      <c r="G2211" s="121">
        <v>1</v>
      </c>
      <c r="H2211" s="148">
        <v>781</v>
      </c>
      <c r="I2211" s="191">
        <v>0.25</v>
      </c>
      <c r="J2211" s="187">
        <f t="shared" si="68"/>
        <v>585.75</v>
      </c>
    </row>
    <row r="2212" spans="1:10" ht="15.75">
      <c r="A2212" s="53">
        <f t="shared" si="69"/>
        <v>2208</v>
      </c>
      <c r="B2212" s="121" t="s">
        <v>204</v>
      </c>
      <c r="C2212" s="121" t="s">
        <v>4463</v>
      </c>
      <c r="D2212" s="121" t="s">
        <v>4464</v>
      </c>
      <c r="E2212" s="121" t="s">
        <v>211</v>
      </c>
      <c r="F2212" s="121"/>
      <c r="G2212" s="121">
        <v>1</v>
      </c>
      <c r="H2212" s="148">
        <v>791</v>
      </c>
      <c r="I2212" s="191">
        <v>0.25</v>
      </c>
      <c r="J2212" s="187">
        <f t="shared" si="68"/>
        <v>593.25</v>
      </c>
    </row>
    <row r="2213" spans="1:10" ht="15.75">
      <c r="A2213" s="53">
        <f t="shared" si="69"/>
        <v>2209</v>
      </c>
      <c r="B2213" s="121" t="s">
        <v>204</v>
      </c>
      <c r="C2213" s="121" t="s">
        <v>4465</v>
      </c>
      <c r="D2213" s="121" t="s">
        <v>4466</v>
      </c>
      <c r="E2213" s="121" t="s">
        <v>211</v>
      </c>
      <c r="F2213" s="121"/>
      <c r="G2213" s="121">
        <v>1</v>
      </c>
      <c r="H2213" s="148">
        <v>680</v>
      </c>
      <c r="I2213" s="191">
        <v>0.25</v>
      </c>
      <c r="J2213" s="187">
        <f t="shared" si="68"/>
        <v>510</v>
      </c>
    </row>
    <row r="2214" spans="1:10" ht="15.75">
      <c r="A2214" s="53">
        <f t="shared" si="69"/>
        <v>2210</v>
      </c>
      <c r="B2214" s="121" t="s">
        <v>204</v>
      </c>
      <c r="C2214" s="121" t="s">
        <v>4467</v>
      </c>
      <c r="D2214" s="121" t="s">
        <v>4468</v>
      </c>
      <c r="E2214" s="121" t="s">
        <v>211</v>
      </c>
      <c r="F2214" s="121"/>
      <c r="G2214" s="121">
        <v>1</v>
      </c>
      <c r="H2214" s="148">
        <v>690</v>
      </c>
      <c r="I2214" s="191">
        <v>0.25</v>
      </c>
      <c r="J2214" s="187">
        <f t="shared" si="68"/>
        <v>517.5</v>
      </c>
    </row>
    <row r="2215" spans="1:10" ht="15.75">
      <c r="A2215" s="53">
        <f t="shared" si="69"/>
        <v>2211</v>
      </c>
      <c r="B2215" s="121" t="s">
        <v>204</v>
      </c>
      <c r="C2215" s="121" t="s">
        <v>4469</v>
      </c>
      <c r="D2215" s="121" t="s">
        <v>4470</v>
      </c>
      <c r="E2215" s="121" t="s">
        <v>211</v>
      </c>
      <c r="F2215" s="121"/>
      <c r="G2215" s="121">
        <v>1</v>
      </c>
      <c r="H2215" s="148">
        <v>551</v>
      </c>
      <c r="I2215" s="191">
        <v>0.25</v>
      </c>
      <c r="J2215" s="187">
        <f t="shared" si="68"/>
        <v>413.25</v>
      </c>
    </row>
    <row r="2216" spans="1:10" ht="15.75">
      <c r="A2216" s="53">
        <f t="shared" si="69"/>
        <v>2212</v>
      </c>
      <c r="B2216" s="121" t="s">
        <v>204</v>
      </c>
      <c r="C2216" s="121" t="s">
        <v>4471</v>
      </c>
      <c r="D2216" s="121" t="s">
        <v>4472</v>
      </c>
      <c r="E2216" s="121" t="s">
        <v>211</v>
      </c>
      <c r="F2216" s="121"/>
      <c r="G2216" s="121">
        <v>1</v>
      </c>
      <c r="H2216" s="148">
        <v>757</v>
      </c>
      <c r="I2216" s="191">
        <v>0.25</v>
      </c>
      <c r="J2216" s="187">
        <f t="shared" si="68"/>
        <v>567.75</v>
      </c>
    </row>
    <row r="2217" spans="1:10" ht="15.75">
      <c r="A2217" s="53">
        <f t="shared" si="69"/>
        <v>2213</v>
      </c>
      <c r="B2217" s="121" t="s">
        <v>204</v>
      </c>
      <c r="C2217" s="121" t="s">
        <v>4473</v>
      </c>
      <c r="D2217" s="121" t="s">
        <v>4474</v>
      </c>
      <c r="E2217" s="121" t="s">
        <v>211</v>
      </c>
      <c r="F2217" s="121"/>
      <c r="G2217" s="121">
        <v>1</v>
      </c>
      <c r="H2217" s="148">
        <v>767</v>
      </c>
      <c r="I2217" s="191">
        <v>0.25</v>
      </c>
      <c r="J2217" s="187">
        <f t="shared" si="68"/>
        <v>575.25</v>
      </c>
    </row>
    <row r="2218" spans="1:10" ht="15.75">
      <c r="A2218" s="53">
        <f t="shared" si="69"/>
        <v>2214</v>
      </c>
      <c r="B2218" s="121" t="s">
        <v>204</v>
      </c>
      <c r="C2218" s="121" t="s">
        <v>4475</v>
      </c>
      <c r="D2218" s="121" t="s">
        <v>4476</v>
      </c>
      <c r="E2218" s="121" t="s">
        <v>211</v>
      </c>
      <c r="F2218" s="121"/>
      <c r="G2218" s="121">
        <v>1</v>
      </c>
      <c r="H2218" s="148">
        <v>654</v>
      </c>
      <c r="I2218" s="191">
        <v>0.25</v>
      </c>
      <c r="J2218" s="187">
        <f t="shared" si="68"/>
        <v>490.5</v>
      </c>
    </row>
    <row r="2219" spans="1:10" ht="15.75">
      <c r="A2219" s="53">
        <f t="shared" si="69"/>
        <v>2215</v>
      </c>
      <c r="B2219" s="121" t="s">
        <v>204</v>
      </c>
      <c r="C2219" s="121" t="s">
        <v>4477</v>
      </c>
      <c r="D2219" s="121" t="s">
        <v>4478</v>
      </c>
      <c r="E2219" s="121" t="s">
        <v>211</v>
      </c>
      <c r="F2219" s="121"/>
      <c r="G2219" s="121">
        <v>1</v>
      </c>
      <c r="H2219" s="148">
        <v>664</v>
      </c>
      <c r="I2219" s="191">
        <v>0.25</v>
      </c>
      <c r="J2219" s="187">
        <f t="shared" si="68"/>
        <v>498</v>
      </c>
    </row>
    <row r="2220" spans="1:10" ht="15.75">
      <c r="A2220" s="53">
        <f t="shared" si="69"/>
        <v>2216</v>
      </c>
      <c r="B2220" s="121" t="s">
        <v>204</v>
      </c>
      <c r="C2220" s="121" t="s">
        <v>4479</v>
      </c>
      <c r="D2220" s="121" t="s">
        <v>4480</v>
      </c>
      <c r="E2220" s="121" t="s">
        <v>211</v>
      </c>
      <c r="F2220" s="121"/>
      <c r="G2220" s="121">
        <v>1</v>
      </c>
      <c r="H2220" s="148">
        <v>579</v>
      </c>
      <c r="I2220" s="191">
        <v>0.25</v>
      </c>
      <c r="J2220" s="187">
        <f t="shared" si="68"/>
        <v>434.25</v>
      </c>
    </row>
    <row r="2221" spans="1:10" ht="15.75">
      <c r="A2221" s="53">
        <f t="shared" si="69"/>
        <v>2217</v>
      </c>
      <c r="B2221" s="121" t="s">
        <v>204</v>
      </c>
      <c r="C2221" s="121" t="s">
        <v>4481</v>
      </c>
      <c r="D2221" s="121" t="s">
        <v>4482</v>
      </c>
      <c r="E2221" s="121" t="s">
        <v>211</v>
      </c>
      <c r="F2221" s="121"/>
      <c r="G2221" s="121">
        <v>1</v>
      </c>
      <c r="H2221" s="148">
        <v>781</v>
      </c>
      <c r="I2221" s="191">
        <v>0.25</v>
      </c>
      <c r="J2221" s="187">
        <f t="shared" si="68"/>
        <v>585.75</v>
      </c>
    </row>
    <row r="2222" spans="1:10" ht="15.75">
      <c r="A2222" s="53">
        <f t="shared" si="69"/>
        <v>2218</v>
      </c>
      <c r="B2222" s="121" t="s">
        <v>204</v>
      </c>
      <c r="C2222" s="121" t="s">
        <v>4483</v>
      </c>
      <c r="D2222" s="121" t="s">
        <v>4484</v>
      </c>
      <c r="E2222" s="121" t="s">
        <v>211</v>
      </c>
      <c r="F2222" s="121"/>
      <c r="G2222" s="121">
        <v>1</v>
      </c>
      <c r="H2222" s="148">
        <v>791</v>
      </c>
      <c r="I2222" s="191">
        <v>0.25</v>
      </c>
      <c r="J2222" s="187">
        <f t="shared" si="68"/>
        <v>593.25</v>
      </c>
    </row>
    <row r="2223" spans="1:10" ht="15.75">
      <c r="A2223" s="53">
        <f t="shared" si="69"/>
        <v>2219</v>
      </c>
      <c r="B2223" s="121" t="s">
        <v>204</v>
      </c>
      <c r="C2223" s="121" t="s">
        <v>4485</v>
      </c>
      <c r="D2223" s="121" t="s">
        <v>4486</v>
      </c>
      <c r="E2223" s="121" t="s">
        <v>211</v>
      </c>
      <c r="F2223" s="121"/>
      <c r="G2223" s="121">
        <v>1</v>
      </c>
      <c r="H2223" s="148">
        <v>680</v>
      </c>
      <c r="I2223" s="191">
        <v>0.25</v>
      </c>
      <c r="J2223" s="187">
        <f t="shared" si="68"/>
        <v>510</v>
      </c>
    </row>
    <row r="2224" spans="1:10" ht="15.75">
      <c r="A2224" s="53">
        <f t="shared" si="69"/>
        <v>2220</v>
      </c>
      <c r="B2224" s="121" t="s">
        <v>204</v>
      </c>
      <c r="C2224" s="121" t="s">
        <v>4487</v>
      </c>
      <c r="D2224" s="121" t="s">
        <v>4488</v>
      </c>
      <c r="E2224" s="121" t="s">
        <v>211</v>
      </c>
      <c r="F2224" s="121"/>
      <c r="G2224" s="121">
        <v>1</v>
      </c>
      <c r="H2224" s="148">
        <v>690</v>
      </c>
      <c r="I2224" s="191">
        <v>0.25</v>
      </c>
      <c r="J2224" s="187">
        <f t="shared" si="68"/>
        <v>517.5</v>
      </c>
    </row>
    <row r="2225" spans="1:10" ht="15.75">
      <c r="A2225" s="53">
        <f t="shared" si="69"/>
        <v>2221</v>
      </c>
      <c r="B2225" s="121" t="s">
        <v>204</v>
      </c>
      <c r="C2225" s="121" t="s">
        <v>4489</v>
      </c>
      <c r="D2225" s="121" t="s">
        <v>4490</v>
      </c>
      <c r="E2225" s="121" t="s">
        <v>211</v>
      </c>
      <c r="F2225" s="121"/>
      <c r="G2225" s="121">
        <v>1</v>
      </c>
      <c r="H2225" s="148">
        <v>520</v>
      </c>
      <c r="I2225" s="191">
        <v>0.25</v>
      </c>
      <c r="J2225" s="187">
        <f t="shared" si="68"/>
        <v>390</v>
      </c>
    </row>
    <row r="2226" spans="1:10" ht="15.75">
      <c r="A2226" s="53">
        <f t="shared" si="69"/>
        <v>2222</v>
      </c>
      <c r="B2226" s="121" t="s">
        <v>204</v>
      </c>
      <c r="C2226" s="121" t="s">
        <v>4491</v>
      </c>
      <c r="D2226" s="121" t="s">
        <v>4492</v>
      </c>
      <c r="E2226" s="121" t="s">
        <v>211</v>
      </c>
      <c r="F2226" s="121"/>
      <c r="G2226" s="121">
        <v>1</v>
      </c>
      <c r="H2226" s="148">
        <v>722</v>
      </c>
      <c r="I2226" s="191">
        <v>0.25</v>
      </c>
      <c r="J2226" s="187">
        <f t="shared" si="68"/>
        <v>541.5</v>
      </c>
    </row>
    <row r="2227" spans="1:10" ht="15.75">
      <c r="A2227" s="53">
        <f t="shared" si="69"/>
        <v>2223</v>
      </c>
      <c r="B2227" s="121" t="s">
        <v>204</v>
      </c>
      <c r="C2227" s="121" t="s">
        <v>4493</v>
      </c>
      <c r="D2227" s="121" t="s">
        <v>4494</v>
      </c>
      <c r="E2227" s="121" t="s">
        <v>211</v>
      </c>
      <c r="F2227" s="121"/>
      <c r="G2227" s="121">
        <v>1</v>
      </c>
      <c r="H2227" s="148">
        <v>732</v>
      </c>
      <c r="I2227" s="191">
        <v>0.25</v>
      </c>
      <c r="J2227" s="187">
        <f t="shared" si="68"/>
        <v>549</v>
      </c>
    </row>
    <row r="2228" spans="1:10" ht="15.75">
      <c r="A2228" s="53">
        <f t="shared" si="69"/>
        <v>2224</v>
      </c>
      <c r="B2228" s="121" t="s">
        <v>204</v>
      </c>
      <c r="C2228" s="121" t="s">
        <v>4495</v>
      </c>
      <c r="D2228" s="121" t="s">
        <v>4496</v>
      </c>
      <c r="E2228" s="121" t="s">
        <v>211</v>
      </c>
      <c r="F2228" s="121"/>
      <c r="G2228" s="121">
        <v>1</v>
      </c>
      <c r="H2228" s="148">
        <v>621</v>
      </c>
      <c r="I2228" s="191">
        <v>0.25</v>
      </c>
      <c r="J2228" s="187">
        <f t="shared" si="68"/>
        <v>465.75</v>
      </c>
    </row>
    <row r="2229" spans="1:10" ht="15.75">
      <c r="A2229" s="53">
        <f t="shared" si="69"/>
        <v>2225</v>
      </c>
      <c r="B2229" s="121" t="s">
        <v>204</v>
      </c>
      <c r="C2229" s="121" t="s">
        <v>4497</v>
      </c>
      <c r="D2229" s="121" t="s">
        <v>4498</v>
      </c>
      <c r="E2229" s="121" t="s">
        <v>211</v>
      </c>
      <c r="F2229" s="121"/>
      <c r="G2229" s="121">
        <v>1</v>
      </c>
      <c r="H2229" s="148">
        <v>631</v>
      </c>
      <c r="I2229" s="191">
        <v>0.25</v>
      </c>
      <c r="J2229" s="187">
        <f t="shared" si="68"/>
        <v>473.25</v>
      </c>
    </row>
    <row r="2230" spans="1:10" ht="15.75">
      <c r="A2230" s="53">
        <f t="shared" si="69"/>
        <v>2226</v>
      </c>
      <c r="B2230" s="121" t="s">
        <v>204</v>
      </c>
      <c r="C2230" s="121" t="s">
        <v>4499</v>
      </c>
      <c r="D2230" s="121" t="s">
        <v>4500</v>
      </c>
      <c r="E2230" s="121" t="s">
        <v>211</v>
      </c>
      <c r="F2230" s="121"/>
      <c r="G2230" s="121">
        <v>1</v>
      </c>
      <c r="H2230" s="148">
        <v>551</v>
      </c>
      <c r="I2230" s="191">
        <v>0.25</v>
      </c>
      <c r="J2230" s="187">
        <f t="shared" si="68"/>
        <v>413.25</v>
      </c>
    </row>
    <row r="2231" spans="1:10" ht="15.75">
      <c r="A2231" s="53">
        <f t="shared" si="69"/>
        <v>2227</v>
      </c>
      <c r="B2231" s="121" t="s">
        <v>204</v>
      </c>
      <c r="C2231" s="121" t="s">
        <v>4501</v>
      </c>
      <c r="D2231" s="121" t="s">
        <v>4502</v>
      </c>
      <c r="E2231" s="121" t="s">
        <v>211</v>
      </c>
      <c r="F2231" s="121"/>
      <c r="G2231" s="121">
        <v>1</v>
      </c>
      <c r="H2231" s="148">
        <v>757</v>
      </c>
      <c r="I2231" s="191">
        <v>0.25</v>
      </c>
      <c r="J2231" s="187">
        <f t="shared" si="68"/>
        <v>567.75</v>
      </c>
    </row>
    <row r="2232" spans="1:10" ht="15.75">
      <c r="A2232" s="53">
        <f t="shared" si="69"/>
        <v>2228</v>
      </c>
      <c r="B2232" s="121" t="s">
        <v>204</v>
      </c>
      <c r="C2232" s="121" t="s">
        <v>4503</v>
      </c>
      <c r="D2232" s="121" t="s">
        <v>4504</v>
      </c>
      <c r="E2232" s="121" t="s">
        <v>211</v>
      </c>
      <c r="F2232" s="121"/>
      <c r="G2232" s="121">
        <v>1</v>
      </c>
      <c r="H2232" s="148">
        <v>767</v>
      </c>
      <c r="I2232" s="191">
        <v>0.25</v>
      </c>
      <c r="J2232" s="187">
        <f t="shared" si="68"/>
        <v>575.25</v>
      </c>
    </row>
    <row r="2233" spans="1:10" ht="15.75">
      <c r="A2233" s="53">
        <f t="shared" si="69"/>
        <v>2229</v>
      </c>
      <c r="B2233" s="121" t="s">
        <v>204</v>
      </c>
      <c r="C2233" s="121" t="s">
        <v>4505</v>
      </c>
      <c r="D2233" s="121" t="s">
        <v>4506</v>
      </c>
      <c r="E2233" s="121" t="s">
        <v>211</v>
      </c>
      <c r="F2233" s="121"/>
      <c r="G2233" s="121">
        <v>1</v>
      </c>
      <c r="H2233" s="148">
        <v>654</v>
      </c>
      <c r="I2233" s="191">
        <v>0.25</v>
      </c>
      <c r="J2233" s="187">
        <f t="shared" si="68"/>
        <v>490.5</v>
      </c>
    </row>
    <row r="2234" spans="1:10" ht="15.75">
      <c r="A2234" s="53">
        <f t="shared" si="69"/>
        <v>2230</v>
      </c>
      <c r="B2234" s="121" t="s">
        <v>204</v>
      </c>
      <c r="C2234" s="121" t="s">
        <v>4507</v>
      </c>
      <c r="D2234" s="121" t="s">
        <v>4508</v>
      </c>
      <c r="E2234" s="121" t="s">
        <v>211</v>
      </c>
      <c r="F2234" s="121"/>
      <c r="G2234" s="121">
        <v>1</v>
      </c>
      <c r="H2234" s="148">
        <v>664</v>
      </c>
      <c r="I2234" s="191">
        <v>0.25</v>
      </c>
      <c r="J2234" s="187">
        <f t="shared" si="68"/>
        <v>498</v>
      </c>
    </row>
    <row r="2235" spans="1:10" ht="15.75">
      <c r="A2235" s="53">
        <f t="shared" si="69"/>
        <v>2231</v>
      </c>
      <c r="B2235" s="121" t="s">
        <v>204</v>
      </c>
      <c r="C2235" s="121" t="s">
        <v>4509</v>
      </c>
      <c r="D2235" s="121" t="s">
        <v>4510</v>
      </c>
      <c r="E2235" s="121" t="s">
        <v>211</v>
      </c>
      <c r="F2235" s="121"/>
      <c r="G2235" s="121">
        <v>1</v>
      </c>
      <c r="H2235" s="148">
        <v>593</v>
      </c>
      <c r="I2235" s="191">
        <v>0.25</v>
      </c>
      <c r="J2235" s="187">
        <f t="shared" si="68"/>
        <v>444.75</v>
      </c>
    </row>
    <row r="2236" spans="1:10" ht="15.75">
      <c r="A2236" s="53">
        <f t="shared" si="69"/>
        <v>2232</v>
      </c>
      <c r="B2236" s="121" t="s">
        <v>204</v>
      </c>
      <c r="C2236" s="121" t="s">
        <v>4511</v>
      </c>
      <c r="D2236" s="121" t="s">
        <v>4512</v>
      </c>
      <c r="E2236" s="121" t="s">
        <v>211</v>
      </c>
      <c r="F2236" s="121"/>
      <c r="G2236" s="121">
        <v>1</v>
      </c>
      <c r="H2236" s="148">
        <v>795</v>
      </c>
      <c r="I2236" s="191">
        <v>0.25</v>
      </c>
      <c r="J2236" s="187">
        <f t="shared" si="68"/>
        <v>596.25</v>
      </c>
    </row>
    <row r="2237" spans="1:10" ht="15.75">
      <c r="A2237" s="53">
        <f t="shared" si="69"/>
        <v>2233</v>
      </c>
      <c r="B2237" s="121" t="s">
        <v>204</v>
      </c>
      <c r="C2237" s="121" t="s">
        <v>4513</v>
      </c>
      <c r="D2237" s="121" t="s">
        <v>4514</v>
      </c>
      <c r="E2237" s="121" t="s">
        <v>211</v>
      </c>
      <c r="F2237" s="121"/>
      <c r="G2237" s="121">
        <v>1</v>
      </c>
      <c r="H2237" s="148">
        <v>805</v>
      </c>
      <c r="I2237" s="191">
        <v>0.25</v>
      </c>
      <c r="J2237" s="187">
        <f t="shared" si="68"/>
        <v>603.75</v>
      </c>
    </row>
    <row r="2238" spans="1:10" ht="15.75">
      <c r="A2238" s="53">
        <f t="shared" si="69"/>
        <v>2234</v>
      </c>
      <c r="B2238" s="121" t="s">
        <v>204</v>
      </c>
      <c r="C2238" s="121" t="s">
        <v>4515</v>
      </c>
      <c r="D2238" s="121" t="s">
        <v>4516</v>
      </c>
      <c r="E2238" s="121" t="s">
        <v>211</v>
      </c>
      <c r="F2238" s="121"/>
      <c r="G2238" s="121">
        <v>1</v>
      </c>
      <c r="H2238" s="148">
        <v>694</v>
      </c>
      <c r="I2238" s="191">
        <v>0.25</v>
      </c>
      <c r="J2238" s="187">
        <f t="shared" si="68"/>
        <v>520.5</v>
      </c>
    </row>
    <row r="2239" spans="1:10" ht="15.75">
      <c r="A2239" s="53">
        <f t="shared" si="69"/>
        <v>2235</v>
      </c>
      <c r="B2239" s="121" t="s">
        <v>204</v>
      </c>
      <c r="C2239" s="143" t="s">
        <v>4517</v>
      </c>
      <c r="D2239" s="121" t="s">
        <v>4518</v>
      </c>
      <c r="E2239" s="121" t="s">
        <v>211</v>
      </c>
      <c r="F2239" s="121"/>
      <c r="G2239" s="121">
        <v>1</v>
      </c>
      <c r="H2239" s="148">
        <v>704</v>
      </c>
      <c r="I2239" s="191">
        <v>0.25</v>
      </c>
      <c r="J2239" s="187">
        <f t="shared" si="68"/>
        <v>528</v>
      </c>
    </row>
    <row r="2240" spans="1:10" ht="15.75">
      <c r="A2240" s="53">
        <f t="shared" si="69"/>
        <v>2236</v>
      </c>
      <c r="B2240" s="121" t="s">
        <v>204</v>
      </c>
      <c r="C2240" s="121" t="s">
        <v>4519</v>
      </c>
      <c r="D2240" s="121" t="s">
        <v>4520</v>
      </c>
      <c r="E2240" s="121" t="s">
        <v>211</v>
      </c>
      <c r="F2240" s="121"/>
      <c r="G2240" s="121">
        <v>1</v>
      </c>
      <c r="H2240" s="148">
        <v>579</v>
      </c>
      <c r="I2240" s="191">
        <v>0.25</v>
      </c>
      <c r="J2240" s="187">
        <f t="shared" si="68"/>
        <v>434.25</v>
      </c>
    </row>
    <row r="2241" spans="1:10" ht="15.75">
      <c r="A2241" s="53">
        <f t="shared" si="69"/>
        <v>2237</v>
      </c>
      <c r="B2241" s="121" t="s">
        <v>204</v>
      </c>
      <c r="C2241" s="121" t="s">
        <v>4521</v>
      </c>
      <c r="D2241" s="121" t="s">
        <v>4522</v>
      </c>
      <c r="E2241" s="121" t="s">
        <v>211</v>
      </c>
      <c r="F2241" s="121"/>
      <c r="G2241" s="121">
        <v>1</v>
      </c>
      <c r="H2241" s="148">
        <v>781</v>
      </c>
      <c r="I2241" s="191">
        <v>0.25</v>
      </c>
      <c r="J2241" s="187">
        <f t="shared" si="68"/>
        <v>585.75</v>
      </c>
    </row>
    <row r="2242" spans="1:10" ht="15.75">
      <c r="A2242" s="53">
        <f t="shared" si="69"/>
        <v>2238</v>
      </c>
      <c r="B2242" s="121" t="s">
        <v>204</v>
      </c>
      <c r="C2242" s="121" t="s">
        <v>4523</v>
      </c>
      <c r="D2242" s="121" t="s">
        <v>4524</v>
      </c>
      <c r="E2242" s="121" t="s">
        <v>211</v>
      </c>
      <c r="F2242" s="121"/>
      <c r="G2242" s="121">
        <v>1</v>
      </c>
      <c r="H2242" s="148">
        <v>791</v>
      </c>
      <c r="I2242" s="191">
        <v>0.25</v>
      </c>
      <c r="J2242" s="187">
        <f t="shared" ref="J2242:J2305" si="70">H2242*(1-I2242)</f>
        <v>593.25</v>
      </c>
    </row>
    <row r="2243" spans="1:10" ht="15.75">
      <c r="A2243" s="53">
        <f t="shared" si="69"/>
        <v>2239</v>
      </c>
      <c r="B2243" s="121" t="s">
        <v>204</v>
      </c>
      <c r="C2243" s="121" t="s">
        <v>4525</v>
      </c>
      <c r="D2243" s="121" t="s">
        <v>4526</v>
      </c>
      <c r="E2243" s="121" t="s">
        <v>211</v>
      </c>
      <c r="F2243" s="121"/>
      <c r="G2243" s="121">
        <v>1</v>
      </c>
      <c r="H2243" s="148">
        <v>680</v>
      </c>
      <c r="I2243" s="191">
        <v>0.25</v>
      </c>
      <c r="J2243" s="187">
        <f t="shared" si="70"/>
        <v>510</v>
      </c>
    </row>
    <row r="2244" spans="1:10" ht="15.75">
      <c r="A2244" s="53">
        <f t="shared" si="69"/>
        <v>2240</v>
      </c>
      <c r="B2244" s="121" t="s">
        <v>204</v>
      </c>
      <c r="C2244" s="121" t="s">
        <v>4527</v>
      </c>
      <c r="D2244" s="121" t="s">
        <v>4528</v>
      </c>
      <c r="E2244" s="121" t="s">
        <v>211</v>
      </c>
      <c r="F2244" s="121"/>
      <c r="G2244" s="121">
        <v>1</v>
      </c>
      <c r="H2244" s="148">
        <v>690</v>
      </c>
      <c r="I2244" s="191">
        <v>0.25</v>
      </c>
      <c r="J2244" s="187">
        <f t="shared" si="70"/>
        <v>517.5</v>
      </c>
    </row>
    <row r="2245" spans="1:10" ht="15.75">
      <c r="A2245" s="53">
        <f t="shared" si="69"/>
        <v>2241</v>
      </c>
      <c r="B2245" s="121" t="s">
        <v>204</v>
      </c>
      <c r="C2245" s="121" t="s">
        <v>4529</v>
      </c>
      <c r="D2245" s="121" t="s">
        <v>4530</v>
      </c>
      <c r="E2245" s="121" t="s">
        <v>211</v>
      </c>
      <c r="F2245" s="121"/>
      <c r="G2245" s="121">
        <v>1</v>
      </c>
      <c r="H2245" s="148">
        <v>579</v>
      </c>
      <c r="I2245" s="191">
        <v>0.25</v>
      </c>
      <c r="J2245" s="187">
        <f t="shared" si="70"/>
        <v>434.25</v>
      </c>
    </row>
    <row r="2246" spans="1:10" ht="15.75">
      <c r="A2246" s="53">
        <f t="shared" si="69"/>
        <v>2242</v>
      </c>
      <c r="B2246" s="121" t="s">
        <v>204</v>
      </c>
      <c r="C2246" s="121" t="s">
        <v>4531</v>
      </c>
      <c r="D2246" s="121" t="s">
        <v>4532</v>
      </c>
      <c r="E2246" s="121" t="s">
        <v>211</v>
      </c>
      <c r="F2246" s="121"/>
      <c r="G2246" s="121">
        <v>1</v>
      </c>
      <c r="H2246" s="148">
        <v>781</v>
      </c>
      <c r="I2246" s="191">
        <v>0.25</v>
      </c>
      <c r="J2246" s="187">
        <f t="shared" si="70"/>
        <v>585.75</v>
      </c>
    </row>
    <row r="2247" spans="1:10" ht="15.75">
      <c r="A2247" s="53">
        <f t="shared" ref="A2247:A2310" si="71">A2246+1</f>
        <v>2243</v>
      </c>
      <c r="B2247" s="121" t="s">
        <v>204</v>
      </c>
      <c r="C2247" s="121" t="s">
        <v>4533</v>
      </c>
      <c r="D2247" s="121" t="s">
        <v>4534</v>
      </c>
      <c r="E2247" s="121" t="s">
        <v>211</v>
      </c>
      <c r="F2247" s="121"/>
      <c r="G2247" s="121">
        <v>1</v>
      </c>
      <c r="H2247" s="148">
        <v>791</v>
      </c>
      <c r="I2247" s="191">
        <v>0.25</v>
      </c>
      <c r="J2247" s="187">
        <f t="shared" si="70"/>
        <v>593.25</v>
      </c>
    </row>
    <row r="2248" spans="1:10" ht="15.75">
      <c r="A2248" s="53">
        <f t="shared" si="71"/>
        <v>2244</v>
      </c>
      <c r="B2248" s="121" t="s">
        <v>204</v>
      </c>
      <c r="C2248" s="121" t="s">
        <v>4535</v>
      </c>
      <c r="D2248" s="121" t="s">
        <v>4536</v>
      </c>
      <c r="E2248" s="121" t="s">
        <v>211</v>
      </c>
      <c r="F2248" s="121"/>
      <c r="G2248" s="121">
        <v>1</v>
      </c>
      <c r="H2248" s="148">
        <v>680</v>
      </c>
      <c r="I2248" s="191">
        <v>0.25</v>
      </c>
      <c r="J2248" s="187">
        <f t="shared" si="70"/>
        <v>510</v>
      </c>
    </row>
    <row r="2249" spans="1:10" ht="15.75">
      <c r="A2249" s="53">
        <f t="shared" si="71"/>
        <v>2245</v>
      </c>
      <c r="B2249" s="121" t="s">
        <v>204</v>
      </c>
      <c r="C2249" s="121" t="s">
        <v>4537</v>
      </c>
      <c r="D2249" s="121" t="s">
        <v>4538</v>
      </c>
      <c r="E2249" s="121" t="s">
        <v>211</v>
      </c>
      <c r="F2249" s="121"/>
      <c r="G2249" s="121">
        <v>1</v>
      </c>
      <c r="H2249" s="148">
        <v>690</v>
      </c>
      <c r="I2249" s="191">
        <v>0.25</v>
      </c>
      <c r="J2249" s="187">
        <f t="shared" si="70"/>
        <v>517.5</v>
      </c>
    </row>
    <row r="2250" spans="1:10" ht="15.75">
      <c r="A2250" s="53">
        <f t="shared" si="71"/>
        <v>2246</v>
      </c>
      <c r="B2250" s="121" t="s">
        <v>204</v>
      </c>
      <c r="C2250" s="121" t="s">
        <v>4539</v>
      </c>
      <c r="D2250" s="121" t="s">
        <v>4540</v>
      </c>
      <c r="E2250" s="121" t="s">
        <v>211</v>
      </c>
      <c r="F2250" s="121"/>
      <c r="G2250" s="121">
        <v>1</v>
      </c>
      <c r="H2250" s="148">
        <v>551</v>
      </c>
      <c r="I2250" s="191">
        <v>0.25</v>
      </c>
      <c r="J2250" s="187">
        <f t="shared" si="70"/>
        <v>413.25</v>
      </c>
    </row>
    <row r="2251" spans="1:10" ht="15.75">
      <c r="A2251" s="53">
        <f t="shared" si="71"/>
        <v>2247</v>
      </c>
      <c r="B2251" s="121" t="s">
        <v>204</v>
      </c>
      <c r="C2251" s="121" t="s">
        <v>4541</v>
      </c>
      <c r="D2251" s="121" t="s">
        <v>4542</v>
      </c>
      <c r="E2251" s="121" t="s">
        <v>211</v>
      </c>
      <c r="F2251" s="121"/>
      <c r="G2251" s="121">
        <v>1</v>
      </c>
      <c r="H2251" s="148">
        <v>757</v>
      </c>
      <c r="I2251" s="191">
        <v>0.25</v>
      </c>
      <c r="J2251" s="187">
        <f t="shared" si="70"/>
        <v>567.75</v>
      </c>
    </row>
    <row r="2252" spans="1:10" ht="15.75">
      <c r="A2252" s="53">
        <f t="shared" si="71"/>
        <v>2248</v>
      </c>
      <c r="B2252" s="121" t="s">
        <v>204</v>
      </c>
      <c r="C2252" s="121" t="s">
        <v>4543</v>
      </c>
      <c r="D2252" s="121" t="s">
        <v>4544</v>
      </c>
      <c r="E2252" s="121" t="s">
        <v>211</v>
      </c>
      <c r="F2252" s="121"/>
      <c r="G2252" s="121">
        <v>1</v>
      </c>
      <c r="H2252" s="148">
        <v>767</v>
      </c>
      <c r="I2252" s="191">
        <v>0.25</v>
      </c>
      <c r="J2252" s="187">
        <f t="shared" si="70"/>
        <v>575.25</v>
      </c>
    </row>
    <row r="2253" spans="1:10" ht="15.75">
      <c r="A2253" s="53">
        <f t="shared" si="71"/>
        <v>2249</v>
      </c>
      <c r="B2253" s="121" t="s">
        <v>204</v>
      </c>
      <c r="C2253" s="121" t="s">
        <v>4545</v>
      </c>
      <c r="D2253" s="121" t="s">
        <v>4546</v>
      </c>
      <c r="E2253" s="121" t="s">
        <v>211</v>
      </c>
      <c r="F2253" s="121"/>
      <c r="G2253" s="121">
        <v>1</v>
      </c>
      <c r="H2253" s="148">
        <v>654</v>
      </c>
      <c r="I2253" s="191">
        <v>0.25</v>
      </c>
      <c r="J2253" s="187">
        <f t="shared" si="70"/>
        <v>490.5</v>
      </c>
    </row>
    <row r="2254" spans="1:10" ht="15.75">
      <c r="A2254" s="53">
        <f t="shared" si="71"/>
        <v>2250</v>
      </c>
      <c r="B2254" s="121" t="s">
        <v>204</v>
      </c>
      <c r="C2254" s="121" t="s">
        <v>4547</v>
      </c>
      <c r="D2254" s="121" t="s">
        <v>4548</v>
      </c>
      <c r="E2254" s="121" t="s">
        <v>211</v>
      </c>
      <c r="F2254" s="121"/>
      <c r="G2254" s="121">
        <v>1</v>
      </c>
      <c r="H2254" s="148">
        <v>664</v>
      </c>
      <c r="I2254" s="191">
        <v>0.25</v>
      </c>
      <c r="J2254" s="187">
        <f t="shared" si="70"/>
        <v>498</v>
      </c>
    </row>
    <row r="2255" spans="1:10" ht="15.75">
      <c r="A2255" s="53">
        <f t="shared" si="71"/>
        <v>2251</v>
      </c>
      <c r="B2255" s="121" t="s">
        <v>204</v>
      </c>
      <c r="C2255" s="121" t="s">
        <v>4549</v>
      </c>
      <c r="D2255" s="121" t="s">
        <v>4550</v>
      </c>
      <c r="E2255" s="121" t="s">
        <v>211</v>
      </c>
      <c r="F2255" s="121"/>
      <c r="G2255" s="121">
        <v>1</v>
      </c>
      <c r="H2255" s="148">
        <v>579</v>
      </c>
      <c r="I2255" s="191">
        <v>0.25</v>
      </c>
      <c r="J2255" s="187">
        <f t="shared" si="70"/>
        <v>434.25</v>
      </c>
    </row>
    <row r="2256" spans="1:10" ht="15.75">
      <c r="A2256" s="53">
        <f t="shared" si="71"/>
        <v>2252</v>
      </c>
      <c r="B2256" s="121" t="s">
        <v>204</v>
      </c>
      <c r="C2256" s="121" t="s">
        <v>4551</v>
      </c>
      <c r="D2256" s="121" t="s">
        <v>4552</v>
      </c>
      <c r="E2256" s="121" t="s">
        <v>211</v>
      </c>
      <c r="F2256" s="121"/>
      <c r="G2256" s="121">
        <v>1</v>
      </c>
      <c r="H2256" s="148">
        <v>781</v>
      </c>
      <c r="I2256" s="191">
        <v>0.25</v>
      </c>
      <c r="J2256" s="187">
        <f t="shared" si="70"/>
        <v>585.75</v>
      </c>
    </row>
    <row r="2257" spans="1:10" ht="15.75">
      <c r="A2257" s="53">
        <f t="shared" si="71"/>
        <v>2253</v>
      </c>
      <c r="B2257" s="121" t="s">
        <v>204</v>
      </c>
      <c r="C2257" s="121" t="s">
        <v>4553</v>
      </c>
      <c r="D2257" s="121" t="s">
        <v>4554</v>
      </c>
      <c r="E2257" s="121" t="s">
        <v>211</v>
      </c>
      <c r="F2257" s="121"/>
      <c r="G2257" s="121">
        <v>1</v>
      </c>
      <c r="H2257" s="148">
        <v>791</v>
      </c>
      <c r="I2257" s="191">
        <v>0.25</v>
      </c>
      <c r="J2257" s="187">
        <f t="shared" si="70"/>
        <v>593.25</v>
      </c>
    </row>
    <row r="2258" spans="1:10" ht="15.75">
      <c r="A2258" s="53">
        <f t="shared" si="71"/>
        <v>2254</v>
      </c>
      <c r="B2258" s="121" t="s">
        <v>204</v>
      </c>
      <c r="C2258" s="121" t="s">
        <v>4555</v>
      </c>
      <c r="D2258" s="121" t="s">
        <v>4556</v>
      </c>
      <c r="E2258" s="121" t="s">
        <v>211</v>
      </c>
      <c r="F2258" s="121"/>
      <c r="G2258" s="121">
        <v>1</v>
      </c>
      <c r="H2258" s="148">
        <v>680</v>
      </c>
      <c r="I2258" s="191">
        <v>0.25</v>
      </c>
      <c r="J2258" s="187">
        <f t="shared" si="70"/>
        <v>510</v>
      </c>
    </row>
    <row r="2259" spans="1:10" ht="15.75">
      <c r="A2259" s="53">
        <f t="shared" si="71"/>
        <v>2255</v>
      </c>
      <c r="B2259" s="121" t="s">
        <v>204</v>
      </c>
      <c r="C2259" s="121" t="s">
        <v>4557</v>
      </c>
      <c r="D2259" s="121" t="s">
        <v>4558</v>
      </c>
      <c r="E2259" s="121" t="s">
        <v>211</v>
      </c>
      <c r="F2259" s="121"/>
      <c r="G2259" s="121">
        <v>1</v>
      </c>
      <c r="H2259" s="148">
        <v>690</v>
      </c>
      <c r="I2259" s="191">
        <v>0.25</v>
      </c>
      <c r="J2259" s="187">
        <f t="shared" si="70"/>
        <v>517.5</v>
      </c>
    </row>
    <row r="2260" spans="1:10" ht="15.75">
      <c r="A2260" s="53">
        <f t="shared" si="71"/>
        <v>2256</v>
      </c>
      <c r="B2260" s="121" t="s">
        <v>204</v>
      </c>
      <c r="C2260" s="121" t="s">
        <v>4559</v>
      </c>
      <c r="D2260" s="121" t="s">
        <v>4560</v>
      </c>
      <c r="E2260" s="121" t="s">
        <v>211</v>
      </c>
      <c r="F2260" s="121"/>
      <c r="G2260" s="121">
        <v>1</v>
      </c>
      <c r="H2260" s="148">
        <v>520</v>
      </c>
      <c r="I2260" s="191">
        <v>0.25</v>
      </c>
      <c r="J2260" s="187">
        <f t="shared" si="70"/>
        <v>390</v>
      </c>
    </row>
    <row r="2261" spans="1:10" ht="15.75">
      <c r="A2261" s="53">
        <f t="shared" si="71"/>
        <v>2257</v>
      </c>
      <c r="B2261" s="121" t="s">
        <v>204</v>
      </c>
      <c r="C2261" s="121" t="s">
        <v>4561</v>
      </c>
      <c r="D2261" s="121" t="s">
        <v>4562</v>
      </c>
      <c r="E2261" s="121" t="s">
        <v>211</v>
      </c>
      <c r="F2261" s="121"/>
      <c r="G2261" s="121">
        <v>1</v>
      </c>
      <c r="H2261" s="148">
        <v>722</v>
      </c>
      <c r="I2261" s="191">
        <v>0.25</v>
      </c>
      <c r="J2261" s="187">
        <f t="shared" si="70"/>
        <v>541.5</v>
      </c>
    </row>
    <row r="2262" spans="1:10" ht="15.75">
      <c r="A2262" s="53">
        <f t="shared" si="71"/>
        <v>2258</v>
      </c>
      <c r="B2262" s="121" t="s">
        <v>204</v>
      </c>
      <c r="C2262" s="121" t="s">
        <v>4563</v>
      </c>
      <c r="D2262" s="121" t="s">
        <v>4564</v>
      </c>
      <c r="E2262" s="121" t="s">
        <v>211</v>
      </c>
      <c r="F2262" s="121"/>
      <c r="G2262" s="121">
        <v>1</v>
      </c>
      <c r="H2262" s="148">
        <v>732</v>
      </c>
      <c r="I2262" s="191">
        <v>0.25</v>
      </c>
      <c r="J2262" s="187">
        <f t="shared" si="70"/>
        <v>549</v>
      </c>
    </row>
    <row r="2263" spans="1:10" ht="15.75">
      <c r="A2263" s="53">
        <f t="shared" si="71"/>
        <v>2259</v>
      </c>
      <c r="B2263" s="121" t="s">
        <v>204</v>
      </c>
      <c r="C2263" s="121" t="s">
        <v>4565</v>
      </c>
      <c r="D2263" s="121" t="s">
        <v>4566</v>
      </c>
      <c r="E2263" s="121" t="s">
        <v>211</v>
      </c>
      <c r="F2263" s="121"/>
      <c r="G2263" s="121">
        <v>1</v>
      </c>
      <c r="H2263" s="148">
        <v>621</v>
      </c>
      <c r="I2263" s="191">
        <v>0.25</v>
      </c>
      <c r="J2263" s="187">
        <f t="shared" si="70"/>
        <v>465.75</v>
      </c>
    </row>
    <row r="2264" spans="1:10" ht="15.75">
      <c r="A2264" s="53">
        <f t="shared" si="71"/>
        <v>2260</v>
      </c>
      <c r="B2264" s="121" t="s">
        <v>204</v>
      </c>
      <c r="C2264" s="121" t="s">
        <v>4567</v>
      </c>
      <c r="D2264" s="121" t="s">
        <v>4568</v>
      </c>
      <c r="E2264" s="121" t="s">
        <v>211</v>
      </c>
      <c r="F2264" s="121"/>
      <c r="G2264" s="121">
        <v>1</v>
      </c>
      <c r="H2264" s="148">
        <v>631</v>
      </c>
      <c r="I2264" s="191">
        <v>0.25</v>
      </c>
      <c r="J2264" s="187">
        <f t="shared" si="70"/>
        <v>473.25</v>
      </c>
    </row>
    <row r="2265" spans="1:10" ht="15.75">
      <c r="A2265" s="53">
        <f t="shared" si="71"/>
        <v>2261</v>
      </c>
      <c r="B2265" s="121" t="s">
        <v>204</v>
      </c>
      <c r="C2265" s="121" t="s">
        <v>4569</v>
      </c>
      <c r="D2265" s="121" t="s">
        <v>4570</v>
      </c>
      <c r="E2265" s="121" t="s">
        <v>211</v>
      </c>
      <c r="F2265" s="121"/>
      <c r="G2265" s="121">
        <v>1</v>
      </c>
      <c r="H2265" s="148">
        <v>551</v>
      </c>
      <c r="I2265" s="191">
        <v>0.25</v>
      </c>
      <c r="J2265" s="187">
        <f t="shared" si="70"/>
        <v>413.25</v>
      </c>
    </row>
    <row r="2266" spans="1:10" ht="15.75">
      <c r="A2266" s="53">
        <f t="shared" si="71"/>
        <v>2262</v>
      </c>
      <c r="B2266" s="121" t="s">
        <v>204</v>
      </c>
      <c r="C2266" s="121" t="s">
        <v>4571</v>
      </c>
      <c r="D2266" s="121" t="s">
        <v>4572</v>
      </c>
      <c r="E2266" s="121" t="s">
        <v>211</v>
      </c>
      <c r="F2266" s="121"/>
      <c r="G2266" s="121">
        <v>1</v>
      </c>
      <c r="H2266" s="148">
        <v>757</v>
      </c>
      <c r="I2266" s="191">
        <v>0.25</v>
      </c>
      <c r="J2266" s="187">
        <f t="shared" si="70"/>
        <v>567.75</v>
      </c>
    </row>
    <row r="2267" spans="1:10" ht="15.75">
      <c r="A2267" s="53">
        <f t="shared" si="71"/>
        <v>2263</v>
      </c>
      <c r="B2267" s="121" t="s">
        <v>204</v>
      </c>
      <c r="C2267" s="121" t="s">
        <v>4573</v>
      </c>
      <c r="D2267" s="121" t="s">
        <v>4574</v>
      </c>
      <c r="E2267" s="121" t="s">
        <v>211</v>
      </c>
      <c r="F2267" s="121"/>
      <c r="G2267" s="121">
        <v>1</v>
      </c>
      <c r="H2267" s="148">
        <v>767</v>
      </c>
      <c r="I2267" s="191">
        <v>0.25</v>
      </c>
      <c r="J2267" s="187">
        <f t="shared" si="70"/>
        <v>575.25</v>
      </c>
    </row>
    <row r="2268" spans="1:10" ht="15.75">
      <c r="A2268" s="53">
        <f t="shared" si="71"/>
        <v>2264</v>
      </c>
      <c r="B2268" s="121" t="s">
        <v>204</v>
      </c>
      <c r="C2268" s="121" t="s">
        <v>4575</v>
      </c>
      <c r="D2268" s="121" t="s">
        <v>4576</v>
      </c>
      <c r="E2268" s="121" t="s">
        <v>211</v>
      </c>
      <c r="F2268" s="121"/>
      <c r="G2268" s="121">
        <v>1</v>
      </c>
      <c r="H2268" s="148">
        <v>654</v>
      </c>
      <c r="I2268" s="191">
        <v>0.25</v>
      </c>
      <c r="J2268" s="187">
        <f t="shared" si="70"/>
        <v>490.5</v>
      </c>
    </row>
    <row r="2269" spans="1:10" ht="15.75">
      <c r="A2269" s="53">
        <f t="shared" si="71"/>
        <v>2265</v>
      </c>
      <c r="B2269" s="121" t="s">
        <v>204</v>
      </c>
      <c r="C2269" s="121" t="s">
        <v>4577</v>
      </c>
      <c r="D2269" s="121" t="s">
        <v>4578</v>
      </c>
      <c r="E2269" s="121" t="s">
        <v>211</v>
      </c>
      <c r="F2269" s="121"/>
      <c r="G2269" s="121">
        <v>1</v>
      </c>
      <c r="H2269" s="148">
        <v>664</v>
      </c>
      <c r="I2269" s="191">
        <v>0.25</v>
      </c>
      <c r="J2269" s="187">
        <f t="shared" si="70"/>
        <v>498</v>
      </c>
    </row>
    <row r="2270" spans="1:10" ht="15.75">
      <c r="A2270" s="53">
        <f t="shared" si="71"/>
        <v>2266</v>
      </c>
      <c r="B2270" s="121" t="s">
        <v>204</v>
      </c>
      <c r="C2270" s="121" t="s">
        <v>4579</v>
      </c>
      <c r="D2270" s="121" t="s">
        <v>4580</v>
      </c>
      <c r="E2270" s="121" t="s">
        <v>211</v>
      </c>
      <c r="F2270" s="121"/>
      <c r="G2270" s="121">
        <v>1</v>
      </c>
      <c r="H2270" s="148">
        <v>694</v>
      </c>
      <c r="I2270" s="191">
        <v>0.25</v>
      </c>
      <c r="J2270" s="187">
        <f t="shared" si="70"/>
        <v>520.5</v>
      </c>
    </row>
    <row r="2271" spans="1:10" ht="15.75">
      <c r="A2271" s="53">
        <f t="shared" si="71"/>
        <v>2267</v>
      </c>
      <c r="B2271" s="121" t="s">
        <v>204</v>
      </c>
      <c r="C2271" s="121" t="s">
        <v>4581</v>
      </c>
      <c r="D2271" s="121" t="s">
        <v>4582</v>
      </c>
      <c r="E2271" s="121" t="s">
        <v>211</v>
      </c>
      <c r="F2271" s="121"/>
      <c r="G2271" s="121">
        <v>1</v>
      </c>
      <c r="H2271" s="148">
        <v>896</v>
      </c>
      <c r="I2271" s="191">
        <v>0.25</v>
      </c>
      <c r="J2271" s="187">
        <f t="shared" si="70"/>
        <v>672</v>
      </c>
    </row>
    <row r="2272" spans="1:10" ht="15.75">
      <c r="A2272" s="53">
        <f t="shared" si="71"/>
        <v>2268</v>
      </c>
      <c r="B2272" s="121" t="s">
        <v>204</v>
      </c>
      <c r="C2272" s="121" t="s">
        <v>4583</v>
      </c>
      <c r="D2272" s="121" t="s">
        <v>4584</v>
      </c>
      <c r="E2272" s="121" t="s">
        <v>211</v>
      </c>
      <c r="F2272" s="121"/>
      <c r="G2272" s="121">
        <v>1</v>
      </c>
      <c r="H2272" s="148">
        <v>906</v>
      </c>
      <c r="I2272" s="191">
        <v>0.25</v>
      </c>
      <c r="J2272" s="187">
        <f t="shared" si="70"/>
        <v>679.5</v>
      </c>
    </row>
    <row r="2273" spans="1:10" ht="15.75">
      <c r="A2273" s="53">
        <f t="shared" si="71"/>
        <v>2269</v>
      </c>
      <c r="B2273" s="121" t="s">
        <v>204</v>
      </c>
      <c r="C2273" s="121" t="s">
        <v>4585</v>
      </c>
      <c r="D2273" s="121" t="s">
        <v>4586</v>
      </c>
      <c r="E2273" s="121" t="s">
        <v>211</v>
      </c>
      <c r="F2273" s="121"/>
      <c r="G2273" s="121">
        <v>1</v>
      </c>
      <c r="H2273" s="148">
        <v>795</v>
      </c>
      <c r="I2273" s="191">
        <v>0.25</v>
      </c>
      <c r="J2273" s="187">
        <f t="shared" si="70"/>
        <v>596.25</v>
      </c>
    </row>
    <row r="2274" spans="1:10" ht="15.75">
      <c r="A2274" s="53">
        <f t="shared" si="71"/>
        <v>2270</v>
      </c>
      <c r="B2274" s="121" t="s">
        <v>204</v>
      </c>
      <c r="C2274" s="121" t="s">
        <v>4587</v>
      </c>
      <c r="D2274" s="121" t="s">
        <v>4588</v>
      </c>
      <c r="E2274" s="121" t="s">
        <v>211</v>
      </c>
      <c r="F2274" s="121"/>
      <c r="G2274" s="121">
        <v>1</v>
      </c>
      <c r="H2274" s="148">
        <v>805</v>
      </c>
      <c r="I2274" s="191">
        <v>0.25</v>
      </c>
      <c r="J2274" s="187">
        <f t="shared" si="70"/>
        <v>603.75</v>
      </c>
    </row>
    <row r="2275" spans="1:10" ht="15.75">
      <c r="A2275" s="53">
        <f t="shared" si="71"/>
        <v>2271</v>
      </c>
      <c r="B2275" s="121" t="s">
        <v>204</v>
      </c>
      <c r="C2275" s="121" t="s">
        <v>4589</v>
      </c>
      <c r="D2275" s="121" t="s">
        <v>4590</v>
      </c>
      <c r="E2275" s="121" t="s">
        <v>211</v>
      </c>
      <c r="F2275" s="121"/>
      <c r="G2275" s="121">
        <v>1</v>
      </c>
      <c r="H2275" s="148">
        <v>752</v>
      </c>
      <c r="I2275" s="191">
        <v>0.25</v>
      </c>
      <c r="J2275" s="187">
        <f t="shared" si="70"/>
        <v>564</v>
      </c>
    </row>
    <row r="2276" spans="1:10" ht="15.75">
      <c r="A2276" s="53">
        <f t="shared" si="71"/>
        <v>2272</v>
      </c>
      <c r="B2276" s="121" t="s">
        <v>204</v>
      </c>
      <c r="C2276" s="121" t="s">
        <v>4591</v>
      </c>
      <c r="D2276" s="121" t="s">
        <v>4592</v>
      </c>
      <c r="E2276" s="121" t="s">
        <v>211</v>
      </c>
      <c r="F2276" s="121"/>
      <c r="G2276" s="121">
        <v>1</v>
      </c>
      <c r="H2276" s="148">
        <v>954</v>
      </c>
      <c r="I2276" s="191">
        <v>0.25</v>
      </c>
      <c r="J2276" s="187">
        <f t="shared" si="70"/>
        <v>715.5</v>
      </c>
    </row>
    <row r="2277" spans="1:10" ht="15.75">
      <c r="A2277" s="53">
        <f t="shared" si="71"/>
        <v>2273</v>
      </c>
      <c r="B2277" s="121" t="s">
        <v>204</v>
      </c>
      <c r="C2277" s="121" t="s">
        <v>4593</v>
      </c>
      <c r="D2277" s="121" t="s">
        <v>4594</v>
      </c>
      <c r="E2277" s="121" t="s">
        <v>211</v>
      </c>
      <c r="F2277" s="121"/>
      <c r="G2277" s="121">
        <v>1</v>
      </c>
      <c r="H2277" s="148">
        <v>965</v>
      </c>
      <c r="I2277" s="191">
        <v>0.25</v>
      </c>
      <c r="J2277" s="187">
        <f t="shared" si="70"/>
        <v>723.75</v>
      </c>
    </row>
    <row r="2278" spans="1:10" ht="15.75">
      <c r="A2278" s="53">
        <f t="shared" si="71"/>
        <v>2274</v>
      </c>
      <c r="B2278" s="121" t="s">
        <v>204</v>
      </c>
      <c r="C2278" s="121" t="s">
        <v>4595</v>
      </c>
      <c r="D2278" s="121" t="s">
        <v>4596</v>
      </c>
      <c r="E2278" s="121" t="s">
        <v>211</v>
      </c>
      <c r="F2278" s="121"/>
      <c r="G2278" s="121">
        <v>1</v>
      </c>
      <c r="H2278" s="148">
        <v>853</v>
      </c>
      <c r="I2278" s="191">
        <v>0.25</v>
      </c>
      <c r="J2278" s="187">
        <f t="shared" si="70"/>
        <v>639.75</v>
      </c>
    </row>
    <row r="2279" spans="1:10" ht="15.75">
      <c r="A2279" s="53">
        <f t="shared" si="71"/>
        <v>2275</v>
      </c>
      <c r="B2279" s="121" t="s">
        <v>204</v>
      </c>
      <c r="C2279" s="121" t="s">
        <v>4597</v>
      </c>
      <c r="D2279" s="121" t="s">
        <v>4598</v>
      </c>
      <c r="E2279" s="121" t="s">
        <v>211</v>
      </c>
      <c r="F2279" s="121"/>
      <c r="G2279" s="121">
        <v>1</v>
      </c>
      <c r="H2279" s="148">
        <v>864</v>
      </c>
      <c r="I2279" s="191">
        <v>0.25</v>
      </c>
      <c r="J2279" s="187">
        <f t="shared" si="70"/>
        <v>648</v>
      </c>
    </row>
    <row r="2280" spans="1:10" ht="15.75">
      <c r="A2280" s="53">
        <f t="shared" si="71"/>
        <v>2276</v>
      </c>
      <c r="B2280" s="121" t="s">
        <v>204</v>
      </c>
      <c r="C2280" s="121" t="s">
        <v>4599</v>
      </c>
      <c r="D2280" s="121" t="s">
        <v>4600</v>
      </c>
      <c r="E2280" s="121" t="s">
        <v>211</v>
      </c>
      <c r="F2280" s="121"/>
      <c r="G2280" s="121">
        <v>1</v>
      </c>
      <c r="H2280" s="148">
        <v>752</v>
      </c>
      <c r="I2280" s="191">
        <v>0.25</v>
      </c>
      <c r="J2280" s="187">
        <f t="shared" si="70"/>
        <v>564</v>
      </c>
    </row>
    <row r="2281" spans="1:10" ht="15.75">
      <c r="A2281" s="53">
        <f t="shared" si="71"/>
        <v>2277</v>
      </c>
      <c r="B2281" s="121" t="s">
        <v>204</v>
      </c>
      <c r="C2281" s="121" t="s">
        <v>4601</v>
      </c>
      <c r="D2281" s="121" t="s">
        <v>4602</v>
      </c>
      <c r="E2281" s="121" t="s">
        <v>211</v>
      </c>
      <c r="F2281" s="121"/>
      <c r="G2281" s="121">
        <v>1</v>
      </c>
      <c r="H2281" s="148">
        <v>954</v>
      </c>
      <c r="I2281" s="191">
        <v>0.25</v>
      </c>
      <c r="J2281" s="187">
        <f t="shared" si="70"/>
        <v>715.5</v>
      </c>
    </row>
    <row r="2282" spans="1:10" ht="15.75">
      <c r="A2282" s="53">
        <f t="shared" si="71"/>
        <v>2278</v>
      </c>
      <c r="B2282" s="121" t="s">
        <v>204</v>
      </c>
      <c r="C2282" s="121" t="s">
        <v>4603</v>
      </c>
      <c r="D2282" s="121" t="s">
        <v>4604</v>
      </c>
      <c r="E2282" s="121" t="s">
        <v>211</v>
      </c>
      <c r="F2282" s="121"/>
      <c r="G2282" s="121">
        <v>1</v>
      </c>
      <c r="H2282" s="148">
        <v>965</v>
      </c>
      <c r="I2282" s="191">
        <v>0.25</v>
      </c>
      <c r="J2282" s="187">
        <f t="shared" si="70"/>
        <v>723.75</v>
      </c>
    </row>
    <row r="2283" spans="1:10" ht="15.75">
      <c r="A2283" s="53">
        <f t="shared" si="71"/>
        <v>2279</v>
      </c>
      <c r="B2283" s="121" t="s">
        <v>204</v>
      </c>
      <c r="C2283" s="121" t="s">
        <v>4605</v>
      </c>
      <c r="D2283" s="121" t="s">
        <v>4606</v>
      </c>
      <c r="E2283" s="121" t="s">
        <v>211</v>
      </c>
      <c r="F2283" s="121"/>
      <c r="G2283" s="121">
        <v>1</v>
      </c>
      <c r="H2283" s="148">
        <v>853</v>
      </c>
      <c r="I2283" s="191">
        <v>0.25</v>
      </c>
      <c r="J2283" s="187">
        <f t="shared" si="70"/>
        <v>639.75</v>
      </c>
    </row>
    <row r="2284" spans="1:10" ht="15.75">
      <c r="A2284" s="53">
        <f t="shared" si="71"/>
        <v>2280</v>
      </c>
      <c r="B2284" s="121" t="s">
        <v>204</v>
      </c>
      <c r="C2284" s="121" t="s">
        <v>4607</v>
      </c>
      <c r="D2284" s="121" t="s">
        <v>4608</v>
      </c>
      <c r="E2284" s="121" t="s">
        <v>211</v>
      </c>
      <c r="F2284" s="121"/>
      <c r="G2284" s="121">
        <v>1</v>
      </c>
      <c r="H2284" s="148">
        <v>864</v>
      </c>
      <c r="I2284" s="191">
        <v>0.25</v>
      </c>
      <c r="J2284" s="187">
        <f t="shared" si="70"/>
        <v>648</v>
      </c>
    </row>
    <row r="2285" spans="1:10" ht="15.75">
      <c r="A2285" s="53">
        <f t="shared" si="71"/>
        <v>2281</v>
      </c>
      <c r="B2285" s="121" t="s">
        <v>204</v>
      </c>
      <c r="C2285" s="121" t="s">
        <v>4609</v>
      </c>
      <c r="D2285" s="121" t="s">
        <v>4610</v>
      </c>
      <c r="E2285" s="121" t="s">
        <v>211</v>
      </c>
      <c r="F2285" s="121"/>
      <c r="G2285" s="121">
        <v>1</v>
      </c>
      <c r="H2285" s="148">
        <v>633</v>
      </c>
      <c r="I2285" s="191">
        <v>0.25</v>
      </c>
      <c r="J2285" s="187">
        <f t="shared" si="70"/>
        <v>474.75</v>
      </c>
    </row>
    <row r="2286" spans="1:10" ht="15.75">
      <c r="A2286" s="53">
        <f t="shared" si="71"/>
        <v>2282</v>
      </c>
      <c r="B2286" s="121" t="s">
        <v>204</v>
      </c>
      <c r="C2286" s="121" t="s">
        <v>4611</v>
      </c>
      <c r="D2286" s="121" t="s">
        <v>4612</v>
      </c>
      <c r="E2286" s="121" t="s">
        <v>211</v>
      </c>
      <c r="F2286" s="121"/>
      <c r="G2286" s="121">
        <v>1</v>
      </c>
      <c r="H2286" s="148">
        <v>839</v>
      </c>
      <c r="I2286" s="191">
        <v>0.25</v>
      </c>
      <c r="J2286" s="187">
        <f t="shared" si="70"/>
        <v>629.25</v>
      </c>
    </row>
    <row r="2287" spans="1:10" ht="30">
      <c r="A2287" s="53">
        <f t="shared" si="71"/>
        <v>2283</v>
      </c>
      <c r="B2287" s="121" t="s">
        <v>204</v>
      </c>
      <c r="C2287" s="121" t="s">
        <v>4613</v>
      </c>
      <c r="D2287" s="121" t="s">
        <v>4614</v>
      </c>
      <c r="E2287" s="121" t="s">
        <v>211</v>
      </c>
      <c r="F2287" s="121"/>
      <c r="G2287" s="121">
        <v>1</v>
      </c>
      <c r="H2287" s="148">
        <v>850</v>
      </c>
      <c r="I2287" s="191">
        <v>0.25</v>
      </c>
      <c r="J2287" s="187">
        <f t="shared" si="70"/>
        <v>637.5</v>
      </c>
    </row>
    <row r="2288" spans="1:10" ht="15.75">
      <c r="A2288" s="53">
        <f t="shared" si="71"/>
        <v>2284</v>
      </c>
      <c r="B2288" s="121" t="s">
        <v>204</v>
      </c>
      <c r="C2288" s="121" t="s">
        <v>4615</v>
      </c>
      <c r="D2288" s="121" t="s">
        <v>4616</v>
      </c>
      <c r="E2288" s="121" t="s">
        <v>211</v>
      </c>
      <c r="F2288" s="121"/>
      <c r="G2288" s="121">
        <v>1</v>
      </c>
      <c r="H2288" s="148">
        <v>736</v>
      </c>
      <c r="I2288" s="191">
        <v>0.25</v>
      </c>
      <c r="J2288" s="187">
        <f t="shared" si="70"/>
        <v>552</v>
      </c>
    </row>
    <row r="2289" spans="1:10" ht="30">
      <c r="A2289" s="53">
        <f t="shared" si="71"/>
        <v>2285</v>
      </c>
      <c r="B2289" s="121" t="s">
        <v>204</v>
      </c>
      <c r="C2289" s="121" t="s">
        <v>4617</v>
      </c>
      <c r="D2289" s="121" t="s">
        <v>4618</v>
      </c>
      <c r="E2289" s="121" t="s">
        <v>211</v>
      </c>
      <c r="F2289" s="121"/>
      <c r="G2289" s="121">
        <v>1</v>
      </c>
      <c r="H2289" s="148">
        <v>747</v>
      </c>
      <c r="I2289" s="191">
        <v>0.25</v>
      </c>
      <c r="J2289" s="187">
        <f t="shared" si="70"/>
        <v>560.25</v>
      </c>
    </row>
    <row r="2290" spans="1:10" ht="15.75">
      <c r="A2290" s="53">
        <f t="shared" si="71"/>
        <v>2286</v>
      </c>
      <c r="B2290" s="121" t="s">
        <v>204</v>
      </c>
      <c r="C2290" s="121" t="s">
        <v>4619</v>
      </c>
      <c r="D2290" s="121" t="s">
        <v>4620</v>
      </c>
      <c r="E2290" s="121" t="s">
        <v>211</v>
      </c>
      <c r="F2290" s="121"/>
      <c r="G2290" s="121">
        <v>1</v>
      </c>
      <c r="H2290" s="148">
        <v>752</v>
      </c>
      <c r="I2290" s="191">
        <v>0.25</v>
      </c>
      <c r="J2290" s="187">
        <f t="shared" si="70"/>
        <v>564</v>
      </c>
    </row>
    <row r="2291" spans="1:10" ht="15.75">
      <c r="A2291" s="53">
        <f t="shared" si="71"/>
        <v>2287</v>
      </c>
      <c r="B2291" s="121" t="s">
        <v>204</v>
      </c>
      <c r="C2291" s="121" t="s">
        <v>4621</v>
      </c>
      <c r="D2291" s="121" t="s">
        <v>4622</v>
      </c>
      <c r="E2291" s="121" t="s">
        <v>211</v>
      </c>
      <c r="F2291" s="121"/>
      <c r="G2291" s="121">
        <v>1</v>
      </c>
      <c r="H2291" s="148">
        <v>954</v>
      </c>
      <c r="I2291" s="191">
        <v>0.25</v>
      </c>
      <c r="J2291" s="187">
        <f t="shared" si="70"/>
        <v>715.5</v>
      </c>
    </row>
    <row r="2292" spans="1:10" ht="30">
      <c r="A2292" s="53">
        <f t="shared" si="71"/>
        <v>2288</v>
      </c>
      <c r="B2292" s="121" t="s">
        <v>204</v>
      </c>
      <c r="C2292" s="121" t="s">
        <v>4623</v>
      </c>
      <c r="D2292" s="121" t="s">
        <v>4624</v>
      </c>
      <c r="E2292" s="121" t="s">
        <v>211</v>
      </c>
      <c r="F2292" s="121"/>
      <c r="G2292" s="121">
        <v>1</v>
      </c>
      <c r="H2292" s="148">
        <v>965</v>
      </c>
      <c r="I2292" s="191">
        <v>0.25</v>
      </c>
      <c r="J2292" s="187">
        <f t="shared" si="70"/>
        <v>723.75</v>
      </c>
    </row>
    <row r="2293" spans="1:10" ht="15.75">
      <c r="A2293" s="53">
        <f t="shared" si="71"/>
        <v>2289</v>
      </c>
      <c r="B2293" s="121" t="s">
        <v>204</v>
      </c>
      <c r="C2293" s="121" t="s">
        <v>4625</v>
      </c>
      <c r="D2293" s="121" t="s">
        <v>4626</v>
      </c>
      <c r="E2293" s="121" t="s">
        <v>211</v>
      </c>
      <c r="F2293" s="121"/>
      <c r="G2293" s="121">
        <v>1</v>
      </c>
      <c r="H2293" s="148">
        <v>853</v>
      </c>
      <c r="I2293" s="191">
        <v>0.25</v>
      </c>
      <c r="J2293" s="187">
        <f t="shared" si="70"/>
        <v>639.75</v>
      </c>
    </row>
    <row r="2294" spans="1:10" ht="15.75">
      <c r="A2294" s="53">
        <f t="shared" si="71"/>
        <v>2290</v>
      </c>
      <c r="B2294" s="121" t="s">
        <v>204</v>
      </c>
      <c r="C2294" s="121" t="s">
        <v>4627</v>
      </c>
      <c r="D2294" s="121" t="s">
        <v>4628</v>
      </c>
      <c r="E2294" s="121" t="s">
        <v>211</v>
      </c>
      <c r="F2294" s="121"/>
      <c r="G2294" s="121">
        <v>1</v>
      </c>
      <c r="H2294" s="148">
        <v>864</v>
      </c>
      <c r="I2294" s="191">
        <v>0.25</v>
      </c>
      <c r="J2294" s="187">
        <f t="shared" si="70"/>
        <v>648</v>
      </c>
    </row>
    <row r="2295" spans="1:10" ht="15.75">
      <c r="A2295" s="53">
        <f t="shared" si="71"/>
        <v>2291</v>
      </c>
      <c r="B2295" s="121" t="s">
        <v>204</v>
      </c>
      <c r="C2295" s="121" t="s">
        <v>4629</v>
      </c>
      <c r="D2295" s="121" t="s">
        <v>4630</v>
      </c>
      <c r="E2295" s="121" t="s">
        <v>211</v>
      </c>
      <c r="F2295" s="121"/>
      <c r="G2295" s="121">
        <v>1</v>
      </c>
      <c r="H2295" s="148">
        <v>581</v>
      </c>
      <c r="I2295" s="191">
        <v>0.25</v>
      </c>
      <c r="J2295" s="187">
        <f t="shared" si="70"/>
        <v>435.75</v>
      </c>
    </row>
    <row r="2296" spans="1:10" ht="15.75">
      <c r="A2296" s="53">
        <f t="shared" si="71"/>
        <v>2292</v>
      </c>
      <c r="B2296" s="121" t="s">
        <v>204</v>
      </c>
      <c r="C2296" s="121" t="s">
        <v>4631</v>
      </c>
      <c r="D2296" s="121" t="s">
        <v>4632</v>
      </c>
      <c r="E2296" s="121" t="s">
        <v>211</v>
      </c>
      <c r="F2296" s="121"/>
      <c r="G2296" s="121">
        <v>1</v>
      </c>
      <c r="H2296" s="148">
        <v>783</v>
      </c>
      <c r="I2296" s="191">
        <v>0.25</v>
      </c>
      <c r="J2296" s="187">
        <f t="shared" si="70"/>
        <v>587.25</v>
      </c>
    </row>
    <row r="2297" spans="1:10" ht="30">
      <c r="A2297" s="53">
        <f t="shared" si="71"/>
        <v>2293</v>
      </c>
      <c r="B2297" s="121" t="s">
        <v>204</v>
      </c>
      <c r="C2297" s="121" t="s">
        <v>4633</v>
      </c>
      <c r="D2297" s="121" t="s">
        <v>4634</v>
      </c>
      <c r="E2297" s="121" t="s">
        <v>211</v>
      </c>
      <c r="F2297" s="121"/>
      <c r="G2297" s="121">
        <v>1</v>
      </c>
      <c r="H2297" s="148">
        <v>793</v>
      </c>
      <c r="I2297" s="191">
        <v>0.25</v>
      </c>
      <c r="J2297" s="187">
        <f t="shared" si="70"/>
        <v>594.75</v>
      </c>
    </row>
    <row r="2298" spans="1:10" ht="15.75">
      <c r="A2298" s="53">
        <f t="shared" si="71"/>
        <v>2294</v>
      </c>
      <c r="B2298" s="121" t="s">
        <v>204</v>
      </c>
      <c r="C2298" s="121" t="s">
        <v>4635</v>
      </c>
      <c r="D2298" s="121" t="s">
        <v>4636</v>
      </c>
      <c r="E2298" s="121" t="s">
        <v>211</v>
      </c>
      <c r="F2298" s="121"/>
      <c r="G2298" s="121">
        <v>1</v>
      </c>
      <c r="H2298" s="148">
        <v>682</v>
      </c>
      <c r="I2298" s="191">
        <v>0.25</v>
      </c>
      <c r="J2298" s="187">
        <f t="shared" si="70"/>
        <v>511.5</v>
      </c>
    </row>
    <row r="2299" spans="1:10" ht="15.75">
      <c r="A2299" s="53">
        <f t="shared" si="71"/>
        <v>2295</v>
      </c>
      <c r="B2299" s="121" t="s">
        <v>204</v>
      </c>
      <c r="C2299" s="121" t="s">
        <v>4637</v>
      </c>
      <c r="D2299" s="121" t="s">
        <v>4638</v>
      </c>
      <c r="E2299" s="121" t="s">
        <v>211</v>
      </c>
      <c r="F2299" s="121"/>
      <c r="G2299" s="121">
        <v>1</v>
      </c>
      <c r="H2299" s="148">
        <v>692</v>
      </c>
      <c r="I2299" s="191">
        <v>0.25</v>
      </c>
      <c r="J2299" s="187">
        <f t="shared" si="70"/>
        <v>519</v>
      </c>
    </row>
    <row r="2300" spans="1:10" ht="15.75">
      <c r="A2300" s="53">
        <f t="shared" si="71"/>
        <v>2296</v>
      </c>
      <c r="B2300" s="121" t="s">
        <v>204</v>
      </c>
      <c r="C2300" s="121" t="s">
        <v>4639</v>
      </c>
      <c r="D2300" s="121" t="s">
        <v>4640</v>
      </c>
      <c r="E2300" s="121" t="s">
        <v>211</v>
      </c>
      <c r="F2300" s="121"/>
      <c r="G2300" s="121">
        <v>1</v>
      </c>
      <c r="H2300" s="148">
        <v>613</v>
      </c>
      <c r="I2300" s="191">
        <v>0.25</v>
      </c>
      <c r="J2300" s="187">
        <f t="shared" si="70"/>
        <v>459.75</v>
      </c>
    </row>
    <row r="2301" spans="1:10" ht="15.75">
      <c r="A2301" s="53">
        <f t="shared" si="71"/>
        <v>2297</v>
      </c>
      <c r="B2301" s="121" t="s">
        <v>204</v>
      </c>
      <c r="C2301" s="121" t="s">
        <v>4641</v>
      </c>
      <c r="D2301" s="121" t="s">
        <v>4642</v>
      </c>
      <c r="E2301" s="121" t="s">
        <v>211</v>
      </c>
      <c r="F2301" s="121"/>
      <c r="G2301" s="121">
        <v>1</v>
      </c>
      <c r="H2301" s="148">
        <v>819</v>
      </c>
      <c r="I2301" s="191">
        <v>0.25</v>
      </c>
      <c r="J2301" s="187">
        <f t="shared" si="70"/>
        <v>614.25</v>
      </c>
    </row>
    <row r="2302" spans="1:10" ht="15.75">
      <c r="A2302" s="53">
        <f t="shared" si="71"/>
        <v>2298</v>
      </c>
      <c r="B2302" s="121" t="s">
        <v>204</v>
      </c>
      <c r="C2302" s="121" t="s">
        <v>4643</v>
      </c>
      <c r="D2302" s="121" t="s">
        <v>4644</v>
      </c>
      <c r="E2302" s="121" t="s">
        <v>211</v>
      </c>
      <c r="F2302" s="121"/>
      <c r="G2302" s="121">
        <v>1</v>
      </c>
      <c r="H2302" s="148">
        <v>829</v>
      </c>
      <c r="I2302" s="191">
        <v>0.25</v>
      </c>
      <c r="J2302" s="187">
        <f t="shared" si="70"/>
        <v>621.75</v>
      </c>
    </row>
    <row r="2303" spans="1:10" ht="15.75">
      <c r="A2303" s="53">
        <f t="shared" si="71"/>
        <v>2299</v>
      </c>
      <c r="B2303" s="121" t="s">
        <v>204</v>
      </c>
      <c r="C2303" s="121" t="s">
        <v>4645</v>
      </c>
      <c r="D2303" s="121" t="s">
        <v>4646</v>
      </c>
      <c r="E2303" s="121" t="s">
        <v>211</v>
      </c>
      <c r="F2303" s="121"/>
      <c r="G2303" s="121">
        <v>1</v>
      </c>
      <c r="H2303" s="148">
        <v>716</v>
      </c>
      <c r="I2303" s="191">
        <v>0.25</v>
      </c>
      <c r="J2303" s="187">
        <f t="shared" si="70"/>
        <v>537</v>
      </c>
    </row>
    <row r="2304" spans="1:10" ht="15.75">
      <c r="A2304" s="53">
        <f t="shared" si="71"/>
        <v>2300</v>
      </c>
      <c r="B2304" s="121" t="s">
        <v>204</v>
      </c>
      <c r="C2304" s="121" t="s">
        <v>4647</v>
      </c>
      <c r="D2304" s="121" t="s">
        <v>4648</v>
      </c>
      <c r="E2304" s="121" t="s">
        <v>211</v>
      </c>
      <c r="F2304" s="121"/>
      <c r="G2304" s="121">
        <v>1</v>
      </c>
      <c r="H2304" s="148">
        <v>726</v>
      </c>
      <c r="I2304" s="191">
        <v>0.25</v>
      </c>
      <c r="J2304" s="187">
        <f t="shared" si="70"/>
        <v>544.5</v>
      </c>
    </row>
    <row r="2305" spans="1:10" ht="15.75">
      <c r="A2305" s="53">
        <f t="shared" si="71"/>
        <v>2301</v>
      </c>
      <c r="B2305" s="143" t="s">
        <v>204</v>
      </c>
      <c r="C2305" s="143" t="s">
        <v>4649</v>
      </c>
      <c r="D2305" s="121" t="s">
        <v>4650</v>
      </c>
      <c r="E2305" s="121" t="s">
        <v>211</v>
      </c>
      <c r="F2305" s="121"/>
      <c r="G2305" s="121">
        <v>1</v>
      </c>
      <c r="H2305" s="148">
        <v>670</v>
      </c>
      <c r="I2305" s="191">
        <v>0.25</v>
      </c>
      <c r="J2305" s="187">
        <f t="shared" si="70"/>
        <v>502.5</v>
      </c>
    </row>
    <row r="2306" spans="1:10" ht="15.75">
      <c r="A2306" s="53">
        <f t="shared" si="71"/>
        <v>2302</v>
      </c>
      <c r="B2306" s="143" t="s">
        <v>204</v>
      </c>
      <c r="C2306" s="143" t="s">
        <v>4651</v>
      </c>
      <c r="D2306" s="121" t="s">
        <v>4652</v>
      </c>
      <c r="E2306" s="121" t="s">
        <v>211</v>
      </c>
      <c r="F2306" s="121"/>
      <c r="G2306" s="121">
        <v>1</v>
      </c>
      <c r="H2306" s="148">
        <v>783</v>
      </c>
      <c r="I2306" s="191">
        <v>0.25</v>
      </c>
      <c r="J2306" s="187">
        <f t="shared" ref="J2306:J2369" si="72">H2306*(1-I2306)</f>
        <v>587.25</v>
      </c>
    </row>
    <row r="2307" spans="1:10" ht="15.75">
      <c r="A2307" s="53">
        <f t="shared" si="71"/>
        <v>2303</v>
      </c>
      <c r="B2307" s="143" t="s">
        <v>204</v>
      </c>
      <c r="C2307" s="143" t="s">
        <v>4653</v>
      </c>
      <c r="D2307" s="121" t="s">
        <v>4654</v>
      </c>
      <c r="E2307" s="121" t="s">
        <v>211</v>
      </c>
      <c r="F2307" s="121"/>
      <c r="G2307" s="121">
        <v>1</v>
      </c>
      <c r="H2307" s="148">
        <v>795</v>
      </c>
      <c r="I2307" s="191">
        <v>0.25</v>
      </c>
      <c r="J2307" s="187">
        <f t="shared" si="72"/>
        <v>596.25</v>
      </c>
    </row>
    <row r="2308" spans="1:10" ht="15.75">
      <c r="A2308" s="53">
        <f t="shared" si="71"/>
        <v>2304</v>
      </c>
      <c r="B2308" s="143" t="s">
        <v>204</v>
      </c>
      <c r="C2308" s="143" t="s">
        <v>4655</v>
      </c>
      <c r="D2308" s="121" t="s">
        <v>4656</v>
      </c>
      <c r="E2308" s="121" t="s">
        <v>211</v>
      </c>
      <c r="F2308" s="121"/>
      <c r="G2308" s="121">
        <v>1</v>
      </c>
      <c r="H2308" s="148">
        <v>643</v>
      </c>
      <c r="I2308" s="191">
        <v>0.25</v>
      </c>
      <c r="J2308" s="187">
        <f t="shared" si="72"/>
        <v>482.25</v>
      </c>
    </row>
    <row r="2309" spans="1:10" ht="15.75">
      <c r="A2309" s="53">
        <f t="shared" si="71"/>
        <v>2305</v>
      </c>
      <c r="B2309" s="143" t="s">
        <v>204</v>
      </c>
      <c r="C2309" s="143" t="s">
        <v>4657</v>
      </c>
      <c r="D2309" s="121" t="s">
        <v>4658</v>
      </c>
      <c r="E2309" s="121" t="s">
        <v>211</v>
      </c>
      <c r="F2309" s="121"/>
      <c r="G2309" s="121">
        <v>1</v>
      </c>
      <c r="H2309" s="148">
        <v>758</v>
      </c>
      <c r="I2309" s="191">
        <v>0.25</v>
      </c>
      <c r="J2309" s="187">
        <f t="shared" si="72"/>
        <v>568.5</v>
      </c>
    </row>
    <row r="2310" spans="1:10" ht="15.75">
      <c r="A2310" s="53">
        <f t="shared" si="71"/>
        <v>2306</v>
      </c>
      <c r="B2310" s="143" t="s">
        <v>204</v>
      </c>
      <c r="C2310" s="143" t="s">
        <v>4659</v>
      </c>
      <c r="D2310" s="121" t="s">
        <v>4660</v>
      </c>
      <c r="E2310" s="121" t="s">
        <v>211</v>
      </c>
      <c r="F2310" s="121"/>
      <c r="G2310" s="121">
        <v>1</v>
      </c>
      <c r="H2310" s="148">
        <v>768</v>
      </c>
      <c r="I2310" s="191">
        <v>0.25</v>
      </c>
      <c r="J2310" s="187">
        <f t="shared" si="72"/>
        <v>576</v>
      </c>
    </row>
    <row r="2311" spans="1:10" ht="15.75">
      <c r="A2311" s="53">
        <f t="shared" ref="A2311:A2374" si="73">A2310+1</f>
        <v>2307</v>
      </c>
      <c r="B2311" s="143" t="s">
        <v>204</v>
      </c>
      <c r="C2311" s="143" t="s">
        <v>4661</v>
      </c>
      <c r="D2311" s="121" t="s">
        <v>4662</v>
      </c>
      <c r="E2311" s="121" t="s">
        <v>211</v>
      </c>
      <c r="F2311" s="121"/>
      <c r="G2311" s="121">
        <v>1</v>
      </c>
      <c r="H2311" s="148">
        <v>643</v>
      </c>
      <c r="I2311" s="191">
        <v>0.25</v>
      </c>
      <c r="J2311" s="187">
        <f t="shared" si="72"/>
        <v>482.25</v>
      </c>
    </row>
    <row r="2312" spans="1:10" ht="15.75">
      <c r="A2312" s="53">
        <f t="shared" si="73"/>
        <v>2308</v>
      </c>
      <c r="B2312" s="143" t="s">
        <v>204</v>
      </c>
      <c r="C2312" s="143" t="s">
        <v>4663</v>
      </c>
      <c r="D2312" s="121" t="s">
        <v>4664</v>
      </c>
      <c r="E2312" s="121" t="s">
        <v>211</v>
      </c>
      <c r="F2312" s="121"/>
      <c r="G2312" s="121">
        <v>1</v>
      </c>
      <c r="H2312" s="148">
        <v>758</v>
      </c>
      <c r="I2312" s="191">
        <v>0.25</v>
      </c>
      <c r="J2312" s="187">
        <f t="shared" si="72"/>
        <v>568.5</v>
      </c>
    </row>
    <row r="2313" spans="1:10" ht="15.75">
      <c r="A2313" s="53">
        <f t="shared" si="73"/>
        <v>2309</v>
      </c>
      <c r="B2313" s="143" t="s">
        <v>204</v>
      </c>
      <c r="C2313" s="143" t="s">
        <v>4665</v>
      </c>
      <c r="D2313" s="121" t="s">
        <v>4666</v>
      </c>
      <c r="E2313" s="121" t="s">
        <v>211</v>
      </c>
      <c r="F2313" s="121"/>
      <c r="G2313" s="121">
        <v>1</v>
      </c>
      <c r="H2313" s="148">
        <v>768</v>
      </c>
      <c r="I2313" s="191">
        <v>0.25</v>
      </c>
      <c r="J2313" s="187">
        <f t="shared" si="72"/>
        <v>576</v>
      </c>
    </row>
    <row r="2314" spans="1:10" ht="15.75">
      <c r="A2314" s="53">
        <f t="shared" si="73"/>
        <v>2310</v>
      </c>
      <c r="B2314" s="143" t="s">
        <v>204</v>
      </c>
      <c r="C2314" s="143" t="s">
        <v>4667</v>
      </c>
      <c r="D2314" s="121" t="s">
        <v>4668</v>
      </c>
      <c r="E2314" s="121" t="s">
        <v>211</v>
      </c>
      <c r="F2314" s="121"/>
      <c r="G2314" s="121">
        <v>1</v>
      </c>
      <c r="H2314" s="148">
        <v>608</v>
      </c>
      <c r="I2314" s="191">
        <v>0.25</v>
      </c>
      <c r="J2314" s="187">
        <f t="shared" si="72"/>
        <v>456</v>
      </c>
    </row>
    <row r="2315" spans="1:10" ht="15.75">
      <c r="A2315" s="53">
        <f t="shared" si="73"/>
        <v>2311</v>
      </c>
      <c r="B2315" s="143" t="s">
        <v>204</v>
      </c>
      <c r="C2315" s="143" t="s">
        <v>4669</v>
      </c>
      <c r="D2315" s="121" t="s">
        <v>4670</v>
      </c>
      <c r="E2315" s="121" t="s">
        <v>211</v>
      </c>
      <c r="F2315" s="121"/>
      <c r="G2315" s="121">
        <v>1</v>
      </c>
      <c r="H2315" s="148">
        <v>722</v>
      </c>
      <c r="I2315" s="191">
        <v>0.25</v>
      </c>
      <c r="J2315" s="187">
        <f t="shared" si="72"/>
        <v>541.5</v>
      </c>
    </row>
    <row r="2316" spans="1:10" ht="15.75">
      <c r="A2316" s="53">
        <f t="shared" si="73"/>
        <v>2312</v>
      </c>
      <c r="B2316" s="143" t="s">
        <v>204</v>
      </c>
      <c r="C2316" s="143" t="s">
        <v>4671</v>
      </c>
      <c r="D2316" s="121" t="s">
        <v>4672</v>
      </c>
      <c r="E2316" s="121" t="s">
        <v>211</v>
      </c>
      <c r="F2316" s="121"/>
      <c r="G2316" s="121">
        <v>1</v>
      </c>
      <c r="H2316" s="148">
        <v>732</v>
      </c>
      <c r="I2316" s="191">
        <v>0.25</v>
      </c>
      <c r="J2316" s="187">
        <f t="shared" si="72"/>
        <v>549</v>
      </c>
    </row>
    <row r="2317" spans="1:10" ht="15.75">
      <c r="A2317" s="53">
        <f t="shared" si="73"/>
        <v>2313</v>
      </c>
      <c r="B2317" s="143" t="s">
        <v>204</v>
      </c>
      <c r="C2317" s="143" t="s">
        <v>4673</v>
      </c>
      <c r="D2317" s="121" t="s">
        <v>4674</v>
      </c>
      <c r="E2317" s="121" t="s">
        <v>211</v>
      </c>
      <c r="F2317" s="121"/>
      <c r="G2317" s="121">
        <v>1</v>
      </c>
      <c r="H2317" s="148">
        <v>670</v>
      </c>
      <c r="I2317" s="191">
        <v>0.25</v>
      </c>
      <c r="J2317" s="187">
        <f t="shared" si="72"/>
        <v>502.5</v>
      </c>
    </row>
    <row r="2318" spans="1:10" ht="15.75">
      <c r="A2318" s="53">
        <f t="shared" si="73"/>
        <v>2314</v>
      </c>
      <c r="B2318" s="143" t="s">
        <v>204</v>
      </c>
      <c r="C2318" s="143" t="s">
        <v>4675</v>
      </c>
      <c r="D2318" s="121" t="s">
        <v>4676</v>
      </c>
      <c r="E2318" s="121" t="s">
        <v>211</v>
      </c>
      <c r="F2318" s="121"/>
      <c r="G2318" s="121">
        <v>1</v>
      </c>
      <c r="H2318" s="148">
        <v>783</v>
      </c>
      <c r="I2318" s="191">
        <v>0.25</v>
      </c>
      <c r="J2318" s="187">
        <f t="shared" si="72"/>
        <v>587.25</v>
      </c>
    </row>
    <row r="2319" spans="1:10" ht="15.75">
      <c r="A2319" s="53">
        <f t="shared" si="73"/>
        <v>2315</v>
      </c>
      <c r="B2319" s="143" t="s">
        <v>204</v>
      </c>
      <c r="C2319" s="143" t="s">
        <v>4677</v>
      </c>
      <c r="D2319" s="121" t="s">
        <v>4678</v>
      </c>
      <c r="E2319" s="121" t="s">
        <v>211</v>
      </c>
      <c r="F2319" s="121"/>
      <c r="G2319" s="121">
        <v>1</v>
      </c>
      <c r="H2319" s="148">
        <v>795</v>
      </c>
      <c r="I2319" s="191">
        <v>0.25</v>
      </c>
      <c r="J2319" s="187">
        <f t="shared" si="72"/>
        <v>596.25</v>
      </c>
    </row>
    <row r="2320" spans="1:10" ht="15.75">
      <c r="A2320" s="53">
        <f t="shared" si="73"/>
        <v>2316</v>
      </c>
      <c r="B2320" s="143" t="s">
        <v>204</v>
      </c>
      <c r="C2320" s="143" t="s">
        <v>4679</v>
      </c>
      <c r="D2320" s="121" t="s">
        <v>4680</v>
      </c>
      <c r="E2320" s="121" t="s">
        <v>211</v>
      </c>
      <c r="F2320" s="121"/>
      <c r="G2320" s="121">
        <v>1</v>
      </c>
      <c r="H2320" s="148">
        <v>574</v>
      </c>
      <c r="I2320" s="191">
        <v>0.25</v>
      </c>
      <c r="J2320" s="187">
        <f t="shared" si="72"/>
        <v>430.5</v>
      </c>
    </row>
    <row r="2321" spans="1:10" ht="15.75">
      <c r="A2321" s="53">
        <f t="shared" si="73"/>
        <v>2317</v>
      </c>
      <c r="B2321" s="143" t="s">
        <v>204</v>
      </c>
      <c r="C2321" s="143" t="s">
        <v>4681</v>
      </c>
      <c r="D2321" s="121" t="s">
        <v>4682</v>
      </c>
      <c r="E2321" s="121" t="s">
        <v>211</v>
      </c>
      <c r="F2321" s="121"/>
      <c r="G2321" s="121">
        <v>1</v>
      </c>
      <c r="H2321" s="148">
        <v>689</v>
      </c>
      <c r="I2321" s="191">
        <v>0.25</v>
      </c>
      <c r="J2321" s="187">
        <f t="shared" si="72"/>
        <v>516.75</v>
      </c>
    </row>
    <row r="2322" spans="1:10" ht="15.75">
      <c r="A2322" s="53">
        <f t="shared" si="73"/>
        <v>2318</v>
      </c>
      <c r="B2322" s="143" t="s">
        <v>204</v>
      </c>
      <c r="C2322" s="143" t="s">
        <v>4683</v>
      </c>
      <c r="D2322" s="121" t="s">
        <v>4684</v>
      </c>
      <c r="E2322" s="121" t="s">
        <v>211</v>
      </c>
      <c r="F2322" s="121"/>
      <c r="G2322" s="121">
        <v>1</v>
      </c>
      <c r="H2322" s="148">
        <v>700</v>
      </c>
      <c r="I2322" s="191">
        <v>0.25</v>
      </c>
      <c r="J2322" s="187">
        <f t="shared" si="72"/>
        <v>525</v>
      </c>
    </row>
    <row r="2323" spans="1:10" ht="15.75">
      <c r="A2323" s="53">
        <f t="shared" si="73"/>
        <v>2319</v>
      </c>
      <c r="B2323" s="143" t="s">
        <v>204</v>
      </c>
      <c r="C2323" s="143" t="s">
        <v>4685</v>
      </c>
      <c r="D2323" s="121" t="s">
        <v>4686</v>
      </c>
      <c r="E2323" s="121" t="s">
        <v>211</v>
      </c>
      <c r="F2323" s="121"/>
      <c r="G2323" s="121">
        <v>1</v>
      </c>
      <c r="H2323" s="148">
        <v>188</v>
      </c>
      <c r="I2323" s="191">
        <v>0.25</v>
      </c>
      <c r="J2323" s="187">
        <f t="shared" si="72"/>
        <v>141</v>
      </c>
    </row>
    <row r="2324" spans="1:10" ht="15.75">
      <c r="A2324" s="53">
        <f t="shared" si="73"/>
        <v>2320</v>
      </c>
      <c r="B2324" s="143" t="s">
        <v>204</v>
      </c>
      <c r="C2324" s="143" t="s">
        <v>4687</v>
      </c>
      <c r="D2324" s="121" t="s">
        <v>4688</v>
      </c>
      <c r="E2324" s="121" t="s">
        <v>211</v>
      </c>
      <c r="F2324" s="121"/>
      <c r="G2324" s="121">
        <v>1</v>
      </c>
      <c r="H2324" s="148">
        <v>258</v>
      </c>
      <c r="I2324" s="191">
        <v>0.25</v>
      </c>
      <c r="J2324" s="187">
        <f t="shared" si="72"/>
        <v>193.5</v>
      </c>
    </row>
    <row r="2325" spans="1:10" ht="15.75">
      <c r="A2325" s="53">
        <f t="shared" si="73"/>
        <v>2321</v>
      </c>
      <c r="B2325" s="143" t="s">
        <v>204</v>
      </c>
      <c r="C2325" s="143" t="s">
        <v>4689</v>
      </c>
      <c r="D2325" s="121" t="s">
        <v>4690</v>
      </c>
      <c r="E2325" s="121" t="s">
        <v>211</v>
      </c>
      <c r="F2325" s="121"/>
      <c r="G2325" s="121">
        <v>1</v>
      </c>
      <c r="H2325" s="148">
        <v>242</v>
      </c>
      <c r="I2325" s="191">
        <v>0.25</v>
      </c>
      <c r="J2325" s="187">
        <f t="shared" si="72"/>
        <v>181.5</v>
      </c>
    </row>
    <row r="2326" spans="1:10" ht="15.75">
      <c r="A2326" s="53">
        <f t="shared" si="73"/>
        <v>2322</v>
      </c>
      <c r="B2326" s="143" t="s">
        <v>204</v>
      </c>
      <c r="C2326" s="143" t="s">
        <v>4691</v>
      </c>
      <c r="D2326" s="121" t="s">
        <v>4692</v>
      </c>
      <c r="E2326" s="121" t="s">
        <v>211</v>
      </c>
      <c r="F2326" s="121"/>
      <c r="G2326" s="121">
        <v>1</v>
      </c>
      <c r="H2326" s="148">
        <v>173</v>
      </c>
      <c r="I2326" s="191">
        <v>0.25</v>
      </c>
      <c r="J2326" s="187">
        <f t="shared" si="72"/>
        <v>129.75</v>
      </c>
    </row>
    <row r="2327" spans="1:10" ht="15.75">
      <c r="A2327" s="53">
        <f t="shared" si="73"/>
        <v>2323</v>
      </c>
      <c r="B2327" s="143" t="s">
        <v>204</v>
      </c>
      <c r="C2327" s="143" t="s">
        <v>4693</v>
      </c>
      <c r="D2327" s="121" t="s">
        <v>4694</v>
      </c>
      <c r="E2327" s="121" t="s">
        <v>211</v>
      </c>
      <c r="F2327" s="121"/>
      <c r="G2327" s="121">
        <v>1</v>
      </c>
      <c r="H2327" s="148">
        <v>191</v>
      </c>
      <c r="I2327" s="191">
        <v>0.25</v>
      </c>
      <c r="J2327" s="187">
        <f t="shared" si="72"/>
        <v>143.25</v>
      </c>
    </row>
    <row r="2328" spans="1:10" ht="15.75">
      <c r="A2328" s="53">
        <f t="shared" si="73"/>
        <v>2324</v>
      </c>
      <c r="B2328" s="143" t="s">
        <v>204</v>
      </c>
      <c r="C2328" s="143" t="s">
        <v>4695</v>
      </c>
      <c r="D2328" s="121" t="s">
        <v>4696</v>
      </c>
      <c r="E2328" s="121" t="s">
        <v>211</v>
      </c>
      <c r="F2328" s="121"/>
      <c r="G2328" s="121">
        <v>1</v>
      </c>
      <c r="H2328" s="148">
        <v>261</v>
      </c>
      <c r="I2328" s="191">
        <v>0.25</v>
      </c>
      <c r="J2328" s="187">
        <f t="shared" si="72"/>
        <v>195.75</v>
      </c>
    </row>
    <row r="2329" spans="1:10" ht="15.75">
      <c r="A2329" s="53">
        <f t="shared" si="73"/>
        <v>2325</v>
      </c>
      <c r="B2329" s="143" t="s">
        <v>204</v>
      </c>
      <c r="C2329" s="143" t="s">
        <v>4697</v>
      </c>
      <c r="D2329" s="121" t="s">
        <v>4698</v>
      </c>
      <c r="E2329" s="121" t="s">
        <v>211</v>
      </c>
      <c r="F2329" s="121"/>
      <c r="G2329" s="121">
        <v>1</v>
      </c>
      <c r="H2329" s="148">
        <v>283</v>
      </c>
      <c r="I2329" s="191">
        <v>0.25</v>
      </c>
      <c r="J2329" s="187">
        <f t="shared" si="72"/>
        <v>212.25</v>
      </c>
    </row>
    <row r="2330" spans="1:10" ht="15.75">
      <c r="A2330" s="53">
        <f t="shared" si="73"/>
        <v>2326</v>
      </c>
      <c r="B2330" s="143" t="s">
        <v>204</v>
      </c>
      <c r="C2330" s="143" t="s">
        <v>4699</v>
      </c>
      <c r="D2330" s="121" t="s">
        <v>4700</v>
      </c>
      <c r="E2330" s="121" t="s">
        <v>211</v>
      </c>
      <c r="F2330" s="121"/>
      <c r="G2330" s="121">
        <v>1</v>
      </c>
      <c r="H2330" s="148">
        <v>245</v>
      </c>
      <c r="I2330" s="191">
        <v>0.25</v>
      </c>
      <c r="J2330" s="187">
        <f t="shared" si="72"/>
        <v>183.75</v>
      </c>
    </row>
    <row r="2331" spans="1:10" ht="15.75">
      <c r="A2331" s="53">
        <f t="shared" si="73"/>
        <v>2327</v>
      </c>
      <c r="B2331" s="143" t="s">
        <v>204</v>
      </c>
      <c r="C2331" s="143" t="s">
        <v>4701</v>
      </c>
      <c r="D2331" s="121" t="s">
        <v>4702</v>
      </c>
      <c r="E2331" s="121" t="s">
        <v>211</v>
      </c>
      <c r="F2331" s="121"/>
      <c r="G2331" s="121">
        <v>1</v>
      </c>
      <c r="H2331" s="148">
        <v>265</v>
      </c>
      <c r="I2331" s="191">
        <v>0.25</v>
      </c>
      <c r="J2331" s="187">
        <f t="shared" si="72"/>
        <v>198.75</v>
      </c>
    </row>
    <row r="2332" spans="1:10" ht="15.75">
      <c r="A2332" s="53">
        <f t="shared" si="73"/>
        <v>2328</v>
      </c>
      <c r="B2332" s="143" t="s">
        <v>204</v>
      </c>
      <c r="C2332" s="143" t="s">
        <v>4703</v>
      </c>
      <c r="D2332" s="121" t="s">
        <v>4704</v>
      </c>
      <c r="E2332" s="121" t="s">
        <v>211</v>
      </c>
      <c r="F2332" s="121"/>
      <c r="G2332" s="121">
        <v>1</v>
      </c>
      <c r="H2332" s="148">
        <v>238</v>
      </c>
      <c r="I2332" s="191">
        <v>0.25</v>
      </c>
      <c r="J2332" s="187">
        <f t="shared" si="72"/>
        <v>178.5</v>
      </c>
    </row>
    <row r="2333" spans="1:10" ht="15.75">
      <c r="A2333" s="53">
        <f t="shared" si="73"/>
        <v>2329</v>
      </c>
      <c r="B2333" s="143" t="s">
        <v>204</v>
      </c>
      <c r="C2333" s="143" t="s">
        <v>4705</v>
      </c>
      <c r="D2333" s="121" t="s">
        <v>4706</v>
      </c>
      <c r="E2333" s="121" t="s">
        <v>211</v>
      </c>
      <c r="F2333" s="121"/>
      <c r="G2333" s="121">
        <v>1</v>
      </c>
      <c r="H2333" s="148">
        <v>346</v>
      </c>
      <c r="I2333" s="191">
        <v>0.25</v>
      </c>
      <c r="J2333" s="187">
        <f t="shared" si="72"/>
        <v>259.5</v>
      </c>
    </row>
    <row r="2334" spans="1:10" ht="15.75">
      <c r="A2334" s="53">
        <f t="shared" si="73"/>
        <v>2330</v>
      </c>
      <c r="B2334" s="143" t="s">
        <v>204</v>
      </c>
      <c r="C2334" s="143" t="s">
        <v>4707</v>
      </c>
      <c r="D2334" s="121" t="s">
        <v>4708</v>
      </c>
      <c r="E2334" s="121" t="s">
        <v>211</v>
      </c>
      <c r="F2334" s="121"/>
      <c r="G2334" s="121">
        <v>1</v>
      </c>
      <c r="H2334" s="148">
        <v>238</v>
      </c>
      <c r="I2334" s="191">
        <v>0.25</v>
      </c>
      <c r="J2334" s="187">
        <f t="shared" si="72"/>
        <v>178.5</v>
      </c>
    </row>
    <row r="2335" spans="1:10" ht="15.75">
      <c r="A2335" s="53">
        <f t="shared" si="73"/>
        <v>2331</v>
      </c>
      <c r="B2335" s="143" t="s">
        <v>204</v>
      </c>
      <c r="C2335" s="143" t="s">
        <v>4709</v>
      </c>
      <c r="D2335" s="121" t="s">
        <v>4710</v>
      </c>
      <c r="E2335" s="121" t="s">
        <v>211</v>
      </c>
      <c r="F2335" s="121"/>
      <c r="G2335" s="121">
        <v>1</v>
      </c>
      <c r="H2335" s="148">
        <v>346</v>
      </c>
      <c r="I2335" s="191">
        <v>0.25</v>
      </c>
      <c r="J2335" s="187">
        <f t="shared" si="72"/>
        <v>259.5</v>
      </c>
    </row>
    <row r="2336" spans="1:10" ht="15.75">
      <c r="A2336" s="53">
        <f t="shared" si="73"/>
        <v>2332</v>
      </c>
      <c r="B2336" s="143" t="s">
        <v>204</v>
      </c>
      <c r="C2336" s="143" t="s">
        <v>4711</v>
      </c>
      <c r="D2336" s="121" t="s">
        <v>4712</v>
      </c>
      <c r="E2336" s="121" t="s">
        <v>211</v>
      </c>
      <c r="F2336" s="121"/>
      <c r="G2336" s="121">
        <v>1</v>
      </c>
      <c r="H2336" s="148">
        <v>295</v>
      </c>
      <c r="I2336" s="191">
        <v>0.25</v>
      </c>
      <c r="J2336" s="187">
        <f t="shared" si="72"/>
        <v>221.25</v>
      </c>
    </row>
    <row r="2337" spans="1:10" ht="15.75">
      <c r="A2337" s="53">
        <f t="shared" si="73"/>
        <v>2333</v>
      </c>
      <c r="B2337" s="143" t="s">
        <v>204</v>
      </c>
      <c r="C2337" s="143" t="s">
        <v>4713</v>
      </c>
      <c r="D2337" s="121" t="s">
        <v>4714</v>
      </c>
      <c r="E2337" s="121" t="s">
        <v>211</v>
      </c>
      <c r="F2337" s="121"/>
      <c r="G2337" s="121">
        <v>1</v>
      </c>
      <c r="H2337" s="148">
        <v>404</v>
      </c>
      <c r="I2337" s="191">
        <v>0.25</v>
      </c>
      <c r="J2337" s="187">
        <f t="shared" si="72"/>
        <v>303</v>
      </c>
    </row>
    <row r="2338" spans="1:10" ht="15.75">
      <c r="A2338" s="53">
        <f t="shared" si="73"/>
        <v>2334</v>
      </c>
      <c r="B2338" s="143" t="s">
        <v>204</v>
      </c>
      <c r="C2338" s="143" t="s">
        <v>4715</v>
      </c>
      <c r="D2338" s="121" t="s">
        <v>4716</v>
      </c>
      <c r="E2338" s="121" t="s">
        <v>211</v>
      </c>
      <c r="F2338" s="121"/>
      <c r="G2338" s="121">
        <v>1</v>
      </c>
      <c r="H2338" s="148">
        <v>295</v>
      </c>
      <c r="I2338" s="191">
        <v>0.25</v>
      </c>
      <c r="J2338" s="187">
        <f t="shared" si="72"/>
        <v>221.25</v>
      </c>
    </row>
    <row r="2339" spans="1:10" ht="15.75">
      <c r="A2339" s="53">
        <f t="shared" si="73"/>
        <v>2335</v>
      </c>
      <c r="B2339" s="143" t="s">
        <v>204</v>
      </c>
      <c r="C2339" s="143" t="s">
        <v>4717</v>
      </c>
      <c r="D2339" s="121" t="s">
        <v>4718</v>
      </c>
      <c r="E2339" s="121" t="s">
        <v>211</v>
      </c>
      <c r="F2339" s="121"/>
      <c r="G2339" s="121">
        <v>1</v>
      </c>
      <c r="H2339" s="148">
        <v>404</v>
      </c>
      <c r="I2339" s="191">
        <v>0.25</v>
      </c>
      <c r="J2339" s="187">
        <f t="shared" si="72"/>
        <v>303</v>
      </c>
    </row>
    <row r="2340" spans="1:10" ht="15.75">
      <c r="A2340" s="53">
        <f t="shared" si="73"/>
        <v>2336</v>
      </c>
      <c r="B2340" s="143" t="s">
        <v>204</v>
      </c>
      <c r="C2340" s="143" t="s">
        <v>4719</v>
      </c>
      <c r="D2340" s="121" t="s">
        <v>4720</v>
      </c>
      <c r="E2340" s="121" t="s">
        <v>211</v>
      </c>
      <c r="F2340" s="121"/>
      <c r="G2340" s="121">
        <v>1</v>
      </c>
      <c r="H2340" s="148">
        <v>686</v>
      </c>
      <c r="I2340" s="191">
        <v>0.25</v>
      </c>
      <c r="J2340" s="187">
        <f t="shared" si="72"/>
        <v>514.5</v>
      </c>
    </row>
    <row r="2341" spans="1:10" ht="15.75">
      <c r="A2341" s="53">
        <f t="shared" si="73"/>
        <v>2337</v>
      </c>
      <c r="B2341" s="143" t="s">
        <v>204</v>
      </c>
      <c r="C2341" s="143" t="s">
        <v>4721</v>
      </c>
      <c r="D2341" s="121" t="s">
        <v>4722</v>
      </c>
      <c r="E2341" s="121" t="s">
        <v>211</v>
      </c>
      <c r="F2341" s="121"/>
      <c r="G2341" s="121">
        <v>1</v>
      </c>
      <c r="H2341" s="148">
        <v>658</v>
      </c>
      <c r="I2341" s="191">
        <v>0.25</v>
      </c>
      <c r="J2341" s="187">
        <f t="shared" si="72"/>
        <v>493.5</v>
      </c>
    </row>
    <row r="2342" spans="1:10" ht="15.75">
      <c r="A2342" s="53">
        <f t="shared" si="73"/>
        <v>2338</v>
      </c>
      <c r="B2342" s="143" t="s">
        <v>204</v>
      </c>
      <c r="C2342" s="143" t="s">
        <v>4723</v>
      </c>
      <c r="D2342" s="121" t="s">
        <v>4724</v>
      </c>
      <c r="E2342" s="121" t="s">
        <v>211</v>
      </c>
      <c r="F2342" s="121"/>
      <c r="G2342" s="121">
        <v>1</v>
      </c>
      <c r="H2342" s="148">
        <v>658</v>
      </c>
      <c r="I2342" s="191">
        <v>0.25</v>
      </c>
      <c r="J2342" s="187">
        <f t="shared" si="72"/>
        <v>493.5</v>
      </c>
    </row>
    <row r="2343" spans="1:10" ht="15.75">
      <c r="A2343" s="53">
        <f t="shared" si="73"/>
        <v>2339</v>
      </c>
      <c r="B2343" s="143" t="s">
        <v>204</v>
      </c>
      <c r="C2343" s="143" t="s">
        <v>4725</v>
      </c>
      <c r="D2343" s="121" t="s">
        <v>4726</v>
      </c>
      <c r="E2343" s="121" t="s">
        <v>211</v>
      </c>
      <c r="F2343" s="121"/>
      <c r="G2343" s="121">
        <v>1</v>
      </c>
      <c r="H2343" s="148">
        <v>623</v>
      </c>
      <c r="I2343" s="191">
        <v>0.25</v>
      </c>
      <c r="J2343" s="187">
        <f t="shared" si="72"/>
        <v>467.25</v>
      </c>
    </row>
    <row r="2344" spans="1:10" ht="15.75">
      <c r="A2344" s="53">
        <f t="shared" si="73"/>
        <v>2340</v>
      </c>
      <c r="B2344" s="143" t="s">
        <v>204</v>
      </c>
      <c r="C2344" s="143" t="s">
        <v>4727</v>
      </c>
      <c r="D2344" s="121" t="s">
        <v>4728</v>
      </c>
      <c r="E2344" s="121" t="s">
        <v>211</v>
      </c>
      <c r="F2344" s="121"/>
      <c r="G2344" s="121">
        <v>1</v>
      </c>
      <c r="H2344" s="148">
        <v>738</v>
      </c>
      <c r="I2344" s="191">
        <v>0.25</v>
      </c>
      <c r="J2344" s="187">
        <f t="shared" si="72"/>
        <v>553.5</v>
      </c>
    </row>
    <row r="2345" spans="1:10" ht="15.75">
      <c r="A2345" s="53">
        <f t="shared" si="73"/>
        <v>2341</v>
      </c>
      <c r="B2345" s="143" t="s">
        <v>204</v>
      </c>
      <c r="C2345" s="143" t="s">
        <v>4729</v>
      </c>
      <c r="D2345" s="121" t="s">
        <v>4730</v>
      </c>
      <c r="E2345" s="121" t="s">
        <v>211</v>
      </c>
      <c r="F2345" s="121"/>
      <c r="G2345" s="121">
        <v>1</v>
      </c>
      <c r="H2345" s="148">
        <v>686</v>
      </c>
      <c r="I2345" s="191">
        <v>0.25</v>
      </c>
      <c r="J2345" s="187">
        <f t="shared" si="72"/>
        <v>514.5</v>
      </c>
    </row>
    <row r="2346" spans="1:10" ht="15.75">
      <c r="A2346" s="53">
        <f t="shared" si="73"/>
        <v>2342</v>
      </c>
      <c r="B2346" s="143" t="s">
        <v>204</v>
      </c>
      <c r="C2346" s="143" t="s">
        <v>4731</v>
      </c>
      <c r="D2346" s="121" t="s">
        <v>4732</v>
      </c>
      <c r="E2346" s="121" t="s">
        <v>211</v>
      </c>
      <c r="F2346" s="121"/>
      <c r="G2346" s="121">
        <v>1</v>
      </c>
      <c r="H2346" s="148">
        <v>588</v>
      </c>
      <c r="I2346" s="191">
        <v>0.25</v>
      </c>
      <c r="J2346" s="187">
        <f t="shared" si="72"/>
        <v>441</v>
      </c>
    </row>
    <row r="2347" spans="1:10" ht="15.75">
      <c r="A2347" s="53">
        <f t="shared" si="73"/>
        <v>2343</v>
      </c>
      <c r="B2347" s="143" t="s">
        <v>204</v>
      </c>
      <c r="C2347" s="143" t="s">
        <v>4733</v>
      </c>
      <c r="D2347" s="121" t="s">
        <v>4734</v>
      </c>
      <c r="E2347" s="121" t="s">
        <v>211</v>
      </c>
      <c r="F2347" s="121"/>
      <c r="G2347" s="121">
        <v>1</v>
      </c>
      <c r="H2347" s="148">
        <v>703</v>
      </c>
      <c r="I2347" s="191">
        <v>0.25</v>
      </c>
      <c r="J2347" s="187">
        <f t="shared" si="72"/>
        <v>527.25</v>
      </c>
    </row>
    <row r="2348" spans="1:10" ht="15.75">
      <c r="A2348" s="53">
        <f t="shared" si="73"/>
        <v>2344</v>
      </c>
      <c r="B2348" s="143" t="s">
        <v>204</v>
      </c>
      <c r="C2348" s="143" t="s">
        <v>4735</v>
      </c>
      <c r="D2348" s="121" t="s">
        <v>4736</v>
      </c>
      <c r="E2348" s="121" t="s">
        <v>211</v>
      </c>
      <c r="F2348" s="121"/>
      <c r="G2348" s="121">
        <v>1</v>
      </c>
      <c r="H2348" s="148">
        <v>686</v>
      </c>
      <c r="I2348" s="191">
        <v>0.25</v>
      </c>
      <c r="J2348" s="187">
        <f t="shared" si="72"/>
        <v>514.5</v>
      </c>
    </row>
    <row r="2349" spans="1:10" ht="15.75">
      <c r="A2349" s="53">
        <f t="shared" si="73"/>
        <v>2345</v>
      </c>
      <c r="B2349" s="143" t="s">
        <v>204</v>
      </c>
      <c r="C2349" s="143" t="s">
        <v>4737</v>
      </c>
      <c r="D2349" s="121" t="s">
        <v>4738</v>
      </c>
      <c r="E2349" s="121" t="s">
        <v>211</v>
      </c>
      <c r="F2349" s="121"/>
      <c r="G2349" s="121">
        <v>1</v>
      </c>
      <c r="H2349" s="148">
        <v>658</v>
      </c>
      <c r="I2349" s="191">
        <v>0.25</v>
      </c>
      <c r="J2349" s="187">
        <f t="shared" si="72"/>
        <v>493.5</v>
      </c>
    </row>
    <row r="2350" spans="1:10" ht="15.75">
      <c r="A2350" s="53">
        <f t="shared" si="73"/>
        <v>2346</v>
      </c>
      <c r="B2350" s="143" t="s">
        <v>204</v>
      </c>
      <c r="C2350" s="143" t="s">
        <v>4739</v>
      </c>
      <c r="D2350" s="121" t="s">
        <v>4740</v>
      </c>
      <c r="E2350" s="121" t="s">
        <v>211</v>
      </c>
      <c r="F2350" s="121"/>
      <c r="G2350" s="121">
        <v>1</v>
      </c>
      <c r="H2350" s="148">
        <v>773</v>
      </c>
      <c r="I2350" s="191">
        <v>0.25</v>
      </c>
      <c r="J2350" s="187">
        <f t="shared" si="72"/>
        <v>579.75</v>
      </c>
    </row>
    <row r="2351" spans="1:10" ht="15.75">
      <c r="A2351" s="53">
        <f t="shared" si="73"/>
        <v>2347</v>
      </c>
      <c r="B2351" s="143" t="s">
        <v>204</v>
      </c>
      <c r="C2351" s="143" t="s">
        <v>4741</v>
      </c>
      <c r="D2351" s="121" t="s">
        <v>4742</v>
      </c>
      <c r="E2351" s="121" t="s">
        <v>211</v>
      </c>
      <c r="F2351" s="121"/>
      <c r="G2351" s="121">
        <v>1</v>
      </c>
      <c r="H2351" s="148">
        <v>658</v>
      </c>
      <c r="I2351" s="191">
        <v>0.25</v>
      </c>
      <c r="J2351" s="187">
        <f t="shared" si="72"/>
        <v>493.5</v>
      </c>
    </row>
    <row r="2352" spans="1:10" ht="15.75">
      <c r="A2352" s="53">
        <f t="shared" si="73"/>
        <v>2348</v>
      </c>
      <c r="B2352" s="143" t="s">
        <v>204</v>
      </c>
      <c r="C2352" s="143" t="s">
        <v>4743</v>
      </c>
      <c r="D2352" s="121" t="s">
        <v>4744</v>
      </c>
      <c r="E2352" s="121" t="s">
        <v>211</v>
      </c>
      <c r="F2352" s="121"/>
      <c r="G2352" s="121">
        <v>1</v>
      </c>
      <c r="H2352" s="148">
        <v>773</v>
      </c>
      <c r="I2352" s="191">
        <v>0.25</v>
      </c>
      <c r="J2352" s="187">
        <f t="shared" si="72"/>
        <v>579.75</v>
      </c>
    </row>
    <row r="2353" spans="1:10" ht="15.75">
      <c r="A2353" s="53">
        <f t="shared" si="73"/>
        <v>2349</v>
      </c>
      <c r="B2353" s="143" t="s">
        <v>204</v>
      </c>
      <c r="C2353" s="143" t="s">
        <v>4745</v>
      </c>
      <c r="D2353" s="121" t="s">
        <v>4746</v>
      </c>
      <c r="E2353" s="121" t="s">
        <v>211</v>
      </c>
      <c r="F2353" s="121"/>
      <c r="G2353" s="121">
        <v>1</v>
      </c>
      <c r="H2353" s="148">
        <v>623</v>
      </c>
      <c r="I2353" s="191">
        <v>0.25</v>
      </c>
      <c r="J2353" s="187">
        <f t="shared" si="72"/>
        <v>467.25</v>
      </c>
    </row>
    <row r="2354" spans="1:10" ht="15.75">
      <c r="A2354" s="53">
        <f t="shared" si="73"/>
        <v>2350</v>
      </c>
      <c r="B2354" s="143" t="s">
        <v>204</v>
      </c>
      <c r="C2354" s="143" t="s">
        <v>4747</v>
      </c>
      <c r="D2354" s="121" t="s">
        <v>4748</v>
      </c>
      <c r="E2354" s="121" t="s">
        <v>211</v>
      </c>
      <c r="F2354" s="121"/>
      <c r="G2354" s="121">
        <v>1</v>
      </c>
      <c r="H2354" s="148">
        <v>738</v>
      </c>
      <c r="I2354" s="191">
        <v>0.25</v>
      </c>
      <c r="J2354" s="187">
        <f t="shared" si="72"/>
        <v>553.5</v>
      </c>
    </row>
    <row r="2355" spans="1:10" ht="15.75">
      <c r="A2355" s="53">
        <f t="shared" si="73"/>
        <v>2351</v>
      </c>
      <c r="B2355" s="143" t="s">
        <v>204</v>
      </c>
      <c r="C2355" s="143" t="s">
        <v>4749</v>
      </c>
      <c r="D2355" s="121" t="s">
        <v>4750</v>
      </c>
      <c r="E2355" s="121" t="s">
        <v>211</v>
      </c>
      <c r="F2355" s="121"/>
      <c r="G2355" s="121">
        <v>1</v>
      </c>
      <c r="H2355" s="148">
        <v>686</v>
      </c>
      <c r="I2355" s="191">
        <v>0.25</v>
      </c>
      <c r="J2355" s="187">
        <f t="shared" si="72"/>
        <v>514.5</v>
      </c>
    </row>
    <row r="2356" spans="1:10" ht="15.75">
      <c r="A2356" s="53">
        <f t="shared" si="73"/>
        <v>2352</v>
      </c>
      <c r="B2356" s="143" t="s">
        <v>204</v>
      </c>
      <c r="C2356" s="143" t="s">
        <v>4751</v>
      </c>
      <c r="D2356" s="121" t="s">
        <v>4752</v>
      </c>
      <c r="E2356" s="121" t="s">
        <v>211</v>
      </c>
      <c r="F2356" s="121"/>
      <c r="G2356" s="121">
        <v>1</v>
      </c>
      <c r="H2356" s="148">
        <v>588</v>
      </c>
      <c r="I2356" s="191">
        <v>0.25</v>
      </c>
      <c r="J2356" s="187">
        <f t="shared" si="72"/>
        <v>441</v>
      </c>
    </row>
    <row r="2357" spans="1:10" ht="15.75">
      <c r="A2357" s="53">
        <f t="shared" si="73"/>
        <v>2353</v>
      </c>
      <c r="B2357" s="143" t="s">
        <v>204</v>
      </c>
      <c r="C2357" s="143" t="s">
        <v>4753</v>
      </c>
      <c r="D2357" s="121" t="s">
        <v>4754</v>
      </c>
      <c r="E2357" s="121" t="s">
        <v>211</v>
      </c>
      <c r="F2357" s="121"/>
      <c r="G2357" s="121">
        <v>1</v>
      </c>
      <c r="H2357" s="148">
        <v>703</v>
      </c>
      <c r="I2357" s="191">
        <v>0.25</v>
      </c>
      <c r="J2357" s="187">
        <f t="shared" si="72"/>
        <v>527.25</v>
      </c>
    </row>
    <row r="2358" spans="1:10" ht="15.75">
      <c r="A2358" s="53">
        <f t="shared" si="73"/>
        <v>2354</v>
      </c>
      <c r="B2358" s="143" t="s">
        <v>204</v>
      </c>
      <c r="C2358" s="143" t="s">
        <v>4755</v>
      </c>
      <c r="D2358" s="121" t="s">
        <v>4756</v>
      </c>
      <c r="E2358" s="121" t="s">
        <v>211</v>
      </c>
      <c r="F2358" s="121"/>
      <c r="G2358" s="121">
        <v>1</v>
      </c>
      <c r="H2358" s="148">
        <v>236</v>
      </c>
      <c r="I2358" s="191">
        <v>0.25</v>
      </c>
      <c r="J2358" s="187">
        <f t="shared" si="72"/>
        <v>177</v>
      </c>
    </row>
    <row r="2359" spans="1:10" ht="15.75">
      <c r="A2359" s="53">
        <f t="shared" si="73"/>
        <v>2355</v>
      </c>
      <c r="B2359" s="143" t="s">
        <v>204</v>
      </c>
      <c r="C2359" s="143" t="s">
        <v>4757</v>
      </c>
      <c r="D2359" s="121" t="s">
        <v>4758</v>
      </c>
      <c r="E2359" s="121" t="s">
        <v>211</v>
      </c>
      <c r="F2359" s="121"/>
      <c r="G2359" s="121">
        <v>1</v>
      </c>
      <c r="H2359" s="148">
        <v>348</v>
      </c>
      <c r="I2359" s="191">
        <v>0.25</v>
      </c>
      <c r="J2359" s="187">
        <f t="shared" si="72"/>
        <v>261</v>
      </c>
    </row>
    <row r="2360" spans="1:10" ht="15.75">
      <c r="A2360" s="53">
        <f t="shared" si="73"/>
        <v>2356</v>
      </c>
      <c r="B2360" s="143" t="s">
        <v>204</v>
      </c>
      <c r="C2360" s="143" t="s">
        <v>4759</v>
      </c>
      <c r="D2360" s="121" t="s">
        <v>4760</v>
      </c>
      <c r="E2360" s="121" t="s">
        <v>211</v>
      </c>
      <c r="F2360" s="121"/>
      <c r="G2360" s="121">
        <v>1</v>
      </c>
      <c r="H2360" s="148">
        <v>320</v>
      </c>
      <c r="I2360" s="191">
        <v>0.25</v>
      </c>
      <c r="J2360" s="187">
        <f t="shared" si="72"/>
        <v>240</v>
      </c>
    </row>
    <row r="2361" spans="1:10" ht="15.75">
      <c r="A2361" s="53">
        <f t="shared" si="73"/>
        <v>2357</v>
      </c>
      <c r="B2361" s="143" t="s">
        <v>204</v>
      </c>
      <c r="C2361" s="143" t="s">
        <v>4761</v>
      </c>
      <c r="D2361" s="121" t="s">
        <v>4762</v>
      </c>
      <c r="E2361" s="121" t="s">
        <v>211</v>
      </c>
      <c r="F2361" s="121"/>
      <c r="G2361" s="121">
        <v>1</v>
      </c>
      <c r="H2361" s="148">
        <v>525</v>
      </c>
      <c r="I2361" s="191">
        <v>0.25</v>
      </c>
      <c r="J2361" s="187">
        <f t="shared" si="72"/>
        <v>393.75</v>
      </c>
    </row>
    <row r="2362" spans="1:10" ht="15.75">
      <c r="A2362" s="53">
        <f t="shared" si="73"/>
        <v>2358</v>
      </c>
      <c r="B2362" s="143" t="s">
        <v>204</v>
      </c>
      <c r="C2362" s="143" t="s">
        <v>4763</v>
      </c>
      <c r="D2362" s="121" t="s">
        <v>4764</v>
      </c>
      <c r="E2362" s="121" t="s">
        <v>211</v>
      </c>
      <c r="F2362" s="121"/>
      <c r="G2362" s="121">
        <v>1</v>
      </c>
      <c r="H2362" s="148">
        <v>635</v>
      </c>
      <c r="I2362" s="191">
        <v>0.25</v>
      </c>
      <c r="J2362" s="187">
        <f t="shared" si="72"/>
        <v>476.25</v>
      </c>
    </row>
    <row r="2363" spans="1:10" ht="15.75">
      <c r="A2363" s="53">
        <f t="shared" si="73"/>
        <v>2359</v>
      </c>
      <c r="B2363" s="143" t="s">
        <v>204</v>
      </c>
      <c r="C2363" s="143" t="s">
        <v>4765</v>
      </c>
      <c r="D2363" s="121" t="s">
        <v>4766</v>
      </c>
      <c r="E2363" s="121" t="s">
        <v>211</v>
      </c>
      <c r="F2363" s="121"/>
      <c r="G2363" s="121">
        <v>1</v>
      </c>
      <c r="H2363" s="148">
        <v>606</v>
      </c>
      <c r="I2363" s="191">
        <v>0.25</v>
      </c>
      <c r="J2363" s="187">
        <f t="shared" si="72"/>
        <v>454.5</v>
      </c>
    </row>
    <row r="2364" spans="1:10" ht="15.75">
      <c r="A2364" s="53">
        <f t="shared" si="73"/>
        <v>2360</v>
      </c>
      <c r="B2364" s="143" t="s">
        <v>204</v>
      </c>
      <c r="C2364" s="143" t="s">
        <v>4767</v>
      </c>
      <c r="D2364" s="121" t="s">
        <v>4768</v>
      </c>
      <c r="E2364" s="121" t="s">
        <v>211</v>
      </c>
      <c r="F2364" s="121"/>
      <c r="G2364" s="121">
        <v>1</v>
      </c>
      <c r="H2364" s="148">
        <v>591</v>
      </c>
      <c r="I2364" s="191">
        <v>0.25</v>
      </c>
      <c r="J2364" s="187">
        <f t="shared" si="72"/>
        <v>443.25</v>
      </c>
    </row>
    <row r="2365" spans="1:10" ht="15.75">
      <c r="A2365" s="53">
        <f t="shared" si="73"/>
        <v>2361</v>
      </c>
      <c r="B2365" s="143" t="s">
        <v>204</v>
      </c>
      <c r="C2365" s="143" t="s">
        <v>4769</v>
      </c>
      <c r="D2365" s="121" t="s">
        <v>4770</v>
      </c>
      <c r="E2365" s="121" t="s">
        <v>211</v>
      </c>
      <c r="F2365" s="121"/>
      <c r="G2365" s="121">
        <v>1</v>
      </c>
      <c r="H2365" s="148">
        <v>701</v>
      </c>
      <c r="I2365" s="191">
        <v>0.25</v>
      </c>
      <c r="J2365" s="187">
        <f t="shared" si="72"/>
        <v>525.75</v>
      </c>
    </row>
    <row r="2366" spans="1:10" ht="15.75">
      <c r="A2366" s="53">
        <f t="shared" si="73"/>
        <v>2362</v>
      </c>
      <c r="B2366" s="143" t="s">
        <v>204</v>
      </c>
      <c r="C2366" s="143" t="s">
        <v>4771</v>
      </c>
      <c r="D2366" s="121" t="s">
        <v>4772</v>
      </c>
      <c r="E2366" s="121" t="s">
        <v>211</v>
      </c>
      <c r="F2366" s="121"/>
      <c r="G2366" s="121">
        <v>1</v>
      </c>
      <c r="H2366" s="148">
        <v>711</v>
      </c>
      <c r="I2366" s="191">
        <v>0.25</v>
      </c>
      <c r="J2366" s="187">
        <f t="shared" si="72"/>
        <v>533.25</v>
      </c>
    </row>
    <row r="2367" spans="1:10" ht="15.75">
      <c r="A2367" s="53">
        <f t="shared" si="73"/>
        <v>2363</v>
      </c>
      <c r="B2367" s="143" t="s">
        <v>204</v>
      </c>
      <c r="C2367" s="143" t="s">
        <v>4773</v>
      </c>
      <c r="D2367" s="121" t="s">
        <v>4774</v>
      </c>
      <c r="E2367" s="121" t="s">
        <v>211</v>
      </c>
      <c r="F2367" s="121"/>
      <c r="G2367" s="121">
        <v>1</v>
      </c>
      <c r="H2367" s="148">
        <v>565</v>
      </c>
      <c r="I2367" s="191">
        <v>0.25</v>
      </c>
      <c r="J2367" s="187">
        <f t="shared" si="72"/>
        <v>423.75</v>
      </c>
    </row>
    <row r="2368" spans="1:10" ht="15.75">
      <c r="A2368" s="53">
        <f t="shared" si="73"/>
        <v>2364</v>
      </c>
      <c r="B2368" s="143" t="s">
        <v>204</v>
      </c>
      <c r="C2368" s="143" t="s">
        <v>4775</v>
      </c>
      <c r="D2368" s="121" t="s">
        <v>4776</v>
      </c>
      <c r="E2368" s="121" t="s">
        <v>211</v>
      </c>
      <c r="F2368" s="121"/>
      <c r="G2368" s="121">
        <v>1</v>
      </c>
      <c r="H2368" s="148">
        <v>686</v>
      </c>
      <c r="I2368" s="191">
        <v>0.25</v>
      </c>
      <c r="J2368" s="187">
        <f t="shared" si="72"/>
        <v>514.5</v>
      </c>
    </row>
    <row r="2369" spans="1:10" ht="15.75">
      <c r="A2369" s="53">
        <f t="shared" si="73"/>
        <v>2365</v>
      </c>
      <c r="B2369" s="143" t="s">
        <v>204</v>
      </c>
      <c r="C2369" s="143" t="s">
        <v>4777</v>
      </c>
      <c r="D2369" s="121" t="s">
        <v>4778</v>
      </c>
      <c r="E2369" s="121" t="s">
        <v>211</v>
      </c>
      <c r="F2369" s="121"/>
      <c r="G2369" s="121">
        <v>1</v>
      </c>
      <c r="H2369" s="148">
        <v>565</v>
      </c>
      <c r="I2369" s="191">
        <v>0.25</v>
      </c>
      <c r="J2369" s="187">
        <f t="shared" si="72"/>
        <v>423.75</v>
      </c>
    </row>
    <row r="2370" spans="1:10" ht="15.75">
      <c r="A2370" s="53">
        <f t="shared" si="73"/>
        <v>2366</v>
      </c>
      <c r="B2370" s="143" t="s">
        <v>204</v>
      </c>
      <c r="C2370" s="143" t="s">
        <v>4779</v>
      </c>
      <c r="D2370" s="121" t="s">
        <v>4780</v>
      </c>
      <c r="E2370" s="121" t="s">
        <v>211</v>
      </c>
      <c r="F2370" s="121"/>
      <c r="G2370" s="121">
        <v>1</v>
      </c>
      <c r="H2370" s="148">
        <v>686</v>
      </c>
      <c r="I2370" s="191">
        <v>0.25</v>
      </c>
      <c r="J2370" s="187">
        <f t="shared" ref="J2370:J2433" si="74">H2370*(1-I2370)</f>
        <v>514.5</v>
      </c>
    </row>
    <row r="2371" spans="1:10" ht="15.75">
      <c r="A2371" s="53">
        <f t="shared" si="73"/>
        <v>2367</v>
      </c>
      <c r="B2371" s="143" t="s">
        <v>204</v>
      </c>
      <c r="C2371" s="143" t="s">
        <v>4781</v>
      </c>
      <c r="D2371" s="121" t="s">
        <v>4782</v>
      </c>
      <c r="E2371" s="121" t="s">
        <v>211</v>
      </c>
      <c r="F2371" s="121"/>
      <c r="G2371" s="121">
        <v>1</v>
      </c>
      <c r="H2371" s="148">
        <v>534</v>
      </c>
      <c r="I2371" s="191">
        <v>0.25</v>
      </c>
      <c r="J2371" s="187">
        <f t="shared" si="74"/>
        <v>400.5</v>
      </c>
    </row>
    <row r="2372" spans="1:10" ht="15.75">
      <c r="A2372" s="53">
        <f t="shared" si="73"/>
        <v>2368</v>
      </c>
      <c r="B2372" s="143" t="s">
        <v>204</v>
      </c>
      <c r="C2372" s="143" t="s">
        <v>4783</v>
      </c>
      <c r="D2372" s="121" t="s">
        <v>4784</v>
      </c>
      <c r="E2372" s="121" t="s">
        <v>211</v>
      </c>
      <c r="F2372" s="121"/>
      <c r="G2372" s="121">
        <v>1</v>
      </c>
      <c r="H2372" s="148">
        <v>644</v>
      </c>
      <c r="I2372" s="191">
        <v>0.25</v>
      </c>
      <c r="J2372" s="187">
        <f t="shared" si="74"/>
        <v>483</v>
      </c>
    </row>
    <row r="2373" spans="1:10" ht="15.75">
      <c r="A2373" s="53">
        <f t="shared" si="73"/>
        <v>2369</v>
      </c>
      <c r="B2373" s="143" t="s">
        <v>204</v>
      </c>
      <c r="C2373" s="143" t="s">
        <v>4785</v>
      </c>
      <c r="D2373" s="121" t="s">
        <v>4786</v>
      </c>
      <c r="E2373" s="121" t="s">
        <v>211</v>
      </c>
      <c r="F2373" s="121"/>
      <c r="G2373" s="121">
        <v>1</v>
      </c>
      <c r="H2373" s="148">
        <v>655</v>
      </c>
      <c r="I2373" s="191">
        <v>0.25</v>
      </c>
      <c r="J2373" s="187">
        <f t="shared" si="74"/>
        <v>491.25</v>
      </c>
    </row>
    <row r="2374" spans="1:10" ht="15.75">
      <c r="A2374" s="53">
        <f t="shared" si="73"/>
        <v>2370</v>
      </c>
      <c r="B2374" s="143" t="s">
        <v>204</v>
      </c>
      <c r="C2374" s="143" t="s">
        <v>4787</v>
      </c>
      <c r="D2374" s="121" t="s">
        <v>4788</v>
      </c>
      <c r="E2374" s="121" t="s">
        <v>211</v>
      </c>
      <c r="F2374" s="121"/>
      <c r="G2374" s="121">
        <v>1</v>
      </c>
      <c r="H2374" s="148">
        <v>591</v>
      </c>
      <c r="I2374" s="191">
        <v>0.25</v>
      </c>
      <c r="J2374" s="187">
        <f t="shared" si="74"/>
        <v>443.25</v>
      </c>
    </row>
    <row r="2375" spans="1:10" ht="15.75">
      <c r="A2375" s="53">
        <f t="shared" ref="A2375:A2438" si="75">A2374+1</f>
        <v>2371</v>
      </c>
      <c r="B2375" s="143" t="s">
        <v>204</v>
      </c>
      <c r="C2375" s="143" t="s">
        <v>4789</v>
      </c>
      <c r="D2375" s="121" t="s">
        <v>4790</v>
      </c>
      <c r="E2375" s="121" t="s">
        <v>211</v>
      </c>
      <c r="F2375" s="121"/>
      <c r="G2375" s="121">
        <v>1</v>
      </c>
      <c r="H2375" s="148">
        <v>701</v>
      </c>
      <c r="I2375" s="191">
        <v>0.25</v>
      </c>
      <c r="J2375" s="187">
        <f t="shared" si="74"/>
        <v>525.75</v>
      </c>
    </row>
    <row r="2376" spans="1:10" ht="15.75">
      <c r="A2376" s="53">
        <f t="shared" si="75"/>
        <v>2372</v>
      </c>
      <c r="B2376" s="143" t="s">
        <v>204</v>
      </c>
      <c r="C2376" s="143" t="s">
        <v>4791</v>
      </c>
      <c r="D2376" s="121" t="s">
        <v>4792</v>
      </c>
      <c r="E2376" s="121" t="s">
        <v>211</v>
      </c>
      <c r="F2376" s="121"/>
      <c r="G2376" s="121">
        <v>1</v>
      </c>
      <c r="H2376" s="148">
        <v>711</v>
      </c>
      <c r="I2376" s="191">
        <v>0.25</v>
      </c>
      <c r="J2376" s="187">
        <f t="shared" si="74"/>
        <v>533.25</v>
      </c>
    </row>
    <row r="2377" spans="1:10" ht="15.75">
      <c r="A2377" s="53">
        <f t="shared" si="75"/>
        <v>2373</v>
      </c>
      <c r="B2377" s="143" t="s">
        <v>204</v>
      </c>
      <c r="C2377" s="143" t="s">
        <v>4793</v>
      </c>
      <c r="D2377" s="121" t="s">
        <v>4794</v>
      </c>
      <c r="E2377" s="121" t="s">
        <v>211</v>
      </c>
      <c r="F2377" s="121"/>
      <c r="G2377" s="121">
        <v>1</v>
      </c>
      <c r="H2377" s="148">
        <v>500</v>
      </c>
      <c r="I2377" s="191">
        <v>0.25</v>
      </c>
      <c r="J2377" s="187">
        <f t="shared" si="74"/>
        <v>375</v>
      </c>
    </row>
    <row r="2378" spans="1:10" ht="15.75">
      <c r="A2378" s="53">
        <f t="shared" si="75"/>
        <v>2374</v>
      </c>
      <c r="B2378" s="143" t="s">
        <v>204</v>
      </c>
      <c r="C2378" s="143" t="s">
        <v>4795</v>
      </c>
      <c r="D2378" s="121" t="s">
        <v>4796</v>
      </c>
      <c r="E2378" s="121" t="s">
        <v>211</v>
      </c>
      <c r="F2378" s="121"/>
      <c r="G2378" s="121">
        <v>1</v>
      </c>
      <c r="H2378" s="148">
        <v>612</v>
      </c>
      <c r="I2378" s="191">
        <v>0.25</v>
      </c>
      <c r="J2378" s="187">
        <f t="shared" si="74"/>
        <v>459</v>
      </c>
    </row>
    <row r="2379" spans="1:10" ht="15.75">
      <c r="A2379" s="53">
        <f t="shared" si="75"/>
        <v>2375</v>
      </c>
      <c r="B2379" s="143" t="s">
        <v>204</v>
      </c>
      <c r="C2379" s="143" t="s">
        <v>4797</v>
      </c>
      <c r="D2379" s="121" t="s">
        <v>4798</v>
      </c>
      <c r="E2379" s="121" t="s">
        <v>211</v>
      </c>
      <c r="F2379" s="121"/>
      <c r="G2379" s="121">
        <v>1</v>
      </c>
      <c r="H2379" s="148">
        <v>623</v>
      </c>
      <c r="I2379" s="191">
        <v>0.25</v>
      </c>
      <c r="J2379" s="187">
        <f t="shared" si="74"/>
        <v>467.25</v>
      </c>
    </row>
    <row r="2380" spans="1:10" ht="15.75">
      <c r="A2380" s="53">
        <f t="shared" si="75"/>
        <v>2376</v>
      </c>
      <c r="B2380" s="143" t="s">
        <v>204</v>
      </c>
      <c r="C2380" s="143" t="s">
        <v>4799</v>
      </c>
      <c r="D2380" s="121" t="s">
        <v>4800</v>
      </c>
      <c r="E2380" s="121" t="s">
        <v>211</v>
      </c>
      <c r="F2380" s="121"/>
      <c r="G2380" s="121">
        <v>1</v>
      </c>
      <c r="H2380" s="148">
        <v>581</v>
      </c>
      <c r="I2380" s="191">
        <v>0.25</v>
      </c>
      <c r="J2380" s="187">
        <f t="shared" si="74"/>
        <v>435.75</v>
      </c>
    </row>
    <row r="2381" spans="1:10" ht="15.75">
      <c r="A2381" s="53">
        <f t="shared" si="75"/>
        <v>2377</v>
      </c>
      <c r="B2381" s="143" t="s">
        <v>204</v>
      </c>
      <c r="C2381" s="143" t="s">
        <v>4801</v>
      </c>
      <c r="D2381" s="121" t="s">
        <v>4802</v>
      </c>
      <c r="E2381" s="121" t="s">
        <v>211</v>
      </c>
      <c r="F2381" s="121"/>
      <c r="G2381" s="121">
        <v>1</v>
      </c>
      <c r="H2381" s="148">
        <v>690</v>
      </c>
      <c r="I2381" s="191">
        <v>0.25</v>
      </c>
      <c r="J2381" s="187">
        <f t="shared" si="74"/>
        <v>517.5</v>
      </c>
    </row>
    <row r="2382" spans="1:10" ht="15.75">
      <c r="A2382" s="53">
        <f t="shared" si="75"/>
        <v>2378</v>
      </c>
      <c r="B2382" s="143" t="s">
        <v>204</v>
      </c>
      <c r="C2382" s="143" t="s">
        <v>4803</v>
      </c>
      <c r="D2382" s="121" t="s">
        <v>4804</v>
      </c>
      <c r="E2382" s="121" t="s">
        <v>211</v>
      </c>
      <c r="F2382" s="121"/>
      <c r="G2382" s="121">
        <v>1</v>
      </c>
      <c r="H2382" s="148">
        <v>701</v>
      </c>
      <c r="I2382" s="191">
        <v>0.25</v>
      </c>
      <c r="J2382" s="187">
        <f t="shared" si="74"/>
        <v>525.75</v>
      </c>
    </row>
    <row r="2383" spans="1:10" ht="15.75">
      <c r="A2383" s="53">
        <f t="shared" si="75"/>
        <v>2379</v>
      </c>
      <c r="B2383" s="143" t="s">
        <v>204</v>
      </c>
      <c r="C2383" s="143" t="s">
        <v>4805</v>
      </c>
      <c r="D2383" s="121" t="s">
        <v>4806</v>
      </c>
      <c r="E2383" s="121" t="s">
        <v>211</v>
      </c>
      <c r="F2383" s="121"/>
      <c r="G2383" s="121">
        <v>1</v>
      </c>
      <c r="H2383" s="148">
        <v>568</v>
      </c>
      <c r="I2383" s="191">
        <v>0.25</v>
      </c>
      <c r="J2383" s="187">
        <f t="shared" si="74"/>
        <v>426</v>
      </c>
    </row>
    <row r="2384" spans="1:10" ht="15.75">
      <c r="A2384" s="53">
        <f t="shared" si="75"/>
        <v>2380</v>
      </c>
      <c r="B2384" s="143" t="s">
        <v>204</v>
      </c>
      <c r="C2384" s="143" t="s">
        <v>4807</v>
      </c>
      <c r="D2384" s="121" t="s">
        <v>4808</v>
      </c>
      <c r="E2384" s="121" t="s">
        <v>211</v>
      </c>
      <c r="F2384" s="121"/>
      <c r="G2384" s="121">
        <v>1</v>
      </c>
      <c r="H2384" s="148">
        <v>678</v>
      </c>
      <c r="I2384" s="191">
        <v>0.25</v>
      </c>
      <c r="J2384" s="187">
        <f t="shared" si="74"/>
        <v>508.5</v>
      </c>
    </row>
    <row r="2385" spans="1:10" ht="15.75">
      <c r="A2385" s="53">
        <f t="shared" si="75"/>
        <v>2381</v>
      </c>
      <c r="B2385" s="143" t="s">
        <v>204</v>
      </c>
      <c r="C2385" s="143" t="s">
        <v>4809</v>
      </c>
      <c r="D2385" s="121" t="s">
        <v>4810</v>
      </c>
      <c r="E2385" s="121" t="s">
        <v>211</v>
      </c>
      <c r="F2385" s="121"/>
      <c r="G2385" s="121">
        <v>1</v>
      </c>
      <c r="H2385" s="148">
        <v>688</v>
      </c>
      <c r="I2385" s="191">
        <v>0.25</v>
      </c>
      <c r="J2385" s="187">
        <f t="shared" si="74"/>
        <v>516</v>
      </c>
    </row>
    <row r="2386" spans="1:10" ht="15.75">
      <c r="A2386" s="53">
        <f t="shared" si="75"/>
        <v>2382</v>
      </c>
      <c r="B2386" s="143" t="s">
        <v>204</v>
      </c>
      <c r="C2386" s="143" t="s">
        <v>4811</v>
      </c>
      <c r="D2386" s="121" t="s">
        <v>4812</v>
      </c>
      <c r="E2386" s="121" t="s">
        <v>211</v>
      </c>
      <c r="F2386" s="121"/>
      <c r="G2386" s="121">
        <v>1</v>
      </c>
      <c r="H2386" s="148">
        <v>568</v>
      </c>
      <c r="I2386" s="191">
        <v>0.25</v>
      </c>
      <c r="J2386" s="187">
        <f t="shared" si="74"/>
        <v>426</v>
      </c>
    </row>
    <row r="2387" spans="1:10" ht="15.75">
      <c r="A2387" s="53">
        <f t="shared" si="75"/>
        <v>2383</v>
      </c>
      <c r="B2387" s="143" t="s">
        <v>204</v>
      </c>
      <c r="C2387" s="143" t="s">
        <v>4813</v>
      </c>
      <c r="D2387" s="121" t="s">
        <v>4814</v>
      </c>
      <c r="E2387" s="121" t="s">
        <v>211</v>
      </c>
      <c r="F2387" s="121"/>
      <c r="G2387" s="121">
        <v>1</v>
      </c>
      <c r="H2387" s="148">
        <v>678</v>
      </c>
      <c r="I2387" s="191">
        <v>0.25</v>
      </c>
      <c r="J2387" s="187">
        <f t="shared" si="74"/>
        <v>508.5</v>
      </c>
    </row>
    <row r="2388" spans="1:10" ht="15.75">
      <c r="A2388" s="53">
        <f t="shared" si="75"/>
        <v>2384</v>
      </c>
      <c r="B2388" s="143" t="s">
        <v>204</v>
      </c>
      <c r="C2388" s="143" t="s">
        <v>4815</v>
      </c>
      <c r="D2388" s="121" t="s">
        <v>4816</v>
      </c>
      <c r="E2388" s="121" t="s">
        <v>211</v>
      </c>
      <c r="F2388" s="121"/>
      <c r="G2388" s="121">
        <v>1</v>
      </c>
      <c r="H2388" s="148">
        <v>527</v>
      </c>
      <c r="I2388" s="191">
        <v>0.25</v>
      </c>
      <c r="J2388" s="187">
        <f t="shared" si="74"/>
        <v>395.25</v>
      </c>
    </row>
    <row r="2389" spans="1:10" ht="15.75">
      <c r="A2389" s="53">
        <f t="shared" si="75"/>
        <v>2385</v>
      </c>
      <c r="B2389" s="143" t="s">
        <v>204</v>
      </c>
      <c r="C2389" s="143" t="s">
        <v>4817</v>
      </c>
      <c r="D2389" s="121" t="s">
        <v>4818</v>
      </c>
      <c r="E2389" s="121" t="s">
        <v>211</v>
      </c>
      <c r="F2389" s="121"/>
      <c r="G2389" s="121">
        <v>1</v>
      </c>
      <c r="H2389" s="148">
        <v>636</v>
      </c>
      <c r="I2389" s="191">
        <v>0.25</v>
      </c>
      <c r="J2389" s="187">
        <f t="shared" si="74"/>
        <v>477</v>
      </c>
    </row>
    <row r="2390" spans="1:10" ht="15.75">
      <c r="A2390" s="53">
        <f t="shared" si="75"/>
        <v>2386</v>
      </c>
      <c r="B2390" s="143" t="s">
        <v>204</v>
      </c>
      <c r="C2390" s="143" t="s">
        <v>4819</v>
      </c>
      <c r="D2390" s="121" t="s">
        <v>4820</v>
      </c>
      <c r="E2390" s="121" t="s">
        <v>211</v>
      </c>
      <c r="F2390" s="121"/>
      <c r="G2390" s="121">
        <v>1</v>
      </c>
      <c r="H2390" s="148">
        <v>646</v>
      </c>
      <c r="I2390" s="191">
        <v>0.25</v>
      </c>
      <c r="J2390" s="187">
        <f t="shared" si="74"/>
        <v>484.5</v>
      </c>
    </row>
    <row r="2391" spans="1:10" ht="15.75">
      <c r="A2391" s="53">
        <f t="shared" si="75"/>
        <v>2387</v>
      </c>
      <c r="B2391" s="143" t="s">
        <v>204</v>
      </c>
      <c r="C2391" s="143" t="s">
        <v>4821</v>
      </c>
      <c r="D2391" s="121" t="s">
        <v>4822</v>
      </c>
      <c r="E2391" s="121" t="s">
        <v>211</v>
      </c>
      <c r="F2391" s="121"/>
      <c r="G2391" s="121">
        <v>1</v>
      </c>
      <c r="H2391" s="148">
        <v>568</v>
      </c>
      <c r="I2391" s="191">
        <v>0.25</v>
      </c>
      <c r="J2391" s="187">
        <f t="shared" si="74"/>
        <v>426</v>
      </c>
    </row>
    <row r="2392" spans="1:10" ht="15.75">
      <c r="A2392" s="53">
        <f t="shared" si="75"/>
        <v>2388</v>
      </c>
      <c r="B2392" s="143" t="s">
        <v>204</v>
      </c>
      <c r="C2392" s="143" t="s">
        <v>4823</v>
      </c>
      <c r="D2392" s="121" t="s">
        <v>4824</v>
      </c>
      <c r="E2392" s="121" t="s">
        <v>211</v>
      </c>
      <c r="F2392" s="121"/>
      <c r="G2392" s="121">
        <v>1</v>
      </c>
      <c r="H2392" s="148">
        <v>678</v>
      </c>
      <c r="I2392" s="191">
        <v>0.25</v>
      </c>
      <c r="J2392" s="187">
        <f t="shared" si="74"/>
        <v>508.5</v>
      </c>
    </row>
    <row r="2393" spans="1:10" ht="15.75">
      <c r="A2393" s="53">
        <f t="shared" si="75"/>
        <v>2389</v>
      </c>
      <c r="B2393" s="143" t="s">
        <v>204</v>
      </c>
      <c r="C2393" s="143" t="s">
        <v>4825</v>
      </c>
      <c r="D2393" s="121" t="s">
        <v>4826</v>
      </c>
      <c r="E2393" s="121" t="s">
        <v>211</v>
      </c>
      <c r="F2393" s="121"/>
      <c r="G2393" s="121">
        <v>1</v>
      </c>
      <c r="H2393" s="148">
        <v>688</v>
      </c>
      <c r="I2393" s="191">
        <v>0.25</v>
      </c>
      <c r="J2393" s="187">
        <f t="shared" si="74"/>
        <v>516</v>
      </c>
    </row>
    <row r="2394" spans="1:10" ht="15.75">
      <c r="A2394" s="53">
        <f t="shared" si="75"/>
        <v>2390</v>
      </c>
      <c r="B2394" s="143" t="s">
        <v>204</v>
      </c>
      <c r="C2394" s="143" t="s">
        <v>4827</v>
      </c>
      <c r="D2394" s="121" t="s">
        <v>4828</v>
      </c>
      <c r="E2394" s="121" t="s">
        <v>211</v>
      </c>
      <c r="F2394" s="121"/>
      <c r="G2394" s="121">
        <v>1</v>
      </c>
      <c r="H2394" s="148">
        <v>581</v>
      </c>
      <c r="I2394" s="191">
        <v>0.25</v>
      </c>
      <c r="J2394" s="187">
        <f t="shared" si="74"/>
        <v>435.75</v>
      </c>
    </row>
    <row r="2395" spans="1:10" ht="15.75">
      <c r="A2395" s="53">
        <f t="shared" si="75"/>
        <v>2391</v>
      </c>
      <c r="B2395" s="143" t="s">
        <v>204</v>
      </c>
      <c r="C2395" s="143" t="s">
        <v>4829</v>
      </c>
      <c r="D2395" s="121" t="s">
        <v>4830</v>
      </c>
      <c r="E2395" s="121" t="s">
        <v>211</v>
      </c>
      <c r="F2395" s="121"/>
      <c r="G2395" s="121">
        <v>1</v>
      </c>
      <c r="H2395" s="148">
        <v>690</v>
      </c>
      <c r="I2395" s="191">
        <v>0.25</v>
      </c>
      <c r="J2395" s="187">
        <f t="shared" si="74"/>
        <v>517.5</v>
      </c>
    </row>
    <row r="2396" spans="1:10" ht="15.75">
      <c r="A2396" s="53">
        <f t="shared" si="75"/>
        <v>2392</v>
      </c>
      <c r="B2396" s="143" t="s">
        <v>204</v>
      </c>
      <c r="C2396" s="143" t="s">
        <v>4831</v>
      </c>
      <c r="D2396" s="121" t="s">
        <v>4832</v>
      </c>
      <c r="E2396" s="121" t="s">
        <v>211</v>
      </c>
      <c r="F2396" s="121"/>
      <c r="G2396" s="121">
        <v>1</v>
      </c>
      <c r="H2396" s="148">
        <v>495</v>
      </c>
      <c r="I2396" s="191">
        <v>0.25</v>
      </c>
      <c r="J2396" s="187">
        <f t="shared" si="74"/>
        <v>371.25</v>
      </c>
    </row>
    <row r="2397" spans="1:10" ht="15.75">
      <c r="A2397" s="53">
        <f t="shared" si="75"/>
        <v>2393</v>
      </c>
      <c r="B2397" s="143" t="s">
        <v>204</v>
      </c>
      <c r="C2397" s="143" t="s">
        <v>4833</v>
      </c>
      <c r="D2397" s="121" t="s">
        <v>4834</v>
      </c>
      <c r="E2397" s="121" t="s">
        <v>211</v>
      </c>
      <c r="F2397" s="121"/>
      <c r="G2397" s="121">
        <v>1</v>
      </c>
      <c r="H2397" s="148">
        <v>605</v>
      </c>
      <c r="I2397" s="191">
        <v>0.25</v>
      </c>
      <c r="J2397" s="187">
        <f t="shared" si="74"/>
        <v>453.75</v>
      </c>
    </row>
    <row r="2398" spans="1:10" ht="15.75">
      <c r="A2398" s="53">
        <f t="shared" si="75"/>
        <v>2394</v>
      </c>
      <c r="B2398" s="143" t="s">
        <v>204</v>
      </c>
      <c r="C2398" s="143" t="s">
        <v>4835</v>
      </c>
      <c r="D2398" s="121" t="s">
        <v>4836</v>
      </c>
      <c r="E2398" s="121" t="s">
        <v>211</v>
      </c>
      <c r="F2398" s="121"/>
      <c r="G2398" s="121">
        <v>1</v>
      </c>
      <c r="H2398" s="148">
        <v>615</v>
      </c>
      <c r="I2398" s="191">
        <v>0.25</v>
      </c>
      <c r="J2398" s="187">
        <f t="shared" si="74"/>
        <v>461.25</v>
      </c>
    </row>
    <row r="2399" spans="1:10" ht="15.75">
      <c r="A2399" s="53">
        <f t="shared" si="75"/>
        <v>2395</v>
      </c>
      <c r="B2399" s="143" t="s">
        <v>204</v>
      </c>
      <c r="C2399" s="143" t="s">
        <v>4837</v>
      </c>
      <c r="D2399" s="121" t="s">
        <v>4838</v>
      </c>
      <c r="E2399" s="121" t="s">
        <v>211</v>
      </c>
      <c r="F2399" s="121"/>
      <c r="G2399" s="121">
        <v>1</v>
      </c>
      <c r="H2399" s="148">
        <v>665</v>
      </c>
      <c r="I2399" s="191">
        <v>0.25</v>
      </c>
      <c r="J2399" s="187">
        <f t="shared" si="74"/>
        <v>498.75</v>
      </c>
    </row>
    <row r="2400" spans="1:10" ht="15.75">
      <c r="A2400" s="53">
        <f t="shared" si="75"/>
        <v>2396</v>
      </c>
      <c r="B2400" s="143" t="s">
        <v>204</v>
      </c>
      <c r="C2400" s="143" t="s">
        <v>4839</v>
      </c>
      <c r="D2400" s="121" t="s">
        <v>4840</v>
      </c>
      <c r="E2400" s="121" t="s">
        <v>211</v>
      </c>
      <c r="F2400" s="121"/>
      <c r="G2400" s="121">
        <v>1</v>
      </c>
      <c r="H2400" s="148">
        <v>785</v>
      </c>
      <c r="I2400" s="191">
        <v>0.25</v>
      </c>
      <c r="J2400" s="187">
        <f t="shared" si="74"/>
        <v>588.75</v>
      </c>
    </row>
    <row r="2401" spans="1:10" ht="15.75">
      <c r="A2401" s="53">
        <f t="shared" si="75"/>
        <v>2397</v>
      </c>
      <c r="B2401" s="143" t="s">
        <v>204</v>
      </c>
      <c r="C2401" s="143" t="s">
        <v>4841</v>
      </c>
      <c r="D2401" s="121" t="s">
        <v>4842</v>
      </c>
      <c r="E2401" s="121" t="s">
        <v>211</v>
      </c>
      <c r="F2401" s="121"/>
      <c r="G2401" s="121">
        <v>1</v>
      </c>
      <c r="H2401" s="148">
        <v>653</v>
      </c>
      <c r="I2401" s="191">
        <v>0.25</v>
      </c>
      <c r="J2401" s="187">
        <f t="shared" si="74"/>
        <v>489.75</v>
      </c>
    </row>
    <row r="2402" spans="1:10" ht="15.75">
      <c r="A2402" s="53">
        <f t="shared" si="75"/>
        <v>2398</v>
      </c>
      <c r="B2402" s="143" t="s">
        <v>204</v>
      </c>
      <c r="C2402" s="143" t="s">
        <v>4843</v>
      </c>
      <c r="D2402" s="121" t="s">
        <v>4844</v>
      </c>
      <c r="E2402" s="121" t="s">
        <v>211</v>
      </c>
      <c r="F2402" s="121"/>
      <c r="G2402" s="121">
        <v>1</v>
      </c>
      <c r="H2402" s="148">
        <v>763</v>
      </c>
      <c r="I2402" s="191">
        <v>0.25</v>
      </c>
      <c r="J2402" s="187">
        <f t="shared" si="74"/>
        <v>572.25</v>
      </c>
    </row>
    <row r="2403" spans="1:10" ht="15.75">
      <c r="A2403" s="53">
        <f t="shared" si="75"/>
        <v>2399</v>
      </c>
      <c r="B2403" s="143" t="s">
        <v>204</v>
      </c>
      <c r="C2403" s="143" t="s">
        <v>4845</v>
      </c>
      <c r="D2403" s="121" t="s">
        <v>4846</v>
      </c>
      <c r="E2403" s="121" t="s">
        <v>211</v>
      </c>
      <c r="F2403" s="121"/>
      <c r="G2403" s="121">
        <v>1</v>
      </c>
      <c r="H2403" s="148">
        <v>773</v>
      </c>
      <c r="I2403" s="191">
        <v>0.25</v>
      </c>
      <c r="J2403" s="187">
        <f t="shared" si="74"/>
        <v>579.75</v>
      </c>
    </row>
    <row r="2404" spans="1:10" ht="15.75">
      <c r="A2404" s="53">
        <f t="shared" si="75"/>
        <v>2400</v>
      </c>
      <c r="B2404" s="143" t="s">
        <v>204</v>
      </c>
      <c r="C2404" s="143" t="s">
        <v>4847</v>
      </c>
      <c r="D2404" s="121" t="s">
        <v>4848</v>
      </c>
      <c r="E2404" s="121" t="s">
        <v>211</v>
      </c>
      <c r="F2404" s="121"/>
      <c r="G2404" s="121">
        <v>1</v>
      </c>
      <c r="H2404" s="148">
        <v>653</v>
      </c>
      <c r="I2404" s="191">
        <v>0.25</v>
      </c>
      <c r="J2404" s="187">
        <f t="shared" si="74"/>
        <v>489.75</v>
      </c>
    </row>
    <row r="2405" spans="1:10" ht="15.75">
      <c r="A2405" s="53">
        <f t="shared" si="75"/>
        <v>2401</v>
      </c>
      <c r="B2405" s="143" t="s">
        <v>204</v>
      </c>
      <c r="C2405" s="143" t="s">
        <v>4849</v>
      </c>
      <c r="D2405" s="121" t="s">
        <v>4850</v>
      </c>
      <c r="E2405" s="121" t="s">
        <v>211</v>
      </c>
      <c r="F2405" s="121"/>
      <c r="G2405" s="121">
        <v>1</v>
      </c>
      <c r="H2405" s="148">
        <v>763</v>
      </c>
      <c r="I2405" s="191">
        <v>0.25</v>
      </c>
      <c r="J2405" s="187">
        <f t="shared" si="74"/>
        <v>572.25</v>
      </c>
    </row>
    <row r="2406" spans="1:10" ht="15.75">
      <c r="A2406" s="53">
        <f t="shared" si="75"/>
        <v>2402</v>
      </c>
      <c r="B2406" s="143" t="s">
        <v>204</v>
      </c>
      <c r="C2406" s="143" t="s">
        <v>4851</v>
      </c>
      <c r="D2406" s="121" t="s">
        <v>4852</v>
      </c>
      <c r="E2406" s="121" t="s">
        <v>211</v>
      </c>
      <c r="F2406" s="121"/>
      <c r="G2406" s="121">
        <v>1</v>
      </c>
      <c r="H2406" s="148">
        <v>773</v>
      </c>
      <c r="I2406" s="191">
        <v>0.25</v>
      </c>
      <c r="J2406" s="187">
        <f t="shared" si="74"/>
        <v>579.75</v>
      </c>
    </row>
    <row r="2407" spans="1:10" ht="15.75">
      <c r="A2407" s="53">
        <f t="shared" si="75"/>
        <v>2403</v>
      </c>
      <c r="B2407" s="143" t="s">
        <v>204</v>
      </c>
      <c r="C2407" s="143" t="s">
        <v>4853</v>
      </c>
      <c r="D2407" s="121" t="s">
        <v>4854</v>
      </c>
      <c r="E2407" s="121" t="s">
        <v>211</v>
      </c>
      <c r="F2407" s="121"/>
      <c r="G2407" s="121">
        <v>1</v>
      </c>
      <c r="H2407" s="148">
        <v>608</v>
      </c>
      <c r="I2407" s="191">
        <v>0.25</v>
      </c>
      <c r="J2407" s="187">
        <f t="shared" si="74"/>
        <v>456</v>
      </c>
    </row>
    <row r="2408" spans="1:10" ht="15.75">
      <c r="A2408" s="53">
        <f t="shared" si="75"/>
        <v>2404</v>
      </c>
      <c r="B2408" s="143" t="s">
        <v>204</v>
      </c>
      <c r="C2408" s="143" t="s">
        <v>4855</v>
      </c>
      <c r="D2408" s="121" t="s">
        <v>4856</v>
      </c>
      <c r="E2408" s="121" t="s">
        <v>211</v>
      </c>
      <c r="F2408" s="121"/>
      <c r="G2408" s="121">
        <v>1</v>
      </c>
      <c r="H2408" s="148">
        <v>717</v>
      </c>
      <c r="I2408" s="191">
        <v>0.25</v>
      </c>
      <c r="J2408" s="187">
        <f t="shared" si="74"/>
        <v>537.75</v>
      </c>
    </row>
    <row r="2409" spans="1:10" ht="15.75">
      <c r="A2409" s="53">
        <f t="shared" si="75"/>
        <v>2405</v>
      </c>
      <c r="B2409" s="143" t="s">
        <v>204</v>
      </c>
      <c r="C2409" s="143" t="s">
        <v>4857</v>
      </c>
      <c r="D2409" s="121" t="s">
        <v>4858</v>
      </c>
      <c r="E2409" s="121" t="s">
        <v>211</v>
      </c>
      <c r="F2409" s="121"/>
      <c r="G2409" s="121">
        <v>1</v>
      </c>
      <c r="H2409" s="148">
        <v>728</v>
      </c>
      <c r="I2409" s="191">
        <v>0.25</v>
      </c>
      <c r="J2409" s="187">
        <f t="shared" si="74"/>
        <v>546</v>
      </c>
    </row>
    <row r="2410" spans="1:10" ht="15.75">
      <c r="A2410" s="53">
        <f t="shared" si="75"/>
        <v>2406</v>
      </c>
      <c r="B2410" s="143" t="s">
        <v>204</v>
      </c>
      <c r="C2410" s="143" t="s">
        <v>4859</v>
      </c>
      <c r="D2410" s="121" t="s">
        <v>4860</v>
      </c>
      <c r="E2410" s="121" t="s">
        <v>211</v>
      </c>
      <c r="F2410" s="121"/>
      <c r="G2410" s="121">
        <v>1</v>
      </c>
      <c r="H2410" s="148">
        <v>653</v>
      </c>
      <c r="I2410" s="191">
        <v>0.25</v>
      </c>
      <c r="J2410" s="187">
        <f t="shared" si="74"/>
        <v>489.75</v>
      </c>
    </row>
    <row r="2411" spans="1:10" ht="15.75">
      <c r="A2411" s="53">
        <f t="shared" si="75"/>
        <v>2407</v>
      </c>
      <c r="B2411" s="143" t="s">
        <v>204</v>
      </c>
      <c r="C2411" s="143" t="s">
        <v>4861</v>
      </c>
      <c r="D2411" s="121" t="s">
        <v>4862</v>
      </c>
      <c r="E2411" s="121" t="s">
        <v>211</v>
      </c>
      <c r="F2411" s="121"/>
      <c r="G2411" s="121">
        <v>1</v>
      </c>
      <c r="H2411" s="148">
        <v>763</v>
      </c>
      <c r="I2411" s="191">
        <v>0.25</v>
      </c>
      <c r="J2411" s="187">
        <f t="shared" si="74"/>
        <v>572.25</v>
      </c>
    </row>
    <row r="2412" spans="1:10" ht="15.75">
      <c r="A2412" s="53">
        <f t="shared" si="75"/>
        <v>2408</v>
      </c>
      <c r="B2412" s="143" t="s">
        <v>204</v>
      </c>
      <c r="C2412" s="143" t="s">
        <v>4863</v>
      </c>
      <c r="D2412" s="121" t="s">
        <v>4864</v>
      </c>
      <c r="E2412" s="121" t="s">
        <v>211</v>
      </c>
      <c r="F2412" s="121"/>
      <c r="G2412" s="121">
        <v>1</v>
      </c>
      <c r="H2412" s="148">
        <v>773</v>
      </c>
      <c r="I2412" s="191">
        <v>0.25</v>
      </c>
      <c r="J2412" s="187">
        <f t="shared" si="74"/>
        <v>579.75</v>
      </c>
    </row>
    <row r="2413" spans="1:10" ht="15.75">
      <c r="A2413" s="53">
        <f t="shared" si="75"/>
        <v>2409</v>
      </c>
      <c r="B2413" s="143" t="s">
        <v>204</v>
      </c>
      <c r="C2413" s="143" t="s">
        <v>4865</v>
      </c>
      <c r="D2413" s="121" t="s">
        <v>4866</v>
      </c>
      <c r="E2413" s="121" t="s">
        <v>211</v>
      </c>
      <c r="F2413" s="121"/>
      <c r="G2413" s="121">
        <v>1</v>
      </c>
      <c r="H2413" s="148">
        <v>665</v>
      </c>
      <c r="I2413" s="191">
        <v>0.25</v>
      </c>
      <c r="J2413" s="187">
        <f t="shared" si="74"/>
        <v>498.75</v>
      </c>
    </row>
    <row r="2414" spans="1:10" ht="15.75">
      <c r="A2414" s="53">
        <f t="shared" si="75"/>
        <v>2410</v>
      </c>
      <c r="B2414" s="143" t="s">
        <v>204</v>
      </c>
      <c r="C2414" s="143" t="s">
        <v>4867</v>
      </c>
      <c r="D2414" s="121" t="s">
        <v>4868</v>
      </c>
      <c r="E2414" s="121" t="s">
        <v>211</v>
      </c>
      <c r="F2414" s="121"/>
      <c r="G2414" s="121">
        <v>1</v>
      </c>
      <c r="H2414" s="148">
        <v>774</v>
      </c>
      <c r="I2414" s="191">
        <v>0.25</v>
      </c>
      <c r="J2414" s="187">
        <f t="shared" si="74"/>
        <v>580.5</v>
      </c>
    </row>
    <row r="2415" spans="1:10" ht="15.75">
      <c r="A2415" s="53">
        <f t="shared" si="75"/>
        <v>2411</v>
      </c>
      <c r="B2415" s="143" t="s">
        <v>204</v>
      </c>
      <c r="C2415" s="143" t="s">
        <v>4869</v>
      </c>
      <c r="D2415" s="121" t="s">
        <v>4870</v>
      </c>
      <c r="E2415" s="121" t="s">
        <v>211</v>
      </c>
      <c r="F2415" s="121"/>
      <c r="G2415" s="121">
        <v>1</v>
      </c>
      <c r="H2415" s="148">
        <v>785</v>
      </c>
      <c r="I2415" s="191">
        <v>0.25</v>
      </c>
      <c r="J2415" s="187">
        <f t="shared" si="74"/>
        <v>588.75</v>
      </c>
    </row>
    <row r="2416" spans="1:10" ht="15.75">
      <c r="A2416" s="53">
        <f t="shared" si="75"/>
        <v>2412</v>
      </c>
      <c r="B2416" s="143" t="s">
        <v>204</v>
      </c>
      <c r="C2416" s="143" t="s">
        <v>4871</v>
      </c>
      <c r="D2416" s="121" t="s">
        <v>4872</v>
      </c>
      <c r="E2416" s="121" t="s">
        <v>211</v>
      </c>
      <c r="F2416" s="121"/>
      <c r="G2416" s="121">
        <v>1</v>
      </c>
      <c r="H2416" s="148">
        <v>577</v>
      </c>
      <c r="I2416" s="191">
        <v>0.25</v>
      </c>
      <c r="J2416" s="187">
        <f t="shared" si="74"/>
        <v>432.75</v>
      </c>
    </row>
    <row r="2417" spans="1:10" ht="15.75">
      <c r="A2417" s="53">
        <f t="shared" si="75"/>
        <v>2413</v>
      </c>
      <c r="B2417" s="143" t="s">
        <v>204</v>
      </c>
      <c r="C2417" s="143" t="s">
        <v>4873</v>
      </c>
      <c r="D2417" s="121" t="s">
        <v>4874</v>
      </c>
      <c r="E2417" s="121" t="s">
        <v>211</v>
      </c>
      <c r="F2417" s="121"/>
      <c r="G2417" s="121">
        <v>1</v>
      </c>
      <c r="H2417" s="148">
        <v>686</v>
      </c>
      <c r="I2417" s="191">
        <v>0.25</v>
      </c>
      <c r="J2417" s="187">
        <f t="shared" si="74"/>
        <v>514.5</v>
      </c>
    </row>
    <row r="2418" spans="1:10" ht="15.75">
      <c r="A2418" s="53">
        <f t="shared" si="75"/>
        <v>2414</v>
      </c>
      <c r="B2418" s="143" t="s">
        <v>204</v>
      </c>
      <c r="C2418" s="143" t="s">
        <v>4875</v>
      </c>
      <c r="D2418" s="121" t="s">
        <v>4876</v>
      </c>
      <c r="E2418" s="121" t="s">
        <v>211</v>
      </c>
      <c r="F2418" s="121"/>
      <c r="G2418" s="121">
        <v>1</v>
      </c>
      <c r="H2418" s="148">
        <v>697</v>
      </c>
      <c r="I2418" s="191">
        <v>0.25</v>
      </c>
      <c r="J2418" s="187">
        <f t="shared" si="74"/>
        <v>522.75</v>
      </c>
    </row>
    <row r="2419" spans="1:10" ht="15.75">
      <c r="A2419" s="53">
        <f t="shared" si="75"/>
        <v>2415</v>
      </c>
      <c r="B2419" s="143" t="s">
        <v>204</v>
      </c>
      <c r="C2419" s="143" t="s">
        <v>4877</v>
      </c>
      <c r="D2419" s="121" t="s">
        <v>4878</v>
      </c>
      <c r="E2419" s="121" t="s">
        <v>211</v>
      </c>
      <c r="F2419" s="121"/>
      <c r="G2419" s="121">
        <v>1</v>
      </c>
      <c r="H2419" s="148">
        <v>581</v>
      </c>
      <c r="I2419" s="191">
        <v>0.25</v>
      </c>
      <c r="J2419" s="187">
        <f t="shared" si="74"/>
        <v>435.75</v>
      </c>
    </row>
    <row r="2420" spans="1:10" ht="15.75">
      <c r="A2420" s="53">
        <f t="shared" si="75"/>
        <v>2416</v>
      </c>
      <c r="B2420" s="143" t="s">
        <v>204</v>
      </c>
      <c r="C2420" s="143" t="s">
        <v>4879</v>
      </c>
      <c r="D2420" s="121" t="s">
        <v>4880</v>
      </c>
      <c r="E2420" s="121" t="s">
        <v>211</v>
      </c>
      <c r="F2420" s="121"/>
      <c r="G2420" s="121">
        <v>1</v>
      </c>
      <c r="H2420" s="148">
        <v>690</v>
      </c>
      <c r="I2420" s="191">
        <v>0.25</v>
      </c>
      <c r="J2420" s="187">
        <f t="shared" si="74"/>
        <v>517.5</v>
      </c>
    </row>
    <row r="2421" spans="1:10" ht="15.75">
      <c r="A2421" s="53">
        <f t="shared" si="75"/>
        <v>2417</v>
      </c>
      <c r="B2421" s="143" t="s">
        <v>204</v>
      </c>
      <c r="C2421" s="143" t="s">
        <v>4881</v>
      </c>
      <c r="D2421" s="121" t="s">
        <v>4882</v>
      </c>
      <c r="E2421" s="121" t="s">
        <v>211</v>
      </c>
      <c r="F2421" s="121"/>
      <c r="G2421" s="121">
        <v>1</v>
      </c>
      <c r="H2421" s="148">
        <v>701</v>
      </c>
      <c r="I2421" s="191">
        <v>0.25</v>
      </c>
      <c r="J2421" s="187">
        <f t="shared" si="74"/>
        <v>525.75</v>
      </c>
    </row>
    <row r="2422" spans="1:10" ht="15.75">
      <c r="A2422" s="53">
        <f t="shared" si="75"/>
        <v>2418</v>
      </c>
      <c r="B2422" s="143" t="s">
        <v>204</v>
      </c>
      <c r="C2422" s="143" t="s">
        <v>4883</v>
      </c>
      <c r="D2422" s="121" t="s">
        <v>4884</v>
      </c>
      <c r="E2422" s="121" t="s">
        <v>211</v>
      </c>
      <c r="F2422" s="121"/>
      <c r="G2422" s="121">
        <v>1</v>
      </c>
      <c r="H2422" s="148">
        <v>568</v>
      </c>
      <c r="I2422" s="191">
        <v>0.25</v>
      </c>
      <c r="J2422" s="187">
        <f t="shared" si="74"/>
        <v>426</v>
      </c>
    </row>
    <row r="2423" spans="1:10" ht="15.75">
      <c r="A2423" s="53">
        <f t="shared" si="75"/>
        <v>2419</v>
      </c>
      <c r="B2423" s="143" t="s">
        <v>204</v>
      </c>
      <c r="C2423" s="143" t="s">
        <v>4885</v>
      </c>
      <c r="D2423" s="121" t="s">
        <v>4886</v>
      </c>
      <c r="E2423" s="121" t="s">
        <v>211</v>
      </c>
      <c r="F2423" s="121"/>
      <c r="G2423" s="121">
        <v>1</v>
      </c>
      <c r="H2423" s="148">
        <v>678</v>
      </c>
      <c r="I2423" s="191">
        <v>0.25</v>
      </c>
      <c r="J2423" s="187">
        <f t="shared" si="74"/>
        <v>508.5</v>
      </c>
    </row>
    <row r="2424" spans="1:10" ht="15.75">
      <c r="A2424" s="53">
        <f t="shared" si="75"/>
        <v>2420</v>
      </c>
      <c r="B2424" s="143" t="s">
        <v>204</v>
      </c>
      <c r="C2424" s="143" t="s">
        <v>4887</v>
      </c>
      <c r="D2424" s="121" t="s">
        <v>4888</v>
      </c>
      <c r="E2424" s="121" t="s">
        <v>211</v>
      </c>
      <c r="F2424" s="121"/>
      <c r="G2424" s="121">
        <v>1</v>
      </c>
      <c r="H2424" s="148">
        <v>688</v>
      </c>
      <c r="I2424" s="191">
        <v>0.25</v>
      </c>
      <c r="J2424" s="187">
        <f t="shared" si="74"/>
        <v>516</v>
      </c>
    </row>
    <row r="2425" spans="1:10" ht="15.75">
      <c r="A2425" s="53">
        <f t="shared" si="75"/>
        <v>2421</v>
      </c>
      <c r="B2425" s="143" t="s">
        <v>204</v>
      </c>
      <c r="C2425" s="143" t="s">
        <v>4889</v>
      </c>
      <c r="D2425" s="121" t="s">
        <v>4890</v>
      </c>
      <c r="E2425" s="121" t="s">
        <v>211</v>
      </c>
      <c r="F2425" s="121"/>
      <c r="G2425" s="121">
        <v>1</v>
      </c>
      <c r="H2425" s="148">
        <v>568</v>
      </c>
      <c r="I2425" s="191">
        <v>0.25</v>
      </c>
      <c r="J2425" s="187">
        <f t="shared" si="74"/>
        <v>426</v>
      </c>
    </row>
    <row r="2426" spans="1:10" ht="15.75">
      <c r="A2426" s="53">
        <f t="shared" si="75"/>
        <v>2422</v>
      </c>
      <c r="B2426" s="143" t="s">
        <v>204</v>
      </c>
      <c r="C2426" s="143" t="s">
        <v>4891</v>
      </c>
      <c r="D2426" s="121" t="s">
        <v>4892</v>
      </c>
      <c r="E2426" s="121" t="s">
        <v>211</v>
      </c>
      <c r="F2426" s="121"/>
      <c r="G2426" s="121">
        <v>1</v>
      </c>
      <c r="H2426" s="148">
        <v>678</v>
      </c>
      <c r="I2426" s="191">
        <v>0.25</v>
      </c>
      <c r="J2426" s="187">
        <f t="shared" si="74"/>
        <v>508.5</v>
      </c>
    </row>
    <row r="2427" spans="1:10" ht="15.75">
      <c r="A2427" s="53">
        <f t="shared" si="75"/>
        <v>2423</v>
      </c>
      <c r="B2427" s="143" t="s">
        <v>204</v>
      </c>
      <c r="C2427" s="143" t="s">
        <v>4893</v>
      </c>
      <c r="D2427" s="121" t="s">
        <v>4894</v>
      </c>
      <c r="E2427" s="121" t="s">
        <v>211</v>
      </c>
      <c r="F2427" s="121"/>
      <c r="G2427" s="121">
        <v>1</v>
      </c>
      <c r="H2427" s="148">
        <v>688</v>
      </c>
      <c r="I2427" s="191">
        <v>0.25</v>
      </c>
      <c r="J2427" s="187">
        <f t="shared" si="74"/>
        <v>516</v>
      </c>
    </row>
    <row r="2428" spans="1:10" ht="15.75">
      <c r="A2428" s="53">
        <f t="shared" si="75"/>
        <v>2424</v>
      </c>
      <c r="B2428" s="143" t="s">
        <v>204</v>
      </c>
      <c r="C2428" s="143" t="s">
        <v>4895</v>
      </c>
      <c r="D2428" s="121" t="s">
        <v>4896</v>
      </c>
      <c r="E2428" s="121" t="s">
        <v>211</v>
      </c>
      <c r="F2428" s="121"/>
      <c r="G2428" s="121">
        <v>1</v>
      </c>
      <c r="H2428" s="148">
        <v>527</v>
      </c>
      <c r="I2428" s="191">
        <v>0.25</v>
      </c>
      <c r="J2428" s="187">
        <f t="shared" si="74"/>
        <v>395.25</v>
      </c>
    </row>
    <row r="2429" spans="1:10" ht="15.75">
      <c r="A2429" s="53">
        <f t="shared" si="75"/>
        <v>2425</v>
      </c>
      <c r="B2429" s="143" t="s">
        <v>204</v>
      </c>
      <c r="C2429" s="143" t="s">
        <v>4897</v>
      </c>
      <c r="D2429" s="121" t="s">
        <v>4898</v>
      </c>
      <c r="E2429" s="121" t="s">
        <v>211</v>
      </c>
      <c r="F2429" s="121"/>
      <c r="G2429" s="121">
        <v>1</v>
      </c>
      <c r="H2429" s="148">
        <v>636</v>
      </c>
      <c r="I2429" s="191">
        <v>0.25</v>
      </c>
      <c r="J2429" s="187">
        <f t="shared" si="74"/>
        <v>477</v>
      </c>
    </row>
    <row r="2430" spans="1:10" ht="15.75">
      <c r="A2430" s="53">
        <f t="shared" si="75"/>
        <v>2426</v>
      </c>
      <c r="B2430" s="143" t="s">
        <v>204</v>
      </c>
      <c r="C2430" s="143" t="s">
        <v>4899</v>
      </c>
      <c r="D2430" s="121" t="s">
        <v>4900</v>
      </c>
      <c r="E2430" s="121" t="s">
        <v>211</v>
      </c>
      <c r="F2430" s="121"/>
      <c r="G2430" s="121">
        <v>1</v>
      </c>
      <c r="H2430" s="148">
        <v>646</v>
      </c>
      <c r="I2430" s="191">
        <v>0.25</v>
      </c>
      <c r="J2430" s="187">
        <f t="shared" si="74"/>
        <v>484.5</v>
      </c>
    </row>
    <row r="2431" spans="1:10" ht="15.75">
      <c r="A2431" s="53">
        <f t="shared" si="75"/>
        <v>2427</v>
      </c>
      <c r="B2431" s="143" t="s">
        <v>204</v>
      </c>
      <c r="C2431" s="143" t="s">
        <v>4901</v>
      </c>
      <c r="D2431" s="121" t="s">
        <v>4902</v>
      </c>
      <c r="E2431" s="121" t="s">
        <v>211</v>
      </c>
      <c r="F2431" s="121"/>
      <c r="G2431" s="121">
        <v>1</v>
      </c>
      <c r="H2431" s="148">
        <v>568</v>
      </c>
      <c r="I2431" s="191">
        <v>0.25</v>
      </c>
      <c r="J2431" s="187">
        <f t="shared" si="74"/>
        <v>426</v>
      </c>
    </row>
    <row r="2432" spans="1:10" ht="15.75">
      <c r="A2432" s="53">
        <f t="shared" si="75"/>
        <v>2428</v>
      </c>
      <c r="B2432" s="143" t="s">
        <v>204</v>
      </c>
      <c r="C2432" s="143" t="s">
        <v>4903</v>
      </c>
      <c r="D2432" s="121" t="s">
        <v>4904</v>
      </c>
      <c r="E2432" s="121" t="s">
        <v>211</v>
      </c>
      <c r="F2432" s="121"/>
      <c r="G2432" s="121">
        <v>1</v>
      </c>
      <c r="H2432" s="148">
        <v>678</v>
      </c>
      <c r="I2432" s="191">
        <v>0.25</v>
      </c>
      <c r="J2432" s="187">
        <f t="shared" si="74"/>
        <v>508.5</v>
      </c>
    </row>
    <row r="2433" spans="1:10" ht="15.75">
      <c r="A2433" s="53">
        <f t="shared" si="75"/>
        <v>2429</v>
      </c>
      <c r="B2433" s="143" t="s">
        <v>204</v>
      </c>
      <c r="C2433" s="143" t="s">
        <v>4905</v>
      </c>
      <c r="D2433" s="121" t="s">
        <v>4906</v>
      </c>
      <c r="E2433" s="121" t="s">
        <v>211</v>
      </c>
      <c r="F2433" s="121"/>
      <c r="G2433" s="121">
        <v>1</v>
      </c>
      <c r="H2433" s="148">
        <v>688</v>
      </c>
      <c r="I2433" s="191">
        <v>0.25</v>
      </c>
      <c r="J2433" s="187">
        <f t="shared" si="74"/>
        <v>516</v>
      </c>
    </row>
    <row r="2434" spans="1:10" ht="15.75">
      <c r="A2434" s="53">
        <f t="shared" si="75"/>
        <v>2430</v>
      </c>
      <c r="B2434" s="143" t="s">
        <v>204</v>
      </c>
      <c r="C2434" s="143" t="s">
        <v>4907</v>
      </c>
      <c r="D2434" s="121" t="s">
        <v>4908</v>
      </c>
      <c r="E2434" s="121" t="s">
        <v>211</v>
      </c>
      <c r="F2434" s="121"/>
      <c r="G2434" s="121">
        <v>1</v>
      </c>
      <c r="H2434" s="148">
        <v>581</v>
      </c>
      <c r="I2434" s="191">
        <v>0.25</v>
      </c>
      <c r="J2434" s="187">
        <f t="shared" ref="J2434:J2497" si="76">H2434*(1-I2434)</f>
        <v>435.75</v>
      </c>
    </row>
    <row r="2435" spans="1:10" ht="15.75">
      <c r="A2435" s="53">
        <f t="shared" si="75"/>
        <v>2431</v>
      </c>
      <c r="B2435" s="143" t="s">
        <v>204</v>
      </c>
      <c r="C2435" s="143" t="s">
        <v>4909</v>
      </c>
      <c r="D2435" s="121" t="s">
        <v>4910</v>
      </c>
      <c r="E2435" s="121" t="s">
        <v>211</v>
      </c>
      <c r="F2435" s="121"/>
      <c r="G2435" s="121">
        <v>1</v>
      </c>
      <c r="H2435" s="148">
        <v>690</v>
      </c>
      <c r="I2435" s="191">
        <v>0.25</v>
      </c>
      <c r="J2435" s="187">
        <f t="shared" si="76"/>
        <v>517.5</v>
      </c>
    </row>
    <row r="2436" spans="1:10" ht="15.75">
      <c r="A2436" s="53">
        <f t="shared" si="75"/>
        <v>2432</v>
      </c>
      <c r="B2436" s="143" t="s">
        <v>204</v>
      </c>
      <c r="C2436" s="143" t="s">
        <v>4911</v>
      </c>
      <c r="D2436" s="121" t="s">
        <v>4912</v>
      </c>
      <c r="E2436" s="121" t="s">
        <v>211</v>
      </c>
      <c r="F2436" s="121"/>
      <c r="G2436" s="121">
        <v>1</v>
      </c>
      <c r="H2436" s="148">
        <v>701</v>
      </c>
      <c r="I2436" s="191">
        <v>0.25</v>
      </c>
      <c r="J2436" s="187">
        <f t="shared" si="76"/>
        <v>525.75</v>
      </c>
    </row>
    <row r="2437" spans="1:10" ht="15.75">
      <c r="A2437" s="53">
        <f t="shared" si="75"/>
        <v>2433</v>
      </c>
      <c r="B2437" s="143" t="s">
        <v>204</v>
      </c>
      <c r="C2437" s="143" t="s">
        <v>4913</v>
      </c>
      <c r="D2437" s="121" t="s">
        <v>4914</v>
      </c>
      <c r="E2437" s="121" t="s">
        <v>211</v>
      </c>
      <c r="F2437" s="121"/>
      <c r="G2437" s="121">
        <v>1</v>
      </c>
      <c r="H2437" s="148">
        <v>495</v>
      </c>
      <c r="I2437" s="191">
        <v>0.25</v>
      </c>
      <c r="J2437" s="187">
        <f t="shared" si="76"/>
        <v>371.25</v>
      </c>
    </row>
    <row r="2438" spans="1:10" ht="15.75">
      <c r="A2438" s="53">
        <f t="shared" si="75"/>
        <v>2434</v>
      </c>
      <c r="B2438" s="143" t="s">
        <v>204</v>
      </c>
      <c r="C2438" s="143" t="s">
        <v>4915</v>
      </c>
      <c r="D2438" s="121" t="s">
        <v>4916</v>
      </c>
      <c r="E2438" s="121" t="s">
        <v>211</v>
      </c>
      <c r="F2438" s="121"/>
      <c r="G2438" s="121">
        <v>1</v>
      </c>
      <c r="H2438" s="148">
        <v>605</v>
      </c>
      <c r="I2438" s="191">
        <v>0.25</v>
      </c>
      <c r="J2438" s="187">
        <f t="shared" si="76"/>
        <v>453.75</v>
      </c>
    </row>
    <row r="2439" spans="1:10" ht="15.75">
      <c r="A2439" s="53">
        <f t="shared" ref="A2439:A2502" si="77">A2438+1</f>
        <v>2435</v>
      </c>
      <c r="B2439" s="143" t="s">
        <v>204</v>
      </c>
      <c r="C2439" s="143" t="s">
        <v>4917</v>
      </c>
      <c r="D2439" s="121" t="s">
        <v>4918</v>
      </c>
      <c r="E2439" s="121" t="s">
        <v>211</v>
      </c>
      <c r="F2439" s="121"/>
      <c r="G2439" s="121">
        <v>1</v>
      </c>
      <c r="H2439" s="148">
        <v>615</v>
      </c>
      <c r="I2439" s="191">
        <v>0.25</v>
      </c>
      <c r="J2439" s="187">
        <f t="shared" si="76"/>
        <v>461.25</v>
      </c>
    </row>
    <row r="2440" spans="1:10" ht="15.75">
      <c r="A2440" s="53">
        <f t="shared" si="77"/>
        <v>2436</v>
      </c>
      <c r="B2440" s="143" t="s">
        <v>204</v>
      </c>
      <c r="C2440" s="143" t="s">
        <v>4919</v>
      </c>
      <c r="D2440" s="121" t="s">
        <v>4920</v>
      </c>
      <c r="E2440" s="121" t="s">
        <v>211</v>
      </c>
      <c r="F2440" s="121"/>
      <c r="G2440" s="121">
        <v>1</v>
      </c>
      <c r="H2440" s="148">
        <v>668</v>
      </c>
      <c r="I2440" s="191">
        <v>0.25</v>
      </c>
      <c r="J2440" s="187">
        <f t="shared" si="76"/>
        <v>501</v>
      </c>
    </row>
    <row r="2441" spans="1:10" ht="15.75">
      <c r="A2441" s="53">
        <f t="shared" si="77"/>
        <v>2437</v>
      </c>
      <c r="B2441" s="143" t="s">
        <v>204</v>
      </c>
      <c r="C2441" s="143" t="s">
        <v>4921</v>
      </c>
      <c r="D2441" s="121" t="s">
        <v>4922</v>
      </c>
      <c r="E2441" s="121" t="s">
        <v>211</v>
      </c>
      <c r="F2441" s="121"/>
      <c r="G2441" s="121">
        <v>1</v>
      </c>
      <c r="H2441" s="148">
        <v>777</v>
      </c>
      <c r="I2441" s="191">
        <v>0.25</v>
      </c>
      <c r="J2441" s="187">
        <f t="shared" si="76"/>
        <v>582.75</v>
      </c>
    </row>
    <row r="2442" spans="1:10" ht="15.75">
      <c r="A2442" s="53">
        <f t="shared" si="77"/>
        <v>2438</v>
      </c>
      <c r="B2442" s="143" t="s">
        <v>204</v>
      </c>
      <c r="C2442" s="143" t="s">
        <v>4923</v>
      </c>
      <c r="D2442" s="121" t="s">
        <v>4924</v>
      </c>
      <c r="E2442" s="121" t="s">
        <v>211</v>
      </c>
      <c r="F2442" s="121"/>
      <c r="G2442" s="121">
        <v>1</v>
      </c>
      <c r="H2442" s="148">
        <v>789</v>
      </c>
      <c r="I2442" s="191">
        <v>0.25</v>
      </c>
      <c r="J2442" s="187">
        <f t="shared" si="76"/>
        <v>591.75</v>
      </c>
    </row>
    <row r="2443" spans="1:10" ht="15.75">
      <c r="A2443" s="53">
        <f t="shared" si="77"/>
        <v>2439</v>
      </c>
      <c r="B2443" s="143" t="s">
        <v>204</v>
      </c>
      <c r="C2443" s="143" t="s">
        <v>4925</v>
      </c>
      <c r="D2443" s="121" t="s">
        <v>4926</v>
      </c>
      <c r="E2443" s="121" t="s">
        <v>211</v>
      </c>
      <c r="F2443" s="121"/>
      <c r="G2443" s="121">
        <v>1</v>
      </c>
      <c r="H2443" s="148">
        <v>657</v>
      </c>
      <c r="I2443" s="191">
        <v>0.25</v>
      </c>
      <c r="J2443" s="187">
        <f t="shared" si="76"/>
        <v>492.75</v>
      </c>
    </row>
    <row r="2444" spans="1:10" ht="15.75">
      <c r="A2444" s="53">
        <f t="shared" si="77"/>
        <v>2440</v>
      </c>
      <c r="B2444" s="143" t="s">
        <v>204</v>
      </c>
      <c r="C2444" s="143" t="s">
        <v>4927</v>
      </c>
      <c r="D2444" s="121" t="s">
        <v>4928</v>
      </c>
      <c r="E2444" s="121" t="s">
        <v>211</v>
      </c>
      <c r="F2444" s="121"/>
      <c r="G2444" s="121">
        <v>1</v>
      </c>
      <c r="H2444" s="148">
        <v>766</v>
      </c>
      <c r="I2444" s="191">
        <v>0.25</v>
      </c>
      <c r="J2444" s="187">
        <f t="shared" si="76"/>
        <v>574.5</v>
      </c>
    </row>
    <row r="2445" spans="1:10" ht="15.75">
      <c r="A2445" s="53">
        <f t="shared" si="77"/>
        <v>2441</v>
      </c>
      <c r="B2445" s="143" t="s">
        <v>204</v>
      </c>
      <c r="C2445" s="143" t="s">
        <v>4929</v>
      </c>
      <c r="D2445" s="121" t="s">
        <v>4930</v>
      </c>
      <c r="E2445" s="121" t="s">
        <v>211</v>
      </c>
      <c r="F2445" s="121"/>
      <c r="G2445" s="121">
        <v>1</v>
      </c>
      <c r="H2445" s="148">
        <v>776</v>
      </c>
      <c r="I2445" s="191">
        <v>0.25</v>
      </c>
      <c r="J2445" s="187">
        <f t="shared" si="76"/>
        <v>582</v>
      </c>
    </row>
    <row r="2446" spans="1:10" ht="15.75">
      <c r="A2446" s="53">
        <f t="shared" si="77"/>
        <v>2442</v>
      </c>
      <c r="B2446" s="143" t="s">
        <v>204</v>
      </c>
      <c r="C2446" s="143" t="s">
        <v>4931</v>
      </c>
      <c r="D2446" s="121" t="s">
        <v>4932</v>
      </c>
      <c r="E2446" s="121" t="s">
        <v>211</v>
      </c>
      <c r="F2446" s="121"/>
      <c r="G2446" s="121">
        <v>1</v>
      </c>
      <c r="H2446" s="148">
        <v>657</v>
      </c>
      <c r="I2446" s="191">
        <v>0.25</v>
      </c>
      <c r="J2446" s="187">
        <f t="shared" si="76"/>
        <v>492.75</v>
      </c>
    </row>
    <row r="2447" spans="1:10" ht="15.75">
      <c r="A2447" s="53">
        <f t="shared" si="77"/>
        <v>2443</v>
      </c>
      <c r="B2447" s="143" t="s">
        <v>204</v>
      </c>
      <c r="C2447" s="143" t="s">
        <v>4933</v>
      </c>
      <c r="D2447" s="121" t="s">
        <v>4934</v>
      </c>
      <c r="E2447" s="121" t="s">
        <v>211</v>
      </c>
      <c r="F2447" s="121"/>
      <c r="G2447" s="121">
        <v>1</v>
      </c>
      <c r="H2447" s="148">
        <v>766</v>
      </c>
      <c r="I2447" s="191">
        <v>0.25</v>
      </c>
      <c r="J2447" s="187">
        <f t="shared" si="76"/>
        <v>574.5</v>
      </c>
    </row>
    <row r="2448" spans="1:10" ht="15.75">
      <c r="A2448" s="53">
        <f t="shared" si="77"/>
        <v>2444</v>
      </c>
      <c r="B2448" s="143" t="s">
        <v>204</v>
      </c>
      <c r="C2448" s="143" t="s">
        <v>4935</v>
      </c>
      <c r="D2448" s="121" t="s">
        <v>4936</v>
      </c>
      <c r="E2448" s="121" t="s">
        <v>211</v>
      </c>
      <c r="F2448" s="121"/>
      <c r="G2448" s="121">
        <v>1</v>
      </c>
      <c r="H2448" s="148">
        <v>776</v>
      </c>
      <c r="I2448" s="191">
        <v>0.25</v>
      </c>
      <c r="J2448" s="187">
        <f t="shared" si="76"/>
        <v>582</v>
      </c>
    </row>
    <row r="2449" spans="1:10" ht="15.75">
      <c r="A2449" s="53">
        <f t="shared" si="77"/>
        <v>2445</v>
      </c>
      <c r="B2449" s="143" t="s">
        <v>204</v>
      </c>
      <c r="C2449" s="143" t="s">
        <v>4937</v>
      </c>
      <c r="D2449" s="121" t="s">
        <v>4938</v>
      </c>
      <c r="E2449" s="121" t="s">
        <v>211</v>
      </c>
      <c r="F2449" s="121"/>
      <c r="G2449" s="121">
        <v>1</v>
      </c>
      <c r="H2449" s="148">
        <v>657</v>
      </c>
      <c r="I2449" s="191">
        <v>0.25</v>
      </c>
      <c r="J2449" s="187">
        <f t="shared" si="76"/>
        <v>492.75</v>
      </c>
    </row>
    <row r="2450" spans="1:10" ht="15.75">
      <c r="A2450" s="53">
        <f t="shared" si="77"/>
        <v>2446</v>
      </c>
      <c r="B2450" s="143" t="s">
        <v>204</v>
      </c>
      <c r="C2450" s="143" t="s">
        <v>4939</v>
      </c>
      <c r="D2450" s="121" t="s">
        <v>4940</v>
      </c>
      <c r="E2450" s="121" t="s">
        <v>211</v>
      </c>
      <c r="F2450" s="121"/>
      <c r="G2450" s="121">
        <v>1</v>
      </c>
      <c r="H2450" s="148">
        <v>766</v>
      </c>
      <c r="I2450" s="191">
        <v>0.25</v>
      </c>
      <c r="J2450" s="187">
        <f t="shared" si="76"/>
        <v>574.5</v>
      </c>
    </row>
    <row r="2451" spans="1:10" ht="15.75">
      <c r="A2451" s="53">
        <f t="shared" si="77"/>
        <v>2447</v>
      </c>
      <c r="B2451" s="143" t="s">
        <v>204</v>
      </c>
      <c r="C2451" s="143" t="s">
        <v>4941</v>
      </c>
      <c r="D2451" s="121" t="s">
        <v>4942</v>
      </c>
      <c r="E2451" s="121" t="s">
        <v>211</v>
      </c>
      <c r="F2451" s="121"/>
      <c r="G2451" s="121">
        <v>1</v>
      </c>
      <c r="H2451" s="148">
        <v>610</v>
      </c>
      <c r="I2451" s="191">
        <v>0.25</v>
      </c>
      <c r="J2451" s="187">
        <f t="shared" si="76"/>
        <v>457.5</v>
      </c>
    </row>
    <row r="2452" spans="1:10" ht="15.75">
      <c r="A2452" s="53">
        <f t="shared" si="77"/>
        <v>2448</v>
      </c>
      <c r="B2452" s="143" t="s">
        <v>204</v>
      </c>
      <c r="C2452" s="143" t="s">
        <v>4943</v>
      </c>
      <c r="D2452" s="121" t="s">
        <v>4944</v>
      </c>
      <c r="E2452" s="121" t="s">
        <v>211</v>
      </c>
      <c r="F2452" s="121"/>
      <c r="G2452" s="121">
        <v>1</v>
      </c>
      <c r="H2452" s="148">
        <v>720</v>
      </c>
      <c r="I2452" s="191">
        <v>0.25</v>
      </c>
      <c r="J2452" s="187">
        <f t="shared" si="76"/>
        <v>540</v>
      </c>
    </row>
    <row r="2453" spans="1:10" ht="15.75">
      <c r="A2453" s="53">
        <f t="shared" si="77"/>
        <v>2449</v>
      </c>
      <c r="B2453" s="143" t="s">
        <v>204</v>
      </c>
      <c r="C2453" s="143" t="s">
        <v>4945</v>
      </c>
      <c r="D2453" s="121" t="s">
        <v>4946</v>
      </c>
      <c r="E2453" s="121" t="s">
        <v>211</v>
      </c>
      <c r="F2453" s="121"/>
      <c r="G2453" s="121">
        <v>1</v>
      </c>
      <c r="H2453" s="148">
        <v>731</v>
      </c>
      <c r="I2453" s="191">
        <v>0.25</v>
      </c>
      <c r="J2453" s="187">
        <f t="shared" si="76"/>
        <v>548.25</v>
      </c>
    </row>
    <row r="2454" spans="1:10" ht="15.75">
      <c r="A2454" s="53">
        <f t="shared" si="77"/>
        <v>2450</v>
      </c>
      <c r="B2454" s="143" t="s">
        <v>204</v>
      </c>
      <c r="C2454" s="143" t="s">
        <v>4947</v>
      </c>
      <c r="D2454" s="121" t="s">
        <v>4948</v>
      </c>
      <c r="E2454" s="121" t="s">
        <v>211</v>
      </c>
      <c r="F2454" s="121"/>
      <c r="G2454" s="121">
        <v>1</v>
      </c>
      <c r="H2454" s="148">
        <v>668</v>
      </c>
      <c r="I2454" s="191">
        <v>0.25</v>
      </c>
      <c r="J2454" s="187">
        <f t="shared" si="76"/>
        <v>501</v>
      </c>
    </row>
    <row r="2455" spans="1:10" ht="15.75">
      <c r="A2455" s="53">
        <f t="shared" si="77"/>
        <v>2451</v>
      </c>
      <c r="B2455" s="143" t="s">
        <v>204</v>
      </c>
      <c r="C2455" s="143" t="s">
        <v>4949</v>
      </c>
      <c r="D2455" s="121" t="s">
        <v>4950</v>
      </c>
      <c r="E2455" s="121" t="s">
        <v>211</v>
      </c>
      <c r="F2455" s="121"/>
      <c r="G2455" s="121">
        <v>1</v>
      </c>
      <c r="H2455" s="148">
        <v>777</v>
      </c>
      <c r="I2455" s="191">
        <v>0.25</v>
      </c>
      <c r="J2455" s="187">
        <f t="shared" si="76"/>
        <v>582.75</v>
      </c>
    </row>
    <row r="2456" spans="1:10" ht="15.75">
      <c r="A2456" s="53">
        <f t="shared" si="77"/>
        <v>2452</v>
      </c>
      <c r="B2456" s="143" t="s">
        <v>204</v>
      </c>
      <c r="C2456" s="143" t="s">
        <v>4951</v>
      </c>
      <c r="D2456" s="121" t="s">
        <v>4952</v>
      </c>
      <c r="E2456" s="121" t="s">
        <v>211</v>
      </c>
      <c r="F2456" s="121"/>
      <c r="G2456" s="121">
        <v>1</v>
      </c>
      <c r="H2456" s="148">
        <v>789</v>
      </c>
      <c r="I2456" s="191">
        <v>0.25</v>
      </c>
      <c r="J2456" s="187">
        <f t="shared" si="76"/>
        <v>591.75</v>
      </c>
    </row>
    <row r="2457" spans="1:10" ht="15.75">
      <c r="A2457" s="53">
        <f t="shared" si="77"/>
        <v>2453</v>
      </c>
      <c r="B2457" s="143" t="s">
        <v>204</v>
      </c>
      <c r="C2457" s="143" t="s">
        <v>4953</v>
      </c>
      <c r="D2457" s="121" t="s">
        <v>4954</v>
      </c>
      <c r="E2457" s="121" t="s">
        <v>211</v>
      </c>
      <c r="F2457" s="121"/>
      <c r="G2457" s="121">
        <v>1</v>
      </c>
      <c r="H2457" s="148">
        <v>579</v>
      </c>
      <c r="I2457" s="191">
        <v>0.25</v>
      </c>
      <c r="J2457" s="187">
        <f t="shared" si="76"/>
        <v>434.25</v>
      </c>
    </row>
    <row r="2458" spans="1:10" ht="15.75">
      <c r="A2458" s="53">
        <f t="shared" si="77"/>
        <v>2454</v>
      </c>
      <c r="B2458" s="143" t="s">
        <v>204</v>
      </c>
      <c r="C2458" s="143" t="s">
        <v>4955</v>
      </c>
      <c r="D2458" s="121" t="s">
        <v>4956</v>
      </c>
      <c r="E2458" s="121" t="s">
        <v>211</v>
      </c>
      <c r="F2458" s="121"/>
      <c r="G2458" s="121">
        <v>1</v>
      </c>
      <c r="H2458" s="148">
        <v>689</v>
      </c>
      <c r="I2458" s="191">
        <v>0.25</v>
      </c>
      <c r="J2458" s="187">
        <f t="shared" si="76"/>
        <v>516.75</v>
      </c>
    </row>
    <row r="2459" spans="1:10" ht="15.75">
      <c r="A2459" s="53">
        <f t="shared" si="77"/>
        <v>2455</v>
      </c>
      <c r="B2459" s="143" t="s">
        <v>204</v>
      </c>
      <c r="C2459" s="143" t="s">
        <v>4957</v>
      </c>
      <c r="D2459" s="121" t="s">
        <v>4958</v>
      </c>
      <c r="E2459" s="121" t="s">
        <v>211</v>
      </c>
      <c r="F2459" s="121"/>
      <c r="G2459" s="121">
        <v>1</v>
      </c>
      <c r="H2459" s="148">
        <v>699</v>
      </c>
      <c r="I2459" s="191">
        <v>0.25</v>
      </c>
      <c r="J2459" s="187">
        <f t="shared" si="76"/>
        <v>524.25</v>
      </c>
    </row>
    <row r="2460" spans="1:10" ht="15.75">
      <c r="A2460" s="53">
        <f t="shared" si="77"/>
        <v>2456</v>
      </c>
      <c r="B2460" s="143" t="s">
        <v>204</v>
      </c>
      <c r="C2460" s="143" t="s">
        <v>4959</v>
      </c>
      <c r="D2460" s="121" t="s">
        <v>4960</v>
      </c>
      <c r="E2460" s="121" t="s">
        <v>211</v>
      </c>
      <c r="F2460" s="121"/>
      <c r="G2460" s="121">
        <v>1</v>
      </c>
      <c r="H2460" s="148">
        <v>118</v>
      </c>
      <c r="I2460" s="191">
        <v>0.25</v>
      </c>
      <c r="J2460" s="187">
        <f t="shared" si="76"/>
        <v>88.5</v>
      </c>
    </row>
    <row r="2461" spans="1:10" ht="15.75">
      <c r="A2461" s="53">
        <f t="shared" si="77"/>
        <v>2457</v>
      </c>
      <c r="B2461" s="143" t="s">
        <v>204</v>
      </c>
      <c r="C2461" s="143" t="s">
        <v>4961</v>
      </c>
      <c r="D2461" s="121" t="s">
        <v>4962</v>
      </c>
      <c r="E2461" s="121" t="s">
        <v>211</v>
      </c>
      <c r="F2461" s="121"/>
      <c r="G2461" s="121">
        <v>1</v>
      </c>
      <c r="H2461" s="148">
        <v>164</v>
      </c>
      <c r="I2461" s="191">
        <v>0.25</v>
      </c>
      <c r="J2461" s="187">
        <f t="shared" si="76"/>
        <v>123</v>
      </c>
    </row>
    <row r="2462" spans="1:10" ht="15.75">
      <c r="A2462" s="53">
        <f t="shared" si="77"/>
        <v>2458</v>
      </c>
      <c r="B2462" s="143" t="s">
        <v>204</v>
      </c>
      <c r="C2462" s="143" t="s">
        <v>4963</v>
      </c>
      <c r="D2462" s="121" t="s">
        <v>4964</v>
      </c>
      <c r="E2462" s="121" t="s">
        <v>211</v>
      </c>
      <c r="F2462" s="121"/>
      <c r="G2462" s="121">
        <v>1</v>
      </c>
      <c r="H2462" s="148">
        <v>179</v>
      </c>
      <c r="I2462" s="191">
        <v>0.25</v>
      </c>
      <c r="J2462" s="187">
        <f t="shared" si="76"/>
        <v>134.25</v>
      </c>
    </row>
    <row r="2463" spans="1:10" ht="15.75">
      <c r="A2463" s="53">
        <f t="shared" si="77"/>
        <v>2459</v>
      </c>
      <c r="B2463" s="143" t="s">
        <v>204</v>
      </c>
      <c r="C2463" s="143" t="s">
        <v>4965</v>
      </c>
      <c r="D2463" s="121" t="s">
        <v>4966</v>
      </c>
      <c r="E2463" s="121" t="s">
        <v>211</v>
      </c>
      <c r="F2463" s="121"/>
      <c r="G2463" s="121">
        <v>1</v>
      </c>
      <c r="H2463" s="148">
        <v>3570</v>
      </c>
      <c r="I2463" s="191">
        <v>0.25</v>
      </c>
      <c r="J2463" s="187">
        <f t="shared" si="76"/>
        <v>2677.5</v>
      </c>
    </row>
    <row r="2464" spans="1:10" ht="15.75">
      <c r="A2464" s="53">
        <f t="shared" si="77"/>
        <v>2460</v>
      </c>
      <c r="B2464" s="143" t="s">
        <v>204</v>
      </c>
      <c r="C2464" s="143" t="s">
        <v>4967</v>
      </c>
      <c r="D2464" s="121" t="s">
        <v>4968</v>
      </c>
      <c r="E2464" s="121" t="s">
        <v>211</v>
      </c>
      <c r="F2464" s="121"/>
      <c r="G2464" s="121">
        <v>1</v>
      </c>
      <c r="H2464" s="148">
        <v>245</v>
      </c>
      <c r="I2464" s="191">
        <v>0.25</v>
      </c>
      <c r="J2464" s="187">
        <f t="shared" si="76"/>
        <v>183.75</v>
      </c>
    </row>
    <row r="2465" spans="1:10" ht="15.75">
      <c r="A2465" s="53">
        <f t="shared" si="77"/>
        <v>2461</v>
      </c>
      <c r="B2465" s="143" t="s">
        <v>204</v>
      </c>
      <c r="C2465" s="143" t="s">
        <v>4969</v>
      </c>
      <c r="D2465" s="121" t="s">
        <v>4970</v>
      </c>
      <c r="E2465" s="121" t="s">
        <v>211</v>
      </c>
      <c r="F2465" s="121"/>
      <c r="G2465" s="121">
        <v>1</v>
      </c>
      <c r="H2465" s="148">
        <v>145</v>
      </c>
      <c r="I2465" s="191">
        <v>0.25</v>
      </c>
      <c r="J2465" s="187">
        <f t="shared" si="76"/>
        <v>108.75</v>
      </c>
    </row>
    <row r="2466" spans="1:10" ht="15.75">
      <c r="A2466" s="53">
        <f t="shared" si="77"/>
        <v>2462</v>
      </c>
      <c r="B2466" s="143" t="s">
        <v>204</v>
      </c>
      <c r="C2466" s="143" t="s">
        <v>4971</v>
      </c>
      <c r="D2466" s="121" t="s">
        <v>4972</v>
      </c>
      <c r="E2466" s="121" t="s">
        <v>211</v>
      </c>
      <c r="F2466" s="121"/>
      <c r="G2466" s="121">
        <v>1</v>
      </c>
      <c r="H2466" s="148">
        <v>179</v>
      </c>
      <c r="I2466" s="191">
        <v>0.25</v>
      </c>
      <c r="J2466" s="187">
        <f t="shared" si="76"/>
        <v>134.25</v>
      </c>
    </row>
    <row r="2467" spans="1:10" ht="15.75">
      <c r="A2467" s="53">
        <f t="shared" si="77"/>
        <v>2463</v>
      </c>
      <c r="B2467" s="143" t="s">
        <v>204</v>
      </c>
      <c r="C2467" s="143" t="s">
        <v>4973</v>
      </c>
      <c r="D2467" s="121" t="s">
        <v>4974</v>
      </c>
      <c r="E2467" s="121" t="s">
        <v>211</v>
      </c>
      <c r="F2467" s="121"/>
      <c r="G2467" s="121">
        <v>1</v>
      </c>
      <c r="H2467" s="148">
        <v>215</v>
      </c>
      <c r="I2467" s="191">
        <v>0.25</v>
      </c>
      <c r="J2467" s="187">
        <f t="shared" si="76"/>
        <v>161.25</v>
      </c>
    </row>
    <row r="2468" spans="1:10" ht="15.75">
      <c r="A2468" s="53">
        <f t="shared" si="77"/>
        <v>2464</v>
      </c>
      <c r="B2468" s="143" t="s">
        <v>204</v>
      </c>
      <c r="C2468" s="143" t="s">
        <v>4975</v>
      </c>
      <c r="D2468" s="121" t="s">
        <v>4976</v>
      </c>
      <c r="E2468" s="121" t="s">
        <v>211</v>
      </c>
      <c r="F2468" s="121"/>
      <c r="G2468" s="121">
        <v>1</v>
      </c>
      <c r="H2468" s="148">
        <v>245</v>
      </c>
      <c r="I2468" s="191">
        <v>0.25</v>
      </c>
      <c r="J2468" s="187">
        <f t="shared" si="76"/>
        <v>183.75</v>
      </c>
    </row>
    <row r="2469" spans="1:10" ht="15.75">
      <c r="A2469" s="53">
        <f t="shared" si="77"/>
        <v>2465</v>
      </c>
      <c r="B2469" s="143" t="s">
        <v>204</v>
      </c>
      <c r="C2469" s="143" t="s">
        <v>4977</v>
      </c>
      <c r="D2469" s="121" t="s">
        <v>4978</v>
      </c>
      <c r="E2469" s="121" t="s">
        <v>211</v>
      </c>
      <c r="F2469" s="121"/>
      <c r="G2469" s="121">
        <v>1</v>
      </c>
      <c r="H2469" s="148">
        <v>145</v>
      </c>
      <c r="I2469" s="191">
        <v>0.25</v>
      </c>
      <c r="J2469" s="187">
        <f t="shared" si="76"/>
        <v>108.75</v>
      </c>
    </row>
    <row r="2470" spans="1:10" ht="15.75">
      <c r="A2470" s="53">
        <f t="shared" si="77"/>
        <v>2466</v>
      </c>
      <c r="B2470" s="143" t="s">
        <v>204</v>
      </c>
      <c r="C2470" s="143" t="s">
        <v>4979</v>
      </c>
      <c r="D2470" s="121" t="s">
        <v>4980</v>
      </c>
      <c r="E2470" s="121" t="s">
        <v>211</v>
      </c>
      <c r="F2470" s="121"/>
      <c r="G2470" s="121">
        <v>1</v>
      </c>
      <c r="H2470" s="148">
        <v>181</v>
      </c>
      <c r="I2470" s="191">
        <v>0.25</v>
      </c>
      <c r="J2470" s="187">
        <f t="shared" si="76"/>
        <v>135.75</v>
      </c>
    </row>
    <row r="2471" spans="1:10" ht="15.75">
      <c r="A2471" s="53">
        <f t="shared" si="77"/>
        <v>2467</v>
      </c>
      <c r="B2471" s="143" t="s">
        <v>204</v>
      </c>
      <c r="C2471" s="143" t="s">
        <v>4981</v>
      </c>
      <c r="D2471" s="121" t="s">
        <v>4982</v>
      </c>
      <c r="E2471" s="121" t="s">
        <v>211</v>
      </c>
      <c r="F2471" s="121"/>
      <c r="G2471" s="121">
        <v>1</v>
      </c>
      <c r="H2471" s="148">
        <v>215</v>
      </c>
      <c r="I2471" s="191">
        <v>0.25</v>
      </c>
      <c r="J2471" s="187">
        <f t="shared" si="76"/>
        <v>161.25</v>
      </c>
    </row>
    <row r="2472" spans="1:10" ht="15.75">
      <c r="A2472" s="53">
        <f t="shared" si="77"/>
        <v>2468</v>
      </c>
      <c r="B2472" s="143" t="s">
        <v>204</v>
      </c>
      <c r="C2472" s="143" t="s">
        <v>4983</v>
      </c>
      <c r="D2472" s="121" t="s">
        <v>4984</v>
      </c>
      <c r="E2472" s="121" t="s">
        <v>211</v>
      </c>
      <c r="F2472" s="121"/>
      <c r="G2472" s="121">
        <v>1</v>
      </c>
      <c r="H2472" s="148">
        <v>3611</v>
      </c>
      <c r="I2472" s="191">
        <v>0.25</v>
      </c>
      <c r="J2472" s="187">
        <f t="shared" si="76"/>
        <v>2708.25</v>
      </c>
    </row>
    <row r="2473" spans="1:10" ht="15.75">
      <c r="A2473" s="53">
        <f t="shared" si="77"/>
        <v>2469</v>
      </c>
      <c r="B2473" s="143" t="s">
        <v>204</v>
      </c>
      <c r="C2473" s="143" t="s">
        <v>4985</v>
      </c>
      <c r="D2473" s="121" t="s">
        <v>4986</v>
      </c>
      <c r="E2473" s="121" t="s">
        <v>211</v>
      </c>
      <c r="F2473" s="121"/>
      <c r="G2473" s="121">
        <v>1</v>
      </c>
      <c r="H2473" s="148">
        <v>849</v>
      </c>
      <c r="I2473" s="191">
        <v>0.25</v>
      </c>
      <c r="J2473" s="187">
        <f t="shared" si="76"/>
        <v>636.75</v>
      </c>
    </row>
    <row r="2474" spans="1:10" ht="30">
      <c r="A2474" s="53">
        <f t="shared" si="77"/>
        <v>2470</v>
      </c>
      <c r="B2474" s="143" t="s">
        <v>204</v>
      </c>
      <c r="C2474" s="143" t="s">
        <v>4987</v>
      </c>
      <c r="D2474" s="121" t="s">
        <v>4988</v>
      </c>
      <c r="E2474" s="121" t="s">
        <v>211</v>
      </c>
      <c r="F2474" s="121"/>
      <c r="G2474" s="121">
        <v>1</v>
      </c>
      <c r="H2474" s="148">
        <v>849</v>
      </c>
      <c r="I2474" s="191">
        <v>0.25</v>
      </c>
      <c r="J2474" s="187">
        <f t="shared" si="76"/>
        <v>636.75</v>
      </c>
    </row>
    <row r="2475" spans="1:10" ht="15.75">
      <c r="A2475" s="53">
        <f t="shared" si="77"/>
        <v>2471</v>
      </c>
      <c r="B2475" s="143" t="s">
        <v>204</v>
      </c>
      <c r="C2475" s="143" t="s">
        <v>4989</v>
      </c>
      <c r="D2475" s="121" t="s">
        <v>4990</v>
      </c>
      <c r="E2475" s="121" t="s">
        <v>211</v>
      </c>
      <c r="F2475" s="121"/>
      <c r="G2475" s="121">
        <v>1</v>
      </c>
      <c r="H2475" s="148">
        <v>599</v>
      </c>
      <c r="I2475" s="191">
        <v>0.25</v>
      </c>
      <c r="J2475" s="187">
        <f t="shared" si="76"/>
        <v>449.25</v>
      </c>
    </row>
    <row r="2476" spans="1:10" ht="15.75">
      <c r="A2476" s="53">
        <f t="shared" si="77"/>
        <v>2472</v>
      </c>
      <c r="B2476" s="143" t="s">
        <v>204</v>
      </c>
      <c r="C2476" s="143" t="s">
        <v>4991</v>
      </c>
      <c r="D2476" s="121" t="s">
        <v>4992</v>
      </c>
      <c r="E2476" s="121" t="s">
        <v>211</v>
      </c>
      <c r="F2476" s="121"/>
      <c r="G2476" s="121">
        <v>1</v>
      </c>
      <c r="H2476" s="148">
        <v>949</v>
      </c>
      <c r="I2476" s="191">
        <v>0.25</v>
      </c>
      <c r="J2476" s="187">
        <f t="shared" si="76"/>
        <v>711.75</v>
      </c>
    </row>
    <row r="2477" spans="1:10" ht="15.75">
      <c r="A2477" s="53">
        <f t="shared" si="77"/>
        <v>2473</v>
      </c>
      <c r="B2477" s="143" t="s">
        <v>204</v>
      </c>
      <c r="C2477" s="143" t="s">
        <v>4993</v>
      </c>
      <c r="D2477" s="121" t="s">
        <v>4994</v>
      </c>
      <c r="E2477" s="121" t="s">
        <v>211</v>
      </c>
      <c r="F2477" s="121"/>
      <c r="G2477" s="121">
        <v>1</v>
      </c>
      <c r="H2477" s="148">
        <v>949</v>
      </c>
      <c r="I2477" s="191">
        <v>0.25</v>
      </c>
      <c r="J2477" s="187">
        <f t="shared" si="76"/>
        <v>711.75</v>
      </c>
    </row>
    <row r="2478" spans="1:10" ht="15.75">
      <c r="A2478" s="53">
        <f t="shared" si="77"/>
        <v>2474</v>
      </c>
      <c r="B2478" s="143" t="s">
        <v>204</v>
      </c>
      <c r="C2478" s="143" t="s">
        <v>4995</v>
      </c>
      <c r="D2478" s="121" t="s">
        <v>4996</v>
      </c>
      <c r="E2478" s="121" t="s">
        <v>211</v>
      </c>
      <c r="F2478" s="121"/>
      <c r="G2478" s="121">
        <v>1</v>
      </c>
      <c r="H2478" s="148">
        <v>549</v>
      </c>
      <c r="I2478" s="191">
        <v>0.25</v>
      </c>
      <c r="J2478" s="187">
        <f t="shared" si="76"/>
        <v>411.75</v>
      </c>
    </row>
    <row r="2479" spans="1:10" ht="15.75">
      <c r="A2479" s="53">
        <f t="shared" si="77"/>
        <v>2475</v>
      </c>
      <c r="B2479" s="143" t="s">
        <v>204</v>
      </c>
      <c r="C2479" s="143" t="s">
        <v>4997</v>
      </c>
      <c r="D2479" s="121" t="s">
        <v>4998</v>
      </c>
      <c r="E2479" s="121" t="s">
        <v>211</v>
      </c>
      <c r="F2479" s="121"/>
      <c r="G2479" s="121">
        <v>1</v>
      </c>
      <c r="H2479" s="148">
        <v>85</v>
      </c>
      <c r="I2479" s="191">
        <v>0.25</v>
      </c>
      <c r="J2479" s="187">
        <f t="shared" si="76"/>
        <v>63.75</v>
      </c>
    </row>
    <row r="2480" spans="1:10" ht="15.75">
      <c r="A2480" s="53">
        <f t="shared" si="77"/>
        <v>2476</v>
      </c>
      <c r="B2480" s="143" t="s">
        <v>204</v>
      </c>
      <c r="C2480" s="143" t="s">
        <v>4999</v>
      </c>
      <c r="D2480" s="121" t="s">
        <v>5000</v>
      </c>
      <c r="E2480" s="121" t="s">
        <v>211</v>
      </c>
      <c r="F2480" s="121"/>
      <c r="G2480" s="121">
        <v>1</v>
      </c>
      <c r="H2480" s="148">
        <v>170</v>
      </c>
      <c r="I2480" s="191">
        <v>0.25</v>
      </c>
      <c r="J2480" s="187">
        <f t="shared" si="76"/>
        <v>127.5</v>
      </c>
    </row>
    <row r="2481" spans="1:10" ht="15.75">
      <c r="A2481" s="53">
        <f t="shared" si="77"/>
        <v>2477</v>
      </c>
      <c r="B2481" s="143" t="s">
        <v>204</v>
      </c>
      <c r="C2481" s="143" t="s">
        <v>5001</v>
      </c>
      <c r="D2481" s="121" t="s">
        <v>5002</v>
      </c>
      <c r="E2481" s="121" t="s">
        <v>211</v>
      </c>
      <c r="F2481" s="121"/>
      <c r="G2481" s="121">
        <v>1</v>
      </c>
      <c r="H2481" s="148">
        <v>206</v>
      </c>
      <c r="I2481" s="191">
        <v>0.25</v>
      </c>
      <c r="J2481" s="187">
        <f t="shared" si="76"/>
        <v>154.5</v>
      </c>
    </row>
    <row r="2482" spans="1:10" ht="15.75">
      <c r="A2482" s="53">
        <f t="shared" si="77"/>
        <v>2478</v>
      </c>
      <c r="B2482" s="143" t="s">
        <v>204</v>
      </c>
      <c r="C2482" s="143" t="s">
        <v>5003</v>
      </c>
      <c r="D2482" s="121" t="s">
        <v>5004</v>
      </c>
      <c r="E2482" s="121" t="s">
        <v>211</v>
      </c>
      <c r="F2482" s="121"/>
      <c r="G2482" s="121">
        <v>1</v>
      </c>
      <c r="H2482" s="148">
        <v>495</v>
      </c>
      <c r="I2482" s="191">
        <v>0.25</v>
      </c>
      <c r="J2482" s="187">
        <f t="shared" si="76"/>
        <v>371.25</v>
      </c>
    </row>
    <row r="2483" spans="1:10" ht="15.75">
      <c r="A2483" s="53">
        <f t="shared" si="77"/>
        <v>2479</v>
      </c>
      <c r="B2483" s="121" t="s">
        <v>5005</v>
      </c>
      <c r="C2483" s="121" t="s">
        <v>5006</v>
      </c>
      <c r="D2483" s="121" t="s">
        <v>5007</v>
      </c>
      <c r="E2483" s="121" t="s">
        <v>211</v>
      </c>
      <c r="F2483" s="121"/>
      <c r="G2483" s="121">
        <v>1</v>
      </c>
      <c r="H2483" s="148">
        <v>390</v>
      </c>
      <c r="I2483" s="191">
        <v>0.25</v>
      </c>
      <c r="J2483" s="187">
        <f t="shared" si="76"/>
        <v>292.5</v>
      </c>
    </row>
    <row r="2484" spans="1:10" ht="15.75">
      <c r="A2484" s="53">
        <f t="shared" si="77"/>
        <v>2480</v>
      </c>
      <c r="B2484" s="121" t="s">
        <v>5005</v>
      </c>
      <c r="C2484" s="121" t="s">
        <v>5008</v>
      </c>
      <c r="D2484" s="121" t="s">
        <v>5009</v>
      </c>
      <c r="E2484" s="121" t="s">
        <v>211</v>
      </c>
      <c r="F2484" s="121"/>
      <c r="G2484" s="121">
        <v>1</v>
      </c>
      <c r="H2484" s="148">
        <v>450</v>
      </c>
      <c r="I2484" s="191">
        <v>0.25</v>
      </c>
      <c r="J2484" s="187">
        <f t="shared" si="76"/>
        <v>337.5</v>
      </c>
    </row>
    <row r="2485" spans="1:10" ht="15.75">
      <c r="A2485" s="53">
        <f t="shared" si="77"/>
        <v>2481</v>
      </c>
      <c r="B2485" s="121" t="s">
        <v>5005</v>
      </c>
      <c r="C2485" s="121" t="s">
        <v>5010</v>
      </c>
      <c r="D2485" s="121" t="s">
        <v>5011</v>
      </c>
      <c r="E2485" s="121" t="s">
        <v>211</v>
      </c>
      <c r="F2485" s="121"/>
      <c r="G2485" s="121">
        <v>1</v>
      </c>
      <c r="H2485" s="148">
        <v>450</v>
      </c>
      <c r="I2485" s="191">
        <v>0.25</v>
      </c>
      <c r="J2485" s="187">
        <f t="shared" si="76"/>
        <v>337.5</v>
      </c>
    </row>
    <row r="2486" spans="1:10" ht="15.75">
      <c r="A2486" s="53">
        <f t="shared" si="77"/>
        <v>2482</v>
      </c>
      <c r="B2486" s="121" t="s">
        <v>5005</v>
      </c>
      <c r="C2486" s="121" t="s">
        <v>5012</v>
      </c>
      <c r="D2486" s="121" t="s">
        <v>5013</v>
      </c>
      <c r="E2486" s="121" t="s">
        <v>211</v>
      </c>
      <c r="F2486" s="121"/>
      <c r="G2486" s="121">
        <v>1</v>
      </c>
      <c r="H2486" s="148">
        <v>450</v>
      </c>
      <c r="I2486" s="191">
        <v>0.25</v>
      </c>
      <c r="J2486" s="187">
        <f t="shared" si="76"/>
        <v>337.5</v>
      </c>
    </row>
    <row r="2487" spans="1:10" ht="15.75">
      <c r="A2487" s="53">
        <f t="shared" si="77"/>
        <v>2483</v>
      </c>
      <c r="B2487" s="121" t="s">
        <v>5005</v>
      </c>
      <c r="C2487" s="121" t="s">
        <v>5014</v>
      </c>
      <c r="D2487" s="121" t="s">
        <v>5015</v>
      </c>
      <c r="E2487" s="121" t="s">
        <v>211</v>
      </c>
      <c r="F2487" s="121"/>
      <c r="G2487" s="121">
        <v>1</v>
      </c>
      <c r="H2487" s="148">
        <v>436</v>
      </c>
      <c r="I2487" s="191">
        <v>0.25</v>
      </c>
      <c r="J2487" s="187">
        <f t="shared" si="76"/>
        <v>327</v>
      </c>
    </row>
    <row r="2488" spans="1:10" ht="15.75">
      <c r="A2488" s="53">
        <f t="shared" si="77"/>
        <v>2484</v>
      </c>
      <c r="B2488" s="121" t="s">
        <v>5005</v>
      </c>
      <c r="C2488" s="121" t="s">
        <v>5016</v>
      </c>
      <c r="D2488" s="121" t="s">
        <v>5017</v>
      </c>
      <c r="E2488" s="121" t="s">
        <v>211</v>
      </c>
      <c r="F2488" s="121"/>
      <c r="G2488" s="121">
        <v>1</v>
      </c>
      <c r="H2488" s="148">
        <v>495</v>
      </c>
      <c r="I2488" s="191">
        <v>0.25</v>
      </c>
      <c r="J2488" s="187">
        <f t="shared" si="76"/>
        <v>371.25</v>
      </c>
    </row>
    <row r="2489" spans="1:10" ht="15.75">
      <c r="A2489" s="53">
        <f t="shared" si="77"/>
        <v>2485</v>
      </c>
      <c r="B2489" s="121" t="s">
        <v>5005</v>
      </c>
      <c r="C2489" s="121" t="s">
        <v>5018</v>
      </c>
      <c r="D2489" s="121" t="s">
        <v>5019</v>
      </c>
      <c r="E2489" s="121" t="s">
        <v>211</v>
      </c>
      <c r="F2489" s="121"/>
      <c r="G2489" s="121">
        <v>1</v>
      </c>
      <c r="H2489" s="148">
        <v>495</v>
      </c>
      <c r="I2489" s="191">
        <v>0.25</v>
      </c>
      <c r="J2489" s="187">
        <f t="shared" si="76"/>
        <v>371.25</v>
      </c>
    </row>
    <row r="2490" spans="1:10" ht="15.75">
      <c r="A2490" s="53">
        <f t="shared" si="77"/>
        <v>2486</v>
      </c>
      <c r="B2490" s="121" t="s">
        <v>5005</v>
      </c>
      <c r="C2490" s="121" t="s">
        <v>5020</v>
      </c>
      <c r="D2490" s="121" t="s">
        <v>5021</v>
      </c>
      <c r="E2490" s="121" t="s">
        <v>211</v>
      </c>
      <c r="F2490" s="121"/>
      <c r="G2490" s="121">
        <v>1</v>
      </c>
      <c r="H2490" s="148">
        <v>390</v>
      </c>
      <c r="I2490" s="191">
        <v>0.25</v>
      </c>
      <c r="J2490" s="187">
        <f t="shared" si="76"/>
        <v>292.5</v>
      </c>
    </row>
    <row r="2491" spans="1:10" ht="15.75">
      <c r="A2491" s="53">
        <f t="shared" si="77"/>
        <v>2487</v>
      </c>
      <c r="B2491" s="121" t="s">
        <v>5005</v>
      </c>
      <c r="C2491" s="121" t="s">
        <v>5022</v>
      </c>
      <c r="D2491" s="121" t="s">
        <v>5023</v>
      </c>
      <c r="E2491" s="121" t="s">
        <v>211</v>
      </c>
      <c r="F2491" s="121"/>
      <c r="G2491" s="121">
        <v>1</v>
      </c>
      <c r="H2491" s="148">
        <v>187</v>
      </c>
      <c r="I2491" s="191">
        <v>0.25</v>
      </c>
      <c r="J2491" s="187">
        <f t="shared" si="76"/>
        <v>140.25</v>
      </c>
    </row>
    <row r="2492" spans="1:10" ht="15.75">
      <c r="A2492" s="53">
        <f t="shared" si="77"/>
        <v>2488</v>
      </c>
      <c r="B2492" s="121" t="s">
        <v>5005</v>
      </c>
      <c r="C2492" s="121" t="s">
        <v>5024</v>
      </c>
      <c r="D2492" s="121" t="s">
        <v>5025</v>
      </c>
      <c r="E2492" s="121" t="s">
        <v>211</v>
      </c>
      <c r="F2492" s="121"/>
      <c r="G2492" s="121">
        <v>1</v>
      </c>
      <c r="H2492" s="148">
        <v>396</v>
      </c>
      <c r="I2492" s="191">
        <v>0.25</v>
      </c>
      <c r="J2492" s="187">
        <f t="shared" si="76"/>
        <v>297</v>
      </c>
    </row>
    <row r="2493" spans="1:10" ht="15.75">
      <c r="A2493" s="53">
        <f t="shared" si="77"/>
        <v>2489</v>
      </c>
      <c r="B2493" s="121" t="s">
        <v>5005</v>
      </c>
      <c r="C2493" s="121" t="s">
        <v>5026</v>
      </c>
      <c r="D2493" s="121" t="s">
        <v>5027</v>
      </c>
      <c r="E2493" s="121" t="s">
        <v>211</v>
      </c>
      <c r="F2493" s="121"/>
      <c r="G2493" s="121">
        <v>1</v>
      </c>
      <c r="H2493" s="148">
        <v>196</v>
      </c>
      <c r="I2493" s="191">
        <v>0.25</v>
      </c>
      <c r="J2493" s="187">
        <f t="shared" si="76"/>
        <v>147</v>
      </c>
    </row>
    <row r="2494" spans="1:10" ht="15.75">
      <c r="A2494" s="53">
        <f t="shared" si="77"/>
        <v>2490</v>
      </c>
      <c r="B2494" s="121" t="s">
        <v>5005</v>
      </c>
      <c r="C2494" s="121" t="s">
        <v>5028</v>
      </c>
      <c r="D2494" s="121" t="s">
        <v>5029</v>
      </c>
      <c r="E2494" s="121" t="s">
        <v>211</v>
      </c>
      <c r="F2494" s="121"/>
      <c r="G2494" s="121">
        <v>1</v>
      </c>
      <c r="H2494" s="148">
        <v>417</v>
      </c>
      <c r="I2494" s="191">
        <v>0.25</v>
      </c>
      <c r="J2494" s="187">
        <f t="shared" si="76"/>
        <v>312.75</v>
      </c>
    </row>
    <row r="2495" spans="1:10" ht="15.75">
      <c r="A2495" s="53">
        <f t="shared" si="77"/>
        <v>2491</v>
      </c>
      <c r="B2495" s="121" t="s">
        <v>5005</v>
      </c>
      <c r="C2495" s="121" t="s">
        <v>5030</v>
      </c>
      <c r="D2495" s="121" t="s">
        <v>5031</v>
      </c>
      <c r="E2495" s="121" t="s">
        <v>211</v>
      </c>
      <c r="F2495" s="121"/>
      <c r="G2495" s="121">
        <v>1</v>
      </c>
      <c r="H2495" s="148">
        <v>217</v>
      </c>
      <c r="I2495" s="191">
        <v>0.25</v>
      </c>
      <c r="J2495" s="187">
        <f t="shared" si="76"/>
        <v>162.75</v>
      </c>
    </row>
    <row r="2496" spans="1:10" ht="15.75">
      <c r="A2496" s="53">
        <f t="shared" si="77"/>
        <v>2492</v>
      </c>
      <c r="B2496" s="121" t="s">
        <v>5005</v>
      </c>
      <c r="C2496" s="121" t="s">
        <v>5032</v>
      </c>
      <c r="D2496" s="121" t="s">
        <v>5033</v>
      </c>
      <c r="E2496" s="121" t="s">
        <v>211</v>
      </c>
      <c r="F2496" s="121"/>
      <c r="G2496" s="121">
        <v>1</v>
      </c>
      <c r="H2496" s="148">
        <v>206</v>
      </c>
      <c r="I2496" s="191">
        <v>0.25</v>
      </c>
      <c r="J2496" s="187">
        <f t="shared" si="76"/>
        <v>154.5</v>
      </c>
    </row>
    <row r="2497" spans="1:10" ht="15.75">
      <c r="A2497" s="53">
        <f t="shared" si="77"/>
        <v>2493</v>
      </c>
      <c r="B2497" s="121" t="s">
        <v>5005</v>
      </c>
      <c r="C2497" s="121" t="s">
        <v>5034</v>
      </c>
      <c r="D2497" s="121" t="s">
        <v>5035</v>
      </c>
      <c r="E2497" s="121" t="s">
        <v>211</v>
      </c>
      <c r="F2497" s="121"/>
      <c r="G2497" s="121">
        <v>1</v>
      </c>
      <c r="H2497" s="148">
        <v>407</v>
      </c>
      <c r="I2497" s="191">
        <v>0.25</v>
      </c>
      <c r="J2497" s="187">
        <f t="shared" si="76"/>
        <v>305.25</v>
      </c>
    </row>
    <row r="2498" spans="1:10" ht="15.75">
      <c r="A2498" s="53">
        <f t="shared" si="77"/>
        <v>2494</v>
      </c>
      <c r="B2498" s="121" t="s">
        <v>5005</v>
      </c>
      <c r="C2498" s="121" t="s">
        <v>5036</v>
      </c>
      <c r="D2498" s="121" t="s">
        <v>5037</v>
      </c>
      <c r="E2498" s="121" t="s">
        <v>211</v>
      </c>
      <c r="F2498" s="121"/>
      <c r="G2498" s="121">
        <v>1</v>
      </c>
      <c r="H2498" s="148">
        <v>223</v>
      </c>
      <c r="I2498" s="191">
        <v>0.25</v>
      </c>
      <c r="J2498" s="187">
        <f t="shared" ref="J2498:J2561" si="78">H2498*(1-I2498)</f>
        <v>167.25</v>
      </c>
    </row>
    <row r="2499" spans="1:10" ht="15.75">
      <c r="A2499" s="53">
        <f t="shared" si="77"/>
        <v>2495</v>
      </c>
      <c r="B2499" s="121" t="s">
        <v>5005</v>
      </c>
      <c r="C2499" s="121" t="s">
        <v>5038</v>
      </c>
      <c r="D2499" s="121" t="s">
        <v>5039</v>
      </c>
      <c r="E2499" s="121" t="s">
        <v>211</v>
      </c>
      <c r="F2499" s="121"/>
      <c r="G2499" s="121">
        <v>1</v>
      </c>
      <c r="H2499" s="148">
        <v>213</v>
      </c>
      <c r="I2499" s="191">
        <v>0.25</v>
      </c>
      <c r="J2499" s="187">
        <f t="shared" si="78"/>
        <v>159.75</v>
      </c>
    </row>
    <row r="2500" spans="1:10" ht="15.75">
      <c r="A2500" s="53">
        <f t="shared" si="77"/>
        <v>2496</v>
      </c>
      <c r="B2500" s="121" t="s">
        <v>5005</v>
      </c>
      <c r="C2500" s="121" t="s">
        <v>5040</v>
      </c>
      <c r="D2500" s="121" t="s">
        <v>5041</v>
      </c>
      <c r="E2500" s="121" t="s">
        <v>211</v>
      </c>
      <c r="F2500" s="121"/>
      <c r="G2500" s="121">
        <v>1</v>
      </c>
      <c r="H2500" s="148">
        <v>213</v>
      </c>
      <c r="I2500" s="191">
        <v>0.25</v>
      </c>
      <c r="J2500" s="187">
        <f t="shared" si="78"/>
        <v>159.75</v>
      </c>
    </row>
    <row r="2501" spans="1:10" ht="15.75">
      <c r="A2501" s="53">
        <f t="shared" si="77"/>
        <v>2497</v>
      </c>
      <c r="B2501" s="121" t="s">
        <v>5005</v>
      </c>
      <c r="C2501" s="121" t="s">
        <v>5042</v>
      </c>
      <c r="D2501" s="121" t="s">
        <v>5043</v>
      </c>
      <c r="E2501" s="121" t="s">
        <v>211</v>
      </c>
      <c r="F2501" s="121"/>
      <c r="G2501" s="121">
        <v>1</v>
      </c>
      <c r="H2501" s="148">
        <v>33</v>
      </c>
      <c r="I2501" s="191">
        <v>0.25</v>
      </c>
      <c r="J2501" s="187">
        <f t="shared" si="78"/>
        <v>24.75</v>
      </c>
    </row>
    <row r="2502" spans="1:10" ht="15.75">
      <c r="A2502" s="53">
        <f t="shared" si="77"/>
        <v>2498</v>
      </c>
      <c r="B2502" s="121" t="s">
        <v>5005</v>
      </c>
      <c r="C2502" s="121" t="s">
        <v>5044</v>
      </c>
      <c r="D2502" s="121" t="s">
        <v>5045</v>
      </c>
      <c r="E2502" s="121" t="s">
        <v>211</v>
      </c>
      <c r="F2502" s="121"/>
      <c r="G2502" s="121">
        <v>1</v>
      </c>
      <c r="H2502" s="148">
        <v>951</v>
      </c>
      <c r="I2502" s="191">
        <v>0.25</v>
      </c>
      <c r="J2502" s="187">
        <f t="shared" si="78"/>
        <v>713.25</v>
      </c>
    </row>
    <row r="2503" spans="1:10" ht="15.75">
      <c r="A2503" s="53">
        <f t="shared" ref="A2503:A2566" si="79">A2502+1</f>
        <v>2499</v>
      </c>
      <c r="B2503" s="121" t="s">
        <v>5005</v>
      </c>
      <c r="C2503" s="121" t="s">
        <v>5046</v>
      </c>
      <c r="D2503" s="121" t="s">
        <v>5047</v>
      </c>
      <c r="E2503" s="121" t="s">
        <v>211</v>
      </c>
      <c r="F2503" s="121"/>
      <c r="G2503" s="121">
        <v>1</v>
      </c>
      <c r="H2503" s="148">
        <v>1159</v>
      </c>
      <c r="I2503" s="191">
        <v>0.25</v>
      </c>
      <c r="J2503" s="187">
        <f t="shared" si="78"/>
        <v>869.25</v>
      </c>
    </row>
    <row r="2504" spans="1:10" ht="15.75">
      <c r="A2504" s="53">
        <f t="shared" si="79"/>
        <v>2500</v>
      </c>
      <c r="B2504" s="121" t="s">
        <v>5005</v>
      </c>
      <c r="C2504" s="121" t="s">
        <v>5048</v>
      </c>
      <c r="D2504" s="121" t="s">
        <v>5049</v>
      </c>
      <c r="E2504" s="121" t="s">
        <v>211</v>
      </c>
      <c r="F2504" s="121"/>
      <c r="G2504" s="121">
        <v>1</v>
      </c>
      <c r="H2504" s="148">
        <v>1279</v>
      </c>
      <c r="I2504" s="191">
        <v>0.25</v>
      </c>
      <c r="J2504" s="187">
        <f t="shared" si="78"/>
        <v>959.25</v>
      </c>
    </row>
    <row r="2505" spans="1:10" ht="15.75">
      <c r="A2505" s="53">
        <f t="shared" si="79"/>
        <v>2501</v>
      </c>
      <c r="B2505" s="121" t="s">
        <v>5005</v>
      </c>
      <c r="C2505" s="121" t="s">
        <v>5050</v>
      </c>
      <c r="D2505" s="121" t="s">
        <v>5051</v>
      </c>
      <c r="E2505" s="121" t="s">
        <v>211</v>
      </c>
      <c r="F2505" s="121"/>
      <c r="G2505" s="121">
        <v>1</v>
      </c>
      <c r="H2505" s="148">
        <v>1159</v>
      </c>
      <c r="I2505" s="191">
        <v>0.25</v>
      </c>
      <c r="J2505" s="187">
        <f t="shared" si="78"/>
        <v>869.25</v>
      </c>
    </row>
    <row r="2506" spans="1:10" ht="15.75">
      <c r="A2506" s="53">
        <f t="shared" si="79"/>
        <v>2502</v>
      </c>
      <c r="B2506" s="121" t="s">
        <v>5005</v>
      </c>
      <c r="C2506" s="121" t="s">
        <v>5052</v>
      </c>
      <c r="D2506" s="121" t="s">
        <v>5053</v>
      </c>
      <c r="E2506" s="121" t="s">
        <v>211</v>
      </c>
      <c r="F2506" s="121"/>
      <c r="G2506" s="121">
        <v>1</v>
      </c>
      <c r="H2506" s="148">
        <v>1094</v>
      </c>
      <c r="I2506" s="191">
        <v>0.25</v>
      </c>
      <c r="J2506" s="187">
        <f t="shared" si="78"/>
        <v>820.5</v>
      </c>
    </row>
    <row r="2507" spans="1:10" ht="15.75">
      <c r="A2507" s="53">
        <f t="shared" si="79"/>
        <v>2503</v>
      </c>
      <c r="B2507" s="121" t="s">
        <v>5005</v>
      </c>
      <c r="C2507" s="121" t="s">
        <v>5054</v>
      </c>
      <c r="D2507" s="121" t="s">
        <v>5055</v>
      </c>
      <c r="E2507" s="121" t="s">
        <v>211</v>
      </c>
      <c r="F2507" s="121"/>
      <c r="G2507" s="121">
        <v>1</v>
      </c>
      <c r="H2507" s="148">
        <v>951</v>
      </c>
      <c r="I2507" s="191">
        <v>0.25</v>
      </c>
      <c r="J2507" s="187">
        <f t="shared" si="78"/>
        <v>713.25</v>
      </c>
    </row>
    <row r="2508" spans="1:10" ht="15.75">
      <c r="A2508" s="53">
        <f t="shared" si="79"/>
        <v>2504</v>
      </c>
      <c r="B2508" s="121" t="s">
        <v>5005</v>
      </c>
      <c r="C2508" s="121" t="s">
        <v>5056</v>
      </c>
      <c r="D2508" s="121" t="s">
        <v>5057</v>
      </c>
      <c r="E2508" s="121" t="s">
        <v>211</v>
      </c>
      <c r="F2508" s="121"/>
      <c r="G2508" s="121">
        <v>1</v>
      </c>
      <c r="H2508" s="148">
        <v>503</v>
      </c>
      <c r="I2508" s="191">
        <v>0.25</v>
      </c>
      <c r="J2508" s="187">
        <f t="shared" si="78"/>
        <v>377.25</v>
      </c>
    </row>
    <row r="2509" spans="1:10" ht="15.75">
      <c r="A2509" s="53">
        <f t="shared" si="79"/>
        <v>2505</v>
      </c>
      <c r="B2509" s="121" t="s">
        <v>5005</v>
      </c>
      <c r="C2509" s="121" t="s">
        <v>5058</v>
      </c>
      <c r="D2509" s="121" t="s">
        <v>5059</v>
      </c>
      <c r="E2509" s="121" t="s">
        <v>211</v>
      </c>
      <c r="F2509" s="121"/>
      <c r="G2509" s="121">
        <v>1</v>
      </c>
      <c r="H2509" s="148">
        <v>503</v>
      </c>
      <c r="I2509" s="191">
        <v>0.25</v>
      </c>
      <c r="J2509" s="187">
        <f t="shared" si="78"/>
        <v>377.25</v>
      </c>
    </row>
    <row r="2510" spans="1:10" ht="15.75">
      <c r="A2510" s="53">
        <f t="shared" si="79"/>
        <v>2506</v>
      </c>
      <c r="B2510" s="121" t="s">
        <v>5005</v>
      </c>
      <c r="C2510" s="121" t="s">
        <v>5060</v>
      </c>
      <c r="D2510" s="121" t="s">
        <v>5061</v>
      </c>
      <c r="E2510" s="121" t="s">
        <v>211</v>
      </c>
      <c r="F2510" s="121"/>
      <c r="G2510" s="121">
        <v>1</v>
      </c>
      <c r="H2510" s="148">
        <v>503</v>
      </c>
      <c r="I2510" s="191">
        <v>0.25</v>
      </c>
      <c r="J2510" s="187">
        <f t="shared" si="78"/>
        <v>377.25</v>
      </c>
    </row>
    <row r="2511" spans="1:10" ht="15.75">
      <c r="A2511" s="53">
        <f t="shared" si="79"/>
        <v>2507</v>
      </c>
      <c r="B2511" s="121" t="s">
        <v>5005</v>
      </c>
      <c r="C2511" s="121" t="s">
        <v>5062</v>
      </c>
      <c r="D2511" s="121" t="s">
        <v>5063</v>
      </c>
      <c r="E2511" s="121" t="s">
        <v>211</v>
      </c>
      <c r="F2511" s="121"/>
      <c r="G2511" s="121">
        <v>1</v>
      </c>
      <c r="H2511" s="148">
        <v>667</v>
      </c>
      <c r="I2511" s="191">
        <v>0.25</v>
      </c>
      <c r="J2511" s="187">
        <f t="shared" si="78"/>
        <v>500.25</v>
      </c>
    </row>
    <row r="2512" spans="1:10" ht="15.75">
      <c r="A2512" s="53">
        <f t="shared" si="79"/>
        <v>2508</v>
      </c>
      <c r="B2512" s="121" t="s">
        <v>5005</v>
      </c>
      <c r="C2512" s="121" t="s">
        <v>5064</v>
      </c>
      <c r="D2512" s="121" t="s">
        <v>5065</v>
      </c>
      <c r="E2512" s="121" t="s">
        <v>211</v>
      </c>
      <c r="F2512" s="121"/>
      <c r="G2512" s="121">
        <v>1</v>
      </c>
      <c r="H2512" s="148">
        <v>667</v>
      </c>
      <c r="I2512" s="191">
        <v>0.25</v>
      </c>
      <c r="J2512" s="187">
        <f t="shared" si="78"/>
        <v>500.25</v>
      </c>
    </row>
    <row r="2513" spans="1:10" ht="15.75">
      <c r="A2513" s="53">
        <f t="shared" si="79"/>
        <v>2509</v>
      </c>
      <c r="B2513" s="121" t="s">
        <v>5005</v>
      </c>
      <c r="C2513" s="121" t="s">
        <v>5066</v>
      </c>
      <c r="D2513" s="121" t="s">
        <v>5067</v>
      </c>
      <c r="E2513" s="121" t="s">
        <v>211</v>
      </c>
      <c r="F2513" s="121"/>
      <c r="G2513" s="121">
        <v>1</v>
      </c>
      <c r="H2513" s="148">
        <v>493</v>
      </c>
      <c r="I2513" s="191">
        <v>0.25</v>
      </c>
      <c r="J2513" s="187">
        <f t="shared" si="78"/>
        <v>369.75</v>
      </c>
    </row>
    <row r="2514" spans="1:10" ht="15.75">
      <c r="A2514" s="53">
        <f t="shared" si="79"/>
        <v>2510</v>
      </c>
      <c r="B2514" s="121" t="s">
        <v>5005</v>
      </c>
      <c r="C2514" s="121" t="s">
        <v>5068</v>
      </c>
      <c r="D2514" s="121" t="s">
        <v>5069</v>
      </c>
      <c r="E2514" s="121" t="s">
        <v>211</v>
      </c>
      <c r="F2514" s="121"/>
      <c r="G2514" s="121">
        <v>1</v>
      </c>
      <c r="H2514" s="148">
        <v>493</v>
      </c>
      <c r="I2514" s="191">
        <v>0.25</v>
      </c>
      <c r="J2514" s="187">
        <f t="shared" si="78"/>
        <v>369.75</v>
      </c>
    </row>
    <row r="2515" spans="1:10" ht="15.75">
      <c r="A2515" s="53">
        <f t="shared" si="79"/>
        <v>2511</v>
      </c>
      <c r="B2515" s="121" t="s">
        <v>5005</v>
      </c>
      <c r="C2515" s="121" t="s">
        <v>5070</v>
      </c>
      <c r="D2515" s="121" t="s">
        <v>5071</v>
      </c>
      <c r="E2515" s="121" t="s">
        <v>211</v>
      </c>
      <c r="F2515" s="121"/>
      <c r="G2515" s="121">
        <v>1</v>
      </c>
      <c r="H2515" s="148">
        <v>493</v>
      </c>
      <c r="I2515" s="191">
        <v>0.25</v>
      </c>
      <c r="J2515" s="187">
        <f t="shared" si="78"/>
        <v>369.75</v>
      </c>
    </row>
    <row r="2516" spans="1:10" ht="15.75">
      <c r="A2516" s="53">
        <f t="shared" si="79"/>
        <v>2512</v>
      </c>
      <c r="B2516" s="121" t="s">
        <v>5005</v>
      </c>
      <c r="C2516" s="121" t="s">
        <v>5072</v>
      </c>
      <c r="D2516" s="121" t="s">
        <v>5073</v>
      </c>
      <c r="E2516" s="121" t="s">
        <v>211</v>
      </c>
      <c r="F2516" s="121"/>
      <c r="G2516" s="121">
        <v>1</v>
      </c>
      <c r="H2516" s="148">
        <v>657</v>
      </c>
      <c r="I2516" s="191">
        <v>0.25</v>
      </c>
      <c r="J2516" s="187">
        <f t="shared" si="78"/>
        <v>492.75</v>
      </c>
    </row>
    <row r="2517" spans="1:10" ht="15.75">
      <c r="A2517" s="53">
        <f t="shared" si="79"/>
        <v>2513</v>
      </c>
      <c r="B2517" s="121" t="s">
        <v>5005</v>
      </c>
      <c r="C2517" s="121" t="s">
        <v>5074</v>
      </c>
      <c r="D2517" s="121" t="s">
        <v>5075</v>
      </c>
      <c r="E2517" s="121" t="s">
        <v>211</v>
      </c>
      <c r="F2517" s="121"/>
      <c r="G2517" s="121">
        <v>1</v>
      </c>
      <c r="H2517" s="148">
        <v>231</v>
      </c>
      <c r="I2517" s="191">
        <v>0.25</v>
      </c>
      <c r="J2517" s="187">
        <f t="shared" si="78"/>
        <v>173.25</v>
      </c>
    </row>
    <row r="2518" spans="1:10" ht="15.75">
      <c r="A2518" s="53">
        <f t="shared" si="79"/>
        <v>2514</v>
      </c>
      <c r="B2518" s="121" t="s">
        <v>5005</v>
      </c>
      <c r="C2518" s="121" t="s">
        <v>5076</v>
      </c>
      <c r="D2518" s="121" t="s">
        <v>5077</v>
      </c>
      <c r="E2518" s="121" t="s">
        <v>211</v>
      </c>
      <c r="F2518" s="121"/>
      <c r="G2518" s="121">
        <v>1</v>
      </c>
      <c r="H2518" s="148">
        <v>246</v>
      </c>
      <c r="I2518" s="191">
        <v>0.25</v>
      </c>
      <c r="J2518" s="187">
        <f t="shared" si="78"/>
        <v>184.5</v>
      </c>
    </row>
    <row r="2519" spans="1:10" ht="15.75">
      <c r="A2519" s="53">
        <f t="shared" si="79"/>
        <v>2515</v>
      </c>
      <c r="B2519" s="121" t="s">
        <v>5005</v>
      </c>
      <c r="C2519" s="121" t="s">
        <v>5078</v>
      </c>
      <c r="D2519" s="121" t="s">
        <v>5079</v>
      </c>
      <c r="E2519" s="121" t="s">
        <v>211</v>
      </c>
      <c r="F2519" s="121"/>
      <c r="G2519" s="121">
        <v>1</v>
      </c>
      <c r="H2519" s="148">
        <v>246</v>
      </c>
      <c r="I2519" s="191">
        <v>0.25</v>
      </c>
      <c r="J2519" s="187">
        <f t="shared" si="78"/>
        <v>184.5</v>
      </c>
    </row>
    <row r="2520" spans="1:10" ht="15.75">
      <c r="A2520" s="53">
        <f t="shared" si="79"/>
        <v>2516</v>
      </c>
      <c r="B2520" s="121" t="s">
        <v>5005</v>
      </c>
      <c r="C2520" s="121" t="s">
        <v>5080</v>
      </c>
      <c r="D2520" s="121" t="s">
        <v>5081</v>
      </c>
      <c r="E2520" s="121" t="s">
        <v>211</v>
      </c>
      <c r="F2520" s="121"/>
      <c r="G2520" s="121">
        <v>1</v>
      </c>
      <c r="H2520" s="148">
        <v>246</v>
      </c>
      <c r="I2520" s="191">
        <v>0.25</v>
      </c>
      <c r="J2520" s="187">
        <f t="shared" si="78"/>
        <v>184.5</v>
      </c>
    </row>
    <row r="2521" spans="1:10" ht="15.75">
      <c r="A2521" s="53">
        <f t="shared" si="79"/>
        <v>2517</v>
      </c>
      <c r="B2521" s="121" t="s">
        <v>5005</v>
      </c>
      <c r="C2521" s="121" t="s">
        <v>5082</v>
      </c>
      <c r="D2521" s="121" t="s">
        <v>5083</v>
      </c>
      <c r="E2521" s="121" t="s">
        <v>211</v>
      </c>
      <c r="F2521" s="121"/>
      <c r="G2521" s="121">
        <v>1</v>
      </c>
      <c r="H2521" s="148">
        <v>224</v>
      </c>
      <c r="I2521" s="191">
        <v>0.25</v>
      </c>
      <c r="J2521" s="187">
        <f t="shared" si="78"/>
        <v>168</v>
      </c>
    </row>
    <row r="2522" spans="1:10" ht="15.75">
      <c r="A2522" s="53">
        <f t="shared" si="79"/>
        <v>2518</v>
      </c>
      <c r="B2522" s="121" t="s">
        <v>5005</v>
      </c>
      <c r="C2522" s="121" t="s">
        <v>5084</v>
      </c>
      <c r="D2522" s="121" t="s">
        <v>5085</v>
      </c>
      <c r="E2522" s="121" t="s">
        <v>211</v>
      </c>
      <c r="F2522" s="121"/>
      <c r="G2522" s="121">
        <v>1</v>
      </c>
      <c r="H2522" s="148">
        <v>224</v>
      </c>
      <c r="I2522" s="191">
        <v>0.25</v>
      </c>
      <c r="J2522" s="187">
        <f t="shared" si="78"/>
        <v>168</v>
      </c>
    </row>
    <row r="2523" spans="1:10" ht="15.75">
      <c r="A2523" s="53">
        <f t="shared" si="79"/>
        <v>2519</v>
      </c>
      <c r="B2523" s="121" t="s">
        <v>5005</v>
      </c>
      <c r="C2523" s="121" t="s">
        <v>5086</v>
      </c>
      <c r="D2523" s="121" t="s">
        <v>5087</v>
      </c>
      <c r="E2523" s="121" t="s">
        <v>211</v>
      </c>
      <c r="F2523" s="121"/>
      <c r="G2523" s="121">
        <v>1</v>
      </c>
      <c r="H2523" s="148">
        <v>224</v>
      </c>
      <c r="I2523" s="191">
        <v>0.25</v>
      </c>
      <c r="J2523" s="187">
        <f t="shared" si="78"/>
        <v>168</v>
      </c>
    </row>
    <row r="2524" spans="1:10" ht="15.75">
      <c r="A2524" s="53">
        <f t="shared" si="79"/>
        <v>2520</v>
      </c>
      <c r="B2524" s="121" t="s">
        <v>5005</v>
      </c>
      <c r="C2524" s="121" t="s">
        <v>5088</v>
      </c>
      <c r="D2524" s="121" t="s">
        <v>5089</v>
      </c>
      <c r="E2524" s="121" t="s">
        <v>211</v>
      </c>
      <c r="F2524" s="121"/>
      <c r="G2524" s="121">
        <v>1</v>
      </c>
      <c r="H2524" s="148">
        <v>142</v>
      </c>
      <c r="I2524" s="191">
        <v>0.25</v>
      </c>
      <c r="J2524" s="187">
        <f t="shared" si="78"/>
        <v>106.5</v>
      </c>
    </row>
    <row r="2525" spans="1:10" ht="15.75">
      <c r="A2525" s="53">
        <f t="shared" si="79"/>
        <v>2521</v>
      </c>
      <c r="B2525" s="121" t="s">
        <v>5005</v>
      </c>
      <c r="C2525" s="121" t="s">
        <v>5090</v>
      </c>
      <c r="D2525" s="121" t="s">
        <v>5091</v>
      </c>
      <c r="E2525" s="121" t="s">
        <v>211</v>
      </c>
      <c r="F2525" s="121"/>
      <c r="G2525" s="121">
        <v>1</v>
      </c>
      <c r="H2525" s="148">
        <v>142</v>
      </c>
      <c r="I2525" s="191">
        <v>0.25</v>
      </c>
      <c r="J2525" s="187">
        <f t="shared" si="78"/>
        <v>106.5</v>
      </c>
    </row>
    <row r="2526" spans="1:10" ht="15.75">
      <c r="A2526" s="53">
        <f t="shared" si="79"/>
        <v>2522</v>
      </c>
      <c r="B2526" s="121" t="s">
        <v>5005</v>
      </c>
      <c r="C2526" s="121" t="s">
        <v>5092</v>
      </c>
      <c r="D2526" s="121" t="s">
        <v>5093</v>
      </c>
      <c r="E2526" s="121" t="s">
        <v>211</v>
      </c>
      <c r="F2526" s="121"/>
      <c r="G2526" s="121">
        <v>1</v>
      </c>
      <c r="H2526" s="148">
        <v>277</v>
      </c>
      <c r="I2526" s="191">
        <v>0.25</v>
      </c>
      <c r="J2526" s="187">
        <f t="shared" si="78"/>
        <v>207.75</v>
      </c>
    </row>
    <row r="2527" spans="1:10" ht="15.75">
      <c r="A2527" s="53">
        <f t="shared" si="79"/>
        <v>2523</v>
      </c>
      <c r="B2527" s="121" t="s">
        <v>5005</v>
      </c>
      <c r="C2527" s="121" t="s">
        <v>5094</v>
      </c>
      <c r="D2527" s="121" t="s">
        <v>5095</v>
      </c>
      <c r="E2527" s="121" t="s">
        <v>211</v>
      </c>
      <c r="F2527" s="121"/>
      <c r="G2527" s="121">
        <v>1</v>
      </c>
      <c r="H2527" s="148">
        <v>277</v>
      </c>
      <c r="I2527" s="191">
        <v>0.25</v>
      </c>
      <c r="J2527" s="187">
        <f t="shared" si="78"/>
        <v>207.75</v>
      </c>
    </row>
    <row r="2528" spans="1:10" ht="15.75">
      <c r="A2528" s="53">
        <f t="shared" si="79"/>
        <v>2524</v>
      </c>
      <c r="B2528" s="121" t="s">
        <v>5005</v>
      </c>
      <c r="C2528" s="121" t="s">
        <v>5096</v>
      </c>
      <c r="D2528" s="121" t="s">
        <v>5097</v>
      </c>
      <c r="E2528" s="121" t="s">
        <v>211</v>
      </c>
      <c r="F2528" s="121"/>
      <c r="G2528" s="121">
        <v>1</v>
      </c>
      <c r="H2528" s="148">
        <v>482</v>
      </c>
      <c r="I2528" s="191">
        <v>0.25</v>
      </c>
      <c r="J2528" s="187">
        <f t="shared" si="78"/>
        <v>361.5</v>
      </c>
    </row>
    <row r="2529" spans="1:10" ht="15.75">
      <c r="A2529" s="53">
        <f t="shared" si="79"/>
        <v>2525</v>
      </c>
      <c r="B2529" s="121" t="s">
        <v>5005</v>
      </c>
      <c r="C2529" s="121" t="s">
        <v>5098</v>
      </c>
      <c r="D2529" s="121" t="s">
        <v>5099</v>
      </c>
      <c r="E2529" s="121" t="s">
        <v>211</v>
      </c>
      <c r="F2529" s="121"/>
      <c r="G2529" s="121">
        <v>1</v>
      </c>
      <c r="H2529" s="148">
        <v>477</v>
      </c>
      <c r="I2529" s="191">
        <v>0.25</v>
      </c>
      <c r="J2529" s="187">
        <f t="shared" si="78"/>
        <v>357.75</v>
      </c>
    </row>
    <row r="2530" spans="1:10" ht="15.75">
      <c r="A2530" s="53">
        <f t="shared" si="79"/>
        <v>2526</v>
      </c>
      <c r="B2530" s="121" t="s">
        <v>5005</v>
      </c>
      <c r="C2530" s="121" t="s">
        <v>5100</v>
      </c>
      <c r="D2530" s="121" t="s">
        <v>5101</v>
      </c>
      <c r="E2530" s="121" t="s">
        <v>211</v>
      </c>
      <c r="F2530" s="121"/>
      <c r="G2530" s="121">
        <v>1</v>
      </c>
      <c r="H2530" s="148">
        <v>477</v>
      </c>
      <c r="I2530" s="191">
        <v>0.25</v>
      </c>
      <c r="J2530" s="187">
        <f t="shared" si="78"/>
        <v>357.75</v>
      </c>
    </row>
    <row r="2531" spans="1:10" ht="15.75">
      <c r="A2531" s="53">
        <f t="shared" si="79"/>
        <v>2527</v>
      </c>
      <c r="B2531" s="121" t="s">
        <v>5005</v>
      </c>
      <c r="C2531" s="121" t="s">
        <v>5102</v>
      </c>
      <c r="D2531" s="121" t="s">
        <v>5103</v>
      </c>
      <c r="E2531" s="121" t="s">
        <v>211</v>
      </c>
      <c r="F2531" s="121"/>
      <c r="G2531" s="121">
        <v>1</v>
      </c>
      <c r="H2531" s="148">
        <v>477</v>
      </c>
      <c r="I2531" s="191">
        <v>0.25</v>
      </c>
      <c r="J2531" s="187">
        <f t="shared" si="78"/>
        <v>357.75</v>
      </c>
    </row>
    <row r="2532" spans="1:10" ht="15.75">
      <c r="A2532" s="53">
        <f t="shared" si="79"/>
        <v>2528</v>
      </c>
      <c r="B2532" s="121" t="s">
        <v>5005</v>
      </c>
      <c r="C2532" s="121" t="s">
        <v>5104</v>
      </c>
      <c r="D2532" s="121" t="s">
        <v>5105</v>
      </c>
      <c r="E2532" s="121" t="s">
        <v>211</v>
      </c>
      <c r="F2532" s="121"/>
      <c r="G2532" s="121">
        <v>1</v>
      </c>
      <c r="H2532" s="148">
        <v>530</v>
      </c>
      <c r="I2532" s="191">
        <v>0.25</v>
      </c>
      <c r="J2532" s="187">
        <f t="shared" si="78"/>
        <v>397.5</v>
      </c>
    </row>
    <row r="2533" spans="1:10" ht="15.75">
      <c r="A2533" s="53">
        <f t="shared" si="79"/>
        <v>2529</v>
      </c>
      <c r="B2533" s="121" t="s">
        <v>5005</v>
      </c>
      <c r="C2533" s="121" t="s">
        <v>5106</v>
      </c>
      <c r="D2533" s="121" t="s">
        <v>5107</v>
      </c>
      <c r="E2533" s="121" t="s">
        <v>211</v>
      </c>
      <c r="F2533" s="121"/>
      <c r="G2533" s="121">
        <v>1</v>
      </c>
      <c r="H2533" s="148">
        <v>464</v>
      </c>
      <c r="I2533" s="191">
        <v>0.25</v>
      </c>
      <c r="J2533" s="187">
        <f t="shared" si="78"/>
        <v>348</v>
      </c>
    </row>
    <row r="2534" spans="1:10" ht="15.75">
      <c r="A2534" s="53">
        <f t="shared" si="79"/>
        <v>2530</v>
      </c>
      <c r="B2534" s="121" t="s">
        <v>5005</v>
      </c>
      <c r="C2534" s="121" t="s">
        <v>5108</v>
      </c>
      <c r="D2534" s="121" t="s">
        <v>5109</v>
      </c>
      <c r="E2534" s="121" t="s">
        <v>211</v>
      </c>
      <c r="F2534" s="121"/>
      <c r="G2534" s="121">
        <v>1</v>
      </c>
      <c r="H2534" s="148">
        <v>104</v>
      </c>
      <c r="I2534" s="191">
        <v>0.25</v>
      </c>
      <c r="J2534" s="187">
        <f t="shared" si="78"/>
        <v>78</v>
      </c>
    </row>
    <row r="2535" spans="1:10" ht="15.75">
      <c r="A2535" s="53">
        <f t="shared" si="79"/>
        <v>2531</v>
      </c>
      <c r="B2535" s="121" t="s">
        <v>5005</v>
      </c>
      <c r="C2535" s="121" t="s">
        <v>5110</v>
      </c>
      <c r="D2535" s="121" t="s">
        <v>5111</v>
      </c>
      <c r="E2535" s="121" t="s">
        <v>211</v>
      </c>
      <c r="F2535" s="121"/>
      <c r="G2535" s="121">
        <v>1</v>
      </c>
      <c r="H2535" s="148">
        <v>126</v>
      </c>
      <c r="I2535" s="191">
        <v>0.25</v>
      </c>
      <c r="J2535" s="187">
        <f t="shared" si="78"/>
        <v>94.5</v>
      </c>
    </row>
    <row r="2536" spans="1:10" ht="15.75">
      <c r="A2536" s="53">
        <f t="shared" si="79"/>
        <v>2532</v>
      </c>
      <c r="B2536" s="121" t="s">
        <v>5005</v>
      </c>
      <c r="C2536" s="121" t="s">
        <v>5112</v>
      </c>
      <c r="D2536" s="121" t="s">
        <v>5113</v>
      </c>
      <c r="E2536" s="121" t="s">
        <v>211</v>
      </c>
      <c r="F2536" s="121"/>
      <c r="G2536" s="121">
        <v>1</v>
      </c>
      <c r="H2536" s="148">
        <v>137</v>
      </c>
      <c r="I2536" s="191">
        <v>0.25</v>
      </c>
      <c r="J2536" s="187">
        <f t="shared" si="78"/>
        <v>102.75</v>
      </c>
    </row>
    <row r="2537" spans="1:10" ht="15.75">
      <c r="A2537" s="53">
        <f t="shared" si="79"/>
        <v>2533</v>
      </c>
      <c r="B2537" s="121" t="s">
        <v>5005</v>
      </c>
      <c r="C2537" s="121" t="s">
        <v>5114</v>
      </c>
      <c r="D2537" s="121" t="s">
        <v>5115</v>
      </c>
      <c r="E2537" s="121" t="s">
        <v>211</v>
      </c>
      <c r="F2537" s="121"/>
      <c r="G2537" s="121">
        <v>1</v>
      </c>
      <c r="H2537" s="148">
        <v>99</v>
      </c>
      <c r="I2537" s="191">
        <v>0.25</v>
      </c>
      <c r="J2537" s="187">
        <f t="shared" si="78"/>
        <v>74.25</v>
      </c>
    </row>
    <row r="2538" spans="1:10" ht="15.75">
      <c r="A2538" s="53">
        <f t="shared" si="79"/>
        <v>2534</v>
      </c>
      <c r="B2538" s="121" t="s">
        <v>5005</v>
      </c>
      <c r="C2538" s="121" t="s">
        <v>5116</v>
      </c>
      <c r="D2538" s="121" t="s">
        <v>5117</v>
      </c>
      <c r="E2538" s="121" t="s">
        <v>211</v>
      </c>
      <c r="F2538" s="121"/>
      <c r="G2538" s="121">
        <v>1</v>
      </c>
      <c r="H2538" s="148">
        <v>476</v>
      </c>
      <c r="I2538" s="191">
        <v>0.25</v>
      </c>
      <c r="J2538" s="187">
        <f t="shared" si="78"/>
        <v>357</v>
      </c>
    </row>
    <row r="2539" spans="1:10" ht="15.75">
      <c r="A2539" s="53">
        <f t="shared" si="79"/>
        <v>2535</v>
      </c>
      <c r="B2539" s="121" t="s">
        <v>5005</v>
      </c>
      <c r="C2539" s="121" t="s">
        <v>5118</v>
      </c>
      <c r="D2539" s="121" t="s">
        <v>5119</v>
      </c>
      <c r="E2539" s="121" t="s">
        <v>211</v>
      </c>
      <c r="F2539" s="121"/>
      <c r="G2539" s="121">
        <v>1</v>
      </c>
      <c r="H2539" s="148">
        <v>476</v>
      </c>
      <c r="I2539" s="191">
        <v>0.25</v>
      </c>
      <c r="J2539" s="187">
        <f t="shared" si="78"/>
        <v>357</v>
      </c>
    </row>
    <row r="2540" spans="1:10" ht="15.75">
      <c r="A2540" s="53">
        <f t="shared" si="79"/>
        <v>2536</v>
      </c>
      <c r="B2540" s="121" t="s">
        <v>5005</v>
      </c>
      <c r="C2540" s="121" t="s">
        <v>5120</v>
      </c>
      <c r="D2540" s="121" t="s">
        <v>5121</v>
      </c>
      <c r="E2540" s="121" t="s">
        <v>211</v>
      </c>
      <c r="F2540" s="121"/>
      <c r="G2540" s="121">
        <v>1</v>
      </c>
      <c r="H2540" s="148">
        <v>454</v>
      </c>
      <c r="I2540" s="191">
        <v>0.25</v>
      </c>
      <c r="J2540" s="187">
        <f t="shared" si="78"/>
        <v>340.5</v>
      </c>
    </row>
    <row r="2541" spans="1:10" ht="15.75">
      <c r="A2541" s="53">
        <f t="shared" si="79"/>
        <v>2537</v>
      </c>
      <c r="B2541" s="121" t="s">
        <v>5005</v>
      </c>
      <c r="C2541" s="121" t="s">
        <v>5122</v>
      </c>
      <c r="D2541" s="121" t="s">
        <v>5123</v>
      </c>
      <c r="E2541" s="121" t="s">
        <v>211</v>
      </c>
      <c r="F2541" s="121"/>
      <c r="G2541" s="121">
        <v>1</v>
      </c>
      <c r="H2541" s="148">
        <v>454</v>
      </c>
      <c r="I2541" s="191">
        <v>0.25</v>
      </c>
      <c r="J2541" s="187">
        <f t="shared" si="78"/>
        <v>340.5</v>
      </c>
    </row>
    <row r="2542" spans="1:10" ht="15.75">
      <c r="A2542" s="53">
        <f t="shared" si="79"/>
        <v>2538</v>
      </c>
      <c r="B2542" s="121" t="s">
        <v>5005</v>
      </c>
      <c r="C2542" s="121" t="s">
        <v>5124</v>
      </c>
      <c r="D2542" s="121" t="s">
        <v>5125</v>
      </c>
      <c r="E2542" s="121" t="s">
        <v>211</v>
      </c>
      <c r="F2542" s="121"/>
      <c r="G2542" s="121">
        <v>1</v>
      </c>
      <c r="H2542" s="148">
        <v>454</v>
      </c>
      <c r="I2542" s="191">
        <v>0.25</v>
      </c>
      <c r="J2542" s="187">
        <f t="shared" si="78"/>
        <v>340.5</v>
      </c>
    </row>
    <row r="2543" spans="1:10" ht="15.75">
      <c r="A2543" s="53">
        <f t="shared" si="79"/>
        <v>2539</v>
      </c>
      <c r="B2543" s="121" t="s">
        <v>5005</v>
      </c>
      <c r="C2543" s="121" t="s">
        <v>5126</v>
      </c>
      <c r="D2543" s="121" t="s">
        <v>5127</v>
      </c>
      <c r="E2543" s="121" t="s">
        <v>211</v>
      </c>
      <c r="F2543" s="121"/>
      <c r="G2543" s="121">
        <v>1</v>
      </c>
      <c r="H2543" s="148">
        <v>476</v>
      </c>
      <c r="I2543" s="191">
        <v>0.25</v>
      </c>
      <c r="J2543" s="187">
        <f t="shared" si="78"/>
        <v>357</v>
      </c>
    </row>
    <row r="2544" spans="1:10" ht="15.75">
      <c r="A2544" s="53">
        <f t="shared" si="79"/>
        <v>2540</v>
      </c>
      <c r="B2544" s="121" t="s">
        <v>5005</v>
      </c>
      <c r="C2544" s="121" t="s">
        <v>5128</v>
      </c>
      <c r="D2544" s="121" t="s">
        <v>5129</v>
      </c>
      <c r="E2544" s="121" t="s">
        <v>211</v>
      </c>
      <c r="F2544" s="121"/>
      <c r="G2544" s="121">
        <v>1</v>
      </c>
      <c r="H2544" s="148">
        <v>476</v>
      </c>
      <c r="I2544" s="191">
        <v>0.25</v>
      </c>
      <c r="J2544" s="187">
        <f t="shared" si="78"/>
        <v>357</v>
      </c>
    </row>
    <row r="2545" spans="1:10" ht="15.75">
      <c r="A2545" s="53">
        <f t="shared" si="79"/>
        <v>2541</v>
      </c>
      <c r="B2545" s="121" t="s">
        <v>5005</v>
      </c>
      <c r="C2545" s="121" t="s">
        <v>5130</v>
      </c>
      <c r="D2545" s="121" t="s">
        <v>5131</v>
      </c>
      <c r="E2545" s="121" t="s">
        <v>211</v>
      </c>
      <c r="F2545" s="121"/>
      <c r="G2545" s="121">
        <v>1</v>
      </c>
      <c r="H2545" s="148">
        <v>277</v>
      </c>
      <c r="I2545" s="191">
        <v>0.25</v>
      </c>
      <c r="J2545" s="187">
        <f t="shared" si="78"/>
        <v>207.75</v>
      </c>
    </row>
    <row r="2546" spans="1:10" ht="15.75">
      <c r="A2546" s="53">
        <f t="shared" si="79"/>
        <v>2542</v>
      </c>
      <c r="B2546" s="121" t="s">
        <v>5005</v>
      </c>
      <c r="C2546" s="121" t="s">
        <v>5132</v>
      </c>
      <c r="D2546" s="121" t="s">
        <v>5133</v>
      </c>
      <c r="E2546" s="121" t="s">
        <v>211</v>
      </c>
      <c r="F2546" s="121"/>
      <c r="G2546" s="121">
        <v>1</v>
      </c>
      <c r="H2546" s="148">
        <v>277</v>
      </c>
      <c r="I2546" s="191">
        <v>0.25</v>
      </c>
      <c r="J2546" s="187">
        <f t="shared" si="78"/>
        <v>207.75</v>
      </c>
    </row>
    <row r="2547" spans="1:10" ht="15.75">
      <c r="A2547" s="53">
        <f t="shared" si="79"/>
        <v>2543</v>
      </c>
      <c r="B2547" s="121" t="s">
        <v>5005</v>
      </c>
      <c r="C2547" s="121" t="s">
        <v>5134</v>
      </c>
      <c r="D2547" s="121" t="s">
        <v>5135</v>
      </c>
      <c r="E2547" s="121" t="s">
        <v>211</v>
      </c>
      <c r="F2547" s="121"/>
      <c r="G2547" s="121">
        <v>1</v>
      </c>
      <c r="H2547" s="148">
        <v>277</v>
      </c>
      <c r="I2547" s="191">
        <v>0.25</v>
      </c>
      <c r="J2547" s="187">
        <f t="shared" si="78"/>
        <v>207.75</v>
      </c>
    </row>
    <row r="2548" spans="1:10" ht="15.75">
      <c r="A2548" s="53">
        <f t="shared" si="79"/>
        <v>2544</v>
      </c>
      <c r="B2548" s="121" t="s">
        <v>5005</v>
      </c>
      <c r="C2548" s="121" t="s">
        <v>5136</v>
      </c>
      <c r="D2548" s="121" t="s">
        <v>5137</v>
      </c>
      <c r="E2548" s="121" t="s">
        <v>211</v>
      </c>
      <c r="F2548" s="121"/>
      <c r="G2548" s="121">
        <v>1</v>
      </c>
      <c r="H2548" s="148">
        <v>265</v>
      </c>
      <c r="I2548" s="191">
        <v>0.25</v>
      </c>
      <c r="J2548" s="187">
        <f t="shared" si="78"/>
        <v>198.75</v>
      </c>
    </row>
    <row r="2549" spans="1:10" ht="15.75">
      <c r="A2549" s="53">
        <f t="shared" si="79"/>
        <v>2545</v>
      </c>
      <c r="B2549" s="121" t="s">
        <v>5005</v>
      </c>
      <c r="C2549" s="121" t="s">
        <v>5138</v>
      </c>
      <c r="D2549" s="121" t="s">
        <v>5139</v>
      </c>
      <c r="E2549" s="121" t="s">
        <v>211</v>
      </c>
      <c r="F2549" s="121"/>
      <c r="G2549" s="121">
        <v>1</v>
      </c>
      <c r="H2549" s="148">
        <v>265</v>
      </c>
      <c r="I2549" s="191">
        <v>0.25</v>
      </c>
      <c r="J2549" s="187">
        <f t="shared" si="78"/>
        <v>198.75</v>
      </c>
    </row>
    <row r="2550" spans="1:10" ht="15.75">
      <c r="A2550" s="53">
        <f t="shared" si="79"/>
        <v>2546</v>
      </c>
      <c r="B2550" s="121" t="s">
        <v>5005</v>
      </c>
      <c r="C2550" s="121" t="s">
        <v>5140</v>
      </c>
      <c r="D2550" s="121" t="s">
        <v>5141</v>
      </c>
      <c r="E2550" s="121" t="s">
        <v>211</v>
      </c>
      <c r="F2550" s="121"/>
      <c r="G2550" s="121">
        <v>1</v>
      </c>
      <c r="H2550" s="148">
        <v>265</v>
      </c>
      <c r="I2550" s="191">
        <v>0.25</v>
      </c>
      <c r="J2550" s="187">
        <f t="shared" si="78"/>
        <v>198.75</v>
      </c>
    </row>
    <row r="2551" spans="1:10" ht="15.75">
      <c r="A2551" s="53">
        <f t="shared" si="79"/>
        <v>2547</v>
      </c>
      <c r="B2551" s="121" t="s">
        <v>5005</v>
      </c>
      <c r="C2551" s="121" t="s">
        <v>5142</v>
      </c>
      <c r="D2551" s="121" t="s">
        <v>5143</v>
      </c>
      <c r="E2551" s="121" t="s">
        <v>211</v>
      </c>
      <c r="F2551" s="121"/>
      <c r="G2551" s="121">
        <v>1</v>
      </c>
      <c r="H2551" s="148">
        <v>443</v>
      </c>
      <c r="I2551" s="191">
        <v>0.25</v>
      </c>
      <c r="J2551" s="187">
        <f t="shared" si="78"/>
        <v>332.25</v>
      </c>
    </row>
    <row r="2552" spans="1:10" ht="15.75">
      <c r="A2552" s="53">
        <f t="shared" si="79"/>
        <v>2548</v>
      </c>
      <c r="B2552" s="121" t="s">
        <v>5005</v>
      </c>
      <c r="C2552" s="121" t="s">
        <v>5144</v>
      </c>
      <c r="D2552" s="121" t="s">
        <v>5145</v>
      </c>
      <c r="E2552" s="121" t="s">
        <v>211</v>
      </c>
      <c r="F2552" s="121"/>
      <c r="G2552" s="121">
        <v>1</v>
      </c>
      <c r="H2552" s="148">
        <v>443</v>
      </c>
      <c r="I2552" s="191">
        <v>0.25</v>
      </c>
      <c r="J2552" s="187">
        <f t="shared" si="78"/>
        <v>332.25</v>
      </c>
    </row>
    <row r="2553" spans="1:10" ht="15.75">
      <c r="A2553" s="53">
        <f t="shared" si="79"/>
        <v>2549</v>
      </c>
      <c r="B2553" s="121" t="s">
        <v>5005</v>
      </c>
      <c r="C2553" s="121" t="s">
        <v>5146</v>
      </c>
      <c r="D2553" s="121" t="s">
        <v>5147</v>
      </c>
      <c r="E2553" s="121" t="s">
        <v>211</v>
      </c>
      <c r="F2553" s="121"/>
      <c r="G2553" s="121">
        <v>1</v>
      </c>
      <c r="H2553" s="148">
        <v>67</v>
      </c>
      <c r="I2553" s="191">
        <v>0.25</v>
      </c>
      <c r="J2553" s="187">
        <f t="shared" si="78"/>
        <v>50.25</v>
      </c>
    </row>
    <row r="2554" spans="1:10" ht="15.75">
      <c r="A2554" s="53">
        <f t="shared" si="79"/>
        <v>2550</v>
      </c>
      <c r="B2554" s="121" t="s">
        <v>5005</v>
      </c>
      <c r="C2554" s="121" t="s">
        <v>5148</v>
      </c>
      <c r="D2554" s="121" t="s">
        <v>5149</v>
      </c>
      <c r="E2554" s="121" t="s">
        <v>211</v>
      </c>
      <c r="F2554" s="121"/>
      <c r="G2554" s="121">
        <v>1</v>
      </c>
      <c r="H2554" s="148">
        <v>90</v>
      </c>
      <c r="I2554" s="191">
        <v>0.25</v>
      </c>
      <c r="J2554" s="187">
        <f t="shared" si="78"/>
        <v>67.5</v>
      </c>
    </row>
    <row r="2555" spans="1:10" ht="15.75">
      <c r="A2555" s="53">
        <f t="shared" si="79"/>
        <v>2551</v>
      </c>
      <c r="B2555" s="121" t="s">
        <v>5005</v>
      </c>
      <c r="C2555" s="121" t="s">
        <v>5150</v>
      </c>
      <c r="D2555" s="121" t="s">
        <v>5151</v>
      </c>
      <c r="E2555" s="121" t="s">
        <v>211</v>
      </c>
      <c r="F2555" s="121"/>
      <c r="G2555" s="121">
        <v>1</v>
      </c>
      <c r="H2555" s="148">
        <v>101</v>
      </c>
      <c r="I2555" s="191">
        <v>0.25</v>
      </c>
      <c r="J2555" s="187">
        <f t="shared" si="78"/>
        <v>75.75</v>
      </c>
    </row>
    <row r="2556" spans="1:10" ht="15.75">
      <c r="A2556" s="53">
        <f t="shared" si="79"/>
        <v>2552</v>
      </c>
      <c r="B2556" s="121" t="s">
        <v>5005</v>
      </c>
      <c r="C2556" s="121" t="s">
        <v>5152</v>
      </c>
      <c r="D2556" s="121" t="s">
        <v>5153</v>
      </c>
      <c r="E2556" s="121" t="s">
        <v>211</v>
      </c>
      <c r="F2556" s="121"/>
      <c r="G2556" s="121">
        <v>1</v>
      </c>
      <c r="H2556" s="148">
        <v>22</v>
      </c>
      <c r="I2556" s="191">
        <v>0.25</v>
      </c>
      <c r="J2556" s="187">
        <f t="shared" si="78"/>
        <v>16.5</v>
      </c>
    </row>
    <row r="2557" spans="1:10" ht="15.75">
      <c r="A2557" s="53">
        <f t="shared" si="79"/>
        <v>2553</v>
      </c>
      <c r="B2557" s="121" t="s">
        <v>5005</v>
      </c>
      <c r="C2557" s="121" t="s">
        <v>5154</v>
      </c>
      <c r="D2557" s="121" t="s">
        <v>5155</v>
      </c>
      <c r="E2557" s="121" t="s">
        <v>211</v>
      </c>
      <c r="F2557" s="121"/>
      <c r="G2557" s="121">
        <v>1</v>
      </c>
      <c r="H2557" s="148">
        <v>263</v>
      </c>
      <c r="I2557" s="191">
        <v>0.25</v>
      </c>
      <c r="J2557" s="187">
        <f t="shared" si="78"/>
        <v>197.25</v>
      </c>
    </row>
    <row r="2558" spans="1:10" ht="15.75">
      <c r="A2558" s="53">
        <f t="shared" si="79"/>
        <v>2554</v>
      </c>
      <c r="B2558" s="121" t="s">
        <v>5005</v>
      </c>
      <c r="C2558" s="121" t="s">
        <v>5156</v>
      </c>
      <c r="D2558" s="121" t="s">
        <v>5157</v>
      </c>
      <c r="E2558" s="121" t="s">
        <v>211</v>
      </c>
      <c r="F2558" s="121"/>
      <c r="G2558" s="121">
        <v>1</v>
      </c>
      <c r="H2558" s="148">
        <v>263</v>
      </c>
      <c r="I2558" s="191">
        <v>0.25</v>
      </c>
      <c r="J2558" s="187">
        <f t="shared" si="78"/>
        <v>197.25</v>
      </c>
    </row>
    <row r="2559" spans="1:10" ht="15.75">
      <c r="A2559" s="53">
        <f t="shared" si="79"/>
        <v>2555</v>
      </c>
      <c r="B2559" s="121" t="s">
        <v>5005</v>
      </c>
      <c r="C2559" s="121" t="s">
        <v>5158</v>
      </c>
      <c r="D2559" s="121" t="s">
        <v>5159</v>
      </c>
      <c r="E2559" s="121" t="s">
        <v>211</v>
      </c>
      <c r="F2559" s="121"/>
      <c r="G2559" s="121">
        <v>1</v>
      </c>
      <c r="H2559" s="148">
        <v>252</v>
      </c>
      <c r="I2559" s="191">
        <v>0.25</v>
      </c>
      <c r="J2559" s="187">
        <f t="shared" si="78"/>
        <v>189</v>
      </c>
    </row>
    <row r="2560" spans="1:10" ht="15.75">
      <c r="A2560" s="53">
        <f t="shared" si="79"/>
        <v>2556</v>
      </c>
      <c r="B2560" s="121" t="s">
        <v>5005</v>
      </c>
      <c r="C2560" s="121" t="s">
        <v>5160</v>
      </c>
      <c r="D2560" s="121" t="s">
        <v>5161</v>
      </c>
      <c r="E2560" s="121" t="s">
        <v>211</v>
      </c>
      <c r="F2560" s="121"/>
      <c r="G2560" s="121">
        <v>1</v>
      </c>
      <c r="H2560" s="148">
        <v>252</v>
      </c>
      <c r="I2560" s="191">
        <v>0.25</v>
      </c>
      <c r="J2560" s="187">
        <f t="shared" si="78"/>
        <v>189</v>
      </c>
    </row>
    <row r="2561" spans="1:10" ht="15.75">
      <c r="A2561" s="53">
        <f t="shared" si="79"/>
        <v>2557</v>
      </c>
      <c r="B2561" s="121" t="s">
        <v>5005</v>
      </c>
      <c r="C2561" s="121" t="s">
        <v>5162</v>
      </c>
      <c r="D2561" s="121" t="s">
        <v>5163</v>
      </c>
      <c r="E2561" s="121" t="s">
        <v>211</v>
      </c>
      <c r="F2561" s="121"/>
      <c r="G2561" s="121">
        <v>1</v>
      </c>
      <c r="H2561" s="148">
        <v>111</v>
      </c>
      <c r="I2561" s="191">
        <v>0.25</v>
      </c>
      <c r="J2561" s="187">
        <f t="shared" si="78"/>
        <v>83.25</v>
      </c>
    </row>
    <row r="2562" spans="1:10" ht="15.75">
      <c r="A2562" s="53">
        <f t="shared" si="79"/>
        <v>2558</v>
      </c>
      <c r="B2562" s="121" t="s">
        <v>5005</v>
      </c>
      <c r="C2562" s="121" t="s">
        <v>5164</v>
      </c>
      <c r="D2562" s="121" t="s">
        <v>5165</v>
      </c>
      <c r="E2562" s="121" t="s">
        <v>211</v>
      </c>
      <c r="F2562" s="121"/>
      <c r="G2562" s="121">
        <v>1</v>
      </c>
      <c r="H2562" s="148">
        <v>111</v>
      </c>
      <c r="I2562" s="191">
        <v>0.25</v>
      </c>
      <c r="J2562" s="187">
        <f t="shared" ref="J2562:J2625" si="80">H2562*(1-I2562)</f>
        <v>83.25</v>
      </c>
    </row>
    <row r="2563" spans="1:10" ht="15.75">
      <c r="A2563" s="53">
        <f t="shared" si="79"/>
        <v>2559</v>
      </c>
      <c r="B2563" s="121" t="s">
        <v>5005</v>
      </c>
      <c r="C2563" s="121" t="s">
        <v>5166</v>
      </c>
      <c r="D2563" s="121" t="s">
        <v>5167</v>
      </c>
      <c r="E2563" s="121" t="s">
        <v>211</v>
      </c>
      <c r="F2563" s="121"/>
      <c r="G2563" s="121">
        <v>1</v>
      </c>
      <c r="H2563" s="148">
        <v>363</v>
      </c>
      <c r="I2563" s="191">
        <v>0.25</v>
      </c>
      <c r="J2563" s="187">
        <f t="shared" si="80"/>
        <v>272.25</v>
      </c>
    </row>
    <row r="2564" spans="1:10" ht="15.75">
      <c r="A2564" s="53">
        <f t="shared" si="79"/>
        <v>2560</v>
      </c>
      <c r="B2564" s="121" t="s">
        <v>5005</v>
      </c>
      <c r="C2564" s="121" t="s">
        <v>5168</v>
      </c>
      <c r="D2564" s="121" t="s">
        <v>5169</v>
      </c>
      <c r="E2564" s="121" t="s">
        <v>211</v>
      </c>
      <c r="F2564" s="121"/>
      <c r="G2564" s="121">
        <v>1</v>
      </c>
      <c r="H2564" s="148">
        <v>374</v>
      </c>
      <c r="I2564" s="191">
        <v>0.25</v>
      </c>
      <c r="J2564" s="187">
        <f t="shared" si="80"/>
        <v>280.5</v>
      </c>
    </row>
    <row r="2565" spans="1:10" ht="15.75">
      <c r="A2565" s="53">
        <f t="shared" si="79"/>
        <v>2561</v>
      </c>
      <c r="B2565" s="121" t="s">
        <v>5005</v>
      </c>
      <c r="C2565" s="121" t="s">
        <v>5170</v>
      </c>
      <c r="D2565" s="121" t="s">
        <v>5171</v>
      </c>
      <c r="E2565" s="121" t="s">
        <v>211</v>
      </c>
      <c r="F2565" s="121"/>
      <c r="G2565" s="121">
        <v>1</v>
      </c>
      <c r="H2565" s="148">
        <v>363</v>
      </c>
      <c r="I2565" s="191">
        <v>0.25</v>
      </c>
      <c r="J2565" s="187">
        <f t="shared" si="80"/>
        <v>272.25</v>
      </c>
    </row>
    <row r="2566" spans="1:10" ht="15.75">
      <c r="A2566" s="53">
        <f t="shared" si="79"/>
        <v>2562</v>
      </c>
      <c r="B2566" s="121" t="s">
        <v>5005</v>
      </c>
      <c r="C2566" s="121" t="s">
        <v>5172</v>
      </c>
      <c r="D2566" s="121" t="s">
        <v>5173</v>
      </c>
      <c r="E2566" s="121" t="s">
        <v>211</v>
      </c>
      <c r="F2566" s="121"/>
      <c r="G2566" s="121">
        <v>1</v>
      </c>
      <c r="H2566" s="148">
        <v>374</v>
      </c>
      <c r="I2566" s="191">
        <v>0.25</v>
      </c>
      <c r="J2566" s="187">
        <f t="shared" si="80"/>
        <v>280.5</v>
      </c>
    </row>
    <row r="2567" spans="1:10" ht="15.75">
      <c r="A2567" s="53">
        <f t="shared" ref="A2567:A2630" si="81">A2566+1</f>
        <v>2563</v>
      </c>
      <c r="B2567" s="121" t="s">
        <v>5005</v>
      </c>
      <c r="C2567" s="121" t="s">
        <v>5174</v>
      </c>
      <c r="D2567" s="121" t="s">
        <v>5175</v>
      </c>
      <c r="E2567" s="121" t="s">
        <v>211</v>
      </c>
      <c r="F2567" s="121"/>
      <c r="G2567" s="121">
        <v>1</v>
      </c>
      <c r="H2567" s="148">
        <v>244</v>
      </c>
      <c r="I2567" s="191">
        <v>0.25</v>
      </c>
      <c r="J2567" s="187">
        <f t="shared" si="80"/>
        <v>183</v>
      </c>
    </row>
    <row r="2568" spans="1:10" ht="15.75">
      <c r="A2568" s="53">
        <f t="shared" si="81"/>
        <v>2564</v>
      </c>
      <c r="B2568" s="121" t="s">
        <v>5005</v>
      </c>
      <c r="C2568" s="121" t="s">
        <v>5176</v>
      </c>
      <c r="D2568" s="121" t="s">
        <v>5177</v>
      </c>
      <c r="E2568" s="121" t="s">
        <v>211</v>
      </c>
      <c r="F2568" s="121"/>
      <c r="G2568" s="121">
        <v>1</v>
      </c>
      <c r="H2568" s="148">
        <v>1094</v>
      </c>
      <c r="I2568" s="191">
        <v>0.25</v>
      </c>
      <c r="J2568" s="187">
        <f t="shared" si="80"/>
        <v>820.5</v>
      </c>
    </row>
    <row r="2569" spans="1:10" ht="15.75">
      <c r="A2569" s="53">
        <f t="shared" si="81"/>
        <v>2565</v>
      </c>
      <c r="B2569" s="121" t="s">
        <v>5005</v>
      </c>
      <c r="C2569" s="121" t="s">
        <v>5178</v>
      </c>
      <c r="D2569" s="121" t="s">
        <v>5179</v>
      </c>
      <c r="E2569" s="121" t="s">
        <v>211</v>
      </c>
      <c r="F2569" s="121"/>
      <c r="G2569" s="121">
        <v>1</v>
      </c>
      <c r="H2569" s="148">
        <v>1245</v>
      </c>
      <c r="I2569" s="191">
        <v>0.25</v>
      </c>
      <c r="J2569" s="187">
        <f t="shared" si="80"/>
        <v>933.75</v>
      </c>
    </row>
    <row r="2570" spans="1:10" ht="15.75">
      <c r="A2570" s="53">
        <f t="shared" si="81"/>
        <v>2566</v>
      </c>
      <c r="B2570" s="121" t="s">
        <v>5005</v>
      </c>
      <c r="C2570" s="121" t="s">
        <v>5180</v>
      </c>
      <c r="D2570" s="121" t="s">
        <v>5181</v>
      </c>
      <c r="E2570" s="121" t="s">
        <v>211</v>
      </c>
      <c r="F2570" s="121"/>
      <c r="G2570" s="121">
        <v>1</v>
      </c>
      <c r="H2570" s="148">
        <v>1245</v>
      </c>
      <c r="I2570" s="191">
        <v>0.25</v>
      </c>
      <c r="J2570" s="187">
        <f t="shared" si="80"/>
        <v>933.75</v>
      </c>
    </row>
    <row r="2571" spans="1:10" ht="15.75">
      <c r="A2571" s="53">
        <f t="shared" si="81"/>
        <v>2567</v>
      </c>
      <c r="B2571" s="121" t="s">
        <v>5005</v>
      </c>
      <c r="C2571" s="121" t="s">
        <v>5182</v>
      </c>
      <c r="D2571" s="121" t="s">
        <v>5183</v>
      </c>
      <c r="E2571" s="121" t="s">
        <v>211</v>
      </c>
      <c r="F2571" s="121"/>
      <c r="G2571" s="121">
        <v>1</v>
      </c>
      <c r="H2571" s="148">
        <v>1245</v>
      </c>
      <c r="I2571" s="191">
        <v>0.25</v>
      </c>
      <c r="J2571" s="187">
        <f t="shared" si="80"/>
        <v>933.75</v>
      </c>
    </row>
    <row r="2572" spans="1:10" ht="15.75">
      <c r="A2572" s="53">
        <f t="shared" si="81"/>
        <v>2568</v>
      </c>
      <c r="B2572" s="121" t="s">
        <v>5005</v>
      </c>
      <c r="C2572" s="121" t="s">
        <v>5184</v>
      </c>
      <c r="D2572" s="121" t="s">
        <v>5185</v>
      </c>
      <c r="E2572" s="121" t="s">
        <v>211</v>
      </c>
      <c r="F2572" s="121"/>
      <c r="G2572" s="121">
        <v>1</v>
      </c>
      <c r="H2572" s="148">
        <v>1245</v>
      </c>
      <c r="I2572" s="191">
        <v>0.25</v>
      </c>
      <c r="J2572" s="187">
        <f t="shared" si="80"/>
        <v>933.75</v>
      </c>
    </row>
    <row r="2573" spans="1:10" ht="15.75">
      <c r="A2573" s="53">
        <f t="shared" si="81"/>
        <v>2569</v>
      </c>
      <c r="B2573" s="121" t="s">
        <v>5005</v>
      </c>
      <c r="C2573" s="121" t="s">
        <v>5186</v>
      </c>
      <c r="D2573" s="121" t="s">
        <v>5187</v>
      </c>
      <c r="E2573" s="121" t="s">
        <v>211</v>
      </c>
      <c r="F2573" s="121"/>
      <c r="G2573" s="121">
        <v>1</v>
      </c>
      <c r="H2573" s="148">
        <v>169</v>
      </c>
      <c r="I2573" s="191">
        <v>0.25</v>
      </c>
      <c r="J2573" s="187">
        <f t="shared" si="80"/>
        <v>126.75</v>
      </c>
    </row>
    <row r="2574" spans="1:10" ht="15.75">
      <c r="A2574" s="53">
        <f t="shared" si="81"/>
        <v>2570</v>
      </c>
      <c r="B2574" s="121" t="s">
        <v>5005</v>
      </c>
      <c r="C2574" s="121" t="s">
        <v>5188</v>
      </c>
      <c r="D2574" s="121" t="s">
        <v>5189</v>
      </c>
      <c r="E2574" s="121" t="s">
        <v>211</v>
      </c>
      <c r="F2574" s="121"/>
      <c r="G2574" s="121">
        <v>1</v>
      </c>
      <c r="H2574" s="148">
        <v>169</v>
      </c>
      <c r="I2574" s="191">
        <v>0.25</v>
      </c>
      <c r="J2574" s="187">
        <f t="shared" si="80"/>
        <v>126.75</v>
      </c>
    </row>
    <row r="2575" spans="1:10" ht="15.75">
      <c r="A2575" s="53">
        <f t="shared" si="81"/>
        <v>2571</v>
      </c>
      <c r="B2575" s="121" t="s">
        <v>5005</v>
      </c>
      <c r="C2575" s="121" t="s">
        <v>5190</v>
      </c>
      <c r="D2575" s="121" t="s">
        <v>5191</v>
      </c>
      <c r="E2575" s="121" t="s">
        <v>211</v>
      </c>
      <c r="F2575" s="121"/>
      <c r="G2575" s="121">
        <v>1</v>
      </c>
      <c r="H2575" s="148">
        <v>116</v>
      </c>
      <c r="I2575" s="191">
        <v>0.25</v>
      </c>
      <c r="J2575" s="187">
        <f t="shared" si="80"/>
        <v>87</v>
      </c>
    </row>
    <row r="2576" spans="1:10" ht="15.75">
      <c r="A2576" s="53">
        <f t="shared" si="81"/>
        <v>2572</v>
      </c>
      <c r="B2576" s="121" t="s">
        <v>5005</v>
      </c>
      <c r="C2576" s="121" t="s">
        <v>5192</v>
      </c>
      <c r="D2576" s="121" t="s">
        <v>5193</v>
      </c>
      <c r="E2576" s="121" t="s">
        <v>211</v>
      </c>
      <c r="F2576" s="121"/>
      <c r="G2576" s="121">
        <v>1</v>
      </c>
      <c r="H2576" s="148">
        <v>372</v>
      </c>
      <c r="I2576" s="191">
        <v>0.25</v>
      </c>
      <c r="J2576" s="187">
        <f t="shared" si="80"/>
        <v>279</v>
      </c>
    </row>
    <row r="2577" spans="1:10" ht="15.75">
      <c r="A2577" s="53">
        <f t="shared" si="81"/>
        <v>2573</v>
      </c>
      <c r="B2577" s="121" t="s">
        <v>5005</v>
      </c>
      <c r="C2577" s="121" t="s">
        <v>5194</v>
      </c>
      <c r="D2577" s="121" t="s">
        <v>5195</v>
      </c>
      <c r="E2577" s="121" t="s">
        <v>211</v>
      </c>
      <c r="F2577" s="121"/>
      <c r="G2577" s="121">
        <v>1</v>
      </c>
      <c r="H2577" s="148">
        <v>475</v>
      </c>
      <c r="I2577" s="191">
        <v>0.25</v>
      </c>
      <c r="J2577" s="187">
        <f t="shared" si="80"/>
        <v>356.25</v>
      </c>
    </row>
    <row r="2578" spans="1:10" ht="15.75">
      <c r="A2578" s="53">
        <f t="shared" si="81"/>
        <v>2574</v>
      </c>
      <c r="B2578" s="121" t="s">
        <v>5005</v>
      </c>
      <c r="C2578" s="121" t="s">
        <v>5196</v>
      </c>
      <c r="D2578" s="121" t="s">
        <v>5197</v>
      </c>
      <c r="E2578" s="121" t="s">
        <v>211</v>
      </c>
      <c r="F2578" s="121"/>
      <c r="G2578" s="121">
        <v>1</v>
      </c>
      <c r="H2578" s="148">
        <v>534</v>
      </c>
      <c r="I2578" s="191">
        <v>0.25</v>
      </c>
      <c r="J2578" s="187">
        <f t="shared" si="80"/>
        <v>400.5</v>
      </c>
    </row>
    <row r="2579" spans="1:10" ht="15.75">
      <c r="A2579" s="53">
        <f t="shared" si="81"/>
        <v>2575</v>
      </c>
      <c r="B2579" s="121" t="s">
        <v>5005</v>
      </c>
      <c r="C2579" s="121" t="s">
        <v>5198</v>
      </c>
      <c r="D2579" s="121" t="s">
        <v>5199</v>
      </c>
      <c r="E2579" s="121" t="s">
        <v>211</v>
      </c>
      <c r="F2579" s="121"/>
      <c r="G2579" s="121">
        <v>1</v>
      </c>
      <c r="H2579" s="148">
        <v>588</v>
      </c>
      <c r="I2579" s="191">
        <v>0.25</v>
      </c>
      <c r="J2579" s="187">
        <f t="shared" si="80"/>
        <v>441</v>
      </c>
    </row>
    <row r="2580" spans="1:10" ht="15.75">
      <c r="A2580" s="53">
        <f t="shared" si="81"/>
        <v>2576</v>
      </c>
      <c r="B2580" s="121" t="s">
        <v>5005</v>
      </c>
      <c r="C2580" s="121" t="s">
        <v>5200</v>
      </c>
      <c r="D2580" s="121" t="s">
        <v>5201</v>
      </c>
      <c r="E2580" s="121" t="s">
        <v>211</v>
      </c>
      <c r="F2580" s="121"/>
      <c r="G2580" s="121">
        <v>1</v>
      </c>
      <c r="H2580" s="148">
        <v>440</v>
      </c>
      <c r="I2580" s="191">
        <v>0.25</v>
      </c>
      <c r="J2580" s="187">
        <f t="shared" si="80"/>
        <v>330</v>
      </c>
    </row>
    <row r="2581" spans="1:10" ht="15.75">
      <c r="A2581" s="53">
        <f t="shared" si="81"/>
        <v>2577</v>
      </c>
      <c r="B2581" s="121" t="s">
        <v>5005</v>
      </c>
      <c r="C2581" s="121" t="s">
        <v>5202</v>
      </c>
      <c r="D2581" s="121" t="s">
        <v>5203</v>
      </c>
      <c r="E2581" s="121" t="s">
        <v>211</v>
      </c>
      <c r="F2581" s="121"/>
      <c r="G2581" s="121">
        <v>1</v>
      </c>
      <c r="H2581" s="148">
        <v>372</v>
      </c>
      <c r="I2581" s="191">
        <v>0.25</v>
      </c>
      <c r="J2581" s="187">
        <f t="shared" si="80"/>
        <v>279</v>
      </c>
    </row>
    <row r="2582" spans="1:10" ht="15.75">
      <c r="A2582" s="53">
        <f t="shared" si="81"/>
        <v>2578</v>
      </c>
      <c r="B2582" s="121" t="s">
        <v>5005</v>
      </c>
      <c r="C2582" s="121" t="s">
        <v>5204</v>
      </c>
      <c r="D2582" s="121" t="s">
        <v>5205</v>
      </c>
      <c r="E2582" s="121" t="s">
        <v>211</v>
      </c>
      <c r="F2582" s="121"/>
      <c r="G2582" s="121">
        <v>1</v>
      </c>
      <c r="H2582" s="148">
        <v>475</v>
      </c>
      <c r="I2582" s="191">
        <v>0.25</v>
      </c>
      <c r="J2582" s="187">
        <f t="shared" si="80"/>
        <v>356.25</v>
      </c>
    </row>
    <row r="2583" spans="1:10" ht="15.75">
      <c r="A2583" s="53">
        <f t="shared" si="81"/>
        <v>2579</v>
      </c>
      <c r="B2583" s="121" t="s">
        <v>5005</v>
      </c>
      <c r="C2583" s="121" t="s">
        <v>5206</v>
      </c>
      <c r="D2583" s="121" t="s">
        <v>5207</v>
      </c>
      <c r="E2583" s="121" t="s">
        <v>211</v>
      </c>
      <c r="F2583" s="121"/>
      <c r="G2583" s="121">
        <v>1</v>
      </c>
      <c r="H2583" s="148">
        <v>534</v>
      </c>
      <c r="I2583" s="191">
        <v>0.25</v>
      </c>
      <c r="J2583" s="187">
        <f t="shared" si="80"/>
        <v>400.5</v>
      </c>
    </row>
    <row r="2584" spans="1:10" ht="15.75">
      <c r="A2584" s="53">
        <f t="shared" si="81"/>
        <v>2580</v>
      </c>
      <c r="B2584" s="121" t="s">
        <v>5005</v>
      </c>
      <c r="C2584" s="121" t="s">
        <v>5208</v>
      </c>
      <c r="D2584" s="121" t="s">
        <v>5209</v>
      </c>
      <c r="E2584" s="121" t="s">
        <v>211</v>
      </c>
      <c r="F2584" s="121"/>
      <c r="G2584" s="121">
        <v>1</v>
      </c>
      <c r="H2584" s="148">
        <v>440</v>
      </c>
      <c r="I2584" s="191">
        <v>0.25</v>
      </c>
      <c r="J2584" s="187">
        <f t="shared" si="80"/>
        <v>330</v>
      </c>
    </row>
    <row r="2585" spans="1:10" ht="15.75">
      <c r="A2585" s="53">
        <f t="shared" si="81"/>
        <v>2581</v>
      </c>
      <c r="B2585" s="121" t="s">
        <v>5005</v>
      </c>
      <c r="C2585" s="121" t="s">
        <v>5210</v>
      </c>
      <c r="D2585" s="121" t="s">
        <v>5211</v>
      </c>
      <c r="E2585" s="121" t="s">
        <v>211</v>
      </c>
      <c r="F2585" s="121"/>
      <c r="G2585" s="121">
        <v>1</v>
      </c>
      <c r="H2585" s="148">
        <v>485</v>
      </c>
      <c r="I2585" s="191">
        <v>0.25</v>
      </c>
      <c r="J2585" s="187">
        <f t="shared" si="80"/>
        <v>363.75</v>
      </c>
    </row>
    <row r="2586" spans="1:10" ht="15.75">
      <c r="A2586" s="53">
        <f t="shared" si="81"/>
        <v>2582</v>
      </c>
      <c r="B2586" s="121" t="s">
        <v>5005</v>
      </c>
      <c r="C2586" s="121" t="s">
        <v>5212</v>
      </c>
      <c r="D2586" s="121" t="s">
        <v>5213</v>
      </c>
      <c r="E2586" s="121" t="s">
        <v>211</v>
      </c>
      <c r="F2586" s="121"/>
      <c r="G2586" s="121">
        <v>1</v>
      </c>
      <c r="H2586" s="148">
        <v>404</v>
      </c>
      <c r="I2586" s="191">
        <v>0.25</v>
      </c>
      <c r="J2586" s="187">
        <f t="shared" si="80"/>
        <v>303</v>
      </c>
    </row>
    <row r="2587" spans="1:10" ht="15.75">
      <c r="A2587" s="53">
        <f t="shared" si="81"/>
        <v>2583</v>
      </c>
      <c r="B2587" s="121" t="s">
        <v>5005</v>
      </c>
      <c r="C2587" s="121" t="s">
        <v>5214</v>
      </c>
      <c r="D2587" s="121" t="s">
        <v>5215</v>
      </c>
      <c r="E2587" s="121" t="s">
        <v>211</v>
      </c>
      <c r="F2587" s="121"/>
      <c r="G2587" s="121">
        <v>1</v>
      </c>
      <c r="H2587" s="148">
        <v>511</v>
      </c>
      <c r="I2587" s="191">
        <v>0.25</v>
      </c>
      <c r="J2587" s="187">
        <f t="shared" si="80"/>
        <v>383.25</v>
      </c>
    </row>
    <row r="2588" spans="1:10" ht="15.75">
      <c r="A2588" s="53">
        <f t="shared" si="81"/>
        <v>2584</v>
      </c>
      <c r="B2588" s="121" t="s">
        <v>5005</v>
      </c>
      <c r="C2588" s="121" t="s">
        <v>5216</v>
      </c>
      <c r="D2588" s="121" t="s">
        <v>5217</v>
      </c>
      <c r="E2588" s="121" t="s">
        <v>211</v>
      </c>
      <c r="F2588" s="121"/>
      <c r="G2588" s="121">
        <v>1</v>
      </c>
      <c r="H2588" s="148">
        <v>571</v>
      </c>
      <c r="I2588" s="191">
        <v>0.25</v>
      </c>
      <c r="J2588" s="187">
        <f t="shared" si="80"/>
        <v>428.25</v>
      </c>
    </row>
    <row r="2589" spans="1:10" ht="15.75">
      <c r="A2589" s="53">
        <f t="shared" si="81"/>
        <v>2585</v>
      </c>
      <c r="B2589" s="121" t="s">
        <v>5005</v>
      </c>
      <c r="C2589" s="121" t="s">
        <v>5218</v>
      </c>
      <c r="D2589" s="121" t="s">
        <v>5219</v>
      </c>
      <c r="E2589" s="121" t="s">
        <v>211</v>
      </c>
      <c r="F2589" s="121"/>
      <c r="G2589" s="121">
        <v>1</v>
      </c>
      <c r="H2589" s="148">
        <v>477</v>
      </c>
      <c r="I2589" s="191">
        <v>0.25</v>
      </c>
      <c r="J2589" s="187">
        <f t="shared" si="80"/>
        <v>357.75</v>
      </c>
    </row>
    <row r="2590" spans="1:10" ht="15.75">
      <c r="A2590" s="53">
        <f t="shared" si="81"/>
        <v>2586</v>
      </c>
      <c r="B2590" s="121" t="s">
        <v>5005</v>
      </c>
      <c r="C2590" s="121" t="s">
        <v>5220</v>
      </c>
      <c r="D2590" s="121" t="s">
        <v>5221</v>
      </c>
      <c r="E2590" s="121" t="s">
        <v>211</v>
      </c>
      <c r="F2590" s="121"/>
      <c r="G2590" s="121">
        <v>1</v>
      </c>
      <c r="H2590" s="148">
        <v>430</v>
      </c>
      <c r="I2590" s="191">
        <v>0.25</v>
      </c>
      <c r="J2590" s="187">
        <f t="shared" si="80"/>
        <v>322.5</v>
      </c>
    </row>
    <row r="2591" spans="1:10" ht="15.75">
      <c r="A2591" s="53">
        <f t="shared" si="81"/>
        <v>2587</v>
      </c>
      <c r="B2591" s="121" t="s">
        <v>5005</v>
      </c>
      <c r="C2591" s="121" t="s">
        <v>5222</v>
      </c>
      <c r="D2591" s="121" t="s">
        <v>5223</v>
      </c>
      <c r="E2591" s="121" t="s">
        <v>211</v>
      </c>
      <c r="F2591" s="121"/>
      <c r="G2591" s="121">
        <v>1</v>
      </c>
      <c r="H2591" s="148">
        <v>475</v>
      </c>
      <c r="I2591" s="191">
        <v>0.25</v>
      </c>
      <c r="J2591" s="187">
        <f t="shared" si="80"/>
        <v>356.25</v>
      </c>
    </row>
    <row r="2592" spans="1:10" ht="15.75">
      <c r="A2592" s="53">
        <f t="shared" si="81"/>
        <v>2588</v>
      </c>
      <c r="B2592" s="121" t="s">
        <v>5005</v>
      </c>
      <c r="C2592" s="121" t="s">
        <v>5224</v>
      </c>
      <c r="D2592" s="121" t="s">
        <v>5225</v>
      </c>
      <c r="E2592" s="121" t="s">
        <v>211</v>
      </c>
      <c r="F2592" s="121"/>
      <c r="G2592" s="121">
        <v>1</v>
      </c>
      <c r="H2592" s="148">
        <v>475</v>
      </c>
      <c r="I2592" s="191">
        <v>0.25</v>
      </c>
      <c r="J2592" s="187">
        <f t="shared" si="80"/>
        <v>356.25</v>
      </c>
    </row>
    <row r="2593" spans="1:10" ht="15.75">
      <c r="A2593" s="53">
        <f t="shared" si="81"/>
        <v>2589</v>
      </c>
      <c r="B2593" s="121" t="s">
        <v>5005</v>
      </c>
      <c r="C2593" s="121" t="s">
        <v>5226</v>
      </c>
      <c r="D2593" s="121" t="s">
        <v>5227</v>
      </c>
      <c r="E2593" s="121" t="s">
        <v>211</v>
      </c>
      <c r="F2593" s="121"/>
      <c r="G2593" s="121">
        <v>1</v>
      </c>
      <c r="H2593" s="148">
        <v>420</v>
      </c>
      <c r="I2593" s="191">
        <v>0.25</v>
      </c>
      <c r="J2593" s="187">
        <f t="shared" si="80"/>
        <v>315</v>
      </c>
    </row>
    <row r="2594" spans="1:10" ht="15.75">
      <c r="A2594" s="53">
        <f t="shared" si="81"/>
        <v>2590</v>
      </c>
      <c r="B2594" s="121" t="s">
        <v>5005</v>
      </c>
      <c r="C2594" s="121" t="s">
        <v>5228</v>
      </c>
      <c r="D2594" s="121" t="s">
        <v>5229</v>
      </c>
      <c r="E2594" s="121" t="s">
        <v>211</v>
      </c>
      <c r="F2594" s="121"/>
      <c r="G2594" s="121">
        <v>1</v>
      </c>
      <c r="H2594" s="148">
        <v>409</v>
      </c>
      <c r="I2594" s="191">
        <v>0.25</v>
      </c>
      <c r="J2594" s="187">
        <f t="shared" si="80"/>
        <v>306.75</v>
      </c>
    </row>
    <row r="2595" spans="1:10" ht="15.75">
      <c r="A2595" s="53">
        <f t="shared" si="81"/>
        <v>2591</v>
      </c>
      <c r="B2595" s="121" t="s">
        <v>5005</v>
      </c>
      <c r="C2595" s="121" t="s">
        <v>5230</v>
      </c>
      <c r="D2595" s="121" t="s">
        <v>5231</v>
      </c>
      <c r="E2595" s="121" t="s">
        <v>211</v>
      </c>
      <c r="F2595" s="121"/>
      <c r="G2595" s="121">
        <v>1</v>
      </c>
      <c r="H2595" s="148">
        <v>549</v>
      </c>
      <c r="I2595" s="191">
        <v>0.25</v>
      </c>
      <c r="J2595" s="187">
        <f t="shared" si="80"/>
        <v>411.75</v>
      </c>
    </row>
    <row r="2596" spans="1:10" ht="15.75">
      <c r="A2596" s="53">
        <f t="shared" si="81"/>
        <v>2592</v>
      </c>
      <c r="B2596" s="121" t="s">
        <v>5005</v>
      </c>
      <c r="C2596" s="121" t="s">
        <v>5232</v>
      </c>
      <c r="D2596" s="121" t="s">
        <v>5233</v>
      </c>
      <c r="E2596" s="121" t="s">
        <v>211</v>
      </c>
      <c r="F2596" s="121"/>
      <c r="G2596" s="121">
        <v>1</v>
      </c>
      <c r="H2596" s="148">
        <v>583</v>
      </c>
      <c r="I2596" s="191">
        <v>0.25</v>
      </c>
      <c r="J2596" s="187">
        <f t="shared" si="80"/>
        <v>437.25</v>
      </c>
    </row>
    <row r="2597" spans="1:10" ht="15.75">
      <c r="A2597" s="53">
        <f t="shared" si="81"/>
        <v>2593</v>
      </c>
      <c r="B2597" s="121" t="s">
        <v>5005</v>
      </c>
      <c r="C2597" s="121" t="s">
        <v>5234</v>
      </c>
      <c r="D2597" s="121" t="s">
        <v>5235</v>
      </c>
      <c r="E2597" s="121" t="s">
        <v>211</v>
      </c>
      <c r="F2597" s="121"/>
      <c r="G2597" s="121">
        <v>1</v>
      </c>
      <c r="H2597" s="148">
        <v>583</v>
      </c>
      <c r="I2597" s="191">
        <v>0.25</v>
      </c>
      <c r="J2597" s="187">
        <f t="shared" si="80"/>
        <v>437.25</v>
      </c>
    </row>
    <row r="2598" spans="1:10" ht="15.75">
      <c r="A2598" s="53">
        <f t="shared" si="81"/>
        <v>2594</v>
      </c>
      <c r="B2598" s="121" t="s">
        <v>5005</v>
      </c>
      <c r="C2598" s="121" t="s">
        <v>5236</v>
      </c>
      <c r="D2598" s="121" t="s">
        <v>5237</v>
      </c>
      <c r="E2598" s="121" t="s">
        <v>211</v>
      </c>
      <c r="F2598" s="121"/>
      <c r="G2598" s="121">
        <v>1</v>
      </c>
      <c r="H2598" s="148">
        <v>646</v>
      </c>
      <c r="I2598" s="191">
        <v>0.25</v>
      </c>
      <c r="J2598" s="187">
        <f t="shared" si="80"/>
        <v>484.5</v>
      </c>
    </row>
    <row r="2599" spans="1:10" ht="15.75">
      <c r="A2599" s="53">
        <f t="shared" si="81"/>
        <v>2595</v>
      </c>
      <c r="B2599" s="121" t="s">
        <v>5005</v>
      </c>
      <c r="C2599" s="121" t="s">
        <v>5238</v>
      </c>
      <c r="D2599" s="121" t="s">
        <v>5239</v>
      </c>
      <c r="E2599" s="121" t="s">
        <v>211</v>
      </c>
      <c r="F2599" s="121"/>
      <c r="G2599" s="121">
        <v>1</v>
      </c>
      <c r="H2599" s="148">
        <v>635</v>
      </c>
      <c r="I2599" s="191">
        <v>0.25</v>
      </c>
      <c r="J2599" s="187">
        <f t="shared" si="80"/>
        <v>476.25</v>
      </c>
    </row>
    <row r="2600" spans="1:10" ht="15.75">
      <c r="A2600" s="53">
        <f t="shared" si="81"/>
        <v>2596</v>
      </c>
      <c r="B2600" s="121" t="s">
        <v>5005</v>
      </c>
      <c r="C2600" s="121" t="s">
        <v>5240</v>
      </c>
      <c r="D2600" s="121" t="s">
        <v>5241</v>
      </c>
      <c r="E2600" s="121" t="s">
        <v>211</v>
      </c>
      <c r="F2600" s="121"/>
      <c r="G2600" s="121">
        <v>1</v>
      </c>
      <c r="H2600" s="148">
        <v>635</v>
      </c>
      <c r="I2600" s="191">
        <v>0.25</v>
      </c>
      <c r="J2600" s="187">
        <f t="shared" si="80"/>
        <v>476.25</v>
      </c>
    </row>
    <row r="2601" spans="1:10" ht="15.75">
      <c r="A2601" s="53">
        <f t="shared" si="81"/>
        <v>2597</v>
      </c>
      <c r="B2601" s="121" t="s">
        <v>5005</v>
      </c>
      <c r="C2601" s="121" t="s">
        <v>5242</v>
      </c>
      <c r="D2601" s="121" t="s">
        <v>5243</v>
      </c>
      <c r="E2601" s="121" t="s">
        <v>211</v>
      </c>
      <c r="F2601" s="121"/>
      <c r="G2601" s="121">
        <v>1</v>
      </c>
      <c r="H2601" s="148">
        <v>1105</v>
      </c>
      <c r="I2601" s="191">
        <v>0.25</v>
      </c>
      <c r="J2601" s="187">
        <f t="shared" si="80"/>
        <v>828.75</v>
      </c>
    </row>
    <row r="2602" spans="1:10" ht="15.75">
      <c r="A2602" s="53">
        <f t="shared" si="81"/>
        <v>2598</v>
      </c>
      <c r="B2602" s="121" t="s">
        <v>5005</v>
      </c>
      <c r="C2602" s="121" t="s">
        <v>5244</v>
      </c>
      <c r="D2602" s="121" t="s">
        <v>5245</v>
      </c>
      <c r="E2602" s="121" t="s">
        <v>211</v>
      </c>
      <c r="F2602" s="121"/>
      <c r="G2602" s="121">
        <v>1</v>
      </c>
      <c r="H2602" s="148">
        <v>1147</v>
      </c>
      <c r="I2602" s="191">
        <v>0.25</v>
      </c>
      <c r="J2602" s="187">
        <f t="shared" si="80"/>
        <v>860.25</v>
      </c>
    </row>
    <row r="2603" spans="1:10" ht="15.75">
      <c r="A2603" s="53">
        <f t="shared" si="81"/>
        <v>2599</v>
      </c>
      <c r="B2603" s="121" t="s">
        <v>5005</v>
      </c>
      <c r="C2603" s="121" t="s">
        <v>5246</v>
      </c>
      <c r="D2603" s="121" t="s">
        <v>5247</v>
      </c>
      <c r="E2603" s="121" t="s">
        <v>211</v>
      </c>
      <c r="F2603" s="121"/>
      <c r="G2603" s="121">
        <v>1</v>
      </c>
      <c r="H2603" s="148">
        <v>1147</v>
      </c>
      <c r="I2603" s="191">
        <v>0.25</v>
      </c>
      <c r="J2603" s="187">
        <f t="shared" si="80"/>
        <v>860.25</v>
      </c>
    </row>
    <row r="2604" spans="1:10" ht="15.75">
      <c r="A2604" s="53">
        <f t="shared" si="81"/>
        <v>2600</v>
      </c>
      <c r="B2604" s="121" t="s">
        <v>5005</v>
      </c>
      <c r="C2604" s="121" t="s">
        <v>5248</v>
      </c>
      <c r="D2604" s="121" t="s">
        <v>5249</v>
      </c>
      <c r="E2604" s="121" t="s">
        <v>211</v>
      </c>
      <c r="F2604" s="121"/>
      <c r="G2604" s="121">
        <v>1</v>
      </c>
      <c r="H2604" s="148">
        <v>1201</v>
      </c>
      <c r="I2604" s="191">
        <v>0.25</v>
      </c>
      <c r="J2604" s="187">
        <f t="shared" si="80"/>
        <v>900.75</v>
      </c>
    </row>
    <row r="2605" spans="1:10" ht="15.75">
      <c r="A2605" s="53">
        <f t="shared" si="81"/>
        <v>2601</v>
      </c>
      <c r="B2605" s="121" t="s">
        <v>5005</v>
      </c>
      <c r="C2605" s="121" t="s">
        <v>5250</v>
      </c>
      <c r="D2605" s="121" t="s">
        <v>5251</v>
      </c>
      <c r="E2605" s="121" t="s">
        <v>211</v>
      </c>
      <c r="F2605" s="121"/>
      <c r="G2605" s="121">
        <v>1</v>
      </c>
      <c r="H2605" s="148">
        <v>1201</v>
      </c>
      <c r="I2605" s="191">
        <v>0.25</v>
      </c>
      <c r="J2605" s="187">
        <f t="shared" si="80"/>
        <v>900.75</v>
      </c>
    </row>
    <row r="2606" spans="1:10" ht="15.75">
      <c r="A2606" s="53">
        <f t="shared" si="81"/>
        <v>2602</v>
      </c>
      <c r="B2606" s="121" t="s">
        <v>5005</v>
      </c>
      <c r="C2606" s="121" t="s">
        <v>5252</v>
      </c>
      <c r="D2606" s="121" t="s">
        <v>5253</v>
      </c>
      <c r="E2606" s="121" t="s">
        <v>211</v>
      </c>
      <c r="F2606" s="121"/>
      <c r="G2606" s="121">
        <v>1</v>
      </c>
      <c r="H2606" s="148">
        <v>1105</v>
      </c>
      <c r="I2606" s="191">
        <v>0.25</v>
      </c>
      <c r="J2606" s="187">
        <f t="shared" si="80"/>
        <v>828.75</v>
      </c>
    </row>
    <row r="2607" spans="1:10" ht="15.75">
      <c r="A2607" s="53">
        <f t="shared" si="81"/>
        <v>2603</v>
      </c>
      <c r="B2607" s="121" t="s">
        <v>5005</v>
      </c>
      <c r="C2607" s="121" t="s">
        <v>5254</v>
      </c>
      <c r="D2607" s="121" t="s">
        <v>5255</v>
      </c>
      <c r="E2607" s="121" t="s">
        <v>211</v>
      </c>
      <c r="F2607" s="121"/>
      <c r="G2607" s="121">
        <v>1</v>
      </c>
      <c r="H2607" s="148">
        <v>673</v>
      </c>
      <c r="I2607" s="191">
        <v>0.25</v>
      </c>
      <c r="J2607" s="187">
        <f t="shared" si="80"/>
        <v>504.75</v>
      </c>
    </row>
    <row r="2608" spans="1:10" ht="15.75">
      <c r="A2608" s="53">
        <f t="shared" si="81"/>
        <v>2604</v>
      </c>
      <c r="B2608" s="121" t="s">
        <v>5005</v>
      </c>
      <c r="C2608" s="121" t="s">
        <v>5256</v>
      </c>
      <c r="D2608" s="121" t="s">
        <v>5257</v>
      </c>
      <c r="E2608" s="121" t="s">
        <v>211</v>
      </c>
      <c r="F2608" s="121"/>
      <c r="G2608" s="121">
        <v>1</v>
      </c>
      <c r="H2608" s="148">
        <v>717</v>
      </c>
      <c r="I2608" s="191">
        <v>0.25</v>
      </c>
      <c r="J2608" s="187">
        <f t="shared" si="80"/>
        <v>537.75</v>
      </c>
    </row>
    <row r="2609" spans="1:10" ht="15.75">
      <c r="A2609" s="53">
        <f t="shared" si="81"/>
        <v>2605</v>
      </c>
      <c r="B2609" s="121" t="s">
        <v>5005</v>
      </c>
      <c r="C2609" s="121" t="s">
        <v>5258</v>
      </c>
      <c r="D2609" s="121" t="s">
        <v>5259</v>
      </c>
      <c r="E2609" s="121" t="s">
        <v>211</v>
      </c>
      <c r="F2609" s="121"/>
      <c r="G2609" s="121">
        <v>1</v>
      </c>
      <c r="H2609" s="148">
        <v>717</v>
      </c>
      <c r="I2609" s="191">
        <v>0.25</v>
      </c>
      <c r="J2609" s="187">
        <f t="shared" si="80"/>
        <v>537.75</v>
      </c>
    </row>
    <row r="2610" spans="1:10" ht="15.75">
      <c r="A2610" s="53">
        <f t="shared" si="81"/>
        <v>2606</v>
      </c>
      <c r="B2610" s="121" t="s">
        <v>5005</v>
      </c>
      <c r="C2610" s="121" t="s">
        <v>5260</v>
      </c>
      <c r="D2610" s="121" t="s">
        <v>5261</v>
      </c>
      <c r="E2610" s="121" t="s">
        <v>211</v>
      </c>
      <c r="F2610" s="121"/>
      <c r="G2610" s="121">
        <v>1</v>
      </c>
      <c r="H2610" s="148">
        <v>781</v>
      </c>
      <c r="I2610" s="191">
        <v>0.25</v>
      </c>
      <c r="J2610" s="187">
        <f t="shared" si="80"/>
        <v>585.75</v>
      </c>
    </row>
    <row r="2611" spans="1:10" ht="15.75">
      <c r="A2611" s="53">
        <f t="shared" si="81"/>
        <v>2607</v>
      </c>
      <c r="B2611" s="121" t="s">
        <v>5005</v>
      </c>
      <c r="C2611" s="121" t="s">
        <v>5262</v>
      </c>
      <c r="D2611" s="121" t="s">
        <v>5263</v>
      </c>
      <c r="E2611" s="121" t="s">
        <v>211</v>
      </c>
      <c r="F2611" s="121"/>
      <c r="G2611" s="121">
        <v>1</v>
      </c>
      <c r="H2611" s="148">
        <v>770</v>
      </c>
      <c r="I2611" s="191">
        <v>0.25</v>
      </c>
      <c r="J2611" s="187">
        <f t="shared" si="80"/>
        <v>577.5</v>
      </c>
    </row>
    <row r="2612" spans="1:10" ht="15.75">
      <c r="A2612" s="53">
        <f t="shared" si="81"/>
        <v>2608</v>
      </c>
      <c r="B2612" s="121" t="s">
        <v>5005</v>
      </c>
      <c r="C2612" s="121" t="s">
        <v>5264</v>
      </c>
      <c r="D2612" s="121" t="s">
        <v>5265</v>
      </c>
      <c r="E2612" s="121" t="s">
        <v>211</v>
      </c>
      <c r="F2612" s="121"/>
      <c r="G2612" s="121">
        <v>1</v>
      </c>
      <c r="H2612" s="148">
        <v>770</v>
      </c>
      <c r="I2612" s="191">
        <v>0.25</v>
      </c>
      <c r="J2612" s="187">
        <f t="shared" si="80"/>
        <v>577.5</v>
      </c>
    </row>
    <row r="2613" spans="1:10" ht="15.75">
      <c r="A2613" s="53">
        <f t="shared" si="81"/>
        <v>2609</v>
      </c>
      <c r="B2613" s="121" t="s">
        <v>5005</v>
      </c>
      <c r="C2613" s="121" t="s">
        <v>5266</v>
      </c>
      <c r="D2613" s="121" t="s">
        <v>5267</v>
      </c>
      <c r="E2613" s="121" t="s">
        <v>211</v>
      </c>
      <c r="F2613" s="121"/>
      <c r="G2613" s="121">
        <v>1</v>
      </c>
      <c r="H2613" s="148">
        <v>476</v>
      </c>
      <c r="I2613" s="191">
        <v>0.25</v>
      </c>
      <c r="J2613" s="187">
        <f t="shared" si="80"/>
        <v>357</v>
      </c>
    </row>
    <row r="2614" spans="1:10" ht="15.75">
      <c r="A2614" s="53">
        <f t="shared" si="81"/>
        <v>2610</v>
      </c>
      <c r="B2614" s="121" t="s">
        <v>5005</v>
      </c>
      <c r="C2614" s="121" t="s">
        <v>5268</v>
      </c>
      <c r="D2614" s="121" t="s">
        <v>5269</v>
      </c>
      <c r="E2614" s="121" t="s">
        <v>211</v>
      </c>
      <c r="F2614" s="121"/>
      <c r="G2614" s="121">
        <v>1</v>
      </c>
      <c r="H2614" s="148">
        <v>506</v>
      </c>
      <c r="I2614" s="191">
        <v>0.25</v>
      </c>
      <c r="J2614" s="187">
        <f t="shared" si="80"/>
        <v>379.5</v>
      </c>
    </row>
    <row r="2615" spans="1:10" ht="15.75">
      <c r="A2615" s="53">
        <f t="shared" si="81"/>
        <v>2611</v>
      </c>
      <c r="B2615" s="121" t="s">
        <v>5005</v>
      </c>
      <c r="C2615" s="121" t="s">
        <v>5270</v>
      </c>
      <c r="D2615" s="121" t="s">
        <v>5271</v>
      </c>
      <c r="E2615" s="121" t="s">
        <v>211</v>
      </c>
      <c r="F2615" s="121"/>
      <c r="G2615" s="121">
        <v>1</v>
      </c>
      <c r="H2615" s="148">
        <v>572</v>
      </c>
      <c r="I2615" s="191">
        <v>0.25</v>
      </c>
      <c r="J2615" s="187">
        <f t="shared" si="80"/>
        <v>429</v>
      </c>
    </row>
    <row r="2616" spans="1:10" ht="15.75">
      <c r="A2616" s="53">
        <f t="shared" si="81"/>
        <v>2612</v>
      </c>
      <c r="B2616" s="121" t="s">
        <v>5005</v>
      </c>
      <c r="C2616" s="121" t="s">
        <v>5272</v>
      </c>
      <c r="D2616" s="121" t="s">
        <v>5273</v>
      </c>
      <c r="E2616" s="121" t="s">
        <v>211</v>
      </c>
      <c r="F2616" s="121"/>
      <c r="G2616" s="121">
        <v>1</v>
      </c>
      <c r="H2616" s="148">
        <v>622</v>
      </c>
      <c r="I2616" s="191">
        <v>0.25</v>
      </c>
      <c r="J2616" s="187">
        <f t="shared" si="80"/>
        <v>466.5</v>
      </c>
    </row>
    <row r="2617" spans="1:10" ht="15.75">
      <c r="A2617" s="53">
        <f t="shared" si="81"/>
        <v>2613</v>
      </c>
      <c r="B2617" s="121" t="s">
        <v>5005</v>
      </c>
      <c r="C2617" s="121" t="s">
        <v>5274</v>
      </c>
      <c r="D2617" s="121" t="s">
        <v>5275</v>
      </c>
      <c r="E2617" s="121" t="s">
        <v>211</v>
      </c>
      <c r="F2617" s="121"/>
      <c r="G2617" s="121">
        <v>1</v>
      </c>
      <c r="H2617" s="148">
        <v>544</v>
      </c>
      <c r="I2617" s="191">
        <v>0.25</v>
      </c>
      <c r="J2617" s="187">
        <f t="shared" si="80"/>
        <v>408</v>
      </c>
    </row>
    <row r="2618" spans="1:10" ht="15.75">
      <c r="A2618" s="53">
        <f t="shared" si="81"/>
        <v>2614</v>
      </c>
      <c r="B2618" s="121" t="s">
        <v>5005</v>
      </c>
      <c r="C2618" s="121" t="s">
        <v>5276</v>
      </c>
      <c r="D2618" s="121" t="s">
        <v>5277</v>
      </c>
      <c r="E2618" s="121" t="s">
        <v>211</v>
      </c>
      <c r="F2618" s="121"/>
      <c r="G2618" s="121">
        <v>1</v>
      </c>
      <c r="H2618" s="148">
        <v>506</v>
      </c>
      <c r="I2618" s="191">
        <v>0.25</v>
      </c>
      <c r="J2618" s="187">
        <f t="shared" si="80"/>
        <v>379.5</v>
      </c>
    </row>
    <row r="2619" spans="1:10" ht="15.75">
      <c r="A2619" s="53">
        <f t="shared" si="81"/>
        <v>2615</v>
      </c>
      <c r="B2619" s="121" t="s">
        <v>5005</v>
      </c>
      <c r="C2619" s="121" t="s">
        <v>5278</v>
      </c>
      <c r="D2619" s="121" t="s">
        <v>5279</v>
      </c>
      <c r="E2619" s="121" t="s">
        <v>211</v>
      </c>
      <c r="F2619" s="121"/>
      <c r="G2619" s="121">
        <v>1</v>
      </c>
      <c r="H2619" s="148">
        <v>475</v>
      </c>
      <c r="I2619" s="191">
        <v>0.25</v>
      </c>
      <c r="J2619" s="187">
        <f t="shared" si="80"/>
        <v>356.25</v>
      </c>
    </row>
    <row r="2620" spans="1:10" ht="15.75">
      <c r="A2620" s="53">
        <f t="shared" si="81"/>
        <v>2616</v>
      </c>
      <c r="B2620" s="121" t="s">
        <v>5005</v>
      </c>
      <c r="C2620" s="121" t="s">
        <v>5280</v>
      </c>
      <c r="D2620" s="121" t="s">
        <v>5281</v>
      </c>
      <c r="E2620" s="121" t="s">
        <v>211</v>
      </c>
      <c r="F2620" s="121"/>
      <c r="G2620" s="121">
        <v>1</v>
      </c>
      <c r="H2620" s="148">
        <v>579</v>
      </c>
      <c r="I2620" s="191">
        <v>0.25</v>
      </c>
      <c r="J2620" s="187">
        <f t="shared" si="80"/>
        <v>434.25</v>
      </c>
    </row>
    <row r="2621" spans="1:10" ht="15.75">
      <c r="A2621" s="53">
        <f t="shared" si="81"/>
        <v>2617</v>
      </c>
      <c r="B2621" s="121" t="s">
        <v>5005</v>
      </c>
      <c r="C2621" s="121" t="s">
        <v>5282</v>
      </c>
      <c r="D2621" s="121" t="s">
        <v>5283</v>
      </c>
      <c r="E2621" s="121" t="s">
        <v>211</v>
      </c>
      <c r="F2621" s="121"/>
      <c r="G2621" s="121">
        <v>1</v>
      </c>
      <c r="H2621" s="148">
        <v>637</v>
      </c>
      <c r="I2621" s="191">
        <v>0.25</v>
      </c>
      <c r="J2621" s="187">
        <f t="shared" si="80"/>
        <v>477.75</v>
      </c>
    </row>
    <row r="2622" spans="1:10" ht="15.75">
      <c r="A2622" s="53">
        <f t="shared" si="81"/>
        <v>2618</v>
      </c>
      <c r="B2622" s="121" t="s">
        <v>5005</v>
      </c>
      <c r="C2622" s="121" t="s">
        <v>5284</v>
      </c>
      <c r="D2622" s="121" t="s">
        <v>5285</v>
      </c>
      <c r="E2622" s="121" t="s">
        <v>211</v>
      </c>
      <c r="F2622" s="121"/>
      <c r="G2622" s="121">
        <v>1</v>
      </c>
      <c r="H2622" s="148">
        <v>637</v>
      </c>
      <c r="I2622" s="191">
        <v>0.25</v>
      </c>
      <c r="J2622" s="187">
        <f t="shared" si="80"/>
        <v>477.75</v>
      </c>
    </row>
    <row r="2623" spans="1:10" ht="15.75">
      <c r="A2623" s="53">
        <f t="shared" si="81"/>
        <v>2619</v>
      </c>
      <c r="B2623" s="121" t="s">
        <v>5005</v>
      </c>
      <c r="C2623" s="121" t="s">
        <v>5286</v>
      </c>
      <c r="D2623" s="121" t="s">
        <v>5287</v>
      </c>
      <c r="E2623" s="121" t="s">
        <v>211</v>
      </c>
      <c r="F2623" s="121"/>
      <c r="G2623" s="121">
        <v>1</v>
      </c>
      <c r="H2623" s="148">
        <v>579</v>
      </c>
      <c r="I2623" s="191">
        <v>0.25</v>
      </c>
      <c r="J2623" s="187">
        <f t="shared" si="80"/>
        <v>434.25</v>
      </c>
    </row>
    <row r="2624" spans="1:10" ht="15.75">
      <c r="A2624" s="53">
        <f t="shared" si="81"/>
        <v>2620</v>
      </c>
      <c r="B2624" s="121" t="s">
        <v>5005</v>
      </c>
      <c r="C2624" s="121" t="s">
        <v>5288</v>
      </c>
      <c r="D2624" s="121" t="s">
        <v>5289</v>
      </c>
      <c r="E2624" s="121" t="s">
        <v>211</v>
      </c>
      <c r="F2624" s="121"/>
      <c r="G2624" s="121">
        <v>1</v>
      </c>
      <c r="H2624" s="148">
        <v>669</v>
      </c>
      <c r="I2624" s="191">
        <v>0.25</v>
      </c>
      <c r="J2624" s="187">
        <f t="shared" si="80"/>
        <v>501.75</v>
      </c>
    </row>
    <row r="2625" spans="1:10" ht="15.75">
      <c r="A2625" s="53">
        <f t="shared" si="81"/>
        <v>2621</v>
      </c>
      <c r="B2625" s="121" t="s">
        <v>5005</v>
      </c>
      <c r="C2625" s="121" t="s">
        <v>5290</v>
      </c>
      <c r="D2625" s="121" t="s">
        <v>5291</v>
      </c>
      <c r="E2625" s="121" t="s">
        <v>211</v>
      </c>
      <c r="F2625" s="121"/>
      <c r="G2625" s="121">
        <v>1</v>
      </c>
      <c r="H2625" s="148">
        <v>544</v>
      </c>
      <c r="I2625" s="191">
        <v>0.25</v>
      </c>
      <c r="J2625" s="187">
        <f t="shared" si="80"/>
        <v>408</v>
      </c>
    </row>
    <row r="2626" spans="1:10" ht="15.75">
      <c r="A2626" s="53">
        <f t="shared" si="81"/>
        <v>2622</v>
      </c>
      <c r="B2626" s="121" t="s">
        <v>5005</v>
      </c>
      <c r="C2626" s="121" t="s">
        <v>5292</v>
      </c>
      <c r="D2626" s="121" t="s">
        <v>5293</v>
      </c>
      <c r="E2626" s="121" t="s">
        <v>211</v>
      </c>
      <c r="F2626" s="121"/>
      <c r="G2626" s="121">
        <v>1</v>
      </c>
      <c r="H2626" s="148">
        <v>475</v>
      </c>
      <c r="I2626" s="191">
        <v>0.25</v>
      </c>
      <c r="J2626" s="187">
        <f t="shared" ref="J2626:J2689" si="82">H2626*(1-I2626)</f>
        <v>356.25</v>
      </c>
    </row>
    <row r="2627" spans="1:10" ht="15.75">
      <c r="A2627" s="53">
        <f t="shared" si="81"/>
        <v>2623</v>
      </c>
      <c r="B2627" s="121" t="s">
        <v>5005</v>
      </c>
      <c r="C2627" s="121" t="s">
        <v>5294</v>
      </c>
      <c r="D2627" s="121" t="s">
        <v>5295</v>
      </c>
      <c r="E2627" s="121" t="s">
        <v>211</v>
      </c>
      <c r="F2627" s="121"/>
      <c r="G2627" s="121">
        <v>1</v>
      </c>
      <c r="H2627" s="148">
        <v>579</v>
      </c>
      <c r="I2627" s="191">
        <v>0.25</v>
      </c>
      <c r="J2627" s="187">
        <f t="shared" si="82"/>
        <v>434.25</v>
      </c>
    </row>
    <row r="2628" spans="1:10" ht="15.75">
      <c r="A2628" s="53">
        <f t="shared" si="81"/>
        <v>2624</v>
      </c>
      <c r="B2628" s="121" t="s">
        <v>5005</v>
      </c>
      <c r="C2628" s="121" t="s">
        <v>5296</v>
      </c>
      <c r="D2628" s="121" t="s">
        <v>5297</v>
      </c>
      <c r="E2628" s="121" t="s">
        <v>211</v>
      </c>
      <c r="F2628" s="121"/>
      <c r="G2628" s="121">
        <v>1</v>
      </c>
      <c r="H2628" s="148">
        <v>637</v>
      </c>
      <c r="I2628" s="191">
        <v>0.25</v>
      </c>
      <c r="J2628" s="187">
        <f t="shared" si="82"/>
        <v>477.75</v>
      </c>
    </row>
    <row r="2629" spans="1:10" ht="15.75">
      <c r="A2629" s="53">
        <f t="shared" si="81"/>
        <v>2625</v>
      </c>
      <c r="B2629" s="121" t="s">
        <v>5005</v>
      </c>
      <c r="C2629" s="121" t="s">
        <v>5298</v>
      </c>
      <c r="D2629" s="121" t="s">
        <v>5299</v>
      </c>
      <c r="E2629" s="121" t="s">
        <v>211</v>
      </c>
      <c r="F2629" s="121"/>
      <c r="G2629" s="121">
        <v>1</v>
      </c>
      <c r="H2629" s="148">
        <v>544</v>
      </c>
      <c r="I2629" s="191">
        <v>0.25</v>
      </c>
      <c r="J2629" s="187">
        <f t="shared" si="82"/>
        <v>408</v>
      </c>
    </row>
    <row r="2630" spans="1:10" ht="15.75">
      <c r="A2630" s="53">
        <f t="shared" si="81"/>
        <v>2626</v>
      </c>
      <c r="B2630" s="121" t="s">
        <v>5005</v>
      </c>
      <c r="C2630" s="121" t="s">
        <v>5300</v>
      </c>
      <c r="D2630" s="121" t="s">
        <v>5301</v>
      </c>
      <c r="E2630" s="121" t="s">
        <v>211</v>
      </c>
      <c r="F2630" s="121"/>
      <c r="G2630" s="121">
        <v>1</v>
      </c>
      <c r="H2630" s="148">
        <v>501</v>
      </c>
      <c r="I2630" s="191">
        <v>0.25</v>
      </c>
      <c r="J2630" s="187">
        <f t="shared" si="82"/>
        <v>375.75</v>
      </c>
    </row>
    <row r="2631" spans="1:10" ht="15.75">
      <c r="A2631" s="53">
        <f t="shared" ref="A2631:A2694" si="83">A2630+1</f>
        <v>2627</v>
      </c>
      <c r="B2631" s="121" t="s">
        <v>5005</v>
      </c>
      <c r="C2631" s="121" t="s">
        <v>5302</v>
      </c>
      <c r="D2631" s="121" t="s">
        <v>5303</v>
      </c>
      <c r="E2631" s="121" t="s">
        <v>211</v>
      </c>
      <c r="F2631" s="121"/>
      <c r="G2631" s="121">
        <v>1</v>
      </c>
      <c r="H2631" s="148">
        <v>604</v>
      </c>
      <c r="I2631" s="191">
        <v>0.25</v>
      </c>
      <c r="J2631" s="187">
        <f t="shared" si="82"/>
        <v>453</v>
      </c>
    </row>
    <row r="2632" spans="1:10" ht="15.75">
      <c r="A2632" s="53">
        <f t="shared" si="83"/>
        <v>2628</v>
      </c>
      <c r="B2632" s="121" t="s">
        <v>5005</v>
      </c>
      <c r="C2632" s="121" t="s">
        <v>5304</v>
      </c>
      <c r="D2632" s="121" t="s">
        <v>5305</v>
      </c>
      <c r="E2632" s="121" t="s">
        <v>211</v>
      </c>
      <c r="F2632" s="121"/>
      <c r="G2632" s="121">
        <v>1</v>
      </c>
      <c r="H2632" s="148">
        <v>664</v>
      </c>
      <c r="I2632" s="191">
        <v>0.25</v>
      </c>
      <c r="J2632" s="187">
        <f t="shared" si="82"/>
        <v>498</v>
      </c>
    </row>
    <row r="2633" spans="1:10" ht="15.75">
      <c r="A2633" s="53">
        <f t="shared" si="83"/>
        <v>2629</v>
      </c>
      <c r="B2633" s="121" t="s">
        <v>5005</v>
      </c>
      <c r="C2633" s="121" t="s">
        <v>5306</v>
      </c>
      <c r="D2633" s="121" t="s">
        <v>5307</v>
      </c>
      <c r="E2633" s="121" t="s">
        <v>211</v>
      </c>
      <c r="F2633" s="121"/>
      <c r="G2633" s="121">
        <v>1</v>
      </c>
      <c r="H2633" s="148">
        <v>572</v>
      </c>
      <c r="I2633" s="191">
        <v>0.25</v>
      </c>
      <c r="J2633" s="187">
        <f t="shared" si="82"/>
        <v>429</v>
      </c>
    </row>
    <row r="2634" spans="1:10" ht="15.75">
      <c r="A2634" s="53">
        <f t="shared" si="83"/>
        <v>2630</v>
      </c>
      <c r="B2634" s="121" t="s">
        <v>5005</v>
      </c>
      <c r="C2634" s="121" t="s">
        <v>5308</v>
      </c>
      <c r="D2634" s="121" t="s">
        <v>5309</v>
      </c>
      <c r="E2634" s="121" t="s">
        <v>211</v>
      </c>
      <c r="F2634" s="121"/>
      <c r="G2634" s="121">
        <v>1</v>
      </c>
      <c r="H2634" s="148">
        <v>501</v>
      </c>
      <c r="I2634" s="191">
        <v>0.25</v>
      </c>
      <c r="J2634" s="187">
        <f t="shared" si="82"/>
        <v>375.75</v>
      </c>
    </row>
    <row r="2635" spans="1:10" ht="15.75">
      <c r="A2635" s="53">
        <f t="shared" si="83"/>
        <v>2631</v>
      </c>
      <c r="B2635" s="121" t="s">
        <v>5005</v>
      </c>
      <c r="C2635" s="121" t="s">
        <v>5310</v>
      </c>
      <c r="D2635" s="121" t="s">
        <v>5311</v>
      </c>
      <c r="E2635" s="121" t="s">
        <v>211</v>
      </c>
      <c r="F2635" s="121"/>
      <c r="G2635" s="121">
        <v>1</v>
      </c>
      <c r="H2635" s="148">
        <v>604</v>
      </c>
      <c r="I2635" s="191">
        <v>0.25</v>
      </c>
      <c r="J2635" s="187">
        <f t="shared" si="82"/>
        <v>453</v>
      </c>
    </row>
    <row r="2636" spans="1:10" ht="15.75">
      <c r="A2636" s="53">
        <f t="shared" si="83"/>
        <v>2632</v>
      </c>
      <c r="B2636" s="121" t="s">
        <v>5005</v>
      </c>
      <c r="C2636" s="121" t="s">
        <v>5312</v>
      </c>
      <c r="D2636" s="121" t="s">
        <v>5313</v>
      </c>
      <c r="E2636" s="121" t="s">
        <v>211</v>
      </c>
      <c r="F2636" s="121"/>
      <c r="G2636" s="121">
        <v>1</v>
      </c>
      <c r="H2636" s="148">
        <v>664</v>
      </c>
      <c r="I2636" s="191">
        <v>0.25</v>
      </c>
      <c r="J2636" s="187">
        <f t="shared" si="82"/>
        <v>498</v>
      </c>
    </row>
    <row r="2637" spans="1:10" ht="15.75">
      <c r="A2637" s="53">
        <f t="shared" si="83"/>
        <v>2633</v>
      </c>
      <c r="B2637" s="121" t="s">
        <v>5005</v>
      </c>
      <c r="C2637" s="121" t="s">
        <v>5314</v>
      </c>
      <c r="D2637" s="121" t="s">
        <v>5315</v>
      </c>
      <c r="E2637" s="121" t="s">
        <v>211</v>
      </c>
      <c r="F2637" s="121"/>
      <c r="G2637" s="121">
        <v>1</v>
      </c>
      <c r="H2637" s="148">
        <v>572</v>
      </c>
      <c r="I2637" s="191">
        <v>0.25</v>
      </c>
      <c r="J2637" s="187">
        <f t="shared" si="82"/>
        <v>429</v>
      </c>
    </row>
    <row r="2638" spans="1:10" ht="15.75">
      <c r="A2638" s="53">
        <f t="shared" si="83"/>
        <v>2634</v>
      </c>
      <c r="B2638" s="121" t="s">
        <v>5005</v>
      </c>
      <c r="C2638" s="121" t="s">
        <v>5316</v>
      </c>
      <c r="D2638" s="121" t="s">
        <v>5317</v>
      </c>
      <c r="E2638" s="121" t="s">
        <v>211</v>
      </c>
      <c r="F2638" s="121"/>
      <c r="G2638" s="121">
        <v>1</v>
      </c>
      <c r="H2638" s="148">
        <v>475</v>
      </c>
      <c r="I2638" s="191">
        <v>0.25</v>
      </c>
      <c r="J2638" s="187">
        <f t="shared" si="82"/>
        <v>356.25</v>
      </c>
    </row>
    <row r="2639" spans="1:10" ht="15.75">
      <c r="A2639" s="53">
        <f t="shared" si="83"/>
        <v>2635</v>
      </c>
      <c r="B2639" s="121" t="s">
        <v>5005</v>
      </c>
      <c r="C2639" s="121" t="s">
        <v>5318</v>
      </c>
      <c r="D2639" s="121" t="s">
        <v>5319</v>
      </c>
      <c r="E2639" s="121" t="s">
        <v>211</v>
      </c>
      <c r="F2639" s="121"/>
      <c r="G2639" s="121">
        <v>1</v>
      </c>
      <c r="H2639" s="148">
        <v>565</v>
      </c>
      <c r="I2639" s="191">
        <v>0.25</v>
      </c>
      <c r="J2639" s="187">
        <f t="shared" si="82"/>
        <v>423.75</v>
      </c>
    </row>
    <row r="2640" spans="1:10" ht="15.75">
      <c r="A2640" s="53">
        <f t="shared" si="83"/>
        <v>2636</v>
      </c>
      <c r="B2640" s="121" t="s">
        <v>5005</v>
      </c>
      <c r="C2640" s="121" t="s">
        <v>5320</v>
      </c>
      <c r="D2640" s="121" t="s">
        <v>5321</v>
      </c>
      <c r="E2640" s="121" t="s">
        <v>211</v>
      </c>
      <c r="F2640" s="121"/>
      <c r="G2640" s="121">
        <v>1</v>
      </c>
      <c r="H2640" s="148">
        <v>517</v>
      </c>
      <c r="I2640" s="191">
        <v>0.25</v>
      </c>
      <c r="J2640" s="187">
        <f t="shared" si="82"/>
        <v>387.75</v>
      </c>
    </row>
    <row r="2641" spans="1:10" ht="15.75">
      <c r="A2641" s="53">
        <f t="shared" si="83"/>
        <v>2637</v>
      </c>
      <c r="B2641" s="121" t="s">
        <v>5005</v>
      </c>
      <c r="C2641" s="121" t="s">
        <v>5322</v>
      </c>
      <c r="D2641" s="121" t="s">
        <v>5323</v>
      </c>
      <c r="E2641" s="121" t="s">
        <v>211</v>
      </c>
      <c r="F2641" s="121"/>
      <c r="G2641" s="121">
        <v>1</v>
      </c>
      <c r="H2641" s="148">
        <v>560</v>
      </c>
      <c r="I2641" s="191">
        <v>0.25</v>
      </c>
      <c r="J2641" s="187">
        <f t="shared" si="82"/>
        <v>420</v>
      </c>
    </row>
    <row r="2642" spans="1:10" ht="15.75">
      <c r="A2642" s="53">
        <f t="shared" si="83"/>
        <v>2638</v>
      </c>
      <c r="B2642" s="121" t="s">
        <v>5005</v>
      </c>
      <c r="C2642" s="121" t="s">
        <v>5324</v>
      </c>
      <c r="D2642" s="121" t="s">
        <v>5325</v>
      </c>
      <c r="E2642" s="121" t="s">
        <v>211</v>
      </c>
      <c r="F2642" s="121"/>
      <c r="G2642" s="121">
        <v>1</v>
      </c>
      <c r="H2642" s="148">
        <v>560</v>
      </c>
      <c r="I2642" s="191">
        <v>0.25</v>
      </c>
      <c r="J2642" s="187">
        <f t="shared" si="82"/>
        <v>420</v>
      </c>
    </row>
    <row r="2643" spans="1:10" ht="15.75">
      <c r="A2643" s="53">
        <f t="shared" si="83"/>
        <v>2639</v>
      </c>
      <c r="B2643" s="121" t="s">
        <v>5005</v>
      </c>
      <c r="C2643" s="121" t="s">
        <v>5326</v>
      </c>
      <c r="D2643" s="121" t="s">
        <v>5327</v>
      </c>
      <c r="E2643" s="121" t="s">
        <v>211</v>
      </c>
      <c r="F2643" s="121"/>
      <c r="G2643" s="121">
        <v>1</v>
      </c>
      <c r="H2643" s="148">
        <v>507</v>
      </c>
      <c r="I2643" s="191">
        <v>0.25</v>
      </c>
      <c r="J2643" s="187">
        <f t="shared" si="82"/>
        <v>380.25</v>
      </c>
    </row>
    <row r="2644" spans="1:10" ht="15.75">
      <c r="A2644" s="53">
        <f t="shared" si="83"/>
        <v>2640</v>
      </c>
      <c r="B2644" s="121" t="s">
        <v>5005</v>
      </c>
      <c r="C2644" s="121" t="s">
        <v>5328</v>
      </c>
      <c r="D2644" s="121" t="s">
        <v>5329</v>
      </c>
      <c r="E2644" s="121" t="s">
        <v>211</v>
      </c>
      <c r="F2644" s="121"/>
      <c r="G2644" s="121">
        <v>1</v>
      </c>
      <c r="H2644" s="148">
        <v>511</v>
      </c>
      <c r="I2644" s="191">
        <v>0.25</v>
      </c>
      <c r="J2644" s="187">
        <f t="shared" si="82"/>
        <v>383.25</v>
      </c>
    </row>
    <row r="2645" spans="1:10" ht="15.75">
      <c r="A2645" s="53">
        <f t="shared" si="83"/>
        <v>2641</v>
      </c>
      <c r="B2645" s="121" t="s">
        <v>5005</v>
      </c>
      <c r="C2645" s="121" t="s">
        <v>5330</v>
      </c>
      <c r="D2645" s="121" t="s">
        <v>5331</v>
      </c>
      <c r="E2645" s="121" t="s">
        <v>211</v>
      </c>
      <c r="F2645" s="121"/>
      <c r="G2645" s="121">
        <v>1</v>
      </c>
      <c r="H2645" s="148">
        <v>700</v>
      </c>
      <c r="I2645" s="191">
        <v>0.25</v>
      </c>
      <c r="J2645" s="187">
        <f t="shared" si="82"/>
        <v>525</v>
      </c>
    </row>
    <row r="2646" spans="1:10" ht="15.75">
      <c r="A2646" s="53">
        <f t="shared" si="83"/>
        <v>2642</v>
      </c>
      <c r="B2646" s="121" t="s">
        <v>5005</v>
      </c>
      <c r="C2646" s="121" t="s">
        <v>5332</v>
      </c>
      <c r="D2646" s="121" t="s">
        <v>5333</v>
      </c>
      <c r="E2646" s="121" t="s">
        <v>211</v>
      </c>
      <c r="F2646" s="121"/>
      <c r="G2646" s="121">
        <v>1</v>
      </c>
      <c r="H2646" s="148">
        <v>742</v>
      </c>
      <c r="I2646" s="191">
        <v>0.25</v>
      </c>
      <c r="J2646" s="187">
        <f t="shared" si="82"/>
        <v>556.5</v>
      </c>
    </row>
    <row r="2647" spans="1:10" ht="15.75">
      <c r="A2647" s="53">
        <f t="shared" si="83"/>
        <v>2643</v>
      </c>
      <c r="B2647" s="121" t="s">
        <v>5005</v>
      </c>
      <c r="C2647" s="121" t="s">
        <v>5334</v>
      </c>
      <c r="D2647" s="121" t="s">
        <v>5335</v>
      </c>
      <c r="E2647" s="121" t="s">
        <v>211</v>
      </c>
      <c r="F2647" s="121"/>
      <c r="G2647" s="121">
        <v>1</v>
      </c>
      <c r="H2647" s="148">
        <v>742</v>
      </c>
      <c r="I2647" s="191">
        <v>0.25</v>
      </c>
      <c r="J2647" s="187">
        <f t="shared" si="82"/>
        <v>556.5</v>
      </c>
    </row>
    <row r="2648" spans="1:10" ht="15.75">
      <c r="A2648" s="53">
        <f t="shared" si="83"/>
        <v>2644</v>
      </c>
      <c r="B2648" s="121" t="s">
        <v>5005</v>
      </c>
      <c r="C2648" s="121" t="s">
        <v>5336</v>
      </c>
      <c r="D2648" s="121" t="s">
        <v>5337</v>
      </c>
      <c r="E2648" s="121" t="s">
        <v>211</v>
      </c>
      <c r="F2648" s="121"/>
      <c r="G2648" s="121">
        <v>1</v>
      </c>
      <c r="H2648" s="148">
        <v>808</v>
      </c>
      <c r="I2648" s="191">
        <v>0.25</v>
      </c>
      <c r="J2648" s="187">
        <f t="shared" si="82"/>
        <v>606</v>
      </c>
    </row>
    <row r="2649" spans="1:10" ht="15.75">
      <c r="A2649" s="53">
        <f t="shared" si="83"/>
        <v>2645</v>
      </c>
      <c r="B2649" s="121" t="s">
        <v>5005</v>
      </c>
      <c r="C2649" s="121" t="s">
        <v>5338</v>
      </c>
      <c r="D2649" s="121" t="s">
        <v>5339</v>
      </c>
      <c r="E2649" s="121" t="s">
        <v>211</v>
      </c>
      <c r="F2649" s="121"/>
      <c r="G2649" s="121">
        <v>1</v>
      </c>
      <c r="H2649" s="148">
        <v>798</v>
      </c>
      <c r="I2649" s="191">
        <v>0.25</v>
      </c>
      <c r="J2649" s="187">
        <f t="shared" si="82"/>
        <v>598.5</v>
      </c>
    </row>
    <row r="2650" spans="1:10" ht="15.75">
      <c r="A2650" s="53">
        <f t="shared" si="83"/>
        <v>2646</v>
      </c>
      <c r="B2650" s="121" t="s">
        <v>5005</v>
      </c>
      <c r="C2650" s="121" t="s">
        <v>5340</v>
      </c>
      <c r="D2650" s="121" t="s">
        <v>5341</v>
      </c>
      <c r="E2650" s="121" t="s">
        <v>211</v>
      </c>
      <c r="F2650" s="121"/>
      <c r="G2650" s="121">
        <v>1</v>
      </c>
      <c r="H2650" s="148">
        <v>798</v>
      </c>
      <c r="I2650" s="191">
        <v>0.25</v>
      </c>
      <c r="J2650" s="187">
        <f t="shared" si="82"/>
        <v>598.5</v>
      </c>
    </row>
    <row r="2651" spans="1:10" ht="15.75">
      <c r="A2651" s="53">
        <f t="shared" si="83"/>
        <v>2647</v>
      </c>
      <c r="B2651" s="121" t="s">
        <v>5005</v>
      </c>
      <c r="C2651" s="121" t="s">
        <v>5342</v>
      </c>
      <c r="D2651" s="121" t="s">
        <v>5343</v>
      </c>
      <c r="E2651" s="121" t="s">
        <v>211</v>
      </c>
      <c r="F2651" s="121"/>
      <c r="G2651" s="121">
        <v>1</v>
      </c>
      <c r="H2651" s="148">
        <v>1055</v>
      </c>
      <c r="I2651" s="191">
        <v>0.25</v>
      </c>
      <c r="J2651" s="187">
        <f t="shared" si="82"/>
        <v>791.25</v>
      </c>
    </row>
    <row r="2652" spans="1:10" ht="15.75">
      <c r="A2652" s="53">
        <f t="shared" si="83"/>
        <v>2648</v>
      </c>
      <c r="B2652" s="121" t="s">
        <v>5005</v>
      </c>
      <c r="C2652" s="121" t="s">
        <v>5344</v>
      </c>
      <c r="D2652" s="121" t="s">
        <v>5345</v>
      </c>
      <c r="E2652" s="121" t="s">
        <v>211</v>
      </c>
      <c r="F2652" s="121"/>
      <c r="G2652" s="121">
        <v>1</v>
      </c>
      <c r="H2652" s="148">
        <v>1055</v>
      </c>
      <c r="I2652" s="191">
        <v>0.25</v>
      </c>
      <c r="J2652" s="187">
        <f t="shared" si="82"/>
        <v>791.25</v>
      </c>
    </row>
    <row r="2653" spans="1:10" ht="15.75">
      <c r="A2653" s="53">
        <f t="shared" si="83"/>
        <v>2649</v>
      </c>
      <c r="B2653" s="121" t="s">
        <v>5005</v>
      </c>
      <c r="C2653" s="121" t="s">
        <v>5346</v>
      </c>
      <c r="D2653" s="121" t="s">
        <v>5347</v>
      </c>
      <c r="E2653" s="121" t="s">
        <v>211</v>
      </c>
      <c r="F2653" s="121"/>
      <c r="G2653" s="121">
        <v>1</v>
      </c>
      <c r="H2653" s="148">
        <v>1099</v>
      </c>
      <c r="I2653" s="191">
        <v>0.25</v>
      </c>
      <c r="J2653" s="187">
        <f t="shared" si="82"/>
        <v>824.25</v>
      </c>
    </row>
    <row r="2654" spans="1:10" ht="15.75">
      <c r="A2654" s="53">
        <f t="shared" si="83"/>
        <v>2650</v>
      </c>
      <c r="B2654" s="121" t="s">
        <v>5005</v>
      </c>
      <c r="C2654" s="121" t="s">
        <v>5348</v>
      </c>
      <c r="D2654" s="121" t="s">
        <v>5349</v>
      </c>
      <c r="E2654" s="121" t="s">
        <v>211</v>
      </c>
      <c r="F2654" s="121"/>
      <c r="G2654" s="121">
        <v>1</v>
      </c>
      <c r="H2654" s="148">
        <v>1099</v>
      </c>
      <c r="I2654" s="191">
        <v>0.25</v>
      </c>
      <c r="J2654" s="187">
        <f t="shared" si="82"/>
        <v>824.25</v>
      </c>
    </row>
    <row r="2655" spans="1:10" ht="15.75">
      <c r="A2655" s="53">
        <f t="shared" si="83"/>
        <v>2651</v>
      </c>
      <c r="B2655" s="121" t="s">
        <v>5005</v>
      </c>
      <c r="C2655" s="121" t="s">
        <v>5350</v>
      </c>
      <c r="D2655" s="121" t="s">
        <v>5351</v>
      </c>
      <c r="E2655" s="121" t="s">
        <v>211</v>
      </c>
      <c r="F2655" s="121"/>
      <c r="G2655" s="121">
        <v>1</v>
      </c>
      <c r="H2655" s="148">
        <v>1164</v>
      </c>
      <c r="I2655" s="191">
        <v>0.25</v>
      </c>
      <c r="J2655" s="187">
        <f t="shared" si="82"/>
        <v>873</v>
      </c>
    </row>
    <row r="2656" spans="1:10" ht="15.75">
      <c r="A2656" s="53">
        <f t="shared" si="83"/>
        <v>2652</v>
      </c>
      <c r="B2656" s="121" t="s">
        <v>5005</v>
      </c>
      <c r="C2656" s="121" t="s">
        <v>5352</v>
      </c>
      <c r="D2656" s="121" t="s">
        <v>5353</v>
      </c>
      <c r="E2656" s="121" t="s">
        <v>211</v>
      </c>
      <c r="F2656" s="121"/>
      <c r="G2656" s="121">
        <v>1</v>
      </c>
      <c r="H2656" s="148">
        <v>1152</v>
      </c>
      <c r="I2656" s="191">
        <v>0.25</v>
      </c>
      <c r="J2656" s="187">
        <f t="shared" si="82"/>
        <v>864</v>
      </c>
    </row>
    <row r="2657" spans="1:10" ht="15.75">
      <c r="A2657" s="53">
        <f t="shared" si="83"/>
        <v>2653</v>
      </c>
      <c r="B2657" s="121" t="s">
        <v>5005</v>
      </c>
      <c r="C2657" s="121" t="s">
        <v>5354</v>
      </c>
      <c r="D2657" s="121" t="s">
        <v>5355</v>
      </c>
      <c r="E2657" s="121" t="s">
        <v>211</v>
      </c>
      <c r="F2657" s="121"/>
      <c r="G2657" s="121">
        <v>1</v>
      </c>
      <c r="H2657" s="148">
        <v>1239</v>
      </c>
      <c r="I2657" s="191">
        <v>0.25</v>
      </c>
      <c r="J2657" s="187">
        <f t="shared" si="82"/>
        <v>929.25</v>
      </c>
    </row>
    <row r="2658" spans="1:10" ht="15.75">
      <c r="A2658" s="53">
        <f t="shared" si="83"/>
        <v>2654</v>
      </c>
      <c r="B2658" s="121" t="s">
        <v>5005</v>
      </c>
      <c r="C2658" s="121" t="s">
        <v>5356</v>
      </c>
      <c r="D2658" s="121" t="s">
        <v>5357</v>
      </c>
      <c r="E2658" s="121" t="s">
        <v>211</v>
      </c>
      <c r="F2658" s="121"/>
      <c r="G2658" s="121">
        <v>1</v>
      </c>
      <c r="H2658" s="148">
        <v>1282</v>
      </c>
      <c r="I2658" s="191">
        <v>0.25</v>
      </c>
      <c r="J2658" s="187">
        <f t="shared" si="82"/>
        <v>961.5</v>
      </c>
    </row>
    <row r="2659" spans="1:10" ht="15.75">
      <c r="A2659" s="53">
        <f t="shared" si="83"/>
        <v>2655</v>
      </c>
      <c r="B2659" s="121" t="s">
        <v>5005</v>
      </c>
      <c r="C2659" s="121" t="s">
        <v>5358</v>
      </c>
      <c r="D2659" s="121" t="s">
        <v>5359</v>
      </c>
      <c r="E2659" s="121" t="s">
        <v>211</v>
      </c>
      <c r="F2659" s="121"/>
      <c r="G2659" s="121">
        <v>1</v>
      </c>
      <c r="H2659" s="148">
        <v>1346</v>
      </c>
      <c r="I2659" s="191">
        <v>0.25</v>
      </c>
      <c r="J2659" s="187">
        <f t="shared" si="82"/>
        <v>1009.5</v>
      </c>
    </row>
    <row r="2660" spans="1:10" ht="15.75">
      <c r="A2660" s="53">
        <f t="shared" si="83"/>
        <v>2656</v>
      </c>
      <c r="B2660" s="121" t="s">
        <v>5005</v>
      </c>
      <c r="C2660" s="121" t="s">
        <v>5360</v>
      </c>
      <c r="D2660" s="121" t="s">
        <v>5361</v>
      </c>
      <c r="E2660" s="121" t="s">
        <v>211</v>
      </c>
      <c r="F2660" s="121"/>
      <c r="G2660" s="121">
        <v>1</v>
      </c>
      <c r="H2660" s="148">
        <v>1099</v>
      </c>
      <c r="I2660" s="191">
        <v>0.25</v>
      </c>
      <c r="J2660" s="187">
        <f t="shared" si="82"/>
        <v>824.25</v>
      </c>
    </row>
    <row r="2661" spans="1:10" ht="15.75">
      <c r="A2661" s="53">
        <f t="shared" si="83"/>
        <v>2657</v>
      </c>
      <c r="B2661" s="121" t="s">
        <v>5005</v>
      </c>
      <c r="C2661" s="121" t="s">
        <v>5362</v>
      </c>
      <c r="D2661" s="121" t="s">
        <v>5363</v>
      </c>
      <c r="E2661" s="121" t="s">
        <v>211</v>
      </c>
      <c r="F2661" s="121"/>
      <c r="G2661" s="121">
        <v>1</v>
      </c>
      <c r="H2661" s="148">
        <v>1164</v>
      </c>
      <c r="I2661" s="191">
        <v>0.25</v>
      </c>
      <c r="J2661" s="187">
        <f t="shared" si="82"/>
        <v>873</v>
      </c>
    </row>
    <row r="2662" spans="1:10" ht="15.75">
      <c r="A2662" s="53">
        <f t="shared" si="83"/>
        <v>2658</v>
      </c>
      <c r="B2662" s="121" t="s">
        <v>5005</v>
      </c>
      <c r="C2662" s="121" t="s">
        <v>5364</v>
      </c>
      <c r="D2662" s="121" t="s">
        <v>5365</v>
      </c>
      <c r="E2662" s="121" t="s">
        <v>211</v>
      </c>
      <c r="F2662" s="121"/>
      <c r="G2662" s="121">
        <v>1</v>
      </c>
      <c r="H2662" s="148">
        <v>1152</v>
      </c>
      <c r="I2662" s="191">
        <v>0.25</v>
      </c>
      <c r="J2662" s="187">
        <f t="shared" si="82"/>
        <v>864</v>
      </c>
    </row>
    <row r="2663" spans="1:10" ht="15.75">
      <c r="A2663" s="53">
        <f t="shared" si="83"/>
        <v>2659</v>
      </c>
      <c r="B2663" s="121" t="s">
        <v>5005</v>
      </c>
      <c r="C2663" s="121" t="s">
        <v>5366</v>
      </c>
      <c r="D2663" s="121" t="s">
        <v>5367</v>
      </c>
      <c r="E2663" s="121" t="s">
        <v>211</v>
      </c>
      <c r="F2663" s="121"/>
      <c r="G2663" s="121">
        <v>1</v>
      </c>
      <c r="H2663" s="148">
        <v>1239</v>
      </c>
      <c r="I2663" s="191">
        <v>0.25</v>
      </c>
      <c r="J2663" s="187">
        <f t="shared" si="82"/>
        <v>929.25</v>
      </c>
    </row>
    <row r="2664" spans="1:10" ht="15.75">
      <c r="A2664" s="53">
        <f t="shared" si="83"/>
        <v>2660</v>
      </c>
      <c r="B2664" s="121" t="s">
        <v>5005</v>
      </c>
      <c r="C2664" s="121" t="s">
        <v>5368</v>
      </c>
      <c r="D2664" s="121" t="s">
        <v>5369</v>
      </c>
      <c r="E2664" s="121" t="s">
        <v>211</v>
      </c>
      <c r="F2664" s="121"/>
      <c r="G2664" s="121">
        <v>1</v>
      </c>
      <c r="H2664" s="148">
        <v>1282</v>
      </c>
      <c r="I2664" s="191">
        <v>0.25</v>
      </c>
      <c r="J2664" s="187">
        <f t="shared" si="82"/>
        <v>961.5</v>
      </c>
    </row>
    <row r="2665" spans="1:10" ht="15.75">
      <c r="A2665" s="53">
        <f t="shared" si="83"/>
        <v>2661</v>
      </c>
      <c r="B2665" s="121" t="s">
        <v>5005</v>
      </c>
      <c r="C2665" s="121" t="s">
        <v>5370</v>
      </c>
      <c r="D2665" s="121" t="s">
        <v>5371</v>
      </c>
      <c r="E2665" s="121" t="s">
        <v>211</v>
      </c>
      <c r="F2665" s="121"/>
      <c r="G2665" s="121">
        <v>1</v>
      </c>
      <c r="H2665" s="148">
        <v>1282</v>
      </c>
      <c r="I2665" s="191">
        <v>0.25</v>
      </c>
      <c r="J2665" s="187">
        <f t="shared" si="82"/>
        <v>961.5</v>
      </c>
    </row>
    <row r="2666" spans="1:10" ht="15.75">
      <c r="A2666" s="53">
        <f t="shared" si="83"/>
        <v>2662</v>
      </c>
      <c r="B2666" s="121" t="s">
        <v>5005</v>
      </c>
      <c r="C2666" s="121" t="s">
        <v>5372</v>
      </c>
      <c r="D2666" s="121" t="s">
        <v>5373</v>
      </c>
      <c r="E2666" s="121" t="s">
        <v>211</v>
      </c>
      <c r="F2666" s="121"/>
      <c r="G2666" s="121">
        <v>1</v>
      </c>
      <c r="H2666" s="148">
        <v>1346</v>
      </c>
      <c r="I2666" s="191">
        <v>0.25</v>
      </c>
      <c r="J2666" s="187">
        <f t="shared" si="82"/>
        <v>1009.5</v>
      </c>
    </row>
    <row r="2667" spans="1:10" ht="15.75">
      <c r="A2667" s="53">
        <f t="shared" si="83"/>
        <v>2663</v>
      </c>
      <c r="B2667" s="121" t="s">
        <v>5005</v>
      </c>
      <c r="C2667" s="121" t="s">
        <v>5374</v>
      </c>
      <c r="D2667" s="121" t="s">
        <v>5375</v>
      </c>
      <c r="E2667" s="121" t="s">
        <v>211</v>
      </c>
      <c r="F2667" s="121"/>
      <c r="G2667" s="121">
        <v>1</v>
      </c>
      <c r="H2667" s="148">
        <v>942</v>
      </c>
      <c r="I2667" s="191">
        <v>0.25</v>
      </c>
      <c r="J2667" s="187">
        <f t="shared" si="82"/>
        <v>706.5</v>
      </c>
    </row>
    <row r="2668" spans="1:10" ht="15.75">
      <c r="A2668" s="53">
        <f t="shared" si="83"/>
        <v>2664</v>
      </c>
      <c r="B2668" s="121" t="s">
        <v>5005</v>
      </c>
      <c r="C2668" s="121" t="s">
        <v>5376</v>
      </c>
      <c r="D2668" s="121" t="s">
        <v>5377</v>
      </c>
      <c r="E2668" s="121" t="s">
        <v>211</v>
      </c>
      <c r="F2668" s="121"/>
      <c r="G2668" s="121">
        <v>1</v>
      </c>
      <c r="H2668" s="148">
        <v>985</v>
      </c>
      <c r="I2668" s="191">
        <v>0.25</v>
      </c>
      <c r="J2668" s="187">
        <f t="shared" si="82"/>
        <v>738.75</v>
      </c>
    </row>
    <row r="2669" spans="1:10" ht="15.75">
      <c r="A2669" s="53">
        <f t="shared" si="83"/>
        <v>2665</v>
      </c>
      <c r="B2669" s="121" t="s">
        <v>5005</v>
      </c>
      <c r="C2669" s="121" t="s">
        <v>5378</v>
      </c>
      <c r="D2669" s="121" t="s">
        <v>5379</v>
      </c>
      <c r="E2669" s="121" t="s">
        <v>211</v>
      </c>
      <c r="F2669" s="121"/>
      <c r="G2669" s="121">
        <v>1</v>
      </c>
      <c r="H2669" s="148">
        <v>985</v>
      </c>
      <c r="I2669" s="191">
        <v>0.25</v>
      </c>
      <c r="J2669" s="187">
        <f t="shared" si="82"/>
        <v>738.75</v>
      </c>
    </row>
    <row r="2670" spans="1:10" ht="15.75">
      <c r="A2670" s="53">
        <f t="shared" si="83"/>
        <v>2666</v>
      </c>
      <c r="B2670" s="121" t="s">
        <v>5005</v>
      </c>
      <c r="C2670" s="121" t="s">
        <v>5380</v>
      </c>
      <c r="D2670" s="121" t="s">
        <v>5381</v>
      </c>
      <c r="E2670" s="121" t="s">
        <v>211</v>
      </c>
      <c r="F2670" s="121"/>
      <c r="G2670" s="121">
        <v>1</v>
      </c>
      <c r="H2670" s="148">
        <v>1049</v>
      </c>
      <c r="I2670" s="191">
        <v>0.25</v>
      </c>
      <c r="J2670" s="187">
        <f t="shared" si="82"/>
        <v>786.75</v>
      </c>
    </row>
    <row r="2671" spans="1:10" ht="15.75">
      <c r="A2671" s="53">
        <f t="shared" si="83"/>
        <v>2667</v>
      </c>
      <c r="B2671" s="121" t="s">
        <v>5005</v>
      </c>
      <c r="C2671" s="121" t="s">
        <v>5382</v>
      </c>
      <c r="D2671" s="121" t="s">
        <v>5383</v>
      </c>
      <c r="E2671" s="121" t="s">
        <v>211</v>
      </c>
      <c r="F2671" s="121"/>
      <c r="G2671" s="121">
        <v>1</v>
      </c>
      <c r="H2671" s="148">
        <v>1039</v>
      </c>
      <c r="I2671" s="191">
        <v>0.25</v>
      </c>
      <c r="J2671" s="187">
        <f t="shared" si="82"/>
        <v>779.25</v>
      </c>
    </row>
    <row r="2672" spans="1:10" ht="15.75">
      <c r="A2672" s="53">
        <f t="shared" si="83"/>
        <v>2668</v>
      </c>
      <c r="B2672" s="121" t="s">
        <v>5005</v>
      </c>
      <c r="C2672" s="121" t="s">
        <v>5384</v>
      </c>
      <c r="D2672" s="121" t="s">
        <v>5385</v>
      </c>
      <c r="E2672" s="121" t="s">
        <v>211</v>
      </c>
      <c r="F2672" s="121"/>
      <c r="G2672" s="121">
        <v>1</v>
      </c>
      <c r="H2672" s="148">
        <v>1039</v>
      </c>
      <c r="I2672" s="191">
        <v>0.25</v>
      </c>
      <c r="J2672" s="187">
        <f t="shared" si="82"/>
        <v>779.25</v>
      </c>
    </row>
    <row r="2673" spans="1:10" ht="15.75">
      <c r="A2673" s="53">
        <f t="shared" si="83"/>
        <v>2669</v>
      </c>
      <c r="B2673" s="121" t="s">
        <v>5005</v>
      </c>
      <c r="C2673" s="121" t="s">
        <v>5386</v>
      </c>
      <c r="D2673" s="121" t="s">
        <v>5387</v>
      </c>
      <c r="E2673" s="121" t="s">
        <v>211</v>
      </c>
      <c r="F2673" s="121"/>
      <c r="G2673" s="121">
        <v>1</v>
      </c>
      <c r="H2673" s="148">
        <v>577</v>
      </c>
      <c r="I2673" s="191">
        <v>0.25</v>
      </c>
      <c r="J2673" s="187">
        <f t="shared" si="82"/>
        <v>432.75</v>
      </c>
    </row>
    <row r="2674" spans="1:10" ht="15.75">
      <c r="A2674" s="53">
        <f t="shared" si="83"/>
        <v>2670</v>
      </c>
      <c r="B2674" s="121" t="s">
        <v>5005</v>
      </c>
      <c r="C2674" s="121" t="s">
        <v>5388</v>
      </c>
      <c r="D2674" s="121" t="s">
        <v>5389</v>
      </c>
      <c r="E2674" s="121" t="s">
        <v>211</v>
      </c>
      <c r="F2674" s="121"/>
      <c r="G2674" s="121">
        <v>1</v>
      </c>
      <c r="H2674" s="148">
        <v>606</v>
      </c>
      <c r="I2674" s="191">
        <v>0.25</v>
      </c>
      <c r="J2674" s="187">
        <f t="shared" si="82"/>
        <v>454.5</v>
      </c>
    </row>
    <row r="2675" spans="1:10" ht="15.75">
      <c r="A2675" s="53">
        <f t="shared" si="83"/>
        <v>2671</v>
      </c>
      <c r="B2675" s="121" t="s">
        <v>5005</v>
      </c>
      <c r="C2675" s="121" t="s">
        <v>5390</v>
      </c>
      <c r="D2675" s="121" t="s">
        <v>5391</v>
      </c>
      <c r="E2675" s="121" t="s">
        <v>211</v>
      </c>
      <c r="F2675" s="121"/>
      <c r="G2675" s="121">
        <v>1</v>
      </c>
      <c r="H2675" s="148">
        <v>673</v>
      </c>
      <c r="I2675" s="191">
        <v>0.25</v>
      </c>
      <c r="J2675" s="187">
        <f t="shared" si="82"/>
        <v>504.75</v>
      </c>
    </row>
    <row r="2676" spans="1:10" ht="15.75">
      <c r="A2676" s="53">
        <f t="shared" si="83"/>
        <v>2672</v>
      </c>
      <c r="B2676" s="121" t="s">
        <v>5005</v>
      </c>
      <c r="C2676" s="121" t="s">
        <v>5392</v>
      </c>
      <c r="D2676" s="121" t="s">
        <v>5393</v>
      </c>
      <c r="E2676" s="121" t="s">
        <v>211</v>
      </c>
      <c r="F2676" s="121"/>
      <c r="G2676" s="121">
        <v>1</v>
      </c>
      <c r="H2676" s="148">
        <v>723</v>
      </c>
      <c r="I2676" s="191">
        <v>0.25</v>
      </c>
      <c r="J2676" s="187">
        <f t="shared" si="82"/>
        <v>542.25</v>
      </c>
    </row>
    <row r="2677" spans="1:10" ht="15.75">
      <c r="A2677" s="53">
        <f t="shared" si="83"/>
        <v>2673</v>
      </c>
      <c r="B2677" s="121" t="s">
        <v>5005</v>
      </c>
      <c r="C2677" s="121" t="s">
        <v>5394</v>
      </c>
      <c r="D2677" s="121" t="s">
        <v>5395</v>
      </c>
      <c r="E2677" s="121" t="s">
        <v>211</v>
      </c>
      <c r="F2677" s="121"/>
      <c r="G2677" s="121">
        <v>1</v>
      </c>
      <c r="H2677" s="148">
        <v>644</v>
      </c>
      <c r="I2677" s="191">
        <v>0.25</v>
      </c>
      <c r="J2677" s="187">
        <f t="shared" si="82"/>
        <v>483</v>
      </c>
    </row>
    <row r="2678" spans="1:10" ht="15.75">
      <c r="A2678" s="53">
        <f t="shared" si="83"/>
        <v>2674</v>
      </c>
      <c r="B2678" s="121" t="s">
        <v>5005</v>
      </c>
      <c r="C2678" s="121" t="s">
        <v>5396</v>
      </c>
      <c r="D2678" s="121" t="s">
        <v>5397</v>
      </c>
      <c r="E2678" s="121" t="s">
        <v>211</v>
      </c>
      <c r="F2678" s="121"/>
      <c r="G2678" s="121">
        <v>1</v>
      </c>
      <c r="H2678" s="148">
        <v>606</v>
      </c>
      <c r="I2678" s="191">
        <v>0.25</v>
      </c>
      <c r="J2678" s="187">
        <f t="shared" si="82"/>
        <v>454.5</v>
      </c>
    </row>
    <row r="2679" spans="1:10" ht="15.75">
      <c r="A2679" s="53">
        <f t="shared" si="83"/>
        <v>2675</v>
      </c>
      <c r="B2679" s="121" t="s">
        <v>5005</v>
      </c>
      <c r="C2679" s="121" t="s">
        <v>5398</v>
      </c>
      <c r="D2679" s="121" t="s">
        <v>5399</v>
      </c>
      <c r="E2679" s="121" t="s">
        <v>211</v>
      </c>
      <c r="F2679" s="121"/>
      <c r="G2679" s="121">
        <v>1</v>
      </c>
      <c r="H2679" s="148">
        <v>577</v>
      </c>
      <c r="I2679" s="191">
        <v>0.25</v>
      </c>
      <c r="J2679" s="187">
        <f t="shared" si="82"/>
        <v>432.75</v>
      </c>
    </row>
    <row r="2680" spans="1:10" ht="15.75">
      <c r="A2680" s="53">
        <f t="shared" si="83"/>
        <v>2676</v>
      </c>
      <c r="B2680" s="121" t="s">
        <v>5005</v>
      </c>
      <c r="C2680" s="121" t="s">
        <v>5400</v>
      </c>
      <c r="D2680" s="121" t="s">
        <v>5401</v>
      </c>
      <c r="E2680" s="121" t="s">
        <v>211</v>
      </c>
      <c r="F2680" s="121"/>
      <c r="G2680" s="121">
        <v>1</v>
      </c>
      <c r="H2680" s="148">
        <v>667</v>
      </c>
      <c r="I2680" s="191">
        <v>0.25</v>
      </c>
      <c r="J2680" s="187">
        <f t="shared" si="82"/>
        <v>500.25</v>
      </c>
    </row>
    <row r="2681" spans="1:10" ht="15.75">
      <c r="A2681" s="53">
        <f t="shared" si="83"/>
        <v>2677</v>
      </c>
      <c r="B2681" s="121" t="s">
        <v>5005</v>
      </c>
      <c r="C2681" s="121" t="s">
        <v>5402</v>
      </c>
      <c r="D2681" s="121" t="s">
        <v>5403</v>
      </c>
      <c r="E2681" s="121" t="s">
        <v>211</v>
      </c>
      <c r="F2681" s="121"/>
      <c r="G2681" s="121">
        <v>1</v>
      </c>
      <c r="H2681" s="148">
        <v>726</v>
      </c>
      <c r="I2681" s="191">
        <v>0.25</v>
      </c>
      <c r="J2681" s="187">
        <f t="shared" si="82"/>
        <v>544.5</v>
      </c>
    </row>
    <row r="2682" spans="1:10" ht="15.75">
      <c r="A2682" s="53">
        <f t="shared" si="83"/>
        <v>2678</v>
      </c>
      <c r="B2682" s="121" t="s">
        <v>5005</v>
      </c>
      <c r="C2682" s="121" t="s">
        <v>5404</v>
      </c>
      <c r="D2682" s="121" t="s">
        <v>5405</v>
      </c>
      <c r="E2682" s="121" t="s">
        <v>211</v>
      </c>
      <c r="F2682" s="121"/>
      <c r="G2682" s="121">
        <v>1</v>
      </c>
      <c r="H2682" s="148">
        <v>780</v>
      </c>
      <c r="I2682" s="191">
        <v>0.25</v>
      </c>
      <c r="J2682" s="187">
        <f t="shared" si="82"/>
        <v>585</v>
      </c>
    </row>
    <row r="2683" spans="1:10" ht="15.75">
      <c r="A2683" s="53">
        <f t="shared" si="83"/>
        <v>2679</v>
      </c>
      <c r="B2683" s="121" t="s">
        <v>5005</v>
      </c>
      <c r="C2683" s="121" t="s">
        <v>5406</v>
      </c>
      <c r="D2683" s="121" t="s">
        <v>5407</v>
      </c>
      <c r="E2683" s="121" t="s">
        <v>211</v>
      </c>
      <c r="F2683" s="121"/>
      <c r="G2683" s="121">
        <v>1</v>
      </c>
      <c r="H2683" s="148">
        <v>667</v>
      </c>
      <c r="I2683" s="191">
        <v>0.25</v>
      </c>
      <c r="J2683" s="187">
        <f t="shared" si="82"/>
        <v>500.25</v>
      </c>
    </row>
    <row r="2684" spans="1:10" ht="15.75">
      <c r="A2684" s="53">
        <f t="shared" si="83"/>
        <v>2680</v>
      </c>
      <c r="B2684" s="121" t="s">
        <v>5005</v>
      </c>
      <c r="C2684" s="121" t="s">
        <v>5408</v>
      </c>
      <c r="D2684" s="121" t="s">
        <v>5409</v>
      </c>
      <c r="E2684" s="121" t="s">
        <v>211</v>
      </c>
      <c r="F2684" s="121"/>
      <c r="G2684" s="121">
        <v>1</v>
      </c>
      <c r="H2684" s="148">
        <v>726</v>
      </c>
      <c r="I2684" s="191">
        <v>0.25</v>
      </c>
      <c r="J2684" s="187">
        <f t="shared" si="82"/>
        <v>544.5</v>
      </c>
    </row>
    <row r="2685" spans="1:10" ht="15.75">
      <c r="A2685" s="53">
        <f t="shared" si="83"/>
        <v>2681</v>
      </c>
      <c r="B2685" s="121" t="s">
        <v>5005</v>
      </c>
      <c r="C2685" s="121" t="s">
        <v>5410</v>
      </c>
      <c r="D2685" s="121" t="s">
        <v>5411</v>
      </c>
      <c r="E2685" s="121" t="s">
        <v>211</v>
      </c>
      <c r="F2685" s="121"/>
      <c r="G2685" s="121">
        <v>1</v>
      </c>
      <c r="H2685" s="148">
        <v>694</v>
      </c>
      <c r="I2685" s="191">
        <v>0.25</v>
      </c>
      <c r="J2685" s="187">
        <f t="shared" si="82"/>
        <v>520.5</v>
      </c>
    </row>
    <row r="2686" spans="1:10" ht="15.75">
      <c r="A2686" s="53">
        <f t="shared" si="83"/>
        <v>2682</v>
      </c>
      <c r="B2686" s="121" t="s">
        <v>5005</v>
      </c>
      <c r="C2686" s="121" t="s">
        <v>5412</v>
      </c>
      <c r="D2686" s="121" t="s">
        <v>5413</v>
      </c>
      <c r="E2686" s="121" t="s">
        <v>211</v>
      </c>
      <c r="F2686" s="121"/>
      <c r="G2686" s="121">
        <v>1</v>
      </c>
      <c r="H2686" s="148">
        <v>752</v>
      </c>
      <c r="I2686" s="191">
        <v>0.25</v>
      </c>
      <c r="J2686" s="187">
        <f t="shared" si="82"/>
        <v>564</v>
      </c>
    </row>
    <row r="2687" spans="1:10" ht="15.75">
      <c r="A2687" s="53">
        <f t="shared" si="83"/>
        <v>2683</v>
      </c>
      <c r="B2687" s="121" t="s">
        <v>5005</v>
      </c>
      <c r="C2687" s="121" t="s">
        <v>5414</v>
      </c>
      <c r="D2687" s="121" t="s">
        <v>5415</v>
      </c>
      <c r="E2687" s="121" t="s">
        <v>211</v>
      </c>
      <c r="F2687" s="121"/>
      <c r="G2687" s="121">
        <v>1</v>
      </c>
      <c r="H2687" s="148">
        <v>694</v>
      </c>
      <c r="I2687" s="191">
        <v>0.25</v>
      </c>
      <c r="J2687" s="187">
        <f t="shared" si="82"/>
        <v>520.5</v>
      </c>
    </row>
    <row r="2688" spans="1:10" ht="15.75">
      <c r="A2688" s="53">
        <f t="shared" si="83"/>
        <v>2684</v>
      </c>
      <c r="B2688" s="121" t="s">
        <v>5005</v>
      </c>
      <c r="C2688" s="121" t="s">
        <v>5416</v>
      </c>
      <c r="D2688" s="121" t="s">
        <v>5417</v>
      </c>
      <c r="E2688" s="121" t="s">
        <v>211</v>
      </c>
      <c r="F2688" s="121"/>
      <c r="G2688" s="121">
        <v>1</v>
      </c>
      <c r="H2688" s="148">
        <v>752</v>
      </c>
      <c r="I2688" s="191">
        <v>0.25</v>
      </c>
      <c r="J2688" s="187">
        <f t="shared" si="82"/>
        <v>564</v>
      </c>
    </row>
    <row r="2689" spans="1:10" ht="15.75">
      <c r="A2689" s="53">
        <f t="shared" si="83"/>
        <v>2685</v>
      </c>
      <c r="B2689" s="121" t="s">
        <v>5005</v>
      </c>
      <c r="C2689" s="121" t="s">
        <v>5418</v>
      </c>
      <c r="D2689" s="121" t="s">
        <v>5419</v>
      </c>
      <c r="E2689" s="121" t="s">
        <v>211</v>
      </c>
      <c r="F2689" s="121"/>
      <c r="G2689" s="121">
        <v>1</v>
      </c>
      <c r="H2689" s="148">
        <v>238</v>
      </c>
      <c r="I2689" s="191">
        <v>0.25</v>
      </c>
      <c r="J2689" s="187">
        <f t="shared" si="82"/>
        <v>178.5</v>
      </c>
    </row>
    <row r="2690" spans="1:10" ht="15.75">
      <c r="A2690" s="53">
        <f t="shared" si="83"/>
        <v>2686</v>
      </c>
      <c r="B2690" s="121" t="s">
        <v>5005</v>
      </c>
      <c r="C2690" s="121" t="s">
        <v>5420</v>
      </c>
      <c r="D2690" s="121" t="s">
        <v>5421</v>
      </c>
      <c r="E2690" s="121" t="s">
        <v>211</v>
      </c>
      <c r="F2690" s="121"/>
      <c r="G2690" s="121">
        <v>1</v>
      </c>
      <c r="H2690" s="148">
        <v>135</v>
      </c>
      <c r="I2690" s="191">
        <v>0.25</v>
      </c>
      <c r="J2690" s="187">
        <f t="shared" ref="J2690:J2753" si="84">H2690*(1-I2690)</f>
        <v>101.25</v>
      </c>
    </row>
    <row r="2691" spans="1:10" ht="15.75">
      <c r="A2691" s="53">
        <f t="shared" si="83"/>
        <v>2687</v>
      </c>
      <c r="B2691" s="121" t="s">
        <v>5005</v>
      </c>
      <c r="C2691" s="121" t="s">
        <v>5422</v>
      </c>
      <c r="D2691" s="121" t="s">
        <v>5423</v>
      </c>
      <c r="E2691" s="121" t="s">
        <v>211</v>
      </c>
      <c r="F2691" s="121"/>
      <c r="G2691" s="121">
        <v>1</v>
      </c>
      <c r="H2691" s="148">
        <v>158</v>
      </c>
      <c r="I2691" s="191">
        <v>0.25</v>
      </c>
      <c r="J2691" s="187">
        <f t="shared" si="84"/>
        <v>118.5</v>
      </c>
    </row>
    <row r="2692" spans="1:10" ht="15.75">
      <c r="A2692" s="53">
        <f t="shared" si="83"/>
        <v>2688</v>
      </c>
      <c r="B2692" s="121" t="s">
        <v>5005</v>
      </c>
      <c r="C2692" s="121" t="s">
        <v>5424</v>
      </c>
      <c r="D2692" s="121" t="s">
        <v>5425</v>
      </c>
      <c r="E2692" s="121" t="s">
        <v>211</v>
      </c>
      <c r="F2692" s="121"/>
      <c r="G2692" s="121">
        <v>1</v>
      </c>
      <c r="H2692" s="148">
        <v>135</v>
      </c>
      <c r="I2692" s="191">
        <v>0.25</v>
      </c>
      <c r="J2692" s="187">
        <f t="shared" si="84"/>
        <v>101.25</v>
      </c>
    </row>
    <row r="2693" spans="1:10" ht="15.75">
      <c r="A2693" s="53">
        <f t="shared" si="83"/>
        <v>2689</v>
      </c>
      <c r="B2693" s="121" t="s">
        <v>5005</v>
      </c>
      <c r="C2693" s="121" t="s">
        <v>5426</v>
      </c>
      <c r="D2693" s="121" t="s">
        <v>5427</v>
      </c>
      <c r="E2693" s="121" t="s">
        <v>211</v>
      </c>
      <c r="F2693" s="121"/>
      <c r="G2693" s="121">
        <v>1</v>
      </c>
      <c r="H2693" s="148">
        <v>158</v>
      </c>
      <c r="I2693" s="191">
        <v>0.25</v>
      </c>
      <c r="J2693" s="187">
        <f t="shared" si="84"/>
        <v>118.5</v>
      </c>
    </row>
    <row r="2694" spans="1:10" ht="15.75">
      <c r="A2694" s="53">
        <f t="shared" si="83"/>
        <v>2690</v>
      </c>
      <c r="B2694" s="121" t="s">
        <v>5005</v>
      </c>
      <c r="C2694" s="121" t="s">
        <v>5428</v>
      </c>
      <c r="D2694" s="121" t="s">
        <v>5429</v>
      </c>
      <c r="E2694" s="121" t="s">
        <v>211</v>
      </c>
      <c r="F2694" s="121"/>
      <c r="G2694" s="121">
        <v>1</v>
      </c>
      <c r="H2694" s="148">
        <v>135</v>
      </c>
      <c r="I2694" s="191">
        <v>0.25</v>
      </c>
      <c r="J2694" s="187">
        <f t="shared" si="84"/>
        <v>101.25</v>
      </c>
    </row>
    <row r="2695" spans="1:10" ht="15.75">
      <c r="A2695" s="53">
        <f t="shared" ref="A2695:A2758" si="85">A2694+1</f>
        <v>2691</v>
      </c>
      <c r="B2695" s="121" t="s">
        <v>5005</v>
      </c>
      <c r="C2695" s="121" t="s">
        <v>5430</v>
      </c>
      <c r="D2695" s="121" t="s">
        <v>5431</v>
      </c>
      <c r="E2695" s="121" t="s">
        <v>211</v>
      </c>
      <c r="F2695" s="121"/>
      <c r="G2695" s="121">
        <v>1</v>
      </c>
      <c r="H2695" s="148">
        <v>158</v>
      </c>
      <c r="I2695" s="191">
        <v>0.25</v>
      </c>
      <c r="J2695" s="187">
        <f t="shared" si="84"/>
        <v>118.5</v>
      </c>
    </row>
    <row r="2696" spans="1:10" ht="15.75">
      <c r="A2696" s="53">
        <f t="shared" si="85"/>
        <v>2692</v>
      </c>
      <c r="B2696" s="121" t="s">
        <v>5005</v>
      </c>
      <c r="C2696" s="121" t="s">
        <v>5432</v>
      </c>
      <c r="D2696" s="121" t="s">
        <v>5433</v>
      </c>
      <c r="E2696" s="121" t="s">
        <v>211</v>
      </c>
      <c r="F2696" s="121"/>
      <c r="G2696" s="121">
        <v>1</v>
      </c>
      <c r="H2696" s="148">
        <v>203</v>
      </c>
      <c r="I2696" s="191">
        <v>0.25</v>
      </c>
      <c r="J2696" s="187">
        <f t="shared" si="84"/>
        <v>152.25</v>
      </c>
    </row>
    <row r="2697" spans="1:10" ht="15.75">
      <c r="A2697" s="53">
        <f t="shared" si="85"/>
        <v>2693</v>
      </c>
      <c r="B2697" s="121" t="s">
        <v>5005</v>
      </c>
      <c r="C2697" s="121" t="s">
        <v>5434</v>
      </c>
      <c r="D2697" s="121" t="s">
        <v>5435</v>
      </c>
      <c r="E2697" s="121" t="s">
        <v>211</v>
      </c>
      <c r="F2697" s="121"/>
      <c r="G2697" s="121">
        <v>1</v>
      </c>
      <c r="H2697" s="148">
        <v>60</v>
      </c>
      <c r="I2697" s="191">
        <v>0.25</v>
      </c>
      <c r="J2697" s="187">
        <f t="shared" si="84"/>
        <v>45</v>
      </c>
    </row>
    <row r="2698" spans="1:10" ht="15.75">
      <c r="A2698" s="53">
        <f t="shared" si="85"/>
        <v>2694</v>
      </c>
      <c r="B2698" s="121" t="s">
        <v>5005</v>
      </c>
      <c r="C2698" s="121" t="s">
        <v>5436</v>
      </c>
      <c r="D2698" s="121" t="s">
        <v>5437</v>
      </c>
      <c r="E2698" s="121" t="s">
        <v>211</v>
      </c>
      <c r="F2698" s="121"/>
      <c r="G2698" s="121">
        <v>1</v>
      </c>
      <c r="H2698" s="148">
        <v>60</v>
      </c>
      <c r="I2698" s="191">
        <v>0.25</v>
      </c>
      <c r="J2698" s="187">
        <f t="shared" si="84"/>
        <v>45</v>
      </c>
    </row>
    <row r="2699" spans="1:10" ht="15.75">
      <c r="A2699" s="53">
        <f t="shared" si="85"/>
        <v>2695</v>
      </c>
      <c r="B2699" s="121" t="s">
        <v>5005</v>
      </c>
      <c r="C2699" s="121" t="s">
        <v>5438</v>
      </c>
      <c r="D2699" s="121" t="s">
        <v>5439</v>
      </c>
      <c r="E2699" s="121" t="s">
        <v>211</v>
      </c>
      <c r="F2699" s="121"/>
      <c r="G2699" s="121">
        <v>1</v>
      </c>
      <c r="H2699" s="148">
        <v>135</v>
      </c>
      <c r="I2699" s="191">
        <v>0.25</v>
      </c>
      <c r="J2699" s="187">
        <f t="shared" si="84"/>
        <v>101.25</v>
      </c>
    </row>
    <row r="2700" spans="1:10" ht="15.75">
      <c r="A2700" s="53">
        <f t="shared" si="85"/>
        <v>2696</v>
      </c>
      <c r="B2700" s="121" t="s">
        <v>5005</v>
      </c>
      <c r="C2700" s="121" t="s">
        <v>5440</v>
      </c>
      <c r="D2700" s="121" t="s">
        <v>5441</v>
      </c>
      <c r="E2700" s="121" t="s">
        <v>211</v>
      </c>
      <c r="F2700" s="121"/>
      <c r="G2700" s="121">
        <v>1</v>
      </c>
      <c r="H2700" s="148">
        <v>158</v>
      </c>
      <c r="I2700" s="191">
        <v>0.25</v>
      </c>
      <c r="J2700" s="187">
        <f t="shared" si="84"/>
        <v>118.5</v>
      </c>
    </row>
    <row r="2701" spans="1:10" ht="15.75">
      <c r="A2701" s="53">
        <f t="shared" si="85"/>
        <v>2697</v>
      </c>
      <c r="B2701" s="121" t="s">
        <v>5005</v>
      </c>
      <c r="C2701" s="121" t="s">
        <v>5442</v>
      </c>
      <c r="D2701" s="121" t="s">
        <v>5443</v>
      </c>
      <c r="E2701" s="121" t="s">
        <v>211</v>
      </c>
      <c r="F2701" s="121"/>
      <c r="G2701" s="121">
        <v>1</v>
      </c>
      <c r="H2701" s="148">
        <v>203</v>
      </c>
      <c r="I2701" s="191">
        <v>0.25</v>
      </c>
      <c r="J2701" s="187">
        <f t="shared" si="84"/>
        <v>152.25</v>
      </c>
    </row>
    <row r="2702" spans="1:10" ht="15.75">
      <c r="A2702" s="53">
        <f t="shared" si="85"/>
        <v>2698</v>
      </c>
      <c r="B2702" s="121" t="s">
        <v>5005</v>
      </c>
      <c r="C2702" s="121" t="s">
        <v>5444</v>
      </c>
      <c r="D2702" s="121" t="s">
        <v>5445</v>
      </c>
      <c r="E2702" s="121" t="s">
        <v>211</v>
      </c>
      <c r="F2702" s="121"/>
      <c r="G2702" s="121">
        <v>1</v>
      </c>
      <c r="H2702" s="148">
        <v>34</v>
      </c>
      <c r="I2702" s="191">
        <v>0.25</v>
      </c>
      <c r="J2702" s="187">
        <f t="shared" si="84"/>
        <v>25.5</v>
      </c>
    </row>
    <row r="2703" spans="1:10" ht="15.75">
      <c r="A2703" s="53">
        <f t="shared" si="85"/>
        <v>2699</v>
      </c>
      <c r="B2703" s="121" t="s">
        <v>5005</v>
      </c>
      <c r="C2703" s="121" t="s">
        <v>5446</v>
      </c>
      <c r="D2703" s="121" t="s">
        <v>5447</v>
      </c>
      <c r="E2703" s="121" t="s">
        <v>211</v>
      </c>
      <c r="F2703" s="121"/>
      <c r="G2703" s="121">
        <v>1</v>
      </c>
      <c r="H2703" s="148">
        <v>57</v>
      </c>
      <c r="I2703" s="191">
        <v>0.25</v>
      </c>
      <c r="J2703" s="187">
        <f t="shared" si="84"/>
        <v>42.75</v>
      </c>
    </row>
    <row r="2704" spans="1:10" ht="15.75">
      <c r="A2704" s="53">
        <f t="shared" si="85"/>
        <v>2700</v>
      </c>
      <c r="B2704" s="121" t="s">
        <v>5005</v>
      </c>
      <c r="C2704" s="121" t="s">
        <v>5448</v>
      </c>
      <c r="D2704" s="121" t="s">
        <v>5449</v>
      </c>
      <c r="E2704" s="121" t="s">
        <v>211</v>
      </c>
      <c r="F2704" s="121"/>
      <c r="G2704" s="121">
        <v>1</v>
      </c>
      <c r="H2704" s="148">
        <v>34</v>
      </c>
      <c r="I2704" s="191">
        <v>0.25</v>
      </c>
      <c r="J2704" s="187">
        <f t="shared" si="84"/>
        <v>25.5</v>
      </c>
    </row>
    <row r="2705" spans="1:10" ht="15.75">
      <c r="A2705" s="53">
        <f t="shared" si="85"/>
        <v>2701</v>
      </c>
      <c r="B2705" s="121" t="s">
        <v>5005</v>
      </c>
      <c r="C2705" s="121" t="s">
        <v>5450</v>
      </c>
      <c r="D2705" s="121" t="s">
        <v>5451</v>
      </c>
      <c r="E2705" s="121" t="s">
        <v>211</v>
      </c>
      <c r="F2705" s="121"/>
      <c r="G2705" s="121">
        <v>1</v>
      </c>
      <c r="H2705" s="148">
        <v>57</v>
      </c>
      <c r="I2705" s="191">
        <v>0.25</v>
      </c>
      <c r="J2705" s="187">
        <f t="shared" si="84"/>
        <v>42.75</v>
      </c>
    </row>
    <row r="2706" spans="1:10" ht="15.75">
      <c r="A2706" s="53">
        <f t="shared" si="85"/>
        <v>2702</v>
      </c>
      <c r="B2706" s="121" t="s">
        <v>5005</v>
      </c>
      <c r="C2706" s="121" t="s">
        <v>5452</v>
      </c>
      <c r="D2706" s="121" t="s">
        <v>5453</v>
      </c>
      <c r="E2706" s="121" t="s">
        <v>211</v>
      </c>
      <c r="F2706" s="121"/>
      <c r="G2706" s="121">
        <v>1</v>
      </c>
      <c r="H2706" s="148">
        <v>219</v>
      </c>
      <c r="I2706" s="191">
        <v>0.25</v>
      </c>
      <c r="J2706" s="187">
        <f t="shared" si="84"/>
        <v>164.25</v>
      </c>
    </row>
    <row r="2707" spans="1:10" ht="15.75">
      <c r="A2707" s="53">
        <f t="shared" si="85"/>
        <v>2703</v>
      </c>
      <c r="B2707" s="121" t="s">
        <v>5005</v>
      </c>
      <c r="C2707" s="121" t="s">
        <v>5454</v>
      </c>
      <c r="D2707" s="121" t="s">
        <v>5455</v>
      </c>
      <c r="E2707" s="121" t="s">
        <v>211</v>
      </c>
      <c r="F2707" s="121"/>
      <c r="G2707" s="121">
        <v>1</v>
      </c>
      <c r="H2707" s="148">
        <v>219</v>
      </c>
      <c r="I2707" s="191">
        <v>0.25</v>
      </c>
      <c r="J2707" s="187">
        <f t="shared" si="84"/>
        <v>164.25</v>
      </c>
    </row>
    <row r="2708" spans="1:10" ht="15.75">
      <c r="A2708" s="53">
        <f t="shared" si="85"/>
        <v>2704</v>
      </c>
      <c r="B2708" s="121" t="s">
        <v>5005</v>
      </c>
      <c r="C2708" s="121" t="s">
        <v>5456</v>
      </c>
      <c r="D2708" s="121" t="s">
        <v>5457</v>
      </c>
      <c r="E2708" s="121" t="s">
        <v>211</v>
      </c>
      <c r="F2708" s="121"/>
      <c r="G2708" s="121">
        <v>1</v>
      </c>
      <c r="H2708" s="148">
        <v>258</v>
      </c>
      <c r="I2708" s="191">
        <v>0.25</v>
      </c>
      <c r="J2708" s="187">
        <f t="shared" si="84"/>
        <v>193.5</v>
      </c>
    </row>
    <row r="2709" spans="1:10" ht="15.75">
      <c r="A2709" s="53">
        <f t="shared" si="85"/>
        <v>2705</v>
      </c>
      <c r="B2709" s="121" t="s">
        <v>5005</v>
      </c>
      <c r="C2709" s="121" t="s">
        <v>5458</v>
      </c>
      <c r="D2709" s="121" t="s">
        <v>5459</v>
      </c>
      <c r="E2709" s="121" t="s">
        <v>211</v>
      </c>
      <c r="F2709" s="121"/>
      <c r="G2709" s="121">
        <v>1</v>
      </c>
      <c r="H2709" s="148">
        <v>219</v>
      </c>
      <c r="I2709" s="191">
        <v>0.25</v>
      </c>
      <c r="J2709" s="187">
        <f t="shared" si="84"/>
        <v>164.25</v>
      </c>
    </row>
    <row r="2710" spans="1:10" ht="15.75">
      <c r="A2710" s="53">
        <f t="shared" si="85"/>
        <v>2706</v>
      </c>
      <c r="B2710" s="121" t="s">
        <v>5005</v>
      </c>
      <c r="C2710" s="121" t="s">
        <v>5460</v>
      </c>
      <c r="D2710" s="121" t="s">
        <v>5461</v>
      </c>
      <c r="E2710" s="121" t="s">
        <v>211</v>
      </c>
      <c r="F2710" s="121"/>
      <c r="G2710" s="121">
        <v>1</v>
      </c>
      <c r="H2710" s="148">
        <v>258</v>
      </c>
      <c r="I2710" s="191">
        <v>0.25</v>
      </c>
      <c r="J2710" s="187">
        <f t="shared" si="84"/>
        <v>193.5</v>
      </c>
    </row>
    <row r="2711" spans="1:10" ht="15.75">
      <c r="A2711" s="53">
        <f t="shared" si="85"/>
        <v>2707</v>
      </c>
      <c r="B2711" s="121" t="s">
        <v>5005</v>
      </c>
      <c r="C2711" s="121" t="s">
        <v>5462</v>
      </c>
      <c r="D2711" s="121" t="s">
        <v>5463</v>
      </c>
      <c r="E2711" s="121" t="s">
        <v>211</v>
      </c>
      <c r="F2711" s="121"/>
      <c r="G2711" s="121">
        <v>1</v>
      </c>
      <c r="H2711" s="148">
        <v>624</v>
      </c>
      <c r="I2711" s="191">
        <v>0.25</v>
      </c>
      <c r="J2711" s="187">
        <f t="shared" si="84"/>
        <v>468</v>
      </c>
    </row>
    <row r="2712" spans="1:10" ht="15.75">
      <c r="A2712" s="53">
        <f t="shared" si="85"/>
        <v>2708</v>
      </c>
      <c r="B2712" s="121" t="s">
        <v>5005</v>
      </c>
      <c r="C2712" s="121" t="s">
        <v>5464</v>
      </c>
      <c r="D2712" s="121" t="s">
        <v>5465</v>
      </c>
      <c r="E2712" s="121" t="s">
        <v>211</v>
      </c>
      <c r="F2712" s="121"/>
      <c r="G2712" s="121">
        <v>1</v>
      </c>
      <c r="H2712" s="148">
        <v>607</v>
      </c>
      <c r="I2712" s="191">
        <v>0.25</v>
      </c>
      <c r="J2712" s="187">
        <f t="shared" si="84"/>
        <v>455.25</v>
      </c>
    </row>
    <row r="2713" spans="1:10" ht="15.75">
      <c r="A2713" s="53">
        <f t="shared" si="85"/>
        <v>2709</v>
      </c>
      <c r="B2713" s="121" t="s">
        <v>5005</v>
      </c>
      <c r="C2713" s="121" t="s">
        <v>5466</v>
      </c>
      <c r="D2713" s="121" t="s">
        <v>5467</v>
      </c>
      <c r="E2713" s="121" t="s">
        <v>211</v>
      </c>
      <c r="F2713" s="121"/>
      <c r="G2713" s="121">
        <v>1</v>
      </c>
      <c r="H2713" s="148">
        <v>624</v>
      </c>
      <c r="I2713" s="191">
        <v>0.25</v>
      </c>
      <c r="J2713" s="187">
        <f t="shared" si="84"/>
        <v>468</v>
      </c>
    </row>
    <row r="2714" spans="1:10" ht="15.75">
      <c r="A2714" s="53">
        <f t="shared" si="85"/>
        <v>2710</v>
      </c>
      <c r="B2714" s="121" t="s">
        <v>5005</v>
      </c>
      <c r="C2714" s="121" t="s">
        <v>5468</v>
      </c>
      <c r="D2714" s="121" t="s">
        <v>5469</v>
      </c>
      <c r="E2714" s="121" t="s">
        <v>211</v>
      </c>
      <c r="F2714" s="121"/>
      <c r="G2714" s="121">
        <v>1</v>
      </c>
      <c r="H2714" s="148">
        <v>670</v>
      </c>
      <c r="I2714" s="191">
        <v>0.25</v>
      </c>
      <c r="J2714" s="187">
        <f t="shared" si="84"/>
        <v>502.5</v>
      </c>
    </row>
    <row r="2715" spans="1:10" ht="15.75">
      <c r="A2715" s="53">
        <f t="shared" si="85"/>
        <v>2711</v>
      </c>
      <c r="B2715" s="121" t="s">
        <v>5005</v>
      </c>
      <c r="C2715" s="121" t="s">
        <v>5470</v>
      </c>
      <c r="D2715" s="121" t="s">
        <v>5471</v>
      </c>
      <c r="E2715" s="121" t="s">
        <v>211</v>
      </c>
      <c r="F2715" s="121"/>
      <c r="G2715" s="121">
        <v>1</v>
      </c>
      <c r="H2715" s="148">
        <v>362</v>
      </c>
      <c r="I2715" s="191">
        <v>0.25</v>
      </c>
      <c r="J2715" s="187">
        <f t="shared" si="84"/>
        <v>271.5</v>
      </c>
    </row>
    <row r="2716" spans="1:10" ht="15.75">
      <c r="A2716" s="53">
        <f t="shared" si="85"/>
        <v>2712</v>
      </c>
      <c r="B2716" s="121" t="s">
        <v>5005</v>
      </c>
      <c r="C2716" s="121" t="s">
        <v>5472</v>
      </c>
      <c r="D2716" s="121" t="s">
        <v>5473</v>
      </c>
      <c r="E2716" s="121" t="s">
        <v>211</v>
      </c>
      <c r="F2716" s="121"/>
      <c r="G2716" s="121">
        <v>1</v>
      </c>
      <c r="H2716" s="148">
        <v>362</v>
      </c>
      <c r="I2716" s="191">
        <v>0.25</v>
      </c>
      <c r="J2716" s="187">
        <f t="shared" si="84"/>
        <v>271.5</v>
      </c>
    </row>
    <row r="2717" spans="1:10" ht="15.75">
      <c r="A2717" s="53">
        <f t="shared" si="85"/>
        <v>2713</v>
      </c>
      <c r="B2717" s="121" t="s">
        <v>5005</v>
      </c>
      <c r="C2717" s="121" t="s">
        <v>5474</v>
      </c>
      <c r="D2717" s="121" t="s">
        <v>5475</v>
      </c>
      <c r="E2717" s="121" t="s">
        <v>211</v>
      </c>
      <c r="F2717" s="121"/>
      <c r="G2717" s="121">
        <v>1</v>
      </c>
      <c r="H2717" s="148">
        <v>158</v>
      </c>
      <c r="I2717" s="191">
        <v>0.25</v>
      </c>
      <c r="J2717" s="187">
        <f t="shared" si="84"/>
        <v>118.5</v>
      </c>
    </row>
    <row r="2718" spans="1:10" ht="15.75">
      <c r="A2718" s="53">
        <f t="shared" si="85"/>
        <v>2714</v>
      </c>
      <c r="B2718" s="121" t="s">
        <v>5005</v>
      </c>
      <c r="C2718" s="121" t="s">
        <v>5476</v>
      </c>
      <c r="D2718" s="121" t="s">
        <v>5477</v>
      </c>
      <c r="E2718" s="121" t="s">
        <v>211</v>
      </c>
      <c r="F2718" s="121"/>
      <c r="G2718" s="121">
        <v>1</v>
      </c>
      <c r="H2718" s="148">
        <v>101</v>
      </c>
      <c r="I2718" s="191">
        <v>0.25</v>
      </c>
      <c r="J2718" s="187">
        <f t="shared" si="84"/>
        <v>75.75</v>
      </c>
    </row>
    <row r="2719" spans="1:10" ht="15.75">
      <c r="A2719" s="53">
        <f t="shared" si="85"/>
        <v>2715</v>
      </c>
      <c r="B2719" s="121" t="s">
        <v>5005</v>
      </c>
      <c r="C2719" s="121" t="s">
        <v>5478</v>
      </c>
      <c r="D2719" s="121" t="s">
        <v>5479</v>
      </c>
      <c r="E2719" s="121" t="s">
        <v>211</v>
      </c>
      <c r="F2719" s="121"/>
      <c r="G2719" s="121">
        <v>1</v>
      </c>
      <c r="H2719" s="148">
        <v>158</v>
      </c>
      <c r="I2719" s="191">
        <v>0.25</v>
      </c>
      <c r="J2719" s="187">
        <f t="shared" si="84"/>
        <v>118.5</v>
      </c>
    </row>
    <row r="2720" spans="1:10" ht="15.75">
      <c r="A2720" s="53">
        <f t="shared" si="85"/>
        <v>2716</v>
      </c>
      <c r="B2720" s="121" t="s">
        <v>5005</v>
      </c>
      <c r="C2720" s="121" t="s">
        <v>5480</v>
      </c>
      <c r="D2720" s="121" t="s">
        <v>5481</v>
      </c>
      <c r="E2720" s="121" t="s">
        <v>211</v>
      </c>
      <c r="F2720" s="121"/>
      <c r="G2720" s="121">
        <v>1</v>
      </c>
      <c r="H2720" s="148">
        <v>72</v>
      </c>
      <c r="I2720" s="191">
        <v>0.25</v>
      </c>
      <c r="J2720" s="187">
        <f t="shared" si="84"/>
        <v>54</v>
      </c>
    </row>
    <row r="2721" spans="1:10" ht="15.75">
      <c r="A2721" s="53">
        <f t="shared" si="85"/>
        <v>2717</v>
      </c>
      <c r="B2721" s="121" t="s">
        <v>5005</v>
      </c>
      <c r="C2721" s="121" t="s">
        <v>5482</v>
      </c>
      <c r="D2721" s="121" t="s">
        <v>5483</v>
      </c>
      <c r="E2721" s="121" t="s">
        <v>211</v>
      </c>
      <c r="F2721" s="121"/>
      <c r="G2721" s="121">
        <v>1</v>
      </c>
      <c r="H2721" s="148">
        <v>29</v>
      </c>
      <c r="I2721" s="191">
        <v>0.25</v>
      </c>
      <c r="J2721" s="187">
        <f t="shared" si="84"/>
        <v>21.75</v>
      </c>
    </row>
    <row r="2722" spans="1:10" ht="15.75">
      <c r="A2722" s="53">
        <f t="shared" si="85"/>
        <v>2718</v>
      </c>
      <c r="B2722" s="121" t="s">
        <v>5005</v>
      </c>
      <c r="C2722" s="121" t="s">
        <v>5484</v>
      </c>
      <c r="D2722" s="121" t="s">
        <v>5485</v>
      </c>
      <c r="E2722" s="121" t="s">
        <v>211</v>
      </c>
      <c r="F2722" s="121"/>
      <c r="G2722" s="121">
        <v>1</v>
      </c>
      <c r="H2722" s="148">
        <v>109</v>
      </c>
      <c r="I2722" s="191">
        <v>0.25</v>
      </c>
      <c r="J2722" s="187">
        <f t="shared" si="84"/>
        <v>81.75</v>
      </c>
    </row>
    <row r="2723" spans="1:10" ht="15.75">
      <c r="A2723" s="53">
        <f t="shared" si="85"/>
        <v>2719</v>
      </c>
      <c r="B2723" s="121" t="s">
        <v>5005</v>
      </c>
      <c r="C2723" s="121" t="s">
        <v>5486</v>
      </c>
      <c r="D2723" s="121" t="s">
        <v>5487</v>
      </c>
      <c r="E2723" s="121" t="s">
        <v>211</v>
      </c>
      <c r="F2723" s="121"/>
      <c r="G2723" s="121">
        <v>1</v>
      </c>
      <c r="H2723" s="148">
        <v>109</v>
      </c>
      <c r="I2723" s="191">
        <v>0.25</v>
      </c>
      <c r="J2723" s="187">
        <f t="shared" si="84"/>
        <v>81.75</v>
      </c>
    </row>
    <row r="2724" spans="1:10" ht="15.75">
      <c r="A2724" s="53">
        <f t="shared" si="85"/>
        <v>2720</v>
      </c>
      <c r="B2724" s="121" t="s">
        <v>5005</v>
      </c>
      <c r="C2724" s="121" t="s">
        <v>5488</v>
      </c>
      <c r="D2724" s="121" t="s">
        <v>5489</v>
      </c>
      <c r="E2724" s="121" t="s">
        <v>211</v>
      </c>
      <c r="F2724" s="121"/>
      <c r="G2724" s="121">
        <v>1</v>
      </c>
      <c r="H2724" s="148">
        <v>109</v>
      </c>
      <c r="I2724" s="191">
        <v>0.25</v>
      </c>
      <c r="J2724" s="187">
        <f t="shared" si="84"/>
        <v>81.75</v>
      </c>
    </row>
    <row r="2725" spans="1:10" ht="15.75">
      <c r="A2725" s="53">
        <f t="shared" si="85"/>
        <v>2721</v>
      </c>
      <c r="B2725" s="121" t="s">
        <v>5005</v>
      </c>
      <c r="C2725" s="121" t="s">
        <v>5490</v>
      </c>
      <c r="D2725" s="121" t="s">
        <v>5491</v>
      </c>
      <c r="E2725" s="121" t="s">
        <v>211</v>
      </c>
      <c r="F2725" s="121"/>
      <c r="G2725" s="121">
        <v>1</v>
      </c>
      <c r="H2725" s="148">
        <v>80</v>
      </c>
      <c r="I2725" s="191">
        <v>0.25</v>
      </c>
      <c r="J2725" s="187">
        <f t="shared" si="84"/>
        <v>60</v>
      </c>
    </row>
    <row r="2726" spans="1:10" ht="15.75">
      <c r="A2726" s="53">
        <f t="shared" si="85"/>
        <v>2722</v>
      </c>
      <c r="B2726" s="121" t="s">
        <v>5005</v>
      </c>
      <c r="C2726" s="121" t="s">
        <v>5492</v>
      </c>
      <c r="D2726" s="121" t="s">
        <v>5493</v>
      </c>
      <c r="E2726" s="121" t="s">
        <v>211</v>
      </c>
      <c r="F2726" s="121"/>
      <c r="G2726" s="121">
        <v>1</v>
      </c>
      <c r="H2726" s="148">
        <v>80</v>
      </c>
      <c r="I2726" s="191">
        <v>0.25</v>
      </c>
      <c r="J2726" s="187">
        <f t="shared" si="84"/>
        <v>60</v>
      </c>
    </row>
    <row r="2727" spans="1:10" ht="15.75">
      <c r="A2727" s="53">
        <f t="shared" si="85"/>
        <v>2723</v>
      </c>
      <c r="B2727" s="121" t="s">
        <v>5005</v>
      </c>
      <c r="C2727" s="121" t="s">
        <v>5494</v>
      </c>
      <c r="D2727" s="121" t="s">
        <v>5495</v>
      </c>
      <c r="E2727" s="121" t="s">
        <v>211</v>
      </c>
      <c r="F2727" s="121"/>
      <c r="G2727" s="121">
        <v>1</v>
      </c>
      <c r="H2727" s="148">
        <v>80</v>
      </c>
      <c r="I2727" s="191">
        <v>0.25</v>
      </c>
      <c r="J2727" s="187">
        <f t="shared" si="84"/>
        <v>60</v>
      </c>
    </row>
    <row r="2728" spans="1:10" ht="15.75">
      <c r="A2728" s="53">
        <f t="shared" si="85"/>
        <v>2724</v>
      </c>
      <c r="B2728" s="121" t="s">
        <v>5005</v>
      </c>
      <c r="C2728" s="121" t="s">
        <v>5496</v>
      </c>
      <c r="D2728" s="121" t="s">
        <v>5497</v>
      </c>
      <c r="E2728" s="121" t="s">
        <v>211</v>
      </c>
      <c r="F2728" s="121"/>
      <c r="G2728" s="121">
        <v>1</v>
      </c>
      <c r="H2728" s="148">
        <v>80</v>
      </c>
      <c r="I2728" s="191">
        <v>0.25</v>
      </c>
      <c r="J2728" s="187">
        <f t="shared" si="84"/>
        <v>60</v>
      </c>
    </row>
    <row r="2729" spans="1:10" ht="15.75">
      <c r="A2729" s="53">
        <f t="shared" si="85"/>
        <v>2725</v>
      </c>
      <c r="B2729" s="121" t="s">
        <v>5005</v>
      </c>
      <c r="C2729" s="121" t="s">
        <v>5498</v>
      </c>
      <c r="D2729" s="121" t="s">
        <v>5499</v>
      </c>
      <c r="E2729" s="121" t="s">
        <v>211</v>
      </c>
      <c r="F2729" s="121"/>
      <c r="G2729" s="121">
        <v>1</v>
      </c>
      <c r="H2729" s="148">
        <v>80</v>
      </c>
      <c r="I2729" s="191">
        <v>0.25</v>
      </c>
      <c r="J2729" s="187">
        <f t="shared" si="84"/>
        <v>60</v>
      </c>
    </row>
    <row r="2730" spans="1:10" ht="15.75">
      <c r="A2730" s="53">
        <f t="shared" si="85"/>
        <v>2726</v>
      </c>
      <c r="B2730" s="121" t="s">
        <v>5005</v>
      </c>
      <c r="C2730" s="121" t="s">
        <v>5500</v>
      </c>
      <c r="D2730" s="121" t="s">
        <v>5501</v>
      </c>
      <c r="E2730" s="121" t="s">
        <v>211</v>
      </c>
      <c r="F2730" s="121"/>
      <c r="G2730" s="121">
        <v>1</v>
      </c>
      <c r="H2730" s="148">
        <v>80</v>
      </c>
      <c r="I2730" s="191">
        <v>0.25</v>
      </c>
      <c r="J2730" s="187">
        <f t="shared" si="84"/>
        <v>60</v>
      </c>
    </row>
    <row r="2731" spans="1:10" ht="15.75">
      <c r="A2731" s="53">
        <f t="shared" si="85"/>
        <v>2727</v>
      </c>
      <c r="B2731" s="121" t="s">
        <v>5005</v>
      </c>
      <c r="C2731" s="121" t="s">
        <v>5502</v>
      </c>
      <c r="D2731" s="121" t="s">
        <v>5503</v>
      </c>
      <c r="E2731" s="121" t="s">
        <v>211</v>
      </c>
      <c r="F2731" s="121"/>
      <c r="G2731" s="121">
        <v>1</v>
      </c>
      <c r="H2731" s="148">
        <v>29</v>
      </c>
      <c r="I2731" s="191">
        <v>0.25</v>
      </c>
      <c r="J2731" s="187">
        <f t="shared" si="84"/>
        <v>21.75</v>
      </c>
    </row>
    <row r="2732" spans="1:10" ht="15.75">
      <c r="A2732" s="53">
        <f t="shared" si="85"/>
        <v>2728</v>
      </c>
      <c r="B2732" s="121" t="s">
        <v>5005</v>
      </c>
      <c r="C2732" s="121" t="s">
        <v>5504</v>
      </c>
      <c r="D2732" s="121" t="s">
        <v>5505</v>
      </c>
      <c r="E2732" s="121" t="s">
        <v>211</v>
      </c>
      <c r="F2732" s="121"/>
      <c r="G2732" s="121">
        <v>1</v>
      </c>
      <c r="H2732" s="148">
        <v>109</v>
      </c>
      <c r="I2732" s="191">
        <v>0.25</v>
      </c>
      <c r="J2732" s="187">
        <f t="shared" si="84"/>
        <v>81.75</v>
      </c>
    </row>
    <row r="2733" spans="1:10" ht="15.75">
      <c r="A2733" s="53">
        <f t="shared" si="85"/>
        <v>2729</v>
      </c>
      <c r="B2733" s="121" t="s">
        <v>5005</v>
      </c>
      <c r="C2733" s="121" t="s">
        <v>5506</v>
      </c>
      <c r="D2733" s="121" t="s">
        <v>5507</v>
      </c>
      <c r="E2733" s="121" t="s">
        <v>211</v>
      </c>
      <c r="F2733" s="121"/>
      <c r="G2733" s="121">
        <v>1</v>
      </c>
      <c r="H2733" s="148">
        <v>135</v>
      </c>
      <c r="I2733" s="191">
        <v>0.25</v>
      </c>
      <c r="J2733" s="187">
        <f t="shared" si="84"/>
        <v>101.25</v>
      </c>
    </row>
    <row r="2734" spans="1:10" ht="15.75">
      <c r="A2734" s="53">
        <f t="shared" si="85"/>
        <v>2730</v>
      </c>
      <c r="B2734" s="121" t="s">
        <v>5005</v>
      </c>
      <c r="C2734" s="121" t="s">
        <v>5508</v>
      </c>
      <c r="D2734" s="121" t="s">
        <v>5509</v>
      </c>
      <c r="E2734" s="121" t="s">
        <v>211</v>
      </c>
      <c r="F2734" s="121"/>
      <c r="G2734" s="121">
        <v>1</v>
      </c>
      <c r="H2734" s="148">
        <v>135</v>
      </c>
      <c r="I2734" s="191">
        <v>0.25</v>
      </c>
      <c r="J2734" s="187">
        <f t="shared" si="84"/>
        <v>101.25</v>
      </c>
    </row>
    <row r="2735" spans="1:10" ht="15.75">
      <c r="A2735" s="53">
        <f t="shared" si="85"/>
        <v>2731</v>
      </c>
      <c r="B2735" s="121" t="s">
        <v>5005</v>
      </c>
      <c r="C2735" s="121" t="s">
        <v>5510</v>
      </c>
      <c r="D2735" s="121" t="s">
        <v>5511</v>
      </c>
      <c r="E2735" s="121" t="s">
        <v>211</v>
      </c>
      <c r="F2735" s="121"/>
      <c r="G2735" s="121">
        <v>1</v>
      </c>
      <c r="H2735" s="148">
        <v>135</v>
      </c>
      <c r="I2735" s="191">
        <v>0.25</v>
      </c>
      <c r="J2735" s="187">
        <f t="shared" si="84"/>
        <v>101.25</v>
      </c>
    </row>
    <row r="2736" spans="1:10" ht="15.75">
      <c r="A2736" s="53">
        <f t="shared" si="85"/>
        <v>2732</v>
      </c>
      <c r="B2736" s="121" t="s">
        <v>5005</v>
      </c>
      <c r="C2736" s="121" t="s">
        <v>5512</v>
      </c>
      <c r="D2736" s="121" t="s">
        <v>5513</v>
      </c>
      <c r="E2736" s="121" t="s">
        <v>211</v>
      </c>
      <c r="F2736" s="121"/>
      <c r="G2736" s="121">
        <v>1</v>
      </c>
      <c r="H2736" s="148">
        <v>135</v>
      </c>
      <c r="I2736" s="191">
        <v>0.25</v>
      </c>
      <c r="J2736" s="187">
        <f t="shared" si="84"/>
        <v>101.25</v>
      </c>
    </row>
    <row r="2737" spans="1:10" ht="15.75">
      <c r="A2737" s="53">
        <f t="shared" si="85"/>
        <v>2733</v>
      </c>
      <c r="B2737" s="121" t="s">
        <v>5005</v>
      </c>
      <c r="C2737" s="121" t="s">
        <v>5514</v>
      </c>
      <c r="D2737" s="121" t="s">
        <v>5515</v>
      </c>
      <c r="E2737" s="121" t="s">
        <v>211</v>
      </c>
      <c r="F2737" s="121"/>
      <c r="G2737" s="121">
        <v>1</v>
      </c>
      <c r="H2737" s="148">
        <v>124</v>
      </c>
      <c r="I2737" s="191">
        <v>0.25</v>
      </c>
      <c r="J2737" s="187">
        <f t="shared" si="84"/>
        <v>93</v>
      </c>
    </row>
    <row r="2738" spans="1:10" ht="15.75">
      <c r="A2738" s="53">
        <f t="shared" si="85"/>
        <v>2734</v>
      </c>
      <c r="B2738" s="121" t="s">
        <v>5005</v>
      </c>
      <c r="C2738" s="121" t="s">
        <v>5516</v>
      </c>
      <c r="D2738" s="121" t="s">
        <v>5517</v>
      </c>
      <c r="E2738" s="121" t="s">
        <v>211</v>
      </c>
      <c r="F2738" s="121"/>
      <c r="G2738" s="121">
        <v>1</v>
      </c>
      <c r="H2738" s="148">
        <v>95</v>
      </c>
      <c r="I2738" s="191">
        <v>0.25</v>
      </c>
      <c r="J2738" s="187">
        <f t="shared" si="84"/>
        <v>71.25</v>
      </c>
    </row>
    <row r="2739" spans="1:10" ht="15.75">
      <c r="A2739" s="53">
        <f t="shared" si="85"/>
        <v>2735</v>
      </c>
      <c r="B2739" s="121" t="s">
        <v>5005</v>
      </c>
      <c r="C2739" s="121" t="s">
        <v>5518</v>
      </c>
      <c r="D2739" s="121" t="s">
        <v>5519</v>
      </c>
      <c r="E2739" s="121" t="s">
        <v>211</v>
      </c>
      <c r="F2739" s="121"/>
      <c r="G2739" s="121">
        <v>1</v>
      </c>
      <c r="H2739" s="148">
        <v>158</v>
      </c>
      <c r="I2739" s="191">
        <v>0.25</v>
      </c>
      <c r="J2739" s="187">
        <f t="shared" si="84"/>
        <v>118.5</v>
      </c>
    </row>
    <row r="2740" spans="1:10" ht="15.75">
      <c r="A2740" s="53">
        <f t="shared" si="85"/>
        <v>2736</v>
      </c>
      <c r="B2740" s="121" t="s">
        <v>5005</v>
      </c>
      <c r="C2740" s="121" t="s">
        <v>5520</v>
      </c>
      <c r="D2740" s="121" t="s">
        <v>5521</v>
      </c>
      <c r="E2740" s="121" t="s">
        <v>211</v>
      </c>
      <c r="F2740" s="121"/>
      <c r="G2740" s="121">
        <v>1</v>
      </c>
      <c r="H2740" s="148">
        <v>749</v>
      </c>
      <c r="I2740" s="191">
        <v>0.25</v>
      </c>
      <c r="J2740" s="187">
        <f t="shared" si="84"/>
        <v>561.75</v>
      </c>
    </row>
    <row r="2741" spans="1:10" ht="15.75">
      <c r="A2741" s="53">
        <f t="shared" si="85"/>
        <v>2737</v>
      </c>
      <c r="B2741" s="121" t="s">
        <v>5005</v>
      </c>
      <c r="C2741" s="121" t="s">
        <v>5522</v>
      </c>
      <c r="D2741" s="121" t="s">
        <v>5523</v>
      </c>
      <c r="E2741" s="121" t="s">
        <v>211</v>
      </c>
      <c r="F2741" s="121"/>
      <c r="G2741" s="121">
        <v>1</v>
      </c>
      <c r="H2741" s="148">
        <v>749</v>
      </c>
      <c r="I2741" s="191">
        <v>0.25</v>
      </c>
      <c r="J2741" s="187">
        <f t="shared" si="84"/>
        <v>561.75</v>
      </c>
    </row>
    <row r="2742" spans="1:10" ht="15.75">
      <c r="A2742" s="53">
        <f t="shared" si="85"/>
        <v>2738</v>
      </c>
      <c r="B2742" s="121" t="s">
        <v>5005</v>
      </c>
      <c r="C2742" s="121" t="s">
        <v>5524</v>
      </c>
      <c r="D2742" s="121" t="s">
        <v>5525</v>
      </c>
      <c r="E2742" s="121" t="s">
        <v>211</v>
      </c>
      <c r="F2742" s="121"/>
      <c r="G2742" s="121">
        <v>1</v>
      </c>
      <c r="H2742" s="148">
        <v>114</v>
      </c>
      <c r="I2742" s="191">
        <v>0.25</v>
      </c>
      <c r="J2742" s="187">
        <f t="shared" si="84"/>
        <v>85.5</v>
      </c>
    </row>
    <row r="2743" spans="1:10" ht="15.75">
      <c r="A2743" s="53">
        <f t="shared" si="85"/>
        <v>2739</v>
      </c>
      <c r="B2743" s="121" t="s">
        <v>5005</v>
      </c>
      <c r="C2743" s="121" t="s">
        <v>5526</v>
      </c>
      <c r="D2743" s="121" t="s">
        <v>5527</v>
      </c>
      <c r="E2743" s="121" t="s">
        <v>211</v>
      </c>
      <c r="F2743" s="121"/>
      <c r="G2743" s="121">
        <v>1</v>
      </c>
      <c r="H2743" s="148">
        <v>114</v>
      </c>
      <c r="I2743" s="191">
        <v>0.25</v>
      </c>
      <c r="J2743" s="187">
        <f t="shared" si="84"/>
        <v>85.5</v>
      </c>
    </row>
    <row r="2744" spans="1:10" ht="15.75">
      <c r="A2744" s="53">
        <f t="shared" si="85"/>
        <v>2740</v>
      </c>
      <c r="B2744" s="121" t="s">
        <v>5005</v>
      </c>
      <c r="C2744" s="121" t="s">
        <v>5528</v>
      </c>
      <c r="D2744" s="121" t="s">
        <v>5529</v>
      </c>
      <c r="E2744" s="121" t="s">
        <v>211</v>
      </c>
      <c r="F2744" s="121"/>
      <c r="G2744" s="121">
        <v>1</v>
      </c>
      <c r="H2744" s="148">
        <v>58</v>
      </c>
      <c r="I2744" s="191">
        <v>0.25</v>
      </c>
      <c r="J2744" s="187">
        <f t="shared" si="84"/>
        <v>43.5</v>
      </c>
    </row>
    <row r="2745" spans="1:10" ht="15.75">
      <c r="A2745" s="53">
        <f t="shared" si="85"/>
        <v>2741</v>
      </c>
      <c r="B2745" s="121" t="s">
        <v>5005</v>
      </c>
      <c r="C2745" s="121" t="s">
        <v>5530</v>
      </c>
      <c r="D2745" s="121" t="s">
        <v>5531</v>
      </c>
      <c r="E2745" s="121" t="s">
        <v>211</v>
      </c>
      <c r="F2745" s="121"/>
      <c r="G2745" s="121">
        <v>1</v>
      </c>
      <c r="H2745" s="148">
        <v>58</v>
      </c>
      <c r="I2745" s="191">
        <v>0.25</v>
      </c>
      <c r="J2745" s="187">
        <f t="shared" si="84"/>
        <v>43.5</v>
      </c>
    </row>
    <row r="2746" spans="1:10" ht="15.75">
      <c r="A2746" s="53">
        <f t="shared" si="85"/>
        <v>2742</v>
      </c>
      <c r="B2746" s="121" t="s">
        <v>5005</v>
      </c>
      <c r="C2746" s="121" t="s">
        <v>5532</v>
      </c>
      <c r="D2746" s="121" t="s">
        <v>5533</v>
      </c>
      <c r="E2746" s="121" t="s">
        <v>211</v>
      </c>
      <c r="F2746" s="121"/>
      <c r="G2746" s="121">
        <v>1</v>
      </c>
      <c r="H2746" s="148">
        <v>908</v>
      </c>
      <c r="I2746" s="191">
        <v>0.25</v>
      </c>
      <c r="J2746" s="187">
        <f t="shared" si="84"/>
        <v>681</v>
      </c>
    </row>
    <row r="2747" spans="1:10" ht="15.75">
      <c r="A2747" s="53">
        <f t="shared" si="85"/>
        <v>2743</v>
      </c>
      <c r="B2747" s="121" t="s">
        <v>5005</v>
      </c>
      <c r="C2747" s="121" t="s">
        <v>5534</v>
      </c>
      <c r="D2747" s="121" t="s">
        <v>5535</v>
      </c>
      <c r="E2747" s="121" t="s">
        <v>211</v>
      </c>
      <c r="F2747" s="121"/>
      <c r="G2747" s="121">
        <v>1</v>
      </c>
      <c r="H2747" s="148">
        <v>716</v>
      </c>
      <c r="I2747" s="191">
        <v>0.25</v>
      </c>
      <c r="J2747" s="187">
        <f t="shared" si="84"/>
        <v>537</v>
      </c>
    </row>
    <row r="2748" spans="1:10" ht="15.75">
      <c r="A2748" s="53">
        <f t="shared" si="85"/>
        <v>2744</v>
      </c>
      <c r="B2748" s="121" t="s">
        <v>5005</v>
      </c>
      <c r="C2748" s="121" t="s">
        <v>5536</v>
      </c>
      <c r="D2748" s="121" t="s">
        <v>5537</v>
      </c>
      <c r="E2748" s="121" t="s">
        <v>211</v>
      </c>
      <c r="F2748" s="121"/>
      <c r="G2748" s="121">
        <v>1</v>
      </c>
      <c r="H2748" s="148">
        <v>989</v>
      </c>
      <c r="I2748" s="191">
        <v>0.25</v>
      </c>
      <c r="J2748" s="187">
        <f t="shared" si="84"/>
        <v>741.75</v>
      </c>
    </row>
    <row r="2749" spans="1:10" ht="15.75">
      <c r="A2749" s="53">
        <f t="shared" si="85"/>
        <v>2745</v>
      </c>
      <c r="B2749" s="121" t="s">
        <v>5005</v>
      </c>
      <c r="C2749" s="121" t="s">
        <v>5538</v>
      </c>
      <c r="D2749" s="121" t="s">
        <v>5539</v>
      </c>
      <c r="E2749" s="121" t="s">
        <v>211</v>
      </c>
      <c r="F2749" s="121"/>
      <c r="G2749" s="121">
        <v>1</v>
      </c>
      <c r="H2749" s="148">
        <v>1046</v>
      </c>
      <c r="I2749" s="191">
        <v>0.25</v>
      </c>
      <c r="J2749" s="187">
        <f t="shared" si="84"/>
        <v>784.5</v>
      </c>
    </row>
    <row r="2750" spans="1:10" ht="15.75">
      <c r="A2750" s="53">
        <f t="shared" si="85"/>
        <v>2746</v>
      </c>
      <c r="B2750" s="121" t="s">
        <v>5005</v>
      </c>
      <c r="C2750" s="121" t="s">
        <v>5540</v>
      </c>
      <c r="D2750" s="121" t="s">
        <v>5541</v>
      </c>
      <c r="E2750" s="121" t="s">
        <v>211</v>
      </c>
      <c r="F2750" s="121"/>
      <c r="G2750" s="121">
        <v>1</v>
      </c>
      <c r="H2750" s="148">
        <v>968</v>
      </c>
      <c r="I2750" s="191">
        <v>0.25</v>
      </c>
      <c r="J2750" s="187">
        <f t="shared" si="84"/>
        <v>726</v>
      </c>
    </row>
    <row r="2751" spans="1:10" ht="15.75">
      <c r="A2751" s="53">
        <f t="shared" si="85"/>
        <v>2747</v>
      </c>
      <c r="B2751" s="121" t="s">
        <v>5005</v>
      </c>
      <c r="C2751" s="121" t="s">
        <v>5542</v>
      </c>
      <c r="D2751" s="121" t="s">
        <v>5543</v>
      </c>
      <c r="E2751" s="121" t="s">
        <v>211</v>
      </c>
      <c r="F2751" s="121"/>
      <c r="G2751" s="121">
        <v>1</v>
      </c>
      <c r="H2751" s="148">
        <v>184</v>
      </c>
      <c r="I2751" s="191">
        <v>0.25</v>
      </c>
      <c r="J2751" s="187">
        <f t="shared" si="84"/>
        <v>138</v>
      </c>
    </row>
    <row r="2752" spans="1:10" ht="15.75">
      <c r="A2752" s="53">
        <f t="shared" si="85"/>
        <v>2748</v>
      </c>
      <c r="B2752" s="121" t="s">
        <v>5005</v>
      </c>
      <c r="C2752" s="121" t="s">
        <v>5544</v>
      </c>
      <c r="D2752" s="121" t="s">
        <v>5545</v>
      </c>
      <c r="E2752" s="121" t="s">
        <v>211</v>
      </c>
      <c r="F2752" s="121"/>
      <c r="G2752" s="121">
        <v>1</v>
      </c>
      <c r="H2752" s="148">
        <v>75</v>
      </c>
      <c r="I2752" s="191">
        <v>0.25</v>
      </c>
      <c r="J2752" s="187">
        <f t="shared" si="84"/>
        <v>56.25</v>
      </c>
    </row>
    <row r="2753" spans="1:10" ht="15.75">
      <c r="A2753" s="53">
        <f t="shared" si="85"/>
        <v>2749</v>
      </c>
      <c r="B2753" s="121" t="s">
        <v>5005</v>
      </c>
      <c r="C2753" s="121" t="s">
        <v>5546</v>
      </c>
      <c r="D2753" s="121" t="s">
        <v>5547</v>
      </c>
      <c r="E2753" s="121" t="s">
        <v>211</v>
      </c>
      <c r="F2753" s="121"/>
      <c r="G2753" s="121">
        <v>1</v>
      </c>
      <c r="H2753" s="148">
        <v>107</v>
      </c>
      <c r="I2753" s="191">
        <v>0.25</v>
      </c>
      <c r="J2753" s="187">
        <f t="shared" si="84"/>
        <v>80.25</v>
      </c>
    </row>
    <row r="2754" spans="1:10" ht="15.75">
      <c r="A2754" s="53">
        <f t="shared" si="85"/>
        <v>2750</v>
      </c>
      <c r="B2754" s="121" t="s">
        <v>5005</v>
      </c>
      <c r="C2754" s="121" t="s">
        <v>5548</v>
      </c>
      <c r="D2754" s="121" t="s">
        <v>5549</v>
      </c>
      <c r="E2754" s="121" t="s">
        <v>211</v>
      </c>
      <c r="F2754" s="121"/>
      <c r="G2754" s="121">
        <v>1</v>
      </c>
      <c r="H2754" s="148">
        <v>102</v>
      </c>
      <c r="I2754" s="191">
        <v>0.25</v>
      </c>
      <c r="J2754" s="187">
        <f t="shared" ref="J2754:J2806" si="86">H2754*(1-I2754)</f>
        <v>76.5</v>
      </c>
    </row>
    <row r="2755" spans="1:10" ht="15.75">
      <c r="A2755" s="53">
        <f t="shared" si="85"/>
        <v>2751</v>
      </c>
      <c r="B2755" s="121" t="s">
        <v>5005</v>
      </c>
      <c r="C2755" s="121" t="s">
        <v>5550</v>
      </c>
      <c r="D2755" s="121" t="s">
        <v>5551</v>
      </c>
      <c r="E2755" s="121" t="s">
        <v>211</v>
      </c>
      <c r="F2755" s="121"/>
      <c r="G2755" s="121">
        <v>1</v>
      </c>
      <c r="H2755" s="148">
        <v>186</v>
      </c>
      <c r="I2755" s="191">
        <v>0.25</v>
      </c>
      <c r="J2755" s="187">
        <f t="shared" si="86"/>
        <v>139.5</v>
      </c>
    </row>
    <row r="2756" spans="1:10" ht="15.75">
      <c r="A2756" s="53">
        <f t="shared" si="85"/>
        <v>2752</v>
      </c>
      <c r="B2756" s="121" t="s">
        <v>5005</v>
      </c>
      <c r="C2756" s="121" t="s">
        <v>5552</v>
      </c>
      <c r="D2756" s="121" t="s">
        <v>5553</v>
      </c>
      <c r="E2756" s="121" t="s">
        <v>211</v>
      </c>
      <c r="F2756" s="121"/>
      <c r="G2756" s="121">
        <v>1</v>
      </c>
      <c r="H2756" s="148">
        <v>751</v>
      </c>
      <c r="I2756" s="191">
        <v>0.25</v>
      </c>
      <c r="J2756" s="187">
        <f t="shared" si="86"/>
        <v>563.25</v>
      </c>
    </row>
    <row r="2757" spans="1:10" ht="15.75">
      <c r="A2757" s="53">
        <f t="shared" si="85"/>
        <v>2753</v>
      </c>
      <c r="B2757" s="121" t="s">
        <v>5005</v>
      </c>
      <c r="C2757" s="121" t="s">
        <v>5554</v>
      </c>
      <c r="D2757" s="121" t="s">
        <v>5555</v>
      </c>
      <c r="E2757" s="121" t="s">
        <v>211</v>
      </c>
      <c r="F2757" s="121"/>
      <c r="G2757" s="121">
        <v>1</v>
      </c>
      <c r="H2757" s="148">
        <v>145</v>
      </c>
      <c r="I2757" s="191">
        <v>0.25</v>
      </c>
      <c r="J2757" s="187">
        <f t="shared" si="86"/>
        <v>108.75</v>
      </c>
    </row>
    <row r="2758" spans="1:10" ht="15.75">
      <c r="A2758" s="53">
        <f t="shared" si="85"/>
        <v>2754</v>
      </c>
      <c r="B2758" s="121" t="s">
        <v>5005</v>
      </c>
      <c r="C2758" s="121" t="s">
        <v>5556</v>
      </c>
      <c r="D2758" s="121" t="s">
        <v>5557</v>
      </c>
      <c r="E2758" s="121" t="s">
        <v>211</v>
      </c>
      <c r="F2758" s="121"/>
      <c r="G2758" s="121">
        <v>1</v>
      </c>
      <c r="H2758" s="148">
        <v>88</v>
      </c>
      <c r="I2758" s="191">
        <v>0.25</v>
      </c>
      <c r="J2758" s="187">
        <f t="shared" si="86"/>
        <v>66</v>
      </c>
    </row>
    <row r="2759" spans="1:10" ht="15.75">
      <c r="A2759" s="53">
        <f t="shared" ref="A2759:A2822" si="87">A2758+1</f>
        <v>2755</v>
      </c>
      <c r="B2759" s="121" t="s">
        <v>5005</v>
      </c>
      <c r="C2759" s="121" t="s">
        <v>5558</v>
      </c>
      <c r="D2759" s="121" t="s">
        <v>5559</v>
      </c>
      <c r="E2759" s="121" t="s">
        <v>211</v>
      </c>
      <c r="F2759" s="121"/>
      <c r="G2759" s="121">
        <v>1</v>
      </c>
      <c r="H2759" s="148">
        <v>88</v>
      </c>
      <c r="I2759" s="191">
        <v>0.25</v>
      </c>
      <c r="J2759" s="187">
        <f t="shared" si="86"/>
        <v>66</v>
      </c>
    </row>
    <row r="2760" spans="1:10" ht="15.75">
      <c r="A2760" s="53">
        <f t="shared" si="87"/>
        <v>2756</v>
      </c>
      <c r="B2760" s="121" t="s">
        <v>5005</v>
      </c>
      <c r="C2760" s="121" t="s">
        <v>5560</v>
      </c>
      <c r="D2760" s="121" t="s">
        <v>5561</v>
      </c>
      <c r="E2760" s="121" t="s">
        <v>211</v>
      </c>
      <c r="F2760" s="121"/>
      <c r="G2760" s="121">
        <v>1</v>
      </c>
      <c r="H2760" s="148">
        <v>142</v>
      </c>
      <c r="I2760" s="191">
        <v>0.25</v>
      </c>
      <c r="J2760" s="187">
        <f t="shared" si="86"/>
        <v>106.5</v>
      </c>
    </row>
    <row r="2761" spans="1:10" ht="15.75">
      <c r="A2761" s="53">
        <f t="shared" si="87"/>
        <v>2757</v>
      </c>
      <c r="B2761" s="121" t="s">
        <v>5005</v>
      </c>
      <c r="C2761" s="121" t="s">
        <v>5562</v>
      </c>
      <c r="D2761" s="121" t="s">
        <v>5563</v>
      </c>
      <c r="E2761" s="121" t="s">
        <v>211</v>
      </c>
      <c r="F2761" s="121"/>
      <c r="G2761" s="121">
        <v>1</v>
      </c>
      <c r="H2761" s="148">
        <v>73</v>
      </c>
      <c r="I2761" s="191">
        <v>0.25</v>
      </c>
      <c r="J2761" s="187">
        <f t="shared" si="86"/>
        <v>54.75</v>
      </c>
    </row>
    <row r="2762" spans="1:10" ht="15.75">
      <c r="A2762" s="53">
        <f t="shared" si="87"/>
        <v>2758</v>
      </c>
      <c r="B2762" s="121" t="s">
        <v>5005</v>
      </c>
      <c r="C2762" s="121" t="s">
        <v>5564</v>
      </c>
      <c r="D2762" s="121" t="s">
        <v>5565</v>
      </c>
      <c r="E2762" s="121" t="s">
        <v>211</v>
      </c>
      <c r="F2762" s="121"/>
      <c r="G2762" s="121">
        <v>1</v>
      </c>
      <c r="H2762" s="148">
        <v>457</v>
      </c>
      <c r="I2762" s="191">
        <v>0.25</v>
      </c>
      <c r="J2762" s="187">
        <f t="shared" si="86"/>
        <v>342.75</v>
      </c>
    </row>
    <row r="2763" spans="1:10" ht="15.75">
      <c r="A2763" s="53">
        <f t="shared" si="87"/>
        <v>2759</v>
      </c>
      <c r="B2763" s="121" t="s">
        <v>5005</v>
      </c>
      <c r="C2763" s="121" t="s">
        <v>5566</v>
      </c>
      <c r="D2763" s="121" t="s">
        <v>5567</v>
      </c>
      <c r="E2763" s="121" t="s">
        <v>211</v>
      </c>
      <c r="F2763" s="121"/>
      <c r="G2763" s="121">
        <v>1</v>
      </c>
      <c r="H2763" s="148">
        <v>457</v>
      </c>
      <c r="I2763" s="191">
        <v>0.25</v>
      </c>
      <c r="J2763" s="187">
        <f t="shared" si="86"/>
        <v>342.75</v>
      </c>
    </row>
    <row r="2764" spans="1:10" ht="15.75">
      <c r="A2764" s="53">
        <f t="shared" si="87"/>
        <v>2760</v>
      </c>
      <c r="B2764" s="121" t="s">
        <v>5005</v>
      </c>
      <c r="C2764" s="121" t="s">
        <v>5568</v>
      </c>
      <c r="D2764" s="121" t="s">
        <v>5569</v>
      </c>
      <c r="E2764" s="121" t="s">
        <v>211</v>
      </c>
      <c r="F2764" s="121"/>
      <c r="G2764" s="121">
        <v>1</v>
      </c>
      <c r="H2764" s="148">
        <v>457</v>
      </c>
      <c r="I2764" s="191">
        <v>0.25</v>
      </c>
      <c r="J2764" s="187">
        <f t="shared" si="86"/>
        <v>342.75</v>
      </c>
    </row>
    <row r="2765" spans="1:10" ht="15.75">
      <c r="A2765" s="53">
        <f t="shared" si="87"/>
        <v>2761</v>
      </c>
      <c r="B2765" s="121" t="s">
        <v>5005</v>
      </c>
      <c r="C2765" s="121" t="s">
        <v>5570</v>
      </c>
      <c r="D2765" s="121" t="s">
        <v>5571</v>
      </c>
      <c r="E2765" s="121" t="s">
        <v>211</v>
      </c>
      <c r="F2765" s="121"/>
      <c r="G2765" s="121">
        <v>1</v>
      </c>
      <c r="H2765" s="148">
        <v>457</v>
      </c>
      <c r="I2765" s="191">
        <v>0.25</v>
      </c>
      <c r="J2765" s="187">
        <f t="shared" si="86"/>
        <v>342.75</v>
      </c>
    </row>
    <row r="2766" spans="1:10" ht="15.75">
      <c r="A2766" s="53">
        <f t="shared" si="87"/>
        <v>2762</v>
      </c>
      <c r="B2766" s="121" t="s">
        <v>5005</v>
      </c>
      <c r="C2766" s="121" t="s">
        <v>5572</v>
      </c>
      <c r="D2766" s="121" t="s">
        <v>5573</v>
      </c>
      <c r="E2766" s="121" t="s">
        <v>211</v>
      </c>
      <c r="F2766" s="121"/>
      <c r="G2766" s="121">
        <v>1</v>
      </c>
      <c r="H2766" s="148">
        <v>34</v>
      </c>
      <c r="I2766" s="191">
        <v>0.25</v>
      </c>
      <c r="J2766" s="187">
        <f t="shared" si="86"/>
        <v>25.5</v>
      </c>
    </row>
    <row r="2767" spans="1:10" ht="15.75">
      <c r="A2767" s="53">
        <f t="shared" si="87"/>
        <v>2763</v>
      </c>
      <c r="B2767" s="121" t="s">
        <v>5005</v>
      </c>
      <c r="C2767" s="121" t="s">
        <v>5574</v>
      </c>
      <c r="D2767" s="121" t="s">
        <v>5575</v>
      </c>
      <c r="E2767" s="121" t="s">
        <v>211</v>
      </c>
      <c r="F2767" s="121"/>
      <c r="G2767" s="121">
        <v>1</v>
      </c>
      <c r="H2767" s="148">
        <v>436</v>
      </c>
      <c r="I2767" s="191">
        <v>0.25</v>
      </c>
      <c r="J2767" s="187">
        <f t="shared" si="86"/>
        <v>327</v>
      </c>
    </row>
    <row r="2768" spans="1:10" ht="15.75">
      <c r="A2768" s="53">
        <f t="shared" si="87"/>
        <v>2764</v>
      </c>
      <c r="B2768" s="121" t="s">
        <v>5005</v>
      </c>
      <c r="C2768" s="121" t="s">
        <v>5576</v>
      </c>
      <c r="D2768" s="121" t="s">
        <v>5577</v>
      </c>
      <c r="E2768" s="121" t="s">
        <v>211</v>
      </c>
      <c r="F2768" s="121"/>
      <c r="G2768" s="121">
        <v>1</v>
      </c>
      <c r="H2768" s="148">
        <v>436</v>
      </c>
      <c r="I2768" s="191">
        <v>0.25</v>
      </c>
      <c r="J2768" s="187">
        <f t="shared" si="86"/>
        <v>327</v>
      </c>
    </row>
    <row r="2769" spans="1:10" ht="15.75">
      <c r="A2769" s="53">
        <f t="shared" si="87"/>
        <v>2765</v>
      </c>
      <c r="B2769" s="121" t="s">
        <v>5005</v>
      </c>
      <c r="C2769" s="121" t="s">
        <v>5578</v>
      </c>
      <c r="D2769" s="121" t="s">
        <v>5579</v>
      </c>
      <c r="E2769" s="121" t="s">
        <v>211</v>
      </c>
      <c r="F2769" s="121"/>
      <c r="G2769" s="121">
        <v>1</v>
      </c>
      <c r="H2769" s="148">
        <v>436</v>
      </c>
      <c r="I2769" s="191">
        <v>0.25</v>
      </c>
      <c r="J2769" s="187">
        <f t="shared" si="86"/>
        <v>327</v>
      </c>
    </row>
    <row r="2770" spans="1:10" ht="15.75">
      <c r="A2770" s="53">
        <f t="shared" si="87"/>
        <v>2766</v>
      </c>
      <c r="B2770" s="121" t="s">
        <v>5005</v>
      </c>
      <c r="C2770" s="121" t="s">
        <v>5580</v>
      </c>
      <c r="D2770" s="121" t="s">
        <v>5581</v>
      </c>
      <c r="E2770" s="121" t="s">
        <v>211</v>
      </c>
      <c r="F2770" s="121"/>
      <c r="G2770" s="121">
        <v>1</v>
      </c>
      <c r="H2770" s="148">
        <v>436</v>
      </c>
      <c r="I2770" s="191">
        <v>0.25</v>
      </c>
      <c r="J2770" s="187">
        <f t="shared" si="86"/>
        <v>327</v>
      </c>
    </row>
    <row r="2771" spans="1:10" ht="15.75">
      <c r="A2771" s="53">
        <f t="shared" si="87"/>
        <v>2767</v>
      </c>
      <c r="B2771" s="121" t="s">
        <v>5005</v>
      </c>
      <c r="C2771" s="121" t="s">
        <v>5582</v>
      </c>
      <c r="D2771" s="121" t="s">
        <v>5583</v>
      </c>
      <c r="E2771" s="121" t="s">
        <v>211</v>
      </c>
      <c r="F2771" s="121"/>
      <c r="G2771" s="121">
        <v>1</v>
      </c>
      <c r="H2771" s="148">
        <v>436</v>
      </c>
      <c r="I2771" s="191">
        <v>0.25</v>
      </c>
      <c r="J2771" s="187">
        <f t="shared" si="86"/>
        <v>327</v>
      </c>
    </row>
    <row r="2772" spans="1:10" ht="15.75">
      <c r="A2772" s="53">
        <f t="shared" si="87"/>
        <v>2768</v>
      </c>
      <c r="B2772" s="121" t="s">
        <v>5005</v>
      </c>
      <c r="C2772" s="121" t="s">
        <v>5584</v>
      </c>
      <c r="D2772" s="121" t="s">
        <v>5585</v>
      </c>
      <c r="E2772" s="121" t="s">
        <v>211</v>
      </c>
      <c r="F2772" s="121"/>
      <c r="G2772" s="121">
        <v>1</v>
      </c>
      <c r="H2772" s="148">
        <v>43</v>
      </c>
      <c r="I2772" s="191">
        <v>0.25</v>
      </c>
      <c r="J2772" s="187">
        <f t="shared" si="86"/>
        <v>32.25</v>
      </c>
    </row>
    <row r="2773" spans="1:10" ht="15.75">
      <c r="A2773" s="53">
        <f t="shared" si="87"/>
        <v>2769</v>
      </c>
      <c r="B2773" s="121" t="s">
        <v>5005</v>
      </c>
      <c r="C2773" s="121" t="s">
        <v>5586</v>
      </c>
      <c r="D2773" s="121" t="s">
        <v>5587</v>
      </c>
      <c r="E2773" s="121" t="s">
        <v>211</v>
      </c>
      <c r="F2773" s="121"/>
      <c r="G2773" s="121">
        <v>1</v>
      </c>
      <c r="H2773" s="148">
        <v>449</v>
      </c>
      <c r="I2773" s="191">
        <v>0.25</v>
      </c>
      <c r="J2773" s="187">
        <f t="shared" si="86"/>
        <v>336.75</v>
      </c>
    </row>
    <row r="2774" spans="1:10" ht="15.75">
      <c r="A2774" s="53">
        <f t="shared" si="87"/>
        <v>2770</v>
      </c>
      <c r="B2774" s="121" t="s">
        <v>5005</v>
      </c>
      <c r="C2774" s="121" t="s">
        <v>5588</v>
      </c>
      <c r="D2774" s="121" t="s">
        <v>5589</v>
      </c>
      <c r="E2774" s="121" t="s">
        <v>211</v>
      </c>
      <c r="F2774" s="121"/>
      <c r="G2774" s="121">
        <v>1</v>
      </c>
      <c r="H2774" s="148">
        <v>449</v>
      </c>
      <c r="I2774" s="191">
        <v>0.25</v>
      </c>
      <c r="J2774" s="187">
        <f t="shared" si="86"/>
        <v>336.75</v>
      </c>
    </row>
    <row r="2775" spans="1:10" ht="15.75">
      <c r="A2775" s="53">
        <f t="shared" si="87"/>
        <v>2771</v>
      </c>
      <c r="B2775" s="121" t="s">
        <v>5005</v>
      </c>
      <c r="C2775" s="121" t="s">
        <v>5590</v>
      </c>
      <c r="D2775" s="121" t="s">
        <v>5591</v>
      </c>
      <c r="E2775" s="121" t="s">
        <v>211</v>
      </c>
      <c r="F2775" s="121"/>
      <c r="G2775" s="121">
        <v>1</v>
      </c>
      <c r="H2775" s="148">
        <v>444</v>
      </c>
      <c r="I2775" s="191">
        <v>0.25</v>
      </c>
      <c r="J2775" s="187">
        <f t="shared" si="86"/>
        <v>333</v>
      </c>
    </row>
    <row r="2776" spans="1:10" ht="15.75">
      <c r="A2776" s="53">
        <f t="shared" si="87"/>
        <v>2772</v>
      </c>
      <c r="B2776" s="121" t="s">
        <v>5005</v>
      </c>
      <c r="C2776" s="121" t="s">
        <v>5592</v>
      </c>
      <c r="D2776" s="121" t="s">
        <v>5593</v>
      </c>
      <c r="E2776" s="121" t="s">
        <v>211</v>
      </c>
      <c r="F2776" s="121"/>
      <c r="G2776" s="121">
        <v>1</v>
      </c>
      <c r="H2776" s="148">
        <v>497</v>
      </c>
      <c r="I2776" s="191">
        <v>0.25</v>
      </c>
      <c r="J2776" s="187">
        <f t="shared" si="86"/>
        <v>372.75</v>
      </c>
    </row>
    <row r="2777" spans="1:10" ht="15.75">
      <c r="A2777" s="53">
        <f t="shared" si="87"/>
        <v>2773</v>
      </c>
      <c r="B2777" s="121" t="s">
        <v>5005</v>
      </c>
      <c r="C2777" s="121" t="s">
        <v>5594</v>
      </c>
      <c r="D2777" s="121" t="s">
        <v>5595</v>
      </c>
      <c r="E2777" s="121" t="s">
        <v>211</v>
      </c>
      <c r="F2777" s="121"/>
      <c r="G2777" s="121">
        <v>1</v>
      </c>
      <c r="H2777" s="148">
        <v>444</v>
      </c>
      <c r="I2777" s="191">
        <v>0.25</v>
      </c>
      <c r="J2777" s="187">
        <f t="shared" si="86"/>
        <v>333</v>
      </c>
    </row>
    <row r="2778" spans="1:10" ht="15.75">
      <c r="A2778" s="53">
        <f t="shared" si="87"/>
        <v>2774</v>
      </c>
      <c r="B2778" s="121" t="s">
        <v>5005</v>
      </c>
      <c r="C2778" s="121" t="s">
        <v>5596</v>
      </c>
      <c r="D2778" s="121" t="s">
        <v>5597</v>
      </c>
      <c r="E2778" s="121" t="s">
        <v>211</v>
      </c>
      <c r="F2778" s="121"/>
      <c r="G2778" s="121">
        <v>1</v>
      </c>
      <c r="H2778" s="148">
        <v>497</v>
      </c>
      <c r="I2778" s="191">
        <v>0.25</v>
      </c>
      <c r="J2778" s="187">
        <f t="shared" si="86"/>
        <v>372.75</v>
      </c>
    </row>
    <row r="2779" spans="1:10" ht="15.75">
      <c r="A2779" s="53">
        <f t="shared" si="87"/>
        <v>2775</v>
      </c>
      <c r="B2779" s="121" t="s">
        <v>5005</v>
      </c>
      <c r="C2779" s="121" t="s">
        <v>5598</v>
      </c>
      <c r="D2779" s="121" t="s">
        <v>5599</v>
      </c>
      <c r="E2779" s="121" t="s">
        <v>211</v>
      </c>
      <c r="F2779" s="121"/>
      <c r="G2779" s="121">
        <v>1</v>
      </c>
      <c r="H2779" s="148">
        <v>304</v>
      </c>
      <c r="I2779" s="191">
        <v>0.25</v>
      </c>
      <c r="J2779" s="187">
        <f t="shared" si="86"/>
        <v>228</v>
      </c>
    </row>
    <row r="2780" spans="1:10" ht="15.75">
      <c r="A2780" s="53">
        <f t="shared" si="87"/>
        <v>2776</v>
      </c>
      <c r="B2780" s="121" t="s">
        <v>5005</v>
      </c>
      <c r="C2780" s="121" t="s">
        <v>5600</v>
      </c>
      <c r="D2780" s="121" t="s">
        <v>5601</v>
      </c>
      <c r="E2780" s="121" t="s">
        <v>211</v>
      </c>
      <c r="F2780" s="121"/>
      <c r="G2780" s="121">
        <v>1</v>
      </c>
      <c r="H2780" s="148">
        <v>304</v>
      </c>
      <c r="I2780" s="191">
        <v>0.25</v>
      </c>
      <c r="J2780" s="187">
        <f t="shared" si="86"/>
        <v>228</v>
      </c>
    </row>
    <row r="2781" spans="1:10" ht="15.75">
      <c r="A2781" s="53">
        <f t="shared" si="87"/>
        <v>2777</v>
      </c>
      <c r="B2781" s="121" t="s">
        <v>5005</v>
      </c>
      <c r="C2781" s="121" t="s">
        <v>5602</v>
      </c>
      <c r="D2781" s="121" t="s">
        <v>5603</v>
      </c>
      <c r="E2781" s="121" t="s">
        <v>211</v>
      </c>
      <c r="F2781" s="121"/>
      <c r="G2781" s="121">
        <v>1</v>
      </c>
      <c r="H2781" s="148">
        <v>304</v>
      </c>
      <c r="I2781" s="191">
        <v>0.25</v>
      </c>
      <c r="J2781" s="187">
        <f t="shared" si="86"/>
        <v>228</v>
      </c>
    </row>
    <row r="2782" spans="1:10" ht="15.75">
      <c r="A2782" s="53">
        <f t="shared" si="87"/>
        <v>2778</v>
      </c>
      <c r="B2782" s="121" t="s">
        <v>5005</v>
      </c>
      <c r="C2782" s="121" t="s">
        <v>5604</v>
      </c>
      <c r="D2782" s="121" t="s">
        <v>5605</v>
      </c>
      <c r="E2782" s="121" t="s">
        <v>211</v>
      </c>
      <c r="F2782" s="121"/>
      <c r="G2782" s="121">
        <v>1</v>
      </c>
      <c r="H2782" s="148">
        <v>293</v>
      </c>
      <c r="I2782" s="191">
        <v>0.25</v>
      </c>
      <c r="J2782" s="187">
        <f t="shared" si="86"/>
        <v>219.75</v>
      </c>
    </row>
    <row r="2783" spans="1:10" ht="15.75">
      <c r="A2783" s="53">
        <f t="shared" si="87"/>
        <v>2779</v>
      </c>
      <c r="B2783" s="121" t="s">
        <v>5005</v>
      </c>
      <c r="C2783" s="121" t="s">
        <v>5606</v>
      </c>
      <c r="D2783" s="121" t="s">
        <v>5607</v>
      </c>
      <c r="E2783" s="121" t="s">
        <v>211</v>
      </c>
      <c r="F2783" s="121"/>
      <c r="G2783" s="121">
        <v>1</v>
      </c>
      <c r="H2783" s="148">
        <v>293</v>
      </c>
      <c r="I2783" s="191">
        <v>0.25</v>
      </c>
      <c r="J2783" s="187">
        <f t="shared" si="86"/>
        <v>219.75</v>
      </c>
    </row>
    <row r="2784" spans="1:10" ht="15.75">
      <c r="A2784" s="53">
        <f t="shared" si="87"/>
        <v>2780</v>
      </c>
      <c r="B2784" s="121" t="s">
        <v>5005</v>
      </c>
      <c r="C2784" s="121" t="s">
        <v>5608</v>
      </c>
      <c r="D2784" s="121" t="s">
        <v>5609</v>
      </c>
      <c r="E2784" s="121" t="s">
        <v>211</v>
      </c>
      <c r="F2784" s="121"/>
      <c r="G2784" s="121">
        <v>1</v>
      </c>
      <c r="H2784" s="148">
        <v>293</v>
      </c>
      <c r="I2784" s="191">
        <v>0.25</v>
      </c>
      <c r="J2784" s="187">
        <f t="shared" si="86"/>
        <v>219.75</v>
      </c>
    </row>
    <row r="2785" spans="1:10" ht="15.75">
      <c r="A2785" s="53">
        <f t="shared" si="87"/>
        <v>2781</v>
      </c>
      <c r="B2785" s="121" t="s">
        <v>5005</v>
      </c>
      <c r="C2785" s="121" t="s">
        <v>5610</v>
      </c>
      <c r="D2785" s="121" t="s">
        <v>5611</v>
      </c>
      <c r="E2785" s="121" t="s">
        <v>211</v>
      </c>
      <c r="F2785" s="121"/>
      <c r="G2785" s="121">
        <v>1</v>
      </c>
      <c r="H2785" s="148">
        <v>166</v>
      </c>
      <c r="I2785" s="191">
        <v>0.25</v>
      </c>
      <c r="J2785" s="187">
        <f t="shared" si="86"/>
        <v>124.5</v>
      </c>
    </row>
    <row r="2786" spans="1:10" ht="15.75">
      <c r="A2786" s="53">
        <f t="shared" si="87"/>
        <v>2782</v>
      </c>
      <c r="B2786" s="121" t="s">
        <v>5005</v>
      </c>
      <c r="C2786" s="121" t="s">
        <v>5612</v>
      </c>
      <c r="D2786" s="121" t="s">
        <v>5613</v>
      </c>
      <c r="E2786" s="121" t="s">
        <v>211</v>
      </c>
      <c r="F2786" s="121"/>
      <c r="G2786" s="121">
        <v>1</v>
      </c>
      <c r="H2786" s="148">
        <v>166</v>
      </c>
      <c r="I2786" s="191">
        <v>0.25</v>
      </c>
      <c r="J2786" s="187">
        <f t="shared" si="86"/>
        <v>124.5</v>
      </c>
    </row>
    <row r="2787" spans="1:10" ht="15.75">
      <c r="A2787" s="53">
        <f t="shared" si="87"/>
        <v>2783</v>
      </c>
      <c r="B2787" s="121" t="s">
        <v>5005</v>
      </c>
      <c r="C2787" s="121" t="s">
        <v>5614</v>
      </c>
      <c r="D2787" s="121" t="s">
        <v>5615</v>
      </c>
      <c r="E2787" s="121" t="s">
        <v>211</v>
      </c>
      <c r="F2787" s="121"/>
      <c r="G2787" s="121">
        <v>1</v>
      </c>
      <c r="H2787" s="148">
        <v>224</v>
      </c>
      <c r="I2787" s="191">
        <v>0.25</v>
      </c>
      <c r="J2787" s="187">
        <f t="shared" si="86"/>
        <v>168</v>
      </c>
    </row>
    <row r="2788" spans="1:10" ht="15.75">
      <c r="A2788" s="53">
        <f t="shared" si="87"/>
        <v>2784</v>
      </c>
      <c r="B2788" s="144" t="s">
        <v>202</v>
      </c>
      <c r="C2788" s="122" t="s">
        <v>5616</v>
      </c>
      <c r="D2788" s="121" t="s">
        <v>5617</v>
      </c>
      <c r="E2788" s="142" t="s">
        <v>211</v>
      </c>
      <c r="F2788" s="121"/>
      <c r="G2788" s="142">
        <v>1</v>
      </c>
      <c r="H2788" s="180">
        <v>595.26400000000001</v>
      </c>
      <c r="I2788" s="191">
        <v>0.25</v>
      </c>
      <c r="J2788" s="187">
        <f t="shared" si="86"/>
        <v>446.44799999999998</v>
      </c>
    </row>
    <row r="2789" spans="1:10" ht="15.75">
      <c r="A2789" s="53">
        <f t="shared" si="87"/>
        <v>2785</v>
      </c>
      <c r="B2789" s="144" t="s">
        <v>202</v>
      </c>
      <c r="C2789" s="145" t="s">
        <v>5618</v>
      </c>
      <c r="D2789" s="142" t="s">
        <v>5619</v>
      </c>
      <c r="E2789" s="142" t="s">
        <v>211</v>
      </c>
      <c r="F2789" s="142"/>
      <c r="G2789" s="142">
        <v>1</v>
      </c>
      <c r="H2789" s="180">
        <v>345.84000000000003</v>
      </c>
      <c r="I2789" s="191">
        <v>0.25</v>
      </c>
      <c r="J2789" s="187">
        <f t="shared" si="86"/>
        <v>259.38</v>
      </c>
    </row>
    <row r="2790" spans="1:10" ht="15.75">
      <c r="A2790" s="53">
        <f t="shared" si="87"/>
        <v>2786</v>
      </c>
      <c r="B2790" s="144" t="s">
        <v>202</v>
      </c>
      <c r="C2790" s="122" t="s">
        <v>5620</v>
      </c>
      <c r="D2790" s="121" t="s">
        <v>5621</v>
      </c>
      <c r="E2790" s="142" t="s">
        <v>211</v>
      </c>
      <c r="F2790" s="121"/>
      <c r="G2790" s="142">
        <v>1</v>
      </c>
      <c r="H2790" s="180">
        <v>157.20000000000002</v>
      </c>
      <c r="I2790" s="191">
        <v>0.25</v>
      </c>
      <c r="J2790" s="187">
        <f t="shared" si="86"/>
        <v>117.9</v>
      </c>
    </row>
    <row r="2791" spans="1:10" ht="15.75">
      <c r="A2791" s="53">
        <f t="shared" si="87"/>
        <v>2787</v>
      </c>
      <c r="B2791" s="144" t="s">
        <v>202</v>
      </c>
      <c r="C2791" s="145" t="s">
        <v>5622</v>
      </c>
      <c r="D2791" s="142" t="s">
        <v>5623</v>
      </c>
      <c r="E2791" s="142" t="s">
        <v>211</v>
      </c>
      <c r="F2791" s="142"/>
      <c r="G2791" s="142">
        <v>1</v>
      </c>
      <c r="H2791" s="180">
        <v>176</v>
      </c>
      <c r="I2791" s="191">
        <v>0.25</v>
      </c>
      <c r="J2791" s="187">
        <f t="shared" si="86"/>
        <v>132</v>
      </c>
    </row>
    <row r="2792" spans="1:10" ht="15.75">
      <c r="A2792" s="53">
        <f t="shared" si="87"/>
        <v>2788</v>
      </c>
      <c r="B2792" s="144" t="s">
        <v>202</v>
      </c>
      <c r="C2792" s="145" t="s">
        <v>5624</v>
      </c>
      <c r="D2792" s="142" t="s">
        <v>5625</v>
      </c>
      <c r="E2792" s="142" t="s">
        <v>211</v>
      </c>
      <c r="F2792" s="142"/>
      <c r="G2792" s="142">
        <v>1</v>
      </c>
      <c r="H2792" s="180">
        <v>5.24</v>
      </c>
      <c r="I2792" s="191">
        <v>0.25</v>
      </c>
      <c r="J2792" s="187">
        <f t="shared" si="86"/>
        <v>3.93</v>
      </c>
    </row>
    <row r="2793" spans="1:10" ht="15.75">
      <c r="A2793" s="53">
        <f t="shared" si="87"/>
        <v>2789</v>
      </c>
      <c r="B2793" s="144" t="s">
        <v>202</v>
      </c>
      <c r="C2793" s="145" t="s">
        <v>5626</v>
      </c>
      <c r="D2793" s="142" t="s">
        <v>5627</v>
      </c>
      <c r="E2793" s="142" t="s">
        <v>211</v>
      </c>
      <c r="F2793" s="142"/>
      <c r="G2793" s="142">
        <v>1</v>
      </c>
      <c r="H2793" s="180">
        <v>28.295999999999999</v>
      </c>
      <c r="I2793" s="191">
        <v>0.25</v>
      </c>
      <c r="J2793" s="187">
        <f t="shared" si="86"/>
        <v>21.222000000000001</v>
      </c>
    </row>
    <row r="2794" spans="1:10" ht="15.75">
      <c r="A2794" s="53">
        <f t="shared" si="87"/>
        <v>2790</v>
      </c>
      <c r="B2794" s="144" t="s">
        <v>202</v>
      </c>
      <c r="C2794" s="122" t="s">
        <v>5628</v>
      </c>
      <c r="D2794" s="121" t="s">
        <v>5629</v>
      </c>
      <c r="E2794" s="142" t="s">
        <v>211</v>
      </c>
      <c r="F2794" s="121"/>
      <c r="G2794" s="142">
        <v>1</v>
      </c>
      <c r="H2794" s="180">
        <v>322.78399999999999</v>
      </c>
      <c r="I2794" s="191">
        <v>0.25</v>
      </c>
      <c r="J2794" s="187">
        <f t="shared" si="86"/>
        <v>242.08799999999999</v>
      </c>
    </row>
    <row r="2795" spans="1:10" ht="15.75">
      <c r="A2795" s="53">
        <f t="shared" si="87"/>
        <v>2791</v>
      </c>
      <c r="B2795" s="144" t="s">
        <v>202</v>
      </c>
      <c r="C2795" s="145" t="s">
        <v>5630</v>
      </c>
      <c r="D2795" s="142" t="s">
        <v>5631</v>
      </c>
      <c r="E2795" s="142" t="s">
        <v>211</v>
      </c>
      <c r="F2795" s="142"/>
      <c r="G2795" s="142">
        <v>1</v>
      </c>
      <c r="H2795" s="180">
        <v>276.67200000000003</v>
      </c>
      <c r="I2795" s="191">
        <v>0.25</v>
      </c>
      <c r="J2795" s="187">
        <f t="shared" si="86"/>
        <v>207.50400000000002</v>
      </c>
    </row>
    <row r="2796" spans="1:10" ht="15.75">
      <c r="A2796" s="53">
        <f t="shared" si="87"/>
        <v>2792</v>
      </c>
      <c r="B2796" s="144" t="s">
        <v>202</v>
      </c>
      <c r="C2796" s="145" t="s">
        <v>5632</v>
      </c>
      <c r="D2796" s="142" t="s">
        <v>5633</v>
      </c>
      <c r="E2796" s="142" t="s">
        <v>211</v>
      </c>
      <c r="F2796" s="142"/>
      <c r="G2796" s="142">
        <v>1</v>
      </c>
      <c r="H2796" s="180">
        <v>172.92000000000002</v>
      </c>
      <c r="I2796" s="191">
        <v>0.25</v>
      </c>
      <c r="J2796" s="187">
        <f t="shared" si="86"/>
        <v>129.69</v>
      </c>
    </row>
    <row r="2797" spans="1:10" ht="15.75">
      <c r="A2797" s="53">
        <f t="shared" si="87"/>
        <v>2793</v>
      </c>
      <c r="B2797" s="144" t="s">
        <v>202</v>
      </c>
      <c r="C2797" s="145" t="s">
        <v>5634</v>
      </c>
      <c r="D2797" s="142" t="s">
        <v>5635</v>
      </c>
      <c r="E2797" s="142" t="s">
        <v>211</v>
      </c>
      <c r="F2797" s="142"/>
      <c r="G2797" s="142">
        <v>1</v>
      </c>
      <c r="H2797" s="180">
        <v>230.56</v>
      </c>
      <c r="I2797" s="191">
        <v>0.25</v>
      </c>
      <c r="J2797" s="187">
        <f t="shared" si="86"/>
        <v>172.92000000000002</v>
      </c>
    </row>
    <row r="2798" spans="1:10" ht="15.75">
      <c r="A2798" s="53">
        <f t="shared" si="87"/>
        <v>2794</v>
      </c>
      <c r="B2798" s="144" t="s">
        <v>202</v>
      </c>
      <c r="C2798" s="145" t="s">
        <v>5636</v>
      </c>
      <c r="D2798" s="121" t="s">
        <v>5637</v>
      </c>
      <c r="E2798" s="142" t="s">
        <v>211</v>
      </c>
      <c r="F2798" s="121"/>
      <c r="G2798" s="142">
        <v>1</v>
      </c>
      <c r="H2798" s="180">
        <v>412.50000000000006</v>
      </c>
      <c r="I2798" s="191">
        <v>0.25</v>
      </c>
      <c r="J2798" s="187">
        <f t="shared" si="86"/>
        <v>309.37500000000006</v>
      </c>
    </row>
    <row r="2799" spans="1:10" ht="15.75">
      <c r="A2799" s="53">
        <f t="shared" si="87"/>
        <v>2795</v>
      </c>
      <c r="B2799" s="144" t="s">
        <v>202</v>
      </c>
      <c r="C2799" s="145" t="s">
        <v>5638</v>
      </c>
      <c r="D2799" s="142" t="s">
        <v>5639</v>
      </c>
      <c r="E2799" s="142" t="s">
        <v>211</v>
      </c>
      <c r="F2799" s="142"/>
      <c r="G2799" s="142">
        <v>1</v>
      </c>
      <c r="H2799" s="180">
        <v>17.600000000000001</v>
      </c>
      <c r="I2799" s="191">
        <v>0.25</v>
      </c>
      <c r="J2799" s="187">
        <f t="shared" si="86"/>
        <v>13.200000000000001</v>
      </c>
    </row>
    <row r="2800" spans="1:10" ht="15.75">
      <c r="A2800" s="53">
        <f t="shared" si="87"/>
        <v>2796</v>
      </c>
      <c r="B2800" s="144" t="s">
        <v>202</v>
      </c>
      <c r="C2800" s="145" t="s">
        <v>5640</v>
      </c>
      <c r="D2800" s="142" t="s">
        <v>5641</v>
      </c>
      <c r="E2800" s="142" t="s">
        <v>211</v>
      </c>
      <c r="F2800" s="142"/>
      <c r="G2800" s="142">
        <v>1</v>
      </c>
      <c r="H2800" s="180">
        <v>7.7000000000000011</v>
      </c>
      <c r="I2800" s="191">
        <v>0.25</v>
      </c>
      <c r="J2800" s="187">
        <f t="shared" si="86"/>
        <v>5.7750000000000004</v>
      </c>
    </row>
    <row r="2801" spans="1:10" ht="15.75">
      <c r="A2801" s="53">
        <f t="shared" si="87"/>
        <v>2797</v>
      </c>
      <c r="B2801" s="144" t="s">
        <v>202</v>
      </c>
      <c r="C2801" s="145" t="s">
        <v>5642</v>
      </c>
      <c r="D2801" s="142" t="s">
        <v>5643</v>
      </c>
      <c r="E2801" s="142" t="s">
        <v>211</v>
      </c>
      <c r="F2801" s="142"/>
      <c r="G2801" s="142">
        <v>1</v>
      </c>
      <c r="H2801" s="180">
        <v>712.64</v>
      </c>
      <c r="I2801" s="191">
        <v>0.25</v>
      </c>
      <c r="J2801" s="187">
        <f t="shared" si="86"/>
        <v>534.48</v>
      </c>
    </row>
    <row r="2802" spans="1:10" ht="15.75">
      <c r="A2802" s="53">
        <f t="shared" si="87"/>
        <v>2798</v>
      </c>
      <c r="B2802" s="144" t="s">
        <v>202</v>
      </c>
      <c r="C2802" s="145" t="s">
        <v>5644</v>
      </c>
      <c r="D2802" s="142" t="s">
        <v>5645</v>
      </c>
      <c r="E2802" s="142" t="s">
        <v>211</v>
      </c>
      <c r="F2802" s="142"/>
      <c r="G2802" s="142">
        <v>1</v>
      </c>
      <c r="H2802" s="180">
        <v>476.84000000000003</v>
      </c>
      <c r="I2802" s="191">
        <v>0.25</v>
      </c>
      <c r="J2802" s="187">
        <f t="shared" si="86"/>
        <v>357.63</v>
      </c>
    </row>
    <row r="2803" spans="1:10" ht="15.75">
      <c r="A2803" s="53">
        <f t="shared" si="87"/>
        <v>2799</v>
      </c>
      <c r="B2803" s="144" t="s">
        <v>202</v>
      </c>
      <c r="C2803" s="145" t="s">
        <v>5646</v>
      </c>
      <c r="D2803" s="121" t="s">
        <v>5647</v>
      </c>
      <c r="E2803" s="142" t="s">
        <v>211</v>
      </c>
      <c r="F2803" s="121"/>
      <c r="G2803" s="142">
        <v>1</v>
      </c>
      <c r="H2803" s="180">
        <v>132.048</v>
      </c>
      <c r="I2803" s="191">
        <v>0.25</v>
      </c>
      <c r="J2803" s="187">
        <f t="shared" si="86"/>
        <v>99.036000000000001</v>
      </c>
    </row>
    <row r="2804" spans="1:10" ht="15.75">
      <c r="A2804" s="53">
        <f t="shared" si="87"/>
        <v>2800</v>
      </c>
      <c r="B2804" s="144" t="s">
        <v>202</v>
      </c>
      <c r="C2804" s="146" t="s">
        <v>5648</v>
      </c>
      <c r="D2804" s="121" t="s">
        <v>5649</v>
      </c>
      <c r="E2804" s="142" t="s">
        <v>211</v>
      </c>
      <c r="F2804" s="121"/>
      <c r="G2804" s="142">
        <v>1</v>
      </c>
      <c r="H2804" s="180">
        <v>68.12</v>
      </c>
      <c r="I2804" s="191">
        <v>0.25</v>
      </c>
      <c r="J2804" s="187">
        <f t="shared" si="86"/>
        <v>51.09</v>
      </c>
    </row>
    <row r="2805" spans="1:10" ht="15.75">
      <c r="A2805" s="53">
        <f t="shared" si="87"/>
        <v>2801</v>
      </c>
      <c r="B2805" s="144" t="s">
        <v>202</v>
      </c>
      <c r="C2805" s="122" t="s">
        <v>5650</v>
      </c>
      <c r="D2805" s="121" t="s">
        <v>5651</v>
      </c>
      <c r="E2805" s="142" t="s">
        <v>211</v>
      </c>
      <c r="F2805" s="121"/>
      <c r="G2805" s="142">
        <v>1</v>
      </c>
      <c r="H2805" s="180">
        <v>3000</v>
      </c>
      <c r="I2805" s="191">
        <v>0.25</v>
      </c>
      <c r="J2805" s="187">
        <f t="shared" si="86"/>
        <v>2250</v>
      </c>
    </row>
    <row r="2806" spans="1:10" ht="15.75">
      <c r="A2806" s="53">
        <f t="shared" si="87"/>
        <v>2802</v>
      </c>
      <c r="B2806" s="144" t="s">
        <v>202</v>
      </c>
      <c r="C2806" s="122" t="s">
        <v>5652</v>
      </c>
      <c r="D2806" s="142" t="s">
        <v>5653</v>
      </c>
      <c r="E2806" s="142" t="s">
        <v>211</v>
      </c>
      <c r="F2806" s="142"/>
      <c r="G2806" s="142">
        <v>1</v>
      </c>
      <c r="H2806" s="180">
        <v>82.792000000000002</v>
      </c>
      <c r="I2806" s="191">
        <v>0.25</v>
      </c>
      <c r="J2806" s="187">
        <f t="shared" si="86"/>
        <v>62.094000000000001</v>
      </c>
    </row>
    <row r="2807" spans="1:10" ht="15.75">
      <c r="A2807" s="53">
        <f t="shared" si="87"/>
        <v>2803</v>
      </c>
      <c r="B2807" s="144" t="s">
        <v>202</v>
      </c>
      <c r="C2807" s="122" t="s">
        <v>5654</v>
      </c>
      <c r="D2807" s="142" t="s">
        <v>5655</v>
      </c>
      <c r="E2807" s="142" t="s">
        <v>211</v>
      </c>
      <c r="F2807" s="142"/>
      <c r="G2807" s="142">
        <v>1</v>
      </c>
      <c r="H2807" s="180">
        <v>82.792000000000002</v>
      </c>
      <c r="I2807" s="191">
        <v>0.25</v>
      </c>
      <c r="J2807" s="187">
        <f t="shared" ref="J2807:J2870" si="88">H2807*(1-I2807)</f>
        <v>62.094000000000001</v>
      </c>
    </row>
    <row r="2808" spans="1:10" ht="15.75">
      <c r="A2808" s="53">
        <f t="shared" si="87"/>
        <v>2804</v>
      </c>
      <c r="B2808" s="144" t="s">
        <v>202</v>
      </c>
      <c r="C2808" s="122" t="s">
        <v>5656</v>
      </c>
      <c r="D2808" s="142" t="s">
        <v>5657</v>
      </c>
      <c r="E2808" s="142" t="s">
        <v>211</v>
      </c>
      <c r="F2808" s="142"/>
      <c r="G2808" s="142">
        <v>1</v>
      </c>
      <c r="H2808" s="180">
        <v>94.320000000000007</v>
      </c>
      <c r="I2808" s="191">
        <v>0.25</v>
      </c>
      <c r="J2808" s="187">
        <f t="shared" si="88"/>
        <v>70.740000000000009</v>
      </c>
    </row>
    <row r="2809" spans="1:10" ht="15.75">
      <c r="A2809" s="53">
        <f t="shared" si="87"/>
        <v>2805</v>
      </c>
      <c r="B2809" s="144" t="s">
        <v>202</v>
      </c>
      <c r="C2809" s="122" t="s">
        <v>5658</v>
      </c>
      <c r="D2809" s="142" t="s">
        <v>5659</v>
      </c>
      <c r="E2809" s="142" t="s">
        <v>211</v>
      </c>
      <c r="F2809" s="142"/>
      <c r="G2809" s="142">
        <v>1</v>
      </c>
      <c r="H2809" s="180">
        <v>94.320000000000007</v>
      </c>
      <c r="I2809" s="191">
        <v>0.25</v>
      </c>
      <c r="J2809" s="187">
        <f t="shared" si="88"/>
        <v>70.740000000000009</v>
      </c>
    </row>
    <row r="2810" spans="1:10" ht="15.75">
      <c r="A2810" s="53">
        <f t="shared" si="87"/>
        <v>2806</v>
      </c>
      <c r="B2810" s="144" t="s">
        <v>202</v>
      </c>
      <c r="C2810" s="122" t="s">
        <v>5660</v>
      </c>
      <c r="D2810" s="142" t="s">
        <v>5661</v>
      </c>
      <c r="E2810" s="142" t="s">
        <v>211</v>
      </c>
      <c r="F2810" s="142"/>
      <c r="G2810" s="142">
        <v>1</v>
      </c>
      <c r="H2810" s="180">
        <v>117.376</v>
      </c>
      <c r="I2810" s="191">
        <v>0.25</v>
      </c>
      <c r="J2810" s="187">
        <f t="shared" si="88"/>
        <v>88.032000000000011</v>
      </c>
    </row>
    <row r="2811" spans="1:10" ht="15.75">
      <c r="A2811" s="53">
        <f t="shared" si="87"/>
        <v>2807</v>
      </c>
      <c r="B2811" s="144" t="s">
        <v>202</v>
      </c>
      <c r="C2811" s="122" t="s">
        <v>5662</v>
      </c>
      <c r="D2811" s="142" t="s">
        <v>5663</v>
      </c>
      <c r="E2811" s="142" t="s">
        <v>211</v>
      </c>
      <c r="F2811" s="142"/>
      <c r="G2811" s="142">
        <v>1</v>
      </c>
      <c r="H2811" s="180">
        <v>117.376</v>
      </c>
      <c r="I2811" s="191">
        <v>0.25</v>
      </c>
      <c r="J2811" s="187">
        <f t="shared" si="88"/>
        <v>88.032000000000011</v>
      </c>
    </row>
    <row r="2812" spans="1:10" ht="15.75">
      <c r="A2812" s="53">
        <f t="shared" si="87"/>
        <v>2808</v>
      </c>
      <c r="B2812" s="144" t="s">
        <v>202</v>
      </c>
      <c r="C2812" s="122" t="s">
        <v>5664</v>
      </c>
      <c r="D2812" s="142" t="s">
        <v>5665</v>
      </c>
      <c r="E2812" s="142" t="s">
        <v>211</v>
      </c>
      <c r="F2812" s="142"/>
      <c r="G2812" s="142">
        <v>1</v>
      </c>
      <c r="H2812" s="180">
        <v>117.376</v>
      </c>
      <c r="I2812" s="191">
        <v>0.25</v>
      </c>
      <c r="J2812" s="187">
        <f t="shared" si="88"/>
        <v>88.032000000000011</v>
      </c>
    </row>
    <row r="2813" spans="1:10" ht="15.75">
      <c r="A2813" s="53">
        <f t="shared" si="87"/>
        <v>2809</v>
      </c>
      <c r="B2813" s="144" t="s">
        <v>202</v>
      </c>
      <c r="C2813" s="145" t="s">
        <v>5666</v>
      </c>
      <c r="D2813" s="142" t="s">
        <v>5667</v>
      </c>
      <c r="E2813" s="142" t="s">
        <v>211</v>
      </c>
      <c r="F2813" s="142"/>
      <c r="G2813" s="142">
        <v>1</v>
      </c>
      <c r="H2813" s="180">
        <v>136.24</v>
      </c>
      <c r="I2813" s="191">
        <v>0.25</v>
      </c>
      <c r="J2813" s="187">
        <f t="shared" si="88"/>
        <v>102.18</v>
      </c>
    </row>
    <row r="2814" spans="1:10" ht="15.75">
      <c r="A2814" s="53">
        <f t="shared" si="87"/>
        <v>2810</v>
      </c>
      <c r="B2814" s="144" t="s">
        <v>202</v>
      </c>
      <c r="C2814" s="145" t="s">
        <v>5668</v>
      </c>
      <c r="D2814" s="142" t="s">
        <v>5669</v>
      </c>
      <c r="E2814" s="142" t="s">
        <v>211</v>
      </c>
      <c r="F2814" s="142"/>
      <c r="G2814" s="142">
        <v>1</v>
      </c>
      <c r="H2814" s="180">
        <v>136.24</v>
      </c>
      <c r="I2814" s="191">
        <v>0.25</v>
      </c>
      <c r="J2814" s="187">
        <f t="shared" si="88"/>
        <v>102.18</v>
      </c>
    </row>
    <row r="2815" spans="1:10" ht="15.75">
      <c r="A2815" s="53">
        <f t="shared" si="87"/>
        <v>2811</v>
      </c>
      <c r="B2815" s="144" t="s">
        <v>202</v>
      </c>
      <c r="C2815" s="145" t="s">
        <v>5670</v>
      </c>
      <c r="D2815" s="142" t="s">
        <v>5671</v>
      </c>
      <c r="E2815" s="142" t="s">
        <v>211</v>
      </c>
      <c r="F2815" s="142"/>
      <c r="G2815" s="142">
        <v>1</v>
      </c>
      <c r="H2815" s="180">
        <v>145.672</v>
      </c>
      <c r="I2815" s="191">
        <v>0.25</v>
      </c>
      <c r="J2815" s="187">
        <f t="shared" si="88"/>
        <v>109.25399999999999</v>
      </c>
    </row>
    <row r="2816" spans="1:10" ht="15.75">
      <c r="A2816" s="53">
        <f t="shared" si="87"/>
        <v>2812</v>
      </c>
      <c r="B2816" s="144" t="s">
        <v>202</v>
      </c>
      <c r="C2816" s="145" t="s">
        <v>5672</v>
      </c>
      <c r="D2816" s="142" t="s">
        <v>5673</v>
      </c>
      <c r="E2816" s="142" t="s">
        <v>211</v>
      </c>
      <c r="F2816" s="142"/>
      <c r="G2816" s="142">
        <v>1</v>
      </c>
      <c r="H2816" s="180">
        <v>145.672</v>
      </c>
      <c r="I2816" s="191">
        <v>0.25</v>
      </c>
      <c r="J2816" s="187">
        <f t="shared" si="88"/>
        <v>109.25399999999999</v>
      </c>
    </row>
    <row r="2817" spans="1:10" ht="15.75">
      <c r="A2817" s="53">
        <f t="shared" si="87"/>
        <v>2813</v>
      </c>
      <c r="B2817" s="144" t="s">
        <v>202</v>
      </c>
      <c r="C2817" s="145" t="s">
        <v>5674</v>
      </c>
      <c r="D2817" s="142" t="s">
        <v>5675</v>
      </c>
      <c r="E2817" s="142" t="s">
        <v>211</v>
      </c>
      <c r="F2817" s="142"/>
      <c r="G2817" s="142">
        <v>1</v>
      </c>
      <c r="H2817" s="180">
        <v>164.536</v>
      </c>
      <c r="I2817" s="191">
        <v>0.25</v>
      </c>
      <c r="J2817" s="187">
        <f t="shared" si="88"/>
        <v>123.402</v>
      </c>
    </row>
    <row r="2818" spans="1:10" ht="15.75">
      <c r="A2818" s="53">
        <f t="shared" si="87"/>
        <v>2814</v>
      </c>
      <c r="B2818" s="144" t="s">
        <v>202</v>
      </c>
      <c r="C2818" s="145" t="s">
        <v>5676</v>
      </c>
      <c r="D2818" s="142" t="s">
        <v>5677</v>
      </c>
      <c r="E2818" s="142" t="s">
        <v>211</v>
      </c>
      <c r="F2818" s="142"/>
      <c r="G2818" s="142">
        <v>1</v>
      </c>
      <c r="H2818" s="180">
        <v>164.536</v>
      </c>
      <c r="I2818" s="191">
        <v>0.25</v>
      </c>
      <c r="J2818" s="187">
        <f t="shared" si="88"/>
        <v>123.402</v>
      </c>
    </row>
    <row r="2819" spans="1:10" ht="15.75">
      <c r="A2819" s="53">
        <f t="shared" si="87"/>
        <v>2815</v>
      </c>
      <c r="B2819" s="144" t="s">
        <v>202</v>
      </c>
      <c r="C2819" s="145" t="s">
        <v>5678</v>
      </c>
      <c r="D2819" s="142" t="s">
        <v>5679</v>
      </c>
      <c r="E2819" s="142" t="s">
        <v>211</v>
      </c>
      <c r="F2819" s="142"/>
      <c r="G2819" s="142">
        <v>1</v>
      </c>
      <c r="H2819" s="180">
        <v>164.536</v>
      </c>
      <c r="I2819" s="191">
        <v>0.25</v>
      </c>
      <c r="J2819" s="187">
        <f t="shared" si="88"/>
        <v>123.402</v>
      </c>
    </row>
    <row r="2820" spans="1:10" ht="15.75">
      <c r="A2820" s="53">
        <f t="shared" si="87"/>
        <v>2816</v>
      </c>
      <c r="B2820" s="144" t="s">
        <v>202</v>
      </c>
      <c r="C2820" s="145" t="s">
        <v>5680</v>
      </c>
      <c r="D2820" s="142" t="s">
        <v>5681</v>
      </c>
      <c r="E2820" s="142" t="s">
        <v>211</v>
      </c>
      <c r="F2820" s="142"/>
      <c r="G2820" s="142">
        <v>1</v>
      </c>
      <c r="H2820" s="180">
        <v>136.24</v>
      </c>
      <c r="I2820" s="191">
        <v>0.25</v>
      </c>
      <c r="J2820" s="187">
        <f t="shared" si="88"/>
        <v>102.18</v>
      </c>
    </row>
    <row r="2821" spans="1:10" ht="15.75">
      <c r="A2821" s="53">
        <f t="shared" si="87"/>
        <v>2817</v>
      </c>
      <c r="B2821" s="144" t="s">
        <v>202</v>
      </c>
      <c r="C2821" s="145" t="s">
        <v>5682</v>
      </c>
      <c r="D2821" s="142" t="s">
        <v>5683</v>
      </c>
      <c r="E2821" s="142" t="s">
        <v>211</v>
      </c>
      <c r="F2821" s="142"/>
      <c r="G2821" s="142">
        <v>1</v>
      </c>
      <c r="H2821" s="180">
        <v>136.24</v>
      </c>
      <c r="I2821" s="191">
        <v>0.25</v>
      </c>
      <c r="J2821" s="187">
        <f t="shared" si="88"/>
        <v>102.18</v>
      </c>
    </row>
    <row r="2822" spans="1:10" ht="15.75">
      <c r="A2822" s="53">
        <f t="shared" si="87"/>
        <v>2818</v>
      </c>
      <c r="B2822" s="144" t="s">
        <v>202</v>
      </c>
      <c r="C2822" s="145" t="s">
        <v>5684</v>
      </c>
      <c r="D2822" s="142" t="s">
        <v>5685</v>
      </c>
      <c r="E2822" s="142" t="s">
        <v>211</v>
      </c>
      <c r="F2822" s="142"/>
      <c r="G2822" s="142">
        <v>1</v>
      </c>
      <c r="H2822" s="180">
        <v>145.672</v>
      </c>
      <c r="I2822" s="191">
        <v>0.25</v>
      </c>
      <c r="J2822" s="187">
        <f t="shared" si="88"/>
        <v>109.25399999999999</v>
      </c>
    </row>
    <row r="2823" spans="1:10" ht="15.75">
      <c r="A2823" s="53">
        <f t="shared" ref="A2823:A2886" si="89">A2822+1</f>
        <v>2819</v>
      </c>
      <c r="B2823" s="144" t="s">
        <v>202</v>
      </c>
      <c r="C2823" s="145" t="s">
        <v>5686</v>
      </c>
      <c r="D2823" s="142" t="s">
        <v>5687</v>
      </c>
      <c r="E2823" s="142" t="s">
        <v>211</v>
      </c>
      <c r="F2823" s="142"/>
      <c r="G2823" s="142">
        <v>1</v>
      </c>
      <c r="H2823" s="180">
        <v>145.672</v>
      </c>
      <c r="I2823" s="191">
        <v>0.25</v>
      </c>
      <c r="J2823" s="187">
        <f t="shared" si="88"/>
        <v>109.25399999999999</v>
      </c>
    </row>
    <row r="2824" spans="1:10" ht="15.75">
      <c r="A2824" s="53">
        <f t="shared" si="89"/>
        <v>2820</v>
      </c>
      <c r="B2824" s="144" t="s">
        <v>202</v>
      </c>
      <c r="C2824" s="145" t="s">
        <v>5688</v>
      </c>
      <c r="D2824" s="142" t="s">
        <v>5689</v>
      </c>
      <c r="E2824" s="142" t="s">
        <v>211</v>
      </c>
      <c r="F2824" s="142"/>
      <c r="G2824" s="142">
        <v>1</v>
      </c>
      <c r="H2824" s="180">
        <v>164.536</v>
      </c>
      <c r="I2824" s="191">
        <v>0.25</v>
      </c>
      <c r="J2824" s="187">
        <f t="shared" si="88"/>
        <v>123.402</v>
      </c>
    </row>
    <row r="2825" spans="1:10" ht="15.75">
      <c r="A2825" s="53">
        <f t="shared" si="89"/>
        <v>2821</v>
      </c>
      <c r="B2825" s="144" t="s">
        <v>202</v>
      </c>
      <c r="C2825" s="145" t="s">
        <v>5690</v>
      </c>
      <c r="D2825" s="142" t="s">
        <v>5691</v>
      </c>
      <c r="E2825" s="142" t="s">
        <v>211</v>
      </c>
      <c r="F2825" s="142"/>
      <c r="G2825" s="142">
        <v>1</v>
      </c>
      <c r="H2825" s="180">
        <v>164.536</v>
      </c>
      <c r="I2825" s="191">
        <v>0.25</v>
      </c>
      <c r="J2825" s="187">
        <f t="shared" si="88"/>
        <v>123.402</v>
      </c>
    </row>
    <row r="2826" spans="1:10" ht="15.75">
      <c r="A2826" s="53">
        <f t="shared" si="89"/>
        <v>2822</v>
      </c>
      <c r="B2826" s="144" t="s">
        <v>202</v>
      </c>
      <c r="C2826" s="145" t="s">
        <v>5692</v>
      </c>
      <c r="D2826" s="142" t="s">
        <v>5693</v>
      </c>
      <c r="E2826" s="142" t="s">
        <v>211</v>
      </c>
      <c r="F2826" s="142"/>
      <c r="G2826" s="142">
        <v>1</v>
      </c>
      <c r="H2826" s="180">
        <v>164.536</v>
      </c>
      <c r="I2826" s="191">
        <v>0.25</v>
      </c>
      <c r="J2826" s="187">
        <f t="shared" si="88"/>
        <v>123.402</v>
      </c>
    </row>
    <row r="2827" spans="1:10" ht="15.75">
      <c r="A2827" s="53">
        <f t="shared" si="89"/>
        <v>2823</v>
      </c>
      <c r="B2827" s="144" t="s">
        <v>202</v>
      </c>
      <c r="C2827" s="145" t="s">
        <v>5694</v>
      </c>
      <c r="D2827" s="142" t="s">
        <v>5667</v>
      </c>
      <c r="E2827" s="142" t="s">
        <v>211</v>
      </c>
      <c r="F2827" s="142"/>
      <c r="G2827" s="142">
        <v>1</v>
      </c>
      <c r="H2827" s="180">
        <v>136.24</v>
      </c>
      <c r="I2827" s="191">
        <v>0.25</v>
      </c>
      <c r="J2827" s="187">
        <f t="shared" si="88"/>
        <v>102.18</v>
      </c>
    </row>
    <row r="2828" spans="1:10" ht="15.75">
      <c r="A2828" s="53">
        <f t="shared" si="89"/>
        <v>2824</v>
      </c>
      <c r="B2828" s="144" t="s">
        <v>202</v>
      </c>
      <c r="C2828" s="145" t="s">
        <v>5695</v>
      </c>
      <c r="D2828" s="142" t="s">
        <v>5669</v>
      </c>
      <c r="E2828" s="142" t="s">
        <v>211</v>
      </c>
      <c r="F2828" s="142"/>
      <c r="G2828" s="142">
        <v>1</v>
      </c>
      <c r="H2828" s="180">
        <v>136.24</v>
      </c>
      <c r="I2828" s="191">
        <v>0.25</v>
      </c>
      <c r="J2828" s="187">
        <f t="shared" si="88"/>
        <v>102.18</v>
      </c>
    </row>
    <row r="2829" spans="1:10" ht="15.75">
      <c r="A2829" s="53">
        <f t="shared" si="89"/>
        <v>2825</v>
      </c>
      <c r="B2829" s="144" t="s">
        <v>202</v>
      </c>
      <c r="C2829" s="145" t="s">
        <v>5696</v>
      </c>
      <c r="D2829" s="142" t="s">
        <v>5671</v>
      </c>
      <c r="E2829" s="142" t="s">
        <v>211</v>
      </c>
      <c r="F2829" s="142"/>
      <c r="G2829" s="142">
        <v>1</v>
      </c>
      <c r="H2829" s="180">
        <v>145.672</v>
      </c>
      <c r="I2829" s="191">
        <v>0.25</v>
      </c>
      <c r="J2829" s="187">
        <f t="shared" si="88"/>
        <v>109.25399999999999</v>
      </c>
    </row>
    <row r="2830" spans="1:10" ht="15.75">
      <c r="A2830" s="53">
        <f t="shared" si="89"/>
        <v>2826</v>
      </c>
      <c r="B2830" s="144" t="s">
        <v>202</v>
      </c>
      <c r="C2830" s="145" t="s">
        <v>5697</v>
      </c>
      <c r="D2830" s="142" t="s">
        <v>5673</v>
      </c>
      <c r="E2830" s="142" t="s">
        <v>211</v>
      </c>
      <c r="F2830" s="142"/>
      <c r="G2830" s="142">
        <v>1</v>
      </c>
      <c r="H2830" s="180">
        <v>145.672</v>
      </c>
      <c r="I2830" s="191">
        <v>0.25</v>
      </c>
      <c r="J2830" s="187">
        <f t="shared" si="88"/>
        <v>109.25399999999999</v>
      </c>
    </row>
    <row r="2831" spans="1:10" ht="15.75">
      <c r="A2831" s="53">
        <f t="shared" si="89"/>
        <v>2827</v>
      </c>
      <c r="B2831" s="144" t="s">
        <v>202</v>
      </c>
      <c r="C2831" s="145" t="s">
        <v>5698</v>
      </c>
      <c r="D2831" s="142" t="s">
        <v>5675</v>
      </c>
      <c r="E2831" s="142" t="s">
        <v>211</v>
      </c>
      <c r="F2831" s="142"/>
      <c r="G2831" s="142">
        <v>1</v>
      </c>
      <c r="H2831" s="180">
        <v>164.536</v>
      </c>
      <c r="I2831" s="191">
        <v>0.25</v>
      </c>
      <c r="J2831" s="187">
        <f t="shared" si="88"/>
        <v>123.402</v>
      </c>
    </row>
    <row r="2832" spans="1:10" ht="15.75">
      <c r="A2832" s="53">
        <f t="shared" si="89"/>
        <v>2828</v>
      </c>
      <c r="B2832" s="144" t="s">
        <v>202</v>
      </c>
      <c r="C2832" s="145" t="s">
        <v>5699</v>
      </c>
      <c r="D2832" s="142" t="s">
        <v>5677</v>
      </c>
      <c r="E2832" s="142" t="s">
        <v>211</v>
      </c>
      <c r="F2832" s="142"/>
      <c r="G2832" s="142">
        <v>1</v>
      </c>
      <c r="H2832" s="180">
        <v>164.536</v>
      </c>
      <c r="I2832" s="191">
        <v>0.25</v>
      </c>
      <c r="J2832" s="187">
        <f t="shared" si="88"/>
        <v>123.402</v>
      </c>
    </row>
    <row r="2833" spans="1:10" ht="15.75">
      <c r="A2833" s="53">
        <f t="shared" si="89"/>
        <v>2829</v>
      </c>
      <c r="B2833" s="144" t="s">
        <v>202</v>
      </c>
      <c r="C2833" s="145" t="s">
        <v>5700</v>
      </c>
      <c r="D2833" s="142" t="s">
        <v>5679</v>
      </c>
      <c r="E2833" s="142" t="s">
        <v>211</v>
      </c>
      <c r="F2833" s="142"/>
      <c r="G2833" s="142">
        <v>1</v>
      </c>
      <c r="H2833" s="180">
        <v>164.536</v>
      </c>
      <c r="I2833" s="191">
        <v>0.25</v>
      </c>
      <c r="J2833" s="187">
        <f t="shared" si="88"/>
        <v>123.402</v>
      </c>
    </row>
    <row r="2834" spans="1:10" ht="15.75">
      <c r="A2834" s="53">
        <f t="shared" si="89"/>
        <v>2830</v>
      </c>
      <c r="B2834" s="144" t="s">
        <v>202</v>
      </c>
      <c r="C2834" s="145" t="s">
        <v>5701</v>
      </c>
      <c r="D2834" s="142" t="s">
        <v>5681</v>
      </c>
      <c r="E2834" s="142" t="s">
        <v>211</v>
      </c>
      <c r="F2834" s="142"/>
      <c r="G2834" s="142">
        <v>1</v>
      </c>
      <c r="H2834" s="180">
        <v>136.24</v>
      </c>
      <c r="I2834" s="191">
        <v>0.25</v>
      </c>
      <c r="J2834" s="187">
        <f t="shared" si="88"/>
        <v>102.18</v>
      </c>
    </row>
    <row r="2835" spans="1:10" ht="15.75">
      <c r="A2835" s="53">
        <f t="shared" si="89"/>
        <v>2831</v>
      </c>
      <c r="B2835" s="144" t="s">
        <v>202</v>
      </c>
      <c r="C2835" s="145" t="s">
        <v>5702</v>
      </c>
      <c r="D2835" s="142" t="s">
        <v>5683</v>
      </c>
      <c r="E2835" s="142" t="s">
        <v>211</v>
      </c>
      <c r="F2835" s="142"/>
      <c r="G2835" s="142">
        <v>1</v>
      </c>
      <c r="H2835" s="180">
        <v>136.24</v>
      </c>
      <c r="I2835" s="191">
        <v>0.25</v>
      </c>
      <c r="J2835" s="187">
        <f t="shared" si="88"/>
        <v>102.18</v>
      </c>
    </row>
    <row r="2836" spans="1:10" ht="15.75">
      <c r="A2836" s="53">
        <f t="shared" si="89"/>
        <v>2832</v>
      </c>
      <c r="B2836" s="144" t="s">
        <v>202</v>
      </c>
      <c r="C2836" s="145" t="s">
        <v>5703</v>
      </c>
      <c r="D2836" s="142" t="s">
        <v>5685</v>
      </c>
      <c r="E2836" s="142" t="s">
        <v>211</v>
      </c>
      <c r="F2836" s="142"/>
      <c r="G2836" s="142">
        <v>1</v>
      </c>
      <c r="H2836" s="180">
        <v>145.672</v>
      </c>
      <c r="I2836" s="191">
        <v>0.25</v>
      </c>
      <c r="J2836" s="187">
        <f t="shared" si="88"/>
        <v>109.25399999999999</v>
      </c>
    </row>
    <row r="2837" spans="1:10" ht="15.75">
      <c r="A2837" s="53">
        <f t="shared" si="89"/>
        <v>2833</v>
      </c>
      <c r="B2837" s="144" t="s">
        <v>202</v>
      </c>
      <c r="C2837" s="145" t="s">
        <v>5704</v>
      </c>
      <c r="D2837" s="142" t="s">
        <v>5687</v>
      </c>
      <c r="E2837" s="142" t="s">
        <v>211</v>
      </c>
      <c r="F2837" s="142"/>
      <c r="G2837" s="142">
        <v>1</v>
      </c>
      <c r="H2837" s="180">
        <v>145.672</v>
      </c>
      <c r="I2837" s="191">
        <v>0.25</v>
      </c>
      <c r="J2837" s="187">
        <f t="shared" si="88"/>
        <v>109.25399999999999</v>
      </c>
    </row>
    <row r="2838" spans="1:10" ht="15.75">
      <c r="A2838" s="53">
        <f t="shared" si="89"/>
        <v>2834</v>
      </c>
      <c r="B2838" s="144" t="s">
        <v>202</v>
      </c>
      <c r="C2838" s="145" t="s">
        <v>5705</v>
      </c>
      <c r="D2838" s="142" t="s">
        <v>5689</v>
      </c>
      <c r="E2838" s="142" t="s">
        <v>211</v>
      </c>
      <c r="F2838" s="142"/>
      <c r="G2838" s="142">
        <v>1</v>
      </c>
      <c r="H2838" s="180">
        <v>164.536</v>
      </c>
      <c r="I2838" s="191">
        <v>0.25</v>
      </c>
      <c r="J2838" s="187">
        <f t="shared" si="88"/>
        <v>123.402</v>
      </c>
    </row>
    <row r="2839" spans="1:10" ht="15.75">
      <c r="A2839" s="53">
        <f t="shared" si="89"/>
        <v>2835</v>
      </c>
      <c r="B2839" s="144" t="s">
        <v>202</v>
      </c>
      <c r="C2839" s="145" t="s">
        <v>5706</v>
      </c>
      <c r="D2839" s="142" t="s">
        <v>5691</v>
      </c>
      <c r="E2839" s="142" t="s">
        <v>211</v>
      </c>
      <c r="F2839" s="142"/>
      <c r="G2839" s="142">
        <v>1</v>
      </c>
      <c r="H2839" s="180">
        <v>164.536</v>
      </c>
      <c r="I2839" s="191">
        <v>0.25</v>
      </c>
      <c r="J2839" s="187">
        <f t="shared" si="88"/>
        <v>123.402</v>
      </c>
    </row>
    <row r="2840" spans="1:10" ht="15.75">
      <c r="A2840" s="53">
        <f t="shared" si="89"/>
        <v>2836</v>
      </c>
      <c r="B2840" s="144" t="s">
        <v>202</v>
      </c>
      <c r="C2840" s="145" t="s">
        <v>5707</v>
      </c>
      <c r="D2840" s="142" t="s">
        <v>5693</v>
      </c>
      <c r="E2840" s="142" t="s">
        <v>211</v>
      </c>
      <c r="F2840" s="142"/>
      <c r="G2840" s="142">
        <v>1</v>
      </c>
      <c r="H2840" s="180">
        <v>164.536</v>
      </c>
      <c r="I2840" s="191">
        <v>0.25</v>
      </c>
      <c r="J2840" s="187">
        <f t="shared" si="88"/>
        <v>123.402</v>
      </c>
    </row>
    <row r="2841" spans="1:10" ht="15.75">
      <c r="A2841" s="53">
        <f t="shared" si="89"/>
        <v>2837</v>
      </c>
      <c r="B2841" s="144" t="s">
        <v>202</v>
      </c>
      <c r="C2841" s="122" t="s">
        <v>5708</v>
      </c>
      <c r="D2841" s="121" t="s">
        <v>5709</v>
      </c>
      <c r="E2841" s="142" t="s">
        <v>211</v>
      </c>
      <c r="F2841" s="121"/>
      <c r="G2841" s="142">
        <v>1</v>
      </c>
      <c r="H2841" s="180">
        <v>52.400000000000006</v>
      </c>
      <c r="I2841" s="191">
        <v>0.25</v>
      </c>
      <c r="J2841" s="187">
        <f t="shared" si="88"/>
        <v>39.300000000000004</v>
      </c>
    </row>
    <row r="2842" spans="1:10" ht="15.75">
      <c r="A2842" s="53">
        <f t="shared" si="89"/>
        <v>2838</v>
      </c>
      <c r="B2842" s="144" t="s">
        <v>202</v>
      </c>
      <c r="C2842" s="145" t="s">
        <v>5710</v>
      </c>
      <c r="D2842" s="142" t="s">
        <v>5711</v>
      </c>
      <c r="E2842" s="142" t="s">
        <v>211</v>
      </c>
      <c r="F2842" s="142"/>
      <c r="G2842" s="142">
        <v>1</v>
      </c>
      <c r="H2842" s="180">
        <v>4.1920000000000002</v>
      </c>
      <c r="I2842" s="191">
        <v>0.25</v>
      </c>
      <c r="J2842" s="187">
        <f t="shared" si="88"/>
        <v>3.1440000000000001</v>
      </c>
    </row>
    <row r="2843" spans="1:10" ht="15.75">
      <c r="A2843" s="53">
        <f t="shared" si="89"/>
        <v>2839</v>
      </c>
      <c r="B2843" s="144" t="s">
        <v>202</v>
      </c>
      <c r="C2843" s="122" t="s">
        <v>5712</v>
      </c>
      <c r="D2843" s="121" t="s">
        <v>5713</v>
      </c>
      <c r="E2843" s="142" t="s">
        <v>211</v>
      </c>
      <c r="F2843" s="121"/>
      <c r="G2843" s="142">
        <v>1</v>
      </c>
      <c r="H2843" s="180">
        <v>63.928000000000004</v>
      </c>
      <c r="I2843" s="191">
        <v>0.25</v>
      </c>
      <c r="J2843" s="187">
        <f t="shared" si="88"/>
        <v>47.946000000000005</v>
      </c>
    </row>
    <row r="2844" spans="1:10" ht="15.75">
      <c r="A2844" s="53">
        <f t="shared" si="89"/>
        <v>2840</v>
      </c>
      <c r="B2844" s="144" t="s">
        <v>202</v>
      </c>
      <c r="C2844" s="145" t="s">
        <v>5714</v>
      </c>
      <c r="D2844" s="142" t="s">
        <v>5711</v>
      </c>
      <c r="E2844" s="142" t="s">
        <v>211</v>
      </c>
      <c r="F2844" s="142"/>
      <c r="G2844" s="142">
        <v>1</v>
      </c>
      <c r="H2844" s="180">
        <v>4.1920000000000002</v>
      </c>
      <c r="I2844" s="191">
        <v>0.25</v>
      </c>
      <c r="J2844" s="187">
        <f t="shared" si="88"/>
        <v>3.1440000000000001</v>
      </c>
    </row>
    <row r="2845" spans="1:10" ht="15.75">
      <c r="A2845" s="53">
        <f t="shared" si="89"/>
        <v>2841</v>
      </c>
      <c r="B2845" s="144" t="s">
        <v>202</v>
      </c>
      <c r="C2845" s="122" t="s">
        <v>5715</v>
      </c>
      <c r="D2845" s="121" t="s">
        <v>5716</v>
      </c>
      <c r="E2845" s="142" t="s">
        <v>211</v>
      </c>
      <c r="F2845" s="121"/>
      <c r="G2845" s="142">
        <v>1</v>
      </c>
      <c r="H2845" s="180">
        <v>77.552000000000007</v>
      </c>
      <c r="I2845" s="191">
        <v>0.25</v>
      </c>
      <c r="J2845" s="187">
        <f t="shared" si="88"/>
        <v>58.164000000000001</v>
      </c>
    </row>
    <row r="2846" spans="1:10" ht="15.75">
      <c r="A2846" s="53">
        <f t="shared" si="89"/>
        <v>2842</v>
      </c>
      <c r="B2846" s="144" t="s">
        <v>202</v>
      </c>
      <c r="C2846" s="145" t="s">
        <v>5717</v>
      </c>
      <c r="D2846" s="142" t="s">
        <v>5711</v>
      </c>
      <c r="E2846" s="142" t="s">
        <v>211</v>
      </c>
      <c r="F2846" s="142"/>
      <c r="G2846" s="142">
        <v>1</v>
      </c>
      <c r="H2846" s="180">
        <v>4.1920000000000002</v>
      </c>
      <c r="I2846" s="191">
        <v>0.25</v>
      </c>
      <c r="J2846" s="187">
        <f t="shared" si="88"/>
        <v>3.1440000000000001</v>
      </c>
    </row>
    <row r="2847" spans="1:10" ht="15.75">
      <c r="A2847" s="53">
        <f t="shared" si="89"/>
        <v>2843</v>
      </c>
      <c r="B2847" s="144" t="s">
        <v>202</v>
      </c>
      <c r="C2847" s="122" t="s">
        <v>5718</v>
      </c>
      <c r="D2847" s="121" t="s">
        <v>5719</v>
      </c>
      <c r="E2847" s="142" t="s">
        <v>211</v>
      </c>
      <c r="F2847" s="121"/>
      <c r="G2847" s="142">
        <v>1</v>
      </c>
      <c r="H2847" s="180">
        <v>24.200000000000003</v>
      </c>
      <c r="I2847" s="191">
        <v>0.25</v>
      </c>
      <c r="J2847" s="187">
        <f t="shared" si="88"/>
        <v>18.150000000000002</v>
      </c>
    </row>
    <row r="2848" spans="1:10" ht="15.75">
      <c r="A2848" s="53">
        <f t="shared" si="89"/>
        <v>2844</v>
      </c>
      <c r="B2848" s="144" t="s">
        <v>202</v>
      </c>
      <c r="C2848" s="122" t="s">
        <v>5720</v>
      </c>
      <c r="D2848" s="121" t="s">
        <v>5721</v>
      </c>
      <c r="E2848" s="142" t="s">
        <v>211</v>
      </c>
      <c r="F2848" s="121"/>
      <c r="G2848" s="142">
        <v>1</v>
      </c>
      <c r="H2848" s="180">
        <v>24.200000000000003</v>
      </c>
      <c r="I2848" s="191">
        <v>0.25</v>
      </c>
      <c r="J2848" s="187">
        <f t="shared" si="88"/>
        <v>18.150000000000002</v>
      </c>
    </row>
    <row r="2849" spans="1:10" ht="15.75">
      <c r="A2849" s="53">
        <f t="shared" si="89"/>
        <v>2845</v>
      </c>
      <c r="B2849" s="144" t="s">
        <v>202</v>
      </c>
      <c r="C2849" s="122" t="s">
        <v>5722</v>
      </c>
      <c r="D2849" s="121" t="s">
        <v>5723</v>
      </c>
      <c r="E2849" s="142" t="s">
        <v>211</v>
      </c>
      <c r="F2849" s="121"/>
      <c r="G2849" s="142">
        <v>1</v>
      </c>
      <c r="H2849" s="180">
        <v>34.584000000000003</v>
      </c>
      <c r="I2849" s="191">
        <v>0.25</v>
      </c>
      <c r="J2849" s="187">
        <f t="shared" si="88"/>
        <v>25.938000000000002</v>
      </c>
    </row>
    <row r="2850" spans="1:10" ht="15.75">
      <c r="A2850" s="53">
        <f t="shared" si="89"/>
        <v>2846</v>
      </c>
      <c r="B2850" s="144" t="s">
        <v>202</v>
      </c>
      <c r="C2850" s="122" t="s">
        <v>5724</v>
      </c>
      <c r="D2850" s="121" t="s">
        <v>5725</v>
      </c>
      <c r="E2850" s="142" t="s">
        <v>211</v>
      </c>
      <c r="F2850" s="121"/>
      <c r="G2850" s="142">
        <v>1</v>
      </c>
      <c r="H2850" s="180">
        <v>34.584000000000003</v>
      </c>
      <c r="I2850" s="191">
        <v>0.25</v>
      </c>
      <c r="J2850" s="187">
        <f t="shared" si="88"/>
        <v>25.938000000000002</v>
      </c>
    </row>
    <row r="2851" spans="1:10" ht="15.75">
      <c r="A2851" s="53">
        <f t="shared" si="89"/>
        <v>2847</v>
      </c>
      <c r="B2851" s="144" t="s">
        <v>202</v>
      </c>
      <c r="C2851" s="122" t="s">
        <v>5726</v>
      </c>
      <c r="D2851" s="121" t="s">
        <v>5727</v>
      </c>
      <c r="E2851" s="142" t="s">
        <v>211</v>
      </c>
      <c r="F2851" s="121"/>
      <c r="G2851" s="142">
        <v>1</v>
      </c>
      <c r="H2851" s="180">
        <v>23.056000000000001</v>
      </c>
      <c r="I2851" s="191">
        <v>0.25</v>
      </c>
      <c r="J2851" s="187">
        <f t="shared" si="88"/>
        <v>17.292000000000002</v>
      </c>
    </row>
    <row r="2852" spans="1:10" ht="15.75">
      <c r="A2852" s="53">
        <f t="shared" si="89"/>
        <v>2848</v>
      </c>
      <c r="B2852" s="144" t="s">
        <v>202</v>
      </c>
      <c r="C2852" s="122" t="s">
        <v>5728</v>
      </c>
      <c r="D2852" s="121" t="s">
        <v>5729</v>
      </c>
      <c r="E2852" s="142" t="s">
        <v>211</v>
      </c>
      <c r="F2852" s="121"/>
      <c r="G2852" s="142">
        <v>1</v>
      </c>
      <c r="H2852" s="180">
        <v>34.584000000000003</v>
      </c>
      <c r="I2852" s="191">
        <v>0.25</v>
      </c>
      <c r="J2852" s="187">
        <f t="shared" si="88"/>
        <v>25.938000000000002</v>
      </c>
    </row>
    <row r="2853" spans="1:10" ht="15.75">
      <c r="A2853" s="53">
        <f t="shared" si="89"/>
        <v>2849</v>
      </c>
      <c r="B2853" s="144" t="s">
        <v>202</v>
      </c>
      <c r="C2853" s="122" t="s">
        <v>5730</v>
      </c>
      <c r="D2853" s="121" t="s">
        <v>5731</v>
      </c>
      <c r="E2853" s="142" t="s">
        <v>211</v>
      </c>
      <c r="F2853" s="121"/>
      <c r="G2853" s="142">
        <v>1</v>
      </c>
      <c r="H2853" s="180">
        <v>23.056000000000001</v>
      </c>
      <c r="I2853" s="191">
        <v>0.25</v>
      </c>
      <c r="J2853" s="187">
        <f t="shared" si="88"/>
        <v>17.292000000000002</v>
      </c>
    </row>
    <row r="2854" spans="1:10" ht="15.75">
      <c r="A2854" s="53">
        <f t="shared" si="89"/>
        <v>2850</v>
      </c>
      <c r="B2854" s="144" t="s">
        <v>202</v>
      </c>
      <c r="C2854" s="122" t="s">
        <v>5732</v>
      </c>
      <c r="D2854" s="121" t="s">
        <v>5733</v>
      </c>
      <c r="E2854" s="142" t="s">
        <v>211</v>
      </c>
      <c r="F2854" s="121"/>
      <c r="G2854" s="142">
        <v>1</v>
      </c>
      <c r="H2854" s="180">
        <v>23.056000000000001</v>
      </c>
      <c r="I2854" s="191">
        <v>0.25</v>
      </c>
      <c r="J2854" s="187">
        <f t="shared" si="88"/>
        <v>17.292000000000002</v>
      </c>
    </row>
    <row r="2855" spans="1:10" ht="15.75">
      <c r="A2855" s="53">
        <f t="shared" si="89"/>
        <v>2851</v>
      </c>
      <c r="B2855" s="144" t="s">
        <v>202</v>
      </c>
      <c r="C2855" s="122" t="s">
        <v>5734</v>
      </c>
      <c r="D2855" s="121" t="s">
        <v>5735</v>
      </c>
      <c r="E2855" s="142" t="s">
        <v>211</v>
      </c>
      <c r="F2855" s="121"/>
      <c r="G2855" s="142">
        <v>1</v>
      </c>
      <c r="H2855" s="180">
        <v>34.584000000000003</v>
      </c>
      <c r="I2855" s="191">
        <v>0.25</v>
      </c>
      <c r="J2855" s="187">
        <f t="shared" si="88"/>
        <v>25.938000000000002</v>
      </c>
    </row>
    <row r="2856" spans="1:10" ht="15.75">
      <c r="A2856" s="53">
        <f t="shared" si="89"/>
        <v>2852</v>
      </c>
      <c r="B2856" s="144" t="s">
        <v>202</v>
      </c>
      <c r="C2856" s="122" t="s">
        <v>5736</v>
      </c>
      <c r="D2856" s="121" t="s">
        <v>5737</v>
      </c>
      <c r="E2856" s="142" t="s">
        <v>211</v>
      </c>
      <c r="F2856" s="121"/>
      <c r="G2856" s="142">
        <v>1</v>
      </c>
      <c r="H2856" s="180">
        <v>23.056000000000001</v>
      </c>
      <c r="I2856" s="191">
        <v>0.25</v>
      </c>
      <c r="J2856" s="187">
        <f t="shared" si="88"/>
        <v>17.292000000000002</v>
      </c>
    </row>
    <row r="2857" spans="1:10" ht="15.75">
      <c r="A2857" s="53">
        <f t="shared" si="89"/>
        <v>2853</v>
      </c>
      <c r="B2857" s="144" t="s">
        <v>202</v>
      </c>
      <c r="C2857" s="122" t="s">
        <v>5738</v>
      </c>
      <c r="D2857" s="121" t="s">
        <v>5739</v>
      </c>
      <c r="E2857" s="142" t="s">
        <v>211</v>
      </c>
      <c r="F2857" s="121"/>
      <c r="G2857" s="142">
        <v>1</v>
      </c>
      <c r="H2857" s="180">
        <v>34.584000000000003</v>
      </c>
      <c r="I2857" s="191">
        <v>0.25</v>
      </c>
      <c r="J2857" s="187">
        <f t="shared" si="88"/>
        <v>25.938000000000002</v>
      </c>
    </row>
    <row r="2858" spans="1:10" ht="15.75">
      <c r="A2858" s="53">
        <f t="shared" si="89"/>
        <v>2854</v>
      </c>
      <c r="B2858" s="144" t="s">
        <v>202</v>
      </c>
      <c r="C2858" s="122" t="s">
        <v>5740</v>
      </c>
      <c r="D2858" s="121" t="s">
        <v>5741</v>
      </c>
      <c r="E2858" s="142" t="s">
        <v>211</v>
      </c>
      <c r="F2858" s="121"/>
      <c r="G2858" s="142">
        <v>1</v>
      </c>
      <c r="H2858" s="180">
        <v>23.056000000000001</v>
      </c>
      <c r="I2858" s="191">
        <v>0.25</v>
      </c>
      <c r="J2858" s="187">
        <f t="shared" si="88"/>
        <v>17.292000000000002</v>
      </c>
    </row>
    <row r="2859" spans="1:10" ht="15.75">
      <c r="A2859" s="53">
        <f t="shared" si="89"/>
        <v>2855</v>
      </c>
      <c r="B2859" s="144" t="s">
        <v>202</v>
      </c>
      <c r="C2859" s="122" t="s">
        <v>5742</v>
      </c>
      <c r="D2859" s="121" t="s">
        <v>5743</v>
      </c>
      <c r="E2859" s="142" t="s">
        <v>211</v>
      </c>
      <c r="F2859" s="121"/>
      <c r="G2859" s="142">
        <v>1</v>
      </c>
      <c r="H2859" s="180">
        <v>34.584000000000003</v>
      </c>
      <c r="I2859" s="191">
        <v>0.25</v>
      </c>
      <c r="J2859" s="187">
        <f t="shared" si="88"/>
        <v>25.938000000000002</v>
      </c>
    </row>
    <row r="2860" spans="1:10" ht="15.75">
      <c r="A2860" s="53">
        <f t="shared" si="89"/>
        <v>2856</v>
      </c>
      <c r="B2860" s="144" t="s">
        <v>202</v>
      </c>
      <c r="C2860" s="122" t="s">
        <v>5744</v>
      </c>
      <c r="D2860" s="121" t="s">
        <v>5745</v>
      </c>
      <c r="E2860" s="142" t="s">
        <v>211</v>
      </c>
      <c r="F2860" s="121"/>
      <c r="G2860" s="142">
        <v>1</v>
      </c>
      <c r="H2860" s="180">
        <v>23.056000000000001</v>
      </c>
      <c r="I2860" s="191">
        <v>0.25</v>
      </c>
      <c r="J2860" s="187">
        <f t="shared" si="88"/>
        <v>17.292000000000002</v>
      </c>
    </row>
    <row r="2861" spans="1:10" ht="15.75">
      <c r="A2861" s="53">
        <f t="shared" si="89"/>
        <v>2857</v>
      </c>
      <c r="B2861" s="144" t="s">
        <v>202</v>
      </c>
      <c r="C2861" s="122" t="s">
        <v>5746</v>
      </c>
      <c r="D2861" s="121" t="s">
        <v>5747</v>
      </c>
      <c r="E2861" s="142" t="s">
        <v>211</v>
      </c>
      <c r="F2861" s="121"/>
      <c r="G2861" s="142">
        <v>1</v>
      </c>
      <c r="H2861" s="180">
        <v>34.584000000000003</v>
      </c>
      <c r="I2861" s="191">
        <v>0.25</v>
      </c>
      <c r="J2861" s="187">
        <f t="shared" si="88"/>
        <v>25.938000000000002</v>
      </c>
    </row>
    <row r="2862" spans="1:10" ht="15.75">
      <c r="A2862" s="53">
        <f t="shared" si="89"/>
        <v>2858</v>
      </c>
      <c r="B2862" s="144" t="s">
        <v>202</v>
      </c>
      <c r="C2862" s="122" t="s">
        <v>5748</v>
      </c>
      <c r="D2862" s="121" t="s">
        <v>5749</v>
      </c>
      <c r="E2862" s="142" t="s">
        <v>211</v>
      </c>
      <c r="F2862" s="121"/>
      <c r="G2862" s="142">
        <v>1</v>
      </c>
      <c r="H2862" s="180">
        <v>34.584000000000003</v>
      </c>
      <c r="I2862" s="191">
        <v>0.25</v>
      </c>
      <c r="J2862" s="187">
        <f t="shared" si="88"/>
        <v>25.938000000000002</v>
      </c>
    </row>
    <row r="2863" spans="1:10" ht="15.75">
      <c r="A2863" s="53">
        <f t="shared" si="89"/>
        <v>2859</v>
      </c>
      <c r="B2863" s="144" t="s">
        <v>202</v>
      </c>
      <c r="C2863" s="122" t="s">
        <v>5750</v>
      </c>
      <c r="D2863" s="121" t="s">
        <v>5751</v>
      </c>
      <c r="E2863" s="142" t="s">
        <v>211</v>
      </c>
      <c r="F2863" s="121"/>
      <c r="G2863" s="142">
        <v>1</v>
      </c>
      <c r="H2863" s="180">
        <v>534.48</v>
      </c>
      <c r="I2863" s="191">
        <v>0.25</v>
      </c>
      <c r="J2863" s="187">
        <f t="shared" si="88"/>
        <v>400.86</v>
      </c>
    </row>
    <row r="2864" spans="1:10" ht="15.75">
      <c r="A2864" s="53">
        <f t="shared" si="89"/>
        <v>2860</v>
      </c>
      <c r="B2864" s="144" t="s">
        <v>202</v>
      </c>
      <c r="C2864" s="145" t="s">
        <v>5752</v>
      </c>
      <c r="D2864" s="121" t="s">
        <v>5753</v>
      </c>
      <c r="E2864" s="142" t="s">
        <v>211</v>
      </c>
      <c r="F2864" s="121"/>
      <c r="G2864" s="142">
        <v>1</v>
      </c>
      <c r="H2864" s="180">
        <v>628.80000000000007</v>
      </c>
      <c r="I2864" s="191">
        <v>0.25</v>
      </c>
      <c r="J2864" s="187">
        <f t="shared" si="88"/>
        <v>471.6</v>
      </c>
    </row>
    <row r="2865" spans="1:10" ht="15.75">
      <c r="A2865" s="53">
        <f t="shared" si="89"/>
        <v>2861</v>
      </c>
      <c r="B2865" s="144" t="s">
        <v>202</v>
      </c>
      <c r="C2865" s="145" t="s">
        <v>5754</v>
      </c>
      <c r="D2865" s="121" t="s">
        <v>5755</v>
      </c>
      <c r="E2865" s="142" t="s">
        <v>211</v>
      </c>
      <c r="F2865" s="121"/>
      <c r="G2865" s="142">
        <v>1</v>
      </c>
      <c r="H2865" s="180">
        <v>985.12</v>
      </c>
      <c r="I2865" s="191">
        <v>0.25</v>
      </c>
      <c r="J2865" s="187">
        <f t="shared" si="88"/>
        <v>738.84</v>
      </c>
    </row>
    <row r="2866" spans="1:10" ht="15.75">
      <c r="A2866" s="53">
        <f t="shared" si="89"/>
        <v>2862</v>
      </c>
      <c r="B2866" s="144" t="s">
        <v>202</v>
      </c>
      <c r="C2866" s="145" t="s">
        <v>5756</v>
      </c>
      <c r="D2866" s="121" t="s">
        <v>5757</v>
      </c>
      <c r="E2866" s="142" t="s">
        <v>211</v>
      </c>
      <c r="F2866" s="121"/>
      <c r="G2866" s="142">
        <v>1</v>
      </c>
      <c r="H2866" s="180">
        <v>985.12</v>
      </c>
      <c r="I2866" s="191">
        <v>0.25</v>
      </c>
      <c r="J2866" s="187">
        <f t="shared" si="88"/>
        <v>738.84</v>
      </c>
    </row>
    <row r="2867" spans="1:10" ht="15.75">
      <c r="A2867" s="53">
        <f t="shared" si="89"/>
        <v>2863</v>
      </c>
      <c r="B2867" s="144" t="s">
        <v>202</v>
      </c>
      <c r="C2867" s="145" t="s">
        <v>5758</v>
      </c>
      <c r="D2867" s="121" t="s">
        <v>5759</v>
      </c>
      <c r="E2867" s="142" t="s">
        <v>211</v>
      </c>
      <c r="F2867" s="121"/>
      <c r="G2867" s="142">
        <v>1</v>
      </c>
      <c r="H2867" s="180">
        <v>253.61600000000001</v>
      </c>
      <c r="I2867" s="191">
        <v>0.25</v>
      </c>
      <c r="J2867" s="187">
        <f t="shared" si="88"/>
        <v>190.21200000000002</v>
      </c>
    </row>
    <row r="2868" spans="1:10" ht="15.75">
      <c r="A2868" s="53">
        <f t="shared" si="89"/>
        <v>2864</v>
      </c>
      <c r="B2868" s="144" t="s">
        <v>202</v>
      </c>
      <c r="C2868" s="145" t="s">
        <v>5760</v>
      </c>
      <c r="D2868" s="142" t="s">
        <v>5761</v>
      </c>
      <c r="E2868" s="142" t="s">
        <v>211</v>
      </c>
      <c r="F2868" s="142"/>
      <c r="G2868" s="142">
        <v>1</v>
      </c>
      <c r="H2868" s="180">
        <v>649.76</v>
      </c>
      <c r="I2868" s="191">
        <v>0.25</v>
      </c>
      <c r="J2868" s="187">
        <f t="shared" si="88"/>
        <v>487.32</v>
      </c>
    </row>
    <row r="2869" spans="1:10" ht="15.75">
      <c r="A2869" s="53">
        <f t="shared" si="89"/>
        <v>2865</v>
      </c>
      <c r="B2869" s="144" t="s">
        <v>202</v>
      </c>
      <c r="C2869" s="145" t="s">
        <v>5762</v>
      </c>
      <c r="D2869" s="142" t="s">
        <v>5763</v>
      </c>
      <c r="E2869" s="142" t="s">
        <v>211</v>
      </c>
      <c r="F2869" s="142"/>
      <c r="G2869" s="142">
        <v>1</v>
      </c>
      <c r="H2869" s="180">
        <v>649.76</v>
      </c>
      <c r="I2869" s="191">
        <v>0.25</v>
      </c>
      <c r="J2869" s="187">
        <f t="shared" si="88"/>
        <v>487.32</v>
      </c>
    </row>
    <row r="2870" spans="1:10" ht="15.75">
      <c r="A2870" s="53">
        <f t="shared" si="89"/>
        <v>2866</v>
      </c>
      <c r="B2870" s="144" t="s">
        <v>202</v>
      </c>
      <c r="C2870" s="121" t="s">
        <v>5764</v>
      </c>
      <c r="D2870" s="121" t="s">
        <v>5765</v>
      </c>
      <c r="E2870" s="142" t="s">
        <v>211</v>
      </c>
      <c r="F2870" s="121"/>
      <c r="G2870" s="142">
        <v>1</v>
      </c>
      <c r="H2870" s="180">
        <v>3091.6</v>
      </c>
      <c r="I2870" s="191">
        <v>0.25</v>
      </c>
      <c r="J2870" s="187">
        <f t="shared" si="88"/>
        <v>2318.6999999999998</v>
      </c>
    </row>
    <row r="2871" spans="1:10" ht="15.75">
      <c r="A2871" s="53">
        <f t="shared" si="89"/>
        <v>2867</v>
      </c>
      <c r="B2871" s="144" t="s">
        <v>202</v>
      </c>
      <c r="C2871" s="121" t="s">
        <v>5766</v>
      </c>
      <c r="D2871" s="121" t="s">
        <v>5767</v>
      </c>
      <c r="E2871" s="142" t="s">
        <v>211</v>
      </c>
      <c r="F2871" s="121"/>
      <c r="G2871" s="142">
        <v>1</v>
      </c>
      <c r="H2871" s="180">
        <v>3406</v>
      </c>
      <c r="I2871" s="191">
        <v>0.25</v>
      </c>
      <c r="J2871" s="187">
        <f t="shared" ref="J2871:J2934" si="90">H2871*(1-I2871)</f>
        <v>2554.5</v>
      </c>
    </row>
    <row r="2872" spans="1:10" ht="15.75">
      <c r="A2872" s="53">
        <f t="shared" si="89"/>
        <v>2868</v>
      </c>
      <c r="B2872" s="144" t="s">
        <v>202</v>
      </c>
      <c r="C2872" s="121" t="s">
        <v>5768</v>
      </c>
      <c r="D2872" s="121" t="s">
        <v>5769</v>
      </c>
      <c r="E2872" s="142" t="s">
        <v>211</v>
      </c>
      <c r="F2872" s="121"/>
      <c r="G2872" s="142">
        <v>1</v>
      </c>
      <c r="H2872" s="180">
        <v>4008.6000000000004</v>
      </c>
      <c r="I2872" s="191">
        <v>0.25</v>
      </c>
      <c r="J2872" s="187">
        <f t="shared" si="90"/>
        <v>3006.4500000000003</v>
      </c>
    </row>
    <row r="2873" spans="1:10" ht="15.75">
      <c r="A2873" s="53">
        <f t="shared" si="89"/>
        <v>2869</v>
      </c>
      <c r="B2873" s="144" t="s">
        <v>202</v>
      </c>
      <c r="C2873" s="121" t="s">
        <v>5770</v>
      </c>
      <c r="D2873" s="121" t="s">
        <v>5771</v>
      </c>
      <c r="E2873" s="142" t="s">
        <v>211</v>
      </c>
      <c r="F2873" s="121"/>
      <c r="G2873" s="142">
        <v>1</v>
      </c>
      <c r="H2873" s="180">
        <v>5292.4000000000005</v>
      </c>
      <c r="I2873" s="191">
        <v>0.25</v>
      </c>
      <c r="J2873" s="187">
        <f t="shared" si="90"/>
        <v>3969.3</v>
      </c>
    </row>
    <row r="2874" spans="1:10" ht="15.75">
      <c r="A2874" s="53">
        <f t="shared" si="89"/>
        <v>2870</v>
      </c>
      <c r="B2874" s="144" t="s">
        <v>202</v>
      </c>
      <c r="C2874" s="121" t="s">
        <v>5772</v>
      </c>
      <c r="D2874" s="121" t="s">
        <v>5773</v>
      </c>
      <c r="E2874" s="142" t="s">
        <v>211</v>
      </c>
      <c r="F2874" s="121"/>
      <c r="G2874" s="142">
        <v>1</v>
      </c>
      <c r="H2874" s="163">
        <v>7500</v>
      </c>
      <c r="I2874" s="191">
        <v>0.25</v>
      </c>
      <c r="J2874" s="187">
        <f t="shared" si="90"/>
        <v>5625</v>
      </c>
    </row>
    <row r="2875" spans="1:10" ht="15.75">
      <c r="A2875" s="53">
        <f t="shared" si="89"/>
        <v>2871</v>
      </c>
      <c r="B2875" s="144" t="s">
        <v>202</v>
      </c>
      <c r="C2875" s="145" t="s">
        <v>5774</v>
      </c>
      <c r="D2875" s="121" t="s">
        <v>5775</v>
      </c>
      <c r="E2875" s="142" t="s">
        <v>211</v>
      </c>
      <c r="F2875" s="121"/>
      <c r="G2875" s="142">
        <v>1</v>
      </c>
      <c r="H2875" s="180">
        <v>69.168000000000006</v>
      </c>
      <c r="I2875" s="191">
        <v>0.25</v>
      </c>
      <c r="J2875" s="187">
        <f t="shared" si="90"/>
        <v>51.876000000000005</v>
      </c>
    </row>
    <row r="2876" spans="1:10" ht="15.75">
      <c r="A2876" s="53">
        <f t="shared" si="89"/>
        <v>2872</v>
      </c>
      <c r="B2876" s="144" t="s">
        <v>202</v>
      </c>
      <c r="C2876" s="145" t="s">
        <v>5776</v>
      </c>
      <c r="D2876" s="121" t="s">
        <v>5777</v>
      </c>
      <c r="E2876" s="142" t="s">
        <v>211</v>
      </c>
      <c r="F2876" s="121"/>
      <c r="G2876" s="142">
        <v>1</v>
      </c>
      <c r="H2876" s="180">
        <v>5.24</v>
      </c>
      <c r="I2876" s="191">
        <v>0.25</v>
      </c>
      <c r="J2876" s="187">
        <f t="shared" si="90"/>
        <v>3.93</v>
      </c>
    </row>
    <row r="2877" spans="1:10" ht="15.75">
      <c r="A2877" s="53">
        <f t="shared" si="89"/>
        <v>2873</v>
      </c>
      <c r="B2877" s="144" t="s">
        <v>202</v>
      </c>
      <c r="C2877" s="145" t="s">
        <v>5778</v>
      </c>
      <c r="D2877" s="121" t="s">
        <v>5779</v>
      </c>
      <c r="E2877" s="142" t="s">
        <v>211</v>
      </c>
      <c r="F2877" s="121"/>
      <c r="G2877" s="142">
        <v>1</v>
      </c>
      <c r="H2877" s="180">
        <v>34.584000000000003</v>
      </c>
      <c r="I2877" s="191">
        <v>0.25</v>
      </c>
      <c r="J2877" s="187">
        <f t="shared" si="90"/>
        <v>25.938000000000002</v>
      </c>
    </row>
    <row r="2878" spans="1:10" ht="15.75">
      <c r="A2878" s="53">
        <f t="shared" si="89"/>
        <v>2874</v>
      </c>
      <c r="B2878" s="144" t="s">
        <v>202</v>
      </c>
      <c r="C2878" s="145" t="s">
        <v>5780</v>
      </c>
      <c r="D2878" s="121" t="s">
        <v>5781</v>
      </c>
      <c r="E2878" s="142" t="s">
        <v>211</v>
      </c>
      <c r="F2878" s="121"/>
      <c r="G2878" s="142">
        <v>1</v>
      </c>
      <c r="H2878" s="180">
        <v>5.24</v>
      </c>
      <c r="I2878" s="191">
        <v>0.25</v>
      </c>
      <c r="J2878" s="187">
        <f t="shared" si="90"/>
        <v>3.93</v>
      </c>
    </row>
    <row r="2879" spans="1:10" ht="15.75">
      <c r="A2879" s="53">
        <f t="shared" si="89"/>
        <v>2875</v>
      </c>
      <c r="B2879" s="144" t="s">
        <v>202</v>
      </c>
      <c r="C2879" s="145" t="s">
        <v>5782</v>
      </c>
      <c r="D2879" s="121" t="s">
        <v>5783</v>
      </c>
      <c r="E2879" s="142" t="s">
        <v>211</v>
      </c>
      <c r="F2879" s="121"/>
      <c r="G2879" s="142">
        <v>1</v>
      </c>
      <c r="H2879" s="180">
        <v>29.344000000000001</v>
      </c>
      <c r="I2879" s="191">
        <v>0.25</v>
      </c>
      <c r="J2879" s="187">
        <f t="shared" si="90"/>
        <v>22.008000000000003</v>
      </c>
    </row>
    <row r="2880" spans="1:10" ht="15.75">
      <c r="A2880" s="53">
        <f t="shared" si="89"/>
        <v>2876</v>
      </c>
      <c r="B2880" s="144" t="s">
        <v>202</v>
      </c>
      <c r="C2880" s="145" t="s">
        <v>5784</v>
      </c>
      <c r="D2880" s="121" t="s">
        <v>5785</v>
      </c>
      <c r="E2880" s="142" t="s">
        <v>211</v>
      </c>
      <c r="F2880" s="121"/>
      <c r="G2880" s="142">
        <v>1</v>
      </c>
      <c r="H2880" s="180">
        <v>8.3840000000000003</v>
      </c>
      <c r="I2880" s="191">
        <v>0.25</v>
      </c>
      <c r="J2880" s="187">
        <f t="shared" si="90"/>
        <v>6.2880000000000003</v>
      </c>
    </row>
    <row r="2881" spans="1:10" ht="15.75">
      <c r="A2881" s="53">
        <f t="shared" si="89"/>
        <v>2877</v>
      </c>
      <c r="B2881" s="144" t="s">
        <v>202</v>
      </c>
      <c r="C2881" s="145" t="s">
        <v>5786</v>
      </c>
      <c r="D2881" s="121" t="s">
        <v>5787</v>
      </c>
      <c r="E2881" s="142" t="s">
        <v>211</v>
      </c>
      <c r="F2881" s="121"/>
      <c r="G2881" s="142">
        <v>1</v>
      </c>
      <c r="H2881" s="180">
        <v>28.295999999999999</v>
      </c>
      <c r="I2881" s="191">
        <v>0.25</v>
      </c>
      <c r="J2881" s="187">
        <f t="shared" si="90"/>
        <v>21.222000000000001</v>
      </c>
    </row>
    <row r="2882" spans="1:10" ht="15.75">
      <c r="A2882" s="53">
        <f t="shared" si="89"/>
        <v>2878</v>
      </c>
      <c r="B2882" s="144" t="s">
        <v>202</v>
      </c>
      <c r="C2882" s="145" t="s">
        <v>5788</v>
      </c>
      <c r="D2882" s="121" t="s">
        <v>5789</v>
      </c>
      <c r="E2882" s="142" t="s">
        <v>211</v>
      </c>
      <c r="F2882" s="121"/>
      <c r="G2882" s="142">
        <v>1</v>
      </c>
      <c r="H2882" s="180">
        <v>28.295999999999999</v>
      </c>
      <c r="I2882" s="191">
        <v>0.25</v>
      </c>
      <c r="J2882" s="187">
        <f t="shared" si="90"/>
        <v>21.222000000000001</v>
      </c>
    </row>
    <row r="2883" spans="1:10" ht="15.75">
      <c r="A2883" s="53">
        <f t="shared" si="89"/>
        <v>2879</v>
      </c>
      <c r="B2883" s="144" t="s">
        <v>202</v>
      </c>
      <c r="C2883" s="145" t="s">
        <v>5790</v>
      </c>
      <c r="D2883" s="121" t="s">
        <v>5791</v>
      </c>
      <c r="E2883" s="142" t="s">
        <v>211</v>
      </c>
      <c r="F2883" s="121"/>
      <c r="G2883" s="142">
        <v>1</v>
      </c>
      <c r="H2883" s="180">
        <v>18.864000000000001</v>
      </c>
      <c r="I2883" s="191">
        <v>0.25</v>
      </c>
      <c r="J2883" s="187">
        <f t="shared" si="90"/>
        <v>14.148</v>
      </c>
    </row>
    <row r="2884" spans="1:10" ht="15.75">
      <c r="A2884" s="53">
        <f t="shared" si="89"/>
        <v>2880</v>
      </c>
      <c r="B2884" s="144" t="s">
        <v>202</v>
      </c>
      <c r="C2884" s="145" t="s">
        <v>5792</v>
      </c>
      <c r="D2884" s="121" t="s">
        <v>5793</v>
      </c>
      <c r="E2884" s="142" t="s">
        <v>211</v>
      </c>
      <c r="F2884" s="121"/>
      <c r="G2884" s="142">
        <v>1</v>
      </c>
      <c r="H2884" s="180">
        <v>52.400000000000006</v>
      </c>
      <c r="I2884" s="191">
        <v>0.25</v>
      </c>
      <c r="J2884" s="187">
        <f t="shared" si="90"/>
        <v>39.300000000000004</v>
      </c>
    </row>
    <row r="2885" spans="1:10" ht="15.75">
      <c r="A2885" s="53">
        <f t="shared" si="89"/>
        <v>2881</v>
      </c>
      <c r="B2885" s="144" t="s">
        <v>202</v>
      </c>
      <c r="C2885" s="145" t="s">
        <v>5794</v>
      </c>
      <c r="D2885" s="121" t="s">
        <v>5795</v>
      </c>
      <c r="E2885" s="142" t="s">
        <v>211</v>
      </c>
      <c r="F2885" s="121"/>
      <c r="G2885" s="142">
        <v>1</v>
      </c>
      <c r="H2885" s="180">
        <v>36.68</v>
      </c>
      <c r="I2885" s="191">
        <v>0.25</v>
      </c>
      <c r="J2885" s="187">
        <f t="shared" si="90"/>
        <v>27.509999999999998</v>
      </c>
    </row>
    <row r="2886" spans="1:10" ht="15.75">
      <c r="A2886" s="53">
        <f t="shared" si="89"/>
        <v>2882</v>
      </c>
      <c r="B2886" s="144" t="s">
        <v>202</v>
      </c>
      <c r="C2886" s="145" t="s">
        <v>5796</v>
      </c>
      <c r="D2886" s="121" t="s">
        <v>5797</v>
      </c>
      <c r="E2886" s="142" t="s">
        <v>211</v>
      </c>
      <c r="F2886" s="121"/>
      <c r="G2886" s="142">
        <v>1</v>
      </c>
      <c r="H2886" s="180">
        <v>62.88</v>
      </c>
      <c r="I2886" s="191">
        <v>0.25</v>
      </c>
      <c r="J2886" s="187">
        <f t="shared" si="90"/>
        <v>47.160000000000004</v>
      </c>
    </row>
    <row r="2887" spans="1:10" ht="15.75">
      <c r="A2887" s="53">
        <f t="shared" ref="A2887:A2950" si="91">A2886+1</f>
        <v>2883</v>
      </c>
      <c r="B2887" s="144" t="s">
        <v>202</v>
      </c>
      <c r="C2887" s="145" t="s">
        <v>5798</v>
      </c>
      <c r="D2887" s="121" t="s">
        <v>5799</v>
      </c>
      <c r="E2887" s="142" t="s">
        <v>211</v>
      </c>
      <c r="F2887" s="121"/>
      <c r="G2887" s="142">
        <v>1</v>
      </c>
      <c r="H2887" s="180">
        <v>39.823999999999998</v>
      </c>
      <c r="I2887" s="191">
        <v>0.25</v>
      </c>
      <c r="J2887" s="187">
        <f t="shared" si="90"/>
        <v>29.867999999999999</v>
      </c>
    </row>
    <row r="2888" spans="1:10" ht="15.75">
      <c r="A2888" s="53">
        <f t="shared" si="91"/>
        <v>2884</v>
      </c>
      <c r="B2888" s="144" t="s">
        <v>202</v>
      </c>
      <c r="C2888" s="145" t="s">
        <v>5800</v>
      </c>
      <c r="D2888" s="121" t="s">
        <v>5801</v>
      </c>
      <c r="E2888" s="142" t="s">
        <v>211</v>
      </c>
      <c r="F2888" s="121"/>
      <c r="G2888" s="142">
        <v>1</v>
      </c>
      <c r="H2888" s="180">
        <v>172.92000000000002</v>
      </c>
      <c r="I2888" s="191">
        <v>0.25</v>
      </c>
      <c r="J2888" s="187">
        <f t="shared" si="90"/>
        <v>129.69</v>
      </c>
    </row>
    <row r="2889" spans="1:10" ht="15.75">
      <c r="A2889" s="53">
        <f t="shared" si="91"/>
        <v>2885</v>
      </c>
      <c r="B2889" s="144" t="s">
        <v>202</v>
      </c>
      <c r="C2889" s="145" t="s">
        <v>5800</v>
      </c>
      <c r="D2889" s="121" t="s">
        <v>5802</v>
      </c>
      <c r="E2889" s="142" t="s">
        <v>211</v>
      </c>
      <c r="F2889" s="121"/>
      <c r="G2889" s="142">
        <v>1</v>
      </c>
      <c r="H2889" s="180">
        <v>172.92000000000002</v>
      </c>
      <c r="I2889" s="191">
        <v>0.25</v>
      </c>
      <c r="J2889" s="187">
        <f t="shared" si="90"/>
        <v>129.69</v>
      </c>
    </row>
    <row r="2890" spans="1:10" ht="15.75">
      <c r="A2890" s="53">
        <f t="shared" si="91"/>
        <v>2886</v>
      </c>
      <c r="B2890" s="144" t="s">
        <v>202</v>
      </c>
      <c r="C2890" s="145" t="s">
        <v>5803</v>
      </c>
      <c r="D2890" s="121" t="s">
        <v>5804</v>
      </c>
      <c r="E2890" s="142" t="s">
        <v>211</v>
      </c>
      <c r="F2890" s="121"/>
      <c r="G2890" s="142">
        <v>1</v>
      </c>
      <c r="H2890" s="180">
        <v>195.976</v>
      </c>
      <c r="I2890" s="191">
        <v>0.25</v>
      </c>
      <c r="J2890" s="187">
        <f t="shared" si="90"/>
        <v>146.982</v>
      </c>
    </row>
    <row r="2891" spans="1:10" ht="15.75">
      <c r="A2891" s="53">
        <f t="shared" si="91"/>
        <v>2887</v>
      </c>
      <c r="B2891" s="144" t="s">
        <v>202</v>
      </c>
      <c r="C2891" s="122" t="s">
        <v>5803</v>
      </c>
      <c r="D2891" s="121" t="s">
        <v>5805</v>
      </c>
      <c r="E2891" s="142" t="s">
        <v>211</v>
      </c>
      <c r="F2891" s="121"/>
      <c r="G2891" s="142">
        <v>1</v>
      </c>
      <c r="H2891" s="180">
        <v>195.976</v>
      </c>
      <c r="I2891" s="191">
        <v>0.25</v>
      </c>
      <c r="J2891" s="187">
        <f t="shared" si="90"/>
        <v>146.982</v>
      </c>
    </row>
    <row r="2892" spans="1:10" ht="15.75">
      <c r="A2892" s="53">
        <f t="shared" si="91"/>
        <v>2888</v>
      </c>
      <c r="B2892" s="144" t="s">
        <v>202</v>
      </c>
      <c r="C2892" s="145" t="s">
        <v>5806</v>
      </c>
      <c r="D2892" s="121" t="s">
        <v>5807</v>
      </c>
      <c r="E2892" s="142" t="s">
        <v>211</v>
      </c>
      <c r="F2892" s="121"/>
      <c r="G2892" s="142">
        <v>1</v>
      </c>
      <c r="H2892" s="180">
        <v>253.61600000000001</v>
      </c>
      <c r="I2892" s="191">
        <v>0.25</v>
      </c>
      <c r="J2892" s="187">
        <f t="shared" si="90"/>
        <v>190.21200000000002</v>
      </c>
    </row>
    <row r="2893" spans="1:10" ht="15.75">
      <c r="A2893" s="53">
        <f t="shared" si="91"/>
        <v>2889</v>
      </c>
      <c r="B2893" s="144" t="s">
        <v>202</v>
      </c>
      <c r="C2893" s="145" t="s">
        <v>5808</v>
      </c>
      <c r="D2893" s="121" t="s">
        <v>5809</v>
      </c>
      <c r="E2893" s="142" t="s">
        <v>211</v>
      </c>
      <c r="F2893" s="121"/>
      <c r="G2893" s="142">
        <v>1</v>
      </c>
      <c r="H2893" s="180">
        <v>57.64</v>
      </c>
      <c r="I2893" s="191">
        <v>0.25</v>
      </c>
      <c r="J2893" s="187">
        <f t="shared" si="90"/>
        <v>43.230000000000004</v>
      </c>
    </row>
    <row r="2894" spans="1:10" ht="15.75">
      <c r="A2894" s="53">
        <f t="shared" si="91"/>
        <v>2890</v>
      </c>
      <c r="B2894" s="144" t="s">
        <v>202</v>
      </c>
      <c r="C2894" s="122" t="s">
        <v>5810</v>
      </c>
      <c r="D2894" s="121" t="s">
        <v>5811</v>
      </c>
      <c r="E2894" s="142" t="s">
        <v>211</v>
      </c>
      <c r="F2894" s="121"/>
      <c r="G2894" s="142">
        <v>1</v>
      </c>
      <c r="H2894" s="180">
        <v>74.408000000000001</v>
      </c>
      <c r="I2894" s="191">
        <v>0.25</v>
      </c>
      <c r="J2894" s="187">
        <f t="shared" si="90"/>
        <v>55.805999999999997</v>
      </c>
    </row>
    <row r="2895" spans="1:10" ht="15.75">
      <c r="A2895" s="53">
        <f t="shared" si="91"/>
        <v>2891</v>
      </c>
      <c r="B2895" s="144" t="s">
        <v>202</v>
      </c>
      <c r="C2895" s="122" t="s">
        <v>5812</v>
      </c>
      <c r="D2895" s="121" t="s">
        <v>5813</v>
      </c>
      <c r="E2895" s="142" t="s">
        <v>211</v>
      </c>
      <c r="F2895" s="121"/>
      <c r="G2895" s="142">
        <v>1</v>
      </c>
      <c r="H2895" s="180">
        <v>403.48</v>
      </c>
      <c r="I2895" s="191">
        <v>0.25</v>
      </c>
      <c r="J2895" s="187">
        <f t="shared" si="90"/>
        <v>302.61</v>
      </c>
    </row>
    <row r="2896" spans="1:10" ht="15.75">
      <c r="A2896" s="53">
        <f t="shared" si="91"/>
        <v>2892</v>
      </c>
      <c r="B2896" s="144" t="s">
        <v>202</v>
      </c>
      <c r="C2896" s="145" t="s">
        <v>5814</v>
      </c>
      <c r="D2896" s="121" t="s">
        <v>5815</v>
      </c>
      <c r="E2896" s="142" t="s">
        <v>211</v>
      </c>
      <c r="F2896" s="121"/>
      <c r="G2896" s="142">
        <v>1</v>
      </c>
      <c r="H2896" s="180">
        <v>92.224000000000004</v>
      </c>
      <c r="I2896" s="191">
        <v>0.25</v>
      </c>
      <c r="J2896" s="187">
        <f t="shared" si="90"/>
        <v>69.168000000000006</v>
      </c>
    </row>
    <row r="2897" spans="1:10" ht="15.75">
      <c r="A2897" s="53">
        <f t="shared" si="91"/>
        <v>2893</v>
      </c>
      <c r="B2897" s="144" t="s">
        <v>202</v>
      </c>
      <c r="C2897" s="145" t="s">
        <v>5816</v>
      </c>
      <c r="D2897" s="121" t="s">
        <v>5817</v>
      </c>
      <c r="E2897" s="142" t="s">
        <v>211</v>
      </c>
      <c r="F2897" s="121"/>
      <c r="G2897" s="142">
        <v>1</v>
      </c>
      <c r="H2897" s="180">
        <v>92.224000000000004</v>
      </c>
      <c r="I2897" s="191">
        <v>0.25</v>
      </c>
      <c r="J2897" s="187">
        <f t="shared" si="90"/>
        <v>69.168000000000006</v>
      </c>
    </row>
    <row r="2898" spans="1:10" ht="15.75">
      <c r="A2898" s="53">
        <f t="shared" si="91"/>
        <v>2894</v>
      </c>
      <c r="B2898" s="144" t="s">
        <v>202</v>
      </c>
      <c r="C2898" s="145" t="s">
        <v>5818</v>
      </c>
      <c r="D2898" s="121" t="s">
        <v>5819</v>
      </c>
      <c r="E2898" s="142" t="s">
        <v>211</v>
      </c>
      <c r="F2898" s="121"/>
      <c r="G2898" s="142">
        <v>1</v>
      </c>
      <c r="H2898" s="180">
        <v>262</v>
      </c>
      <c r="I2898" s="191">
        <v>0.25</v>
      </c>
      <c r="J2898" s="187">
        <f t="shared" si="90"/>
        <v>196.5</v>
      </c>
    </row>
    <row r="2899" spans="1:10" ht="15.75">
      <c r="A2899" s="53">
        <f t="shared" si="91"/>
        <v>2895</v>
      </c>
      <c r="B2899" s="144" t="s">
        <v>202</v>
      </c>
      <c r="C2899" s="145" t="s">
        <v>5820</v>
      </c>
      <c r="D2899" s="121" t="s">
        <v>5821</v>
      </c>
      <c r="E2899" s="142" t="s">
        <v>211</v>
      </c>
      <c r="F2899" s="121"/>
      <c r="G2899" s="142">
        <v>1</v>
      </c>
      <c r="H2899" s="180">
        <v>287.15199999999999</v>
      </c>
      <c r="I2899" s="191">
        <v>0.25</v>
      </c>
      <c r="J2899" s="187">
        <f t="shared" si="90"/>
        <v>215.36399999999998</v>
      </c>
    </row>
    <row r="2900" spans="1:10" ht="15.75">
      <c r="A2900" s="53">
        <f t="shared" si="91"/>
        <v>2896</v>
      </c>
      <c r="B2900" s="144" t="s">
        <v>202</v>
      </c>
      <c r="C2900" s="145" t="s">
        <v>5822</v>
      </c>
      <c r="D2900" s="121" t="s">
        <v>5823</v>
      </c>
      <c r="E2900" s="142" t="s">
        <v>211</v>
      </c>
      <c r="F2900" s="121"/>
      <c r="G2900" s="142">
        <v>1</v>
      </c>
      <c r="H2900" s="180">
        <v>368.89600000000002</v>
      </c>
      <c r="I2900" s="191">
        <v>0.25</v>
      </c>
      <c r="J2900" s="187">
        <f t="shared" si="90"/>
        <v>276.67200000000003</v>
      </c>
    </row>
    <row r="2901" spans="1:10" ht="15.75">
      <c r="A2901" s="53">
        <f t="shared" si="91"/>
        <v>2897</v>
      </c>
      <c r="B2901" s="144" t="s">
        <v>202</v>
      </c>
      <c r="C2901" s="145" t="s">
        <v>5824</v>
      </c>
      <c r="D2901" s="121" t="s">
        <v>5825</v>
      </c>
      <c r="E2901" s="142" t="s">
        <v>211</v>
      </c>
      <c r="F2901" s="121"/>
      <c r="G2901" s="142">
        <v>1</v>
      </c>
      <c r="H2901" s="180">
        <v>356.32</v>
      </c>
      <c r="I2901" s="191">
        <v>0.25</v>
      </c>
      <c r="J2901" s="187">
        <f t="shared" si="90"/>
        <v>267.24</v>
      </c>
    </row>
    <row r="2902" spans="1:10" ht="15.75">
      <c r="A2902" s="53">
        <f t="shared" si="91"/>
        <v>2898</v>
      </c>
      <c r="B2902" s="144" t="s">
        <v>202</v>
      </c>
      <c r="C2902" s="145" t="s">
        <v>5826</v>
      </c>
      <c r="D2902" s="121" t="s">
        <v>5827</v>
      </c>
      <c r="E2902" s="142" t="s">
        <v>211</v>
      </c>
      <c r="F2902" s="121"/>
      <c r="G2902" s="142">
        <v>1</v>
      </c>
      <c r="H2902" s="180">
        <v>92.224000000000004</v>
      </c>
      <c r="I2902" s="191">
        <v>0.25</v>
      </c>
      <c r="J2902" s="187">
        <f t="shared" si="90"/>
        <v>69.168000000000006</v>
      </c>
    </row>
    <row r="2903" spans="1:10" ht="15.75">
      <c r="A2903" s="53">
        <f t="shared" si="91"/>
        <v>2899</v>
      </c>
      <c r="B2903" s="144" t="s">
        <v>202</v>
      </c>
      <c r="C2903" s="145" t="s">
        <v>5828</v>
      </c>
      <c r="D2903" s="142" t="s">
        <v>5829</v>
      </c>
      <c r="E2903" s="142" t="s">
        <v>211</v>
      </c>
      <c r="F2903" s="142"/>
      <c r="G2903" s="142">
        <v>1</v>
      </c>
      <c r="H2903" s="180">
        <v>31.44</v>
      </c>
      <c r="I2903" s="191">
        <v>0.25</v>
      </c>
      <c r="J2903" s="187">
        <f t="shared" si="90"/>
        <v>23.580000000000002</v>
      </c>
    </row>
    <row r="2904" spans="1:10" ht="15.75">
      <c r="A2904" s="53">
        <f t="shared" si="91"/>
        <v>2900</v>
      </c>
      <c r="B2904" s="144" t="s">
        <v>202</v>
      </c>
      <c r="C2904" s="145" t="s">
        <v>5830</v>
      </c>
      <c r="D2904" s="121" t="s">
        <v>5831</v>
      </c>
      <c r="E2904" s="142" t="s">
        <v>211</v>
      </c>
      <c r="F2904" s="121"/>
      <c r="G2904" s="142">
        <v>1</v>
      </c>
      <c r="H2904" s="180">
        <v>484.17600000000004</v>
      </c>
      <c r="I2904" s="191">
        <v>0.25</v>
      </c>
      <c r="J2904" s="187">
        <f t="shared" si="90"/>
        <v>363.13200000000006</v>
      </c>
    </row>
    <row r="2905" spans="1:10" ht="15.75">
      <c r="A2905" s="53">
        <f t="shared" si="91"/>
        <v>2901</v>
      </c>
      <c r="B2905" s="144" t="s">
        <v>202</v>
      </c>
      <c r="C2905" s="145" t="s">
        <v>5832</v>
      </c>
      <c r="D2905" s="121" t="s">
        <v>5833</v>
      </c>
      <c r="E2905" s="142" t="s">
        <v>211</v>
      </c>
      <c r="F2905" s="121"/>
      <c r="G2905" s="142">
        <v>1</v>
      </c>
      <c r="H2905" s="180">
        <v>484.17600000000004</v>
      </c>
      <c r="I2905" s="191">
        <v>0.25</v>
      </c>
      <c r="J2905" s="187">
        <f t="shared" si="90"/>
        <v>363.13200000000006</v>
      </c>
    </row>
    <row r="2906" spans="1:10" ht="15.75">
      <c r="A2906" s="53">
        <f t="shared" si="91"/>
        <v>2902</v>
      </c>
      <c r="B2906" s="144" t="s">
        <v>202</v>
      </c>
      <c r="C2906" s="145" t="s">
        <v>5834</v>
      </c>
      <c r="D2906" s="121" t="s">
        <v>5835</v>
      </c>
      <c r="E2906" s="142" t="s">
        <v>211</v>
      </c>
      <c r="F2906" s="121"/>
      <c r="G2906" s="142">
        <v>1</v>
      </c>
      <c r="H2906" s="180">
        <v>484.17600000000004</v>
      </c>
      <c r="I2906" s="191">
        <v>0.25</v>
      </c>
      <c r="J2906" s="187">
        <f t="shared" si="90"/>
        <v>363.13200000000006</v>
      </c>
    </row>
    <row r="2907" spans="1:10" ht="15.75">
      <c r="A2907" s="53">
        <f t="shared" si="91"/>
        <v>2903</v>
      </c>
      <c r="B2907" s="144" t="s">
        <v>202</v>
      </c>
      <c r="C2907" s="145" t="s">
        <v>5836</v>
      </c>
      <c r="D2907" s="121" t="s">
        <v>5837</v>
      </c>
      <c r="E2907" s="142" t="s">
        <v>211</v>
      </c>
      <c r="F2907" s="121"/>
      <c r="G2907" s="142">
        <v>1</v>
      </c>
      <c r="H2907" s="180">
        <v>484.17600000000004</v>
      </c>
      <c r="I2907" s="191">
        <v>0.25</v>
      </c>
      <c r="J2907" s="187">
        <f t="shared" si="90"/>
        <v>363.13200000000006</v>
      </c>
    </row>
    <row r="2908" spans="1:10" ht="15.75">
      <c r="A2908" s="53">
        <f t="shared" si="91"/>
        <v>2904</v>
      </c>
      <c r="B2908" s="144" t="s">
        <v>202</v>
      </c>
      <c r="C2908" s="145" t="s">
        <v>5838</v>
      </c>
      <c r="D2908" s="121" t="s">
        <v>5839</v>
      </c>
      <c r="E2908" s="142" t="s">
        <v>211</v>
      </c>
      <c r="F2908" s="121"/>
      <c r="G2908" s="142">
        <v>1</v>
      </c>
      <c r="H2908" s="180">
        <v>484.17600000000004</v>
      </c>
      <c r="I2908" s="191">
        <v>0.25</v>
      </c>
      <c r="J2908" s="187">
        <f t="shared" si="90"/>
        <v>363.13200000000006</v>
      </c>
    </row>
    <row r="2909" spans="1:10" ht="15.75">
      <c r="A2909" s="53">
        <f t="shared" si="91"/>
        <v>2905</v>
      </c>
      <c r="B2909" s="144" t="s">
        <v>202</v>
      </c>
      <c r="C2909" s="145" t="s">
        <v>5840</v>
      </c>
      <c r="D2909" s="121" t="s">
        <v>5841</v>
      </c>
      <c r="E2909" s="142" t="s">
        <v>211</v>
      </c>
      <c r="F2909" s="121"/>
      <c r="G2909" s="142">
        <v>1</v>
      </c>
      <c r="H2909" s="180">
        <v>484.17600000000004</v>
      </c>
      <c r="I2909" s="191">
        <v>0.25</v>
      </c>
      <c r="J2909" s="187">
        <f t="shared" si="90"/>
        <v>363.13200000000006</v>
      </c>
    </row>
    <row r="2910" spans="1:10" ht="15.75">
      <c r="A2910" s="53">
        <f t="shared" si="91"/>
        <v>2906</v>
      </c>
      <c r="B2910" s="144" t="s">
        <v>202</v>
      </c>
      <c r="C2910" s="145" t="s">
        <v>5842</v>
      </c>
      <c r="D2910" s="121" t="s">
        <v>5843</v>
      </c>
      <c r="E2910" s="142" t="s">
        <v>211</v>
      </c>
      <c r="F2910" s="121"/>
      <c r="G2910" s="142">
        <v>1</v>
      </c>
      <c r="H2910" s="180">
        <v>484.17600000000004</v>
      </c>
      <c r="I2910" s="191">
        <v>0.25</v>
      </c>
      <c r="J2910" s="187">
        <f t="shared" si="90"/>
        <v>363.13200000000006</v>
      </c>
    </row>
    <row r="2911" spans="1:10" ht="15.75">
      <c r="A2911" s="53">
        <f t="shared" si="91"/>
        <v>2907</v>
      </c>
      <c r="B2911" s="144" t="s">
        <v>202</v>
      </c>
      <c r="C2911" s="145" t="s">
        <v>5844</v>
      </c>
      <c r="D2911" s="121" t="s">
        <v>5845</v>
      </c>
      <c r="E2911" s="142" t="s">
        <v>211</v>
      </c>
      <c r="F2911" s="121"/>
      <c r="G2911" s="142">
        <v>1</v>
      </c>
      <c r="H2911" s="180">
        <v>4.1920000000000002</v>
      </c>
      <c r="I2911" s="191">
        <v>0.25</v>
      </c>
      <c r="J2911" s="187">
        <f t="shared" si="90"/>
        <v>3.1440000000000001</v>
      </c>
    </row>
    <row r="2912" spans="1:10" ht="15.75">
      <c r="A2912" s="53">
        <f t="shared" si="91"/>
        <v>2908</v>
      </c>
      <c r="B2912" s="144" t="s">
        <v>202</v>
      </c>
      <c r="C2912" s="145" t="s">
        <v>5846</v>
      </c>
      <c r="D2912" s="121" t="s">
        <v>5847</v>
      </c>
      <c r="E2912" s="142" t="s">
        <v>211</v>
      </c>
      <c r="F2912" s="121"/>
      <c r="G2912" s="142">
        <v>1</v>
      </c>
      <c r="H2912" s="180">
        <v>46.112000000000002</v>
      </c>
      <c r="I2912" s="191">
        <v>0.25</v>
      </c>
      <c r="J2912" s="187">
        <f t="shared" si="90"/>
        <v>34.584000000000003</v>
      </c>
    </row>
    <row r="2913" spans="1:10" ht="15.75">
      <c r="A2913" s="53">
        <f t="shared" si="91"/>
        <v>2909</v>
      </c>
      <c r="B2913" s="144" t="s">
        <v>202</v>
      </c>
      <c r="C2913" s="145" t="s">
        <v>5848</v>
      </c>
      <c r="D2913" s="121" t="s">
        <v>5849</v>
      </c>
      <c r="E2913" s="142" t="s">
        <v>211</v>
      </c>
      <c r="F2913" s="121"/>
      <c r="G2913" s="142">
        <v>1</v>
      </c>
      <c r="H2913" s="180">
        <v>4.1920000000000002</v>
      </c>
      <c r="I2913" s="191">
        <v>0.25</v>
      </c>
      <c r="J2913" s="187">
        <f t="shared" si="90"/>
        <v>3.1440000000000001</v>
      </c>
    </row>
    <row r="2914" spans="1:10" ht="15.75">
      <c r="A2914" s="53">
        <f t="shared" si="91"/>
        <v>2910</v>
      </c>
      <c r="B2914" s="144" t="s">
        <v>202</v>
      </c>
      <c r="C2914" s="145" t="s">
        <v>5850</v>
      </c>
      <c r="D2914" s="121" t="s">
        <v>5851</v>
      </c>
      <c r="E2914" s="142" t="s">
        <v>211</v>
      </c>
      <c r="F2914" s="121"/>
      <c r="G2914" s="142">
        <v>1</v>
      </c>
      <c r="H2914" s="180">
        <v>34.584000000000003</v>
      </c>
      <c r="I2914" s="191">
        <v>0.25</v>
      </c>
      <c r="J2914" s="187">
        <f t="shared" si="90"/>
        <v>25.938000000000002</v>
      </c>
    </row>
    <row r="2915" spans="1:10" ht="15.75">
      <c r="A2915" s="53">
        <f t="shared" si="91"/>
        <v>2911</v>
      </c>
      <c r="B2915" s="144" t="s">
        <v>202</v>
      </c>
      <c r="C2915" s="145" t="s">
        <v>5852</v>
      </c>
      <c r="D2915" s="121" t="s">
        <v>5853</v>
      </c>
      <c r="E2915" s="142" t="s">
        <v>211</v>
      </c>
      <c r="F2915" s="121"/>
      <c r="G2915" s="142">
        <v>1</v>
      </c>
      <c r="H2915" s="180">
        <v>44.016000000000005</v>
      </c>
      <c r="I2915" s="191">
        <v>0.25</v>
      </c>
      <c r="J2915" s="187">
        <f t="shared" si="90"/>
        <v>33.012</v>
      </c>
    </row>
    <row r="2916" spans="1:10" ht="15.75">
      <c r="A2916" s="53">
        <f t="shared" si="91"/>
        <v>2912</v>
      </c>
      <c r="B2916" s="144" t="s">
        <v>202</v>
      </c>
      <c r="C2916" s="145" t="s">
        <v>5854</v>
      </c>
      <c r="D2916" s="121" t="s">
        <v>5855</v>
      </c>
      <c r="E2916" s="142" t="s">
        <v>211</v>
      </c>
      <c r="F2916" s="121"/>
      <c r="G2916" s="142">
        <v>1</v>
      </c>
      <c r="H2916" s="180">
        <v>69.168000000000006</v>
      </c>
      <c r="I2916" s="191">
        <v>0.25</v>
      </c>
      <c r="J2916" s="187">
        <f t="shared" si="90"/>
        <v>51.876000000000005</v>
      </c>
    </row>
    <row r="2917" spans="1:10" ht="15.75">
      <c r="A2917" s="53">
        <f t="shared" si="91"/>
        <v>2913</v>
      </c>
      <c r="B2917" s="144" t="s">
        <v>202</v>
      </c>
      <c r="C2917" s="122" t="s">
        <v>5856</v>
      </c>
      <c r="D2917" s="121" t="s">
        <v>5857</v>
      </c>
      <c r="E2917" s="142" t="s">
        <v>211</v>
      </c>
      <c r="F2917" s="121"/>
      <c r="G2917" s="142">
        <v>1</v>
      </c>
      <c r="H2917" s="180">
        <v>7.3360000000000003</v>
      </c>
      <c r="I2917" s="191">
        <v>0.25</v>
      </c>
      <c r="J2917" s="187">
        <f t="shared" si="90"/>
        <v>5.5020000000000007</v>
      </c>
    </row>
    <row r="2918" spans="1:10" ht="15.75">
      <c r="A2918" s="53">
        <f t="shared" si="91"/>
        <v>2914</v>
      </c>
      <c r="B2918" s="144" t="s">
        <v>202</v>
      </c>
      <c r="C2918" s="145" t="s">
        <v>5858</v>
      </c>
      <c r="D2918" s="121" t="s">
        <v>5859</v>
      </c>
      <c r="E2918" s="142" t="s">
        <v>211</v>
      </c>
      <c r="F2918" s="121"/>
      <c r="G2918" s="142">
        <v>1</v>
      </c>
      <c r="H2918" s="180">
        <v>69.168000000000006</v>
      </c>
      <c r="I2918" s="191">
        <v>0.25</v>
      </c>
      <c r="J2918" s="187">
        <f t="shared" si="90"/>
        <v>51.876000000000005</v>
      </c>
    </row>
    <row r="2919" spans="1:10" ht="15.75">
      <c r="A2919" s="53">
        <f t="shared" si="91"/>
        <v>2915</v>
      </c>
      <c r="B2919" s="144" t="s">
        <v>202</v>
      </c>
      <c r="C2919" s="145" t="s">
        <v>5860</v>
      </c>
      <c r="D2919" s="121" t="s">
        <v>5861</v>
      </c>
      <c r="E2919" s="142" t="s">
        <v>211</v>
      </c>
      <c r="F2919" s="121"/>
      <c r="G2919" s="142">
        <v>1</v>
      </c>
      <c r="H2919" s="180">
        <v>26.200000000000003</v>
      </c>
      <c r="I2919" s="191">
        <v>0.25</v>
      </c>
      <c r="J2919" s="187">
        <f t="shared" si="90"/>
        <v>19.650000000000002</v>
      </c>
    </row>
    <row r="2920" spans="1:10" ht="15.75">
      <c r="A2920" s="53">
        <f t="shared" si="91"/>
        <v>2916</v>
      </c>
      <c r="B2920" s="144" t="s">
        <v>202</v>
      </c>
      <c r="C2920" s="145" t="s">
        <v>5862</v>
      </c>
      <c r="D2920" s="121" t="s">
        <v>5863</v>
      </c>
      <c r="E2920" s="142" t="s">
        <v>211</v>
      </c>
      <c r="F2920" s="121"/>
      <c r="G2920" s="142">
        <v>1</v>
      </c>
      <c r="H2920" s="180">
        <v>92.224000000000004</v>
      </c>
      <c r="I2920" s="191">
        <v>0.25</v>
      </c>
      <c r="J2920" s="187">
        <f t="shared" si="90"/>
        <v>69.168000000000006</v>
      </c>
    </row>
    <row r="2921" spans="1:10" ht="15.75">
      <c r="A2921" s="53">
        <f t="shared" si="91"/>
        <v>2917</v>
      </c>
      <c r="B2921" s="144" t="s">
        <v>202</v>
      </c>
      <c r="C2921" s="145" t="s">
        <v>5864</v>
      </c>
      <c r="D2921" s="121" t="s">
        <v>5865</v>
      </c>
      <c r="E2921" s="142" t="s">
        <v>211</v>
      </c>
      <c r="F2921" s="121"/>
      <c r="G2921" s="142">
        <v>1</v>
      </c>
      <c r="H2921" s="180">
        <v>92.224000000000004</v>
      </c>
      <c r="I2921" s="191">
        <v>0.25</v>
      </c>
      <c r="J2921" s="187">
        <f t="shared" si="90"/>
        <v>69.168000000000006</v>
      </c>
    </row>
    <row r="2922" spans="1:10" ht="15.75">
      <c r="A2922" s="53">
        <f t="shared" si="91"/>
        <v>2918</v>
      </c>
      <c r="B2922" s="144" t="s">
        <v>202</v>
      </c>
      <c r="C2922" s="122" t="s">
        <v>5866</v>
      </c>
      <c r="D2922" s="121" t="s">
        <v>5867</v>
      </c>
      <c r="E2922" s="142" t="s">
        <v>211</v>
      </c>
      <c r="F2922" s="121"/>
      <c r="G2922" s="142">
        <v>1</v>
      </c>
      <c r="H2922" s="180">
        <v>36.68</v>
      </c>
      <c r="I2922" s="191">
        <v>0.25</v>
      </c>
      <c r="J2922" s="187">
        <f t="shared" si="90"/>
        <v>27.509999999999998</v>
      </c>
    </row>
    <row r="2923" spans="1:10" ht="15.75">
      <c r="A2923" s="53">
        <f t="shared" si="91"/>
        <v>2919</v>
      </c>
      <c r="B2923" s="144" t="s">
        <v>202</v>
      </c>
      <c r="C2923" s="145" t="s">
        <v>5868</v>
      </c>
      <c r="D2923" s="121" t="s">
        <v>5869</v>
      </c>
      <c r="E2923" s="142" t="s">
        <v>211</v>
      </c>
      <c r="F2923" s="121"/>
      <c r="G2923" s="142">
        <v>1</v>
      </c>
      <c r="H2923" s="180">
        <v>10.48</v>
      </c>
      <c r="I2923" s="191">
        <v>0.25</v>
      </c>
      <c r="J2923" s="187">
        <f t="shared" si="90"/>
        <v>7.86</v>
      </c>
    </row>
    <row r="2924" spans="1:10" ht="15.75">
      <c r="A2924" s="53">
        <f t="shared" si="91"/>
        <v>2920</v>
      </c>
      <c r="B2924" s="144" t="s">
        <v>202</v>
      </c>
      <c r="C2924" s="145" t="s">
        <v>5870</v>
      </c>
      <c r="D2924" s="121" t="s">
        <v>5871</v>
      </c>
      <c r="E2924" s="142" t="s">
        <v>211</v>
      </c>
      <c r="F2924" s="121"/>
      <c r="G2924" s="142">
        <v>1</v>
      </c>
      <c r="H2924" s="180">
        <v>10.48</v>
      </c>
      <c r="I2924" s="191">
        <v>0.25</v>
      </c>
      <c r="J2924" s="187">
        <f t="shared" si="90"/>
        <v>7.86</v>
      </c>
    </row>
    <row r="2925" spans="1:10" ht="15.75">
      <c r="A2925" s="53">
        <f t="shared" si="91"/>
        <v>2921</v>
      </c>
      <c r="B2925" s="144" t="s">
        <v>202</v>
      </c>
      <c r="C2925" s="145" t="s">
        <v>5872</v>
      </c>
      <c r="D2925" s="121" t="s">
        <v>5873</v>
      </c>
      <c r="E2925" s="142" t="s">
        <v>211</v>
      </c>
      <c r="F2925" s="121"/>
      <c r="G2925" s="142">
        <v>1</v>
      </c>
      <c r="H2925" s="180">
        <v>20.96</v>
      </c>
      <c r="I2925" s="191">
        <v>0.25</v>
      </c>
      <c r="J2925" s="187">
        <f t="shared" si="90"/>
        <v>15.72</v>
      </c>
    </row>
    <row r="2926" spans="1:10" ht="15.75">
      <c r="A2926" s="53">
        <f t="shared" si="91"/>
        <v>2922</v>
      </c>
      <c r="B2926" s="144" t="s">
        <v>202</v>
      </c>
      <c r="C2926" s="145" t="s">
        <v>5874</v>
      </c>
      <c r="D2926" s="121" t="s">
        <v>5875</v>
      </c>
      <c r="E2926" s="142" t="s">
        <v>211</v>
      </c>
      <c r="F2926" s="121"/>
      <c r="G2926" s="142">
        <v>1</v>
      </c>
      <c r="H2926" s="180">
        <v>20.96</v>
      </c>
      <c r="I2926" s="191">
        <v>0.25</v>
      </c>
      <c r="J2926" s="187">
        <f t="shared" si="90"/>
        <v>15.72</v>
      </c>
    </row>
    <row r="2927" spans="1:10" ht="15.75">
      <c r="A2927" s="53">
        <f t="shared" si="91"/>
        <v>2923</v>
      </c>
      <c r="B2927" s="144" t="s">
        <v>202</v>
      </c>
      <c r="C2927" s="145" t="s">
        <v>5876</v>
      </c>
      <c r="D2927" s="121" t="s">
        <v>5877</v>
      </c>
      <c r="E2927" s="142" t="s">
        <v>211</v>
      </c>
      <c r="F2927" s="121"/>
      <c r="G2927" s="142">
        <v>1</v>
      </c>
      <c r="H2927" s="180">
        <v>46.112000000000002</v>
      </c>
      <c r="I2927" s="191">
        <v>0.25</v>
      </c>
      <c r="J2927" s="187">
        <f t="shared" si="90"/>
        <v>34.584000000000003</v>
      </c>
    </row>
    <row r="2928" spans="1:10" ht="15.75">
      <c r="A2928" s="53">
        <f t="shared" si="91"/>
        <v>2924</v>
      </c>
      <c r="B2928" s="144" t="s">
        <v>202</v>
      </c>
      <c r="C2928" s="145" t="s">
        <v>5878</v>
      </c>
      <c r="D2928" s="121" t="s">
        <v>5879</v>
      </c>
      <c r="E2928" s="142" t="s">
        <v>211</v>
      </c>
      <c r="F2928" s="121"/>
      <c r="G2928" s="142">
        <v>1</v>
      </c>
      <c r="H2928" s="180">
        <v>46.112000000000002</v>
      </c>
      <c r="I2928" s="191">
        <v>0.25</v>
      </c>
      <c r="J2928" s="187">
        <f t="shared" si="90"/>
        <v>34.584000000000003</v>
      </c>
    </row>
    <row r="2929" spans="1:10" ht="15.75">
      <c r="A2929" s="53">
        <f t="shared" si="91"/>
        <v>2925</v>
      </c>
      <c r="B2929" s="144" t="s">
        <v>202</v>
      </c>
      <c r="C2929" s="145" t="s">
        <v>5880</v>
      </c>
      <c r="D2929" s="121" t="s">
        <v>5881</v>
      </c>
      <c r="E2929" s="142" t="s">
        <v>211</v>
      </c>
      <c r="F2929" s="121"/>
      <c r="G2929" s="142">
        <v>1</v>
      </c>
      <c r="H2929" s="180">
        <v>2.0960000000000001</v>
      </c>
      <c r="I2929" s="191">
        <v>0.25</v>
      </c>
      <c r="J2929" s="187">
        <f t="shared" si="90"/>
        <v>1.5720000000000001</v>
      </c>
    </row>
    <row r="2930" spans="1:10" ht="15.75">
      <c r="A2930" s="53">
        <f t="shared" si="91"/>
        <v>2926</v>
      </c>
      <c r="B2930" s="144" t="s">
        <v>202</v>
      </c>
      <c r="C2930" s="145" t="s">
        <v>5882</v>
      </c>
      <c r="D2930" s="121" t="s">
        <v>5883</v>
      </c>
      <c r="E2930" s="142" t="s">
        <v>211</v>
      </c>
      <c r="F2930" s="121"/>
      <c r="G2930" s="142">
        <v>1</v>
      </c>
      <c r="H2930" s="180">
        <v>68.2</v>
      </c>
      <c r="I2930" s="191">
        <v>0.25</v>
      </c>
      <c r="J2930" s="187">
        <f t="shared" si="90"/>
        <v>51.150000000000006</v>
      </c>
    </row>
    <row r="2931" spans="1:10" ht="15.75">
      <c r="A2931" s="53">
        <f t="shared" si="91"/>
        <v>2927</v>
      </c>
      <c r="B2931" s="144" t="s">
        <v>202</v>
      </c>
      <c r="C2931" s="145" t="s">
        <v>5884</v>
      </c>
      <c r="D2931" s="121" t="s">
        <v>5885</v>
      </c>
      <c r="E2931" s="142" t="s">
        <v>211</v>
      </c>
      <c r="F2931" s="121"/>
      <c r="G2931" s="142">
        <v>1</v>
      </c>
      <c r="H2931" s="180">
        <v>34.584000000000003</v>
      </c>
      <c r="I2931" s="191">
        <v>0.25</v>
      </c>
      <c r="J2931" s="187">
        <f t="shared" si="90"/>
        <v>25.938000000000002</v>
      </c>
    </row>
    <row r="2932" spans="1:10" ht="15.75">
      <c r="A2932" s="53">
        <f t="shared" si="91"/>
        <v>2928</v>
      </c>
      <c r="B2932" s="144" t="s">
        <v>202</v>
      </c>
      <c r="C2932" s="145" t="s">
        <v>5886</v>
      </c>
      <c r="D2932" s="121" t="s">
        <v>5887</v>
      </c>
      <c r="E2932" s="142" t="s">
        <v>211</v>
      </c>
      <c r="F2932" s="121"/>
      <c r="G2932" s="142">
        <v>1</v>
      </c>
      <c r="H2932" s="180">
        <v>125.76</v>
      </c>
      <c r="I2932" s="191">
        <v>0.25</v>
      </c>
      <c r="J2932" s="187">
        <f t="shared" si="90"/>
        <v>94.320000000000007</v>
      </c>
    </row>
    <row r="2933" spans="1:10" ht="15.75">
      <c r="A2933" s="53">
        <f t="shared" si="91"/>
        <v>2929</v>
      </c>
      <c r="B2933" s="144" t="s">
        <v>202</v>
      </c>
      <c r="C2933" s="145" t="s">
        <v>5888</v>
      </c>
      <c r="D2933" s="121" t="s">
        <v>5889</v>
      </c>
      <c r="E2933" s="142" t="s">
        <v>211</v>
      </c>
      <c r="F2933" s="121"/>
      <c r="G2933" s="142">
        <v>1</v>
      </c>
      <c r="H2933" s="180">
        <v>125.76</v>
      </c>
      <c r="I2933" s="191">
        <v>0.25</v>
      </c>
      <c r="J2933" s="187">
        <f t="shared" si="90"/>
        <v>94.320000000000007</v>
      </c>
    </row>
    <row r="2934" spans="1:10" ht="15.75">
      <c r="A2934" s="53">
        <f t="shared" si="91"/>
        <v>2930</v>
      </c>
      <c r="B2934" s="144" t="s">
        <v>202</v>
      </c>
      <c r="C2934" s="122" t="s">
        <v>5890</v>
      </c>
      <c r="D2934" s="121" t="s">
        <v>5891</v>
      </c>
      <c r="E2934" s="142" t="s">
        <v>211</v>
      </c>
      <c r="F2934" s="121"/>
      <c r="G2934" s="142">
        <v>1</v>
      </c>
      <c r="H2934" s="180">
        <v>184.44800000000001</v>
      </c>
      <c r="I2934" s="191">
        <v>0.25</v>
      </c>
      <c r="J2934" s="187">
        <f t="shared" si="90"/>
        <v>138.33600000000001</v>
      </c>
    </row>
    <row r="2935" spans="1:10" ht="15.75">
      <c r="A2935" s="53">
        <f t="shared" si="91"/>
        <v>2931</v>
      </c>
      <c r="B2935" s="144" t="s">
        <v>202</v>
      </c>
      <c r="C2935" s="122" t="s">
        <v>5892</v>
      </c>
      <c r="D2935" s="121" t="s">
        <v>5893</v>
      </c>
      <c r="E2935" s="142" t="s">
        <v>211</v>
      </c>
      <c r="F2935" s="121"/>
      <c r="G2935" s="142">
        <v>1</v>
      </c>
      <c r="H2935" s="180">
        <v>230.56</v>
      </c>
      <c r="I2935" s="191">
        <v>0.25</v>
      </c>
      <c r="J2935" s="187">
        <f t="shared" ref="J2935:J2998" si="92">H2935*(1-I2935)</f>
        <v>172.92000000000002</v>
      </c>
    </row>
    <row r="2936" spans="1:10" ht="15.75">
      <c r="A2936" s="53">
        <f t="shared" si="91"/>
        <v>2932</v>
      </c>
      <c r="B2936" s="144" t="s">
        <v>202</v>
      </c>
      <c r="C2936" s="145" t="s">
        <v>5894</v>
      </c>
      <c r="D2936" s="121" t="s">
        <v>5895</v>
      </c>
      <c r="E2936" s="142" t="s">
        <v>211</v>
      </c>
      <c r="F2936" s="121"/>
      <c r="G2936" s="142">
        <v>1</v>
      </c>
      <c r="H2936" s="180">
        <v>288.2</v>
      </c>
      <c r="I2936" s="191">
        <v>0.25</v>
      </c>
      <c r="J2936" s="187">
        <f t="shared" si="92"/>
        <v>216.14999999999998</v>
      </c>
    </row>
    <row r="2937" spans="1:10" ht="15.75">
      <c r="A2937" s="53">
        <f t="shared" si="91"/>
        <v>2933</v>
      </c>
      <c r="B2937" s="144" t="s">
        <v>202</v>
      </c>
      <c r="C2937" s="145" t="s">
        <v>5896</v>
      </c>
      <c r="D2937" s="121" t="s">
        <v>5897</v>
      </c>
      <c r="E2937" s="142" t="s">
        <v>211</v>
      </c>
      <c r="F2937" s="121"/>
      <c r="G2937" s="142">
        <v>1</v>
      </c>
      <c r="H2937" s="180">
        <v>345.84000000000003</v>
      </c>
      <c r="I2937" s="191">
        <v>0.25</v>
      </c>
      <c r="J2937" s="187">
        <f t="shared" si="92"/>
        <v>259.38</v>
      </c>
    </row>
    <row r="2938" spans="1:10" ht="15.75">
      <c r="A2938" s="53">
        <f t="shared" si="91"/>
        <v>2934</v>
      </c>
      <c r="B2938" s="144" t="s">
        <v>202</v>
      </c>
      <c r="C2938" s="145" t="s">
        <v>5898</v>
      </c>
      <c r="D2938" s="121" t="s">
        <v>5899</v>
      </c>
      <c r="E2938" s="142" t="s">
        <v>211</v>
      </c>
      <c r="F2938" s="121"/>
      <c r="G2938" s="142">
        <v>1</v>
      </c>
      <c r="H2938" s="180">
        <v>293.44</v>
      </c>
      <c r="I2938" s="191">
        <v>0.25</v>
      </c>
      <c r="J2938" s="187">
        <f t="shared" si="92"/>
        <v>220.07999999999998</v>
      </c>
    </row>
    <row r="2939" spans="1:10" ht="15.75">
      <c r="A2939" s="53">
        <f t="shared" si="91"/>
        <v>2935</v>
      </c>
      <c r="B2939" s="144" t="s">
        <v>202</v>
      </c>
      <c r="C2939" s="145" t="s">
        <v>5900</v>
      </c>
      <c r="D2939" s="121" t="s">
        <v>5901</v>
      </c>
      <c r="E2939" s="142" t="s">
        <v>211</v>
      </c>
      <c r="F2939" s="121"/>
      <c r="G2939" s="142">
        <v>1</v>
      </c>
      <c r="H2939" s="180">
        <v>230.56</v>
      </c>
      <c r="I2939" s="191">
        <v>0.25</v>
      </c>
      <c r="J2939" s="187">
        <f t="shared" si="92"/>
        <v>172.92000000000002</v>
      </c>
    </row>
    <row r="2940" spans="1:10" ht="15.75">
      <c r="A2940" s="53">
        <f t="shared" si="91"/>
        <v>2936</v>
      </c>
      <c r="B2940" s="144" t="s">
        <v>202</v>
      </c>
      <c r="C2940" s="145" t="s">
        <v>5902</v>
      </c>
      <c r="D2940" s="121" t="s">
        <v>5903</v>
      </c>
      <c r="E2940" s="142" t="s">
        <v>211</v>
      </c>
      <c r="F2940" s="121"/>
      <c r="G2940" s="142">
        <v>1</v>
      </c>
      <c r="H2940" s="180">
        <v>69.168000000000006</v>
      </c>
      <c r="I2940" s="191">
        <v>0.25</v>
      </c>
      <c r="J2940" s="187">
        <f t="shared" si="92"/>
        <v>51.876000000000005</v>
      </c>
    </row>
    <row r="2941" spans="1:10" ht="15.75">
      <c r="A2941" s="53">
        <f t="shared" si="91"/>
        <v>2937</v>
      </c>
      <c r="B2941" s="144" t="s">
        <v>202</v>
      </c>
      <c r="C2941" s="122" t="s">
        <v>5904</v>
      </c>
      <c r="D2941" s="121" t="s">
        <v>5905</v>
      </c>
      <c r="E2941" s="142" t="s">
        <v>211</v>
      </c>
      <c r="F2941" s="121"/>
      <c r="G2941" s="142">
        <v>1</v>
      </c>
      <c r="H2941" s="163">
        <v>341</v>
      </c>
      <c r="I2941" s="191">
        <v>0.25</v>
      </c>
      <c r="J2941" s="187">
        <f t="shared" si="92"/>
        <v>255.75</v>
      </c>
    </row>
    <row r="2942" spans="1:10" ht="15.75">
      <c r="A2942" s="53">
        <f t="shared" si="91"/>
        <v>2938</v>
      </c>
      <c r="B2942" s="144" t="s">
        <v>202</v>
      </c>
      <c r="C2942" s="122" t="s">
        <v>5906</v>
      </c>
      <c r="D2942" s="121" t="s">
        <v>5907</v>
      </c>
      <c r="E2942" s="142" t="s">
        <v>211</v>
      </c>
      <c r="F2942" s="121"/>
      <c r="G2942" s="142">
        <v>1</v>
      </c>
      <c r="H2942" s="163">
        <v>341</v>
      </c>
      <c r="I2942" s="191">
        <v>0.25</v>
      </c>
      <c r="J2942" s="187">
        <f t="shared" si="92"/>
        <v>255.75</v>
      </c>
    </row>
    <row r="2943" spans="1:10" ht="15.75">
      <c r="A2943" s="53">
        <f t="shared" si="91"/>
        <v>2939</v>
      </c>
      <c r="B2943" s="144" t="s">
        <v>202</v>
      </c>
      <c r="C2943" s="122" t="s">
        <v>5908</v>
      </c>
      <c r="D2943" s="121" t="s">
        <v>5909</v>
      </c>
      <c r="E2943" s="142" t="s">
        <v>211</v>
      </c>
      <c r="F2943" s="121"/>
      <c r="G2943" s="142">
        <v>1</v>
      </c>
      <c r="H2943" s="180">
        <v>374.00000000000006</v>
      </c>
      <c r="I2943" s="191">
        <v>0.25</v>
      </c>
      <c r="J2943" s="187">
        <f t="shared" si="92"/>
        <v>280.50000000000006</v>
      </c>
    </row>
    <row r="2944" spans="1:10" ht="15.75">
      <c r="A2944" s="53">
        <f t="shared" si="91"/>
        <v>2940</v>
      </c>
      <c r="B2944" s="144" t="s">
        <v>202</v>
      </c>
      <c r="C2944" s="122" t="s">
        <v>5910</v>
      </c>
      <c r="D2944" s="121" t="s">
        <v>5911</v>
      </c>
      <c r="E2944" s="142" t="s">
        <v>211</v>
      </c>
      <c r="F2944" s="121"/>
      <c r="G2944" s="142">
        <v>1</v>
      </c>
      <c r="H2944" s="180">
        <v>374.00000000000006</v>
      </c>
      <c r="I2944" s="191">
        <v>0.25</v>
      </c>
      <c r="J2944" s="187">
        <f t="shared" si="92"/>
        <v>280.50000000000006</v>
      </c>
    </row>
    <row r="2945" spans="1:10" ht="15.75">
      <c r="A2945" s="53">
        <f t="shared" si="91"/>
        <v>2941</v>
      </c>
      <c r="B2945" s="144" t="s">
        <v>202</v>
      </c>
      <c r="C2945" s="122" t="s">
        <v>5912</v>
      </c>
      <c r="D2945" s="121" t="s">
        <v>5913</v>
      </c>
      <c r="E2945" s="142" t="s">
        <v>211</v>
      </c>
      <c r="F2945" s="121"/>
      <c r="G2945" s="142">
        <v>1</v>
      </c>
      <c r="H2945" s="180">
        <v>605</v>
      </c>
      <c r="I2945" s="191">
        <v>0.25</v>
      </c>
      <c r="J2945" s="187">
        <f t="shared" si="92"/>
        <v>453.75</v>
      </c>
    </row>
    <row r="2946" spans="1:10" ht="15.75">
      <c r="A2946" s="53">
        <f t="shared" si="91"/>
        <v>2942</v>
      </c>
      <c r="B2946" s="144" t="s">
        <v>202</v>
      </c>
      <c r="C2946" s="122" t="s">
        <v>5914</v>
      </c>
      <c r="D2946" s="121" t="s">
        <v>5915</v>
      </c>
      <c r="E2946" s="142" t="s">
        <v>211</v>
      </c>
      <c r="F2946" s="121"/>
      <c r="G2946" s="142">
        <v>1</v>
      </c>
      <c r="H2946" s="180">
        <v>605</v>
      </c>
      <c r="I2946" s="191">
        <v>0.25</v>
      </c>
      <c r="J2946" s="187">
        <f t="shared" si="92"/>
        <v>453.75</v>
      </c>
    </row>
    <row r="2947" spans="1:10" ht="15.75">
      <c r="A2947" s="53">
        <f t="shared" si="91"/>
        <v>2943</v>
      </c>
      <c r="B2947" s="144" t="s">
        <v>202</v>
      </c>
      <c r="C2947" s="122" t="s">
        <v>5916</v>
      </c>
      <c r="D2947" s="121" t="s">
        <v>5917</v>
      </c>
      <c r="E2947" s="142" t="s">
        <v>211</v>
      </c>
      <c r="F2947" s="121"/>
      <c r="G2947" s="142">
        <v>1</v>
      </c>
      <c r="H2947" s="180">
        <v>660</v>
      </c>
      <c r="I2947" s="191">
        <v>0.25</v>
      </c>
      <c r="J2947" s="187">
        <f t="shared" si="92"/>
        <v>495</v>
      </c>
    </row>
    <row r="2948" spans="1:10" ht="15.75">
      <c r="A2948" s="53">
        <f t="shared" si="91"/>
        <v>2944</v>
      </c>
      <c r="B2948" s="144" t="s">
        <v>202</v>
      </c>
      <c r="C2948" s="122" t="s">
        <v>5918</v>
      </c>
      <c r="D2948" s="121" t="s">
        <v>5919</v>
      </c>
      <c r="E2948" s="142" t="s">
        <v>211</v>
      </c>
      <c r="F2948" s="121"/>
      <c r="G2948" s="142">
        <v>1</v>
      </c>
      <c r="H2948" s="180">
        <v>985.60000000000014</v>
      </c>
      <c r="I2948" s="191">
        <v>0.25</v>
      </c>
      <c r="J2948" s="187">
        <f t="shared" si="92"/>
        <v>739.2</v>
      </c>
    </row>
    <row r="2949" spans="1:10" ht="15.75">
      <c r="A2949" s="53">
        <f t="shared" si="91"/>
        <v>2945</v>
      </c>
      <c r="B2949" s="144" t="s">
        <v>202</v>
      </c>
      <c r="C2949" s="145" t="s">
        <v>5920</v>
      </c>
      <c r="D2949" s="121" t="s">
        <v>5921</v>
      </c>
      <c r="E2949" s="142" t="s">
        <v>211</v>
      </c>
      <c r="F2949" s="121"/>
      <c r="G2949" s="142">
        <v>1</v>
      </c>
      <c r="H2949" s="180">
        <v>121.00000000000001</v>
      </c>
      <c r="I2949" s="191">
        <v>0.25</v>
      </c>
      <c r="J2949" s="187">
        <f t="shared" si="92"/>
        <v>90.750000000000014</v>
      </c>
    </row>
    <row r="2950" spans="1:10" ht="15.75">
      <c r="A2950" s="53">
        <f t="shared" si="91"/>
        <v>2946</v>
      </c>
      <c r="B2950" s="144" t="s">
        <v>202</v>
      </c>
      <c r="C2950" s="145" t="s">
        <v>5922</v>
      </c>
      <c r="D2950" s="121" t="s">
        <v>5895</v>
      </c>
      <c r="E2950" s="142" t="s">
        <v>211</v>
      </c>
      <c r="F2950" s="121"/>
      <c r="G2950" s="142">
        <v>1</v>
      </c>
      <c r="H2950" s="180">
        <v>41.800000000000004</v>
      </c>
      <c r="I2950" s="191">
        <v>0.25</v>
      </c>
      <c r="J2950" s="187">
        <f t="shared" si="92"/>
        <v>31.35</v>
      </c>
    </row>
    <row r="2951" spans="1:10" ht="15.75">
      <c r="A2951" s="53">
        <f t="shared" ref="A2951:A3014" si="93">A2950+1</f>
        <v>2947</v>
      </c>
      <c r="B2951" s="144" t="s">
        <v>202</v>
      </c>
      <c r="C2951" s="145" t="s">
        <v>5923</v>
      </c>
      <c r="D2951" s="121" t="s">
        <v>5924</v>
      </c>
      <c r="E2951" s="142" t="s">
        <v>211</v>
      </c>
      <c r="F2951" s="121"/>
      <c r="G2951" s="142">
        <v>1</v>
      </c>
      <c r="H2951" s="180">
        <v>302.5</v>
      </c>
      <c r="I2951" s="191">
        <v>0.25</v>
      </c>
      <c r="J2951" s="187">
        <f t="shared" si="92"/>
        <v>226.875</v>
      </c>
    </row>
    <row r="2952" spans="1:10" ht="15.75">
      <c r="A2952" s="53">
        <f t="shared" si="93"/>
        <v>2948</v>
      </c>
      <c r="B2952" s="144" t="s">
        <v>202</v>
      </c>
      <c r="C2952" s="145" t="s">
        <v>5925</v>
      </c>
      <c r="D2952" s="121" t="s">
        <v>5926</v>
      </c>
      <c r="E2952" s="142" t="s">
        <v>211</v>
      </c>
      <c r="F2952" s="121"/>
      <c r="G2952" s="142">
        <v>1</v>
      </c>
      <c r="H2952" s="180">
        <v>302.5</v>
      </c>
      <c r="I2952" s="191">
        <v>0.25</v>
      </c>
      <c r="J2952" s="187">
        <f t="shared" si="92"/>
        <v>226.875</v>
      </c>
    </row>
    <row r="2953" spans="1:10" ht="15.75">
      <c r="A2953" s="53">
        <f t="shared" si="93"/>
        <v>2949</v>
      </c>
      <c r="B2953" s="144" t="s">
        <v>202</v>
      </c>
      <c r="C2953" s="145" t="s">
        <v>5927</v>
      </c>
      <c r="D2953" s="142" t="s">
        <v>5928</v>
      </c>
      <c r="E2953" s="142" t="s">
        <v>211</v>
      </c>
      <c r="F2953" s="142"/>
      <c r="G2953" s="142">
        <v>1</v>
      </c>
      <c r="H2953" s="180">
        <v>13178.880000000001</v>
      </c>
      <c r="I2953" s="191">
        <v>0.25</v>
      </c>
      <c r="J2953" s="187">
        <f t="shared" si="92"/>
        <v>9884.16</v>
      </c>
    </row>
    <row r="2954" spans="1:10" ht="15.75">
      <c r="A2954" s="53">
        <f t="shared" si="93"/>
        <v>2950</v>
      </c>
      <c r="B2954" s="144" t="s">
        <v>202</v>
      </c>
      <c r="C2954" s="145" t="s">
        <v>5929</v>
      </c>
      <c r="D2954" s="142" t="s">
        <v>5930</v>
      </c>
      <c r="E2954" s="142" t="s">
        <v>211</v>
      </c>
      <c r="F2954" s="142"/>
      <c r="G2954" s="142">
        <v>1</v>
      </c>
      <c r="H2954" s="180">
        <v>18360.32</v>
      </c>
      <c r="I2954" s="191">
        <v>0.25</v>
      </c>
      <c r="J2954" s="187">
        <f t="shared" si="92"/>
        <v>13770.24</v>
      </c>
    </row>
    <row r="2955" spans="1:10" ht="15.75">
      <c r="A2955" s="53">
        <f t="shared" si="93"/>
        <v>2951</v>
      </c>
      <c r="B2955" s="144" t="s">
        <v>202</v>
      </c>
      <c r="C2955" s="145" t="s">
        <v>5931</v>
      </c>
      <c r="D2955" s="142" t="s">
        <v>5928</v>
      </c>
      <c r="E2955" s="142" t="s">
        <v>211</v>
      </c>
      <c r="F2955" s="142"/>
      <c r="G2955" s="142">
        <v>1</v>
      </c>
      <c r="H2955" s="180">
        <v>13742.08</v>
      </c>
      <c r="I2955" s="191">
        <v>0.25</v>
      </c>
      <c r="J2955" s="187">
        <f t="shared" si="92"/>
        <v>10306.56</v>
      </c>
    </row>
    <row r="2956" spans="1:10" ht="15.75">
      <c r="A2956" s="53">
        <f t="shared" si="93"/>
        <v>2952</v>
      </c>
      <c r="B2956" s="144" t="s">
        <v>202</v>
      </c>
      <c r="C2956" s="145" t="s">
        <v>5932</v>
      </c>
      <c r="D2956" s="142" t="s">
        <v>5930</v>
      </c>
      <c r="E2956" s="142" t="s">
        <v>211</v>
      </c>
      <c r="F2956" s="142"/>
      <c r="G2956" s="142">
        <v>1</v>
      </c>
      <c r="H2956" s="180">
        <v>19036.16</v>
      </c>
      <c r="I2956" s="191">
        <v>0.25</v>
      </c>
      <c r="J2956" s="187">
        <f t="shared" si="92"/>
        <v>14277.119999999999</v>
      </c>
    </row>
    <row r="2957" spans="1:10" ht="15.75">
      <c r="A2957" s="53">
        <f t="shared" si="93"/>
        <v>2953</v>
      </c>
      <c r="B2957" s="144" t="s">
        <v>202</v>
      </c>
      <c r="C2957" s="145" t="s">
        <v>5933</v>
      </c>
      <c r="D2957" s="142" t="s">
        <v>5934</v>
      </c>
      <c r="E2957" s="142" t="s">
        <v>211</v>
      </c>
      <c r="F2957" s="142"/>
      <c r="G2957" s="142">
        <v>1</v>
      </c>
      <c r="H2957" s="180">
        <v>1703.9360000000001</v>
      </c>
      <c r="I2957" s="191">
        <v>0.25</v>
      </c>
      <c r="J2957" s="187">
        <f t="shared" si="92"/>
        <v>1277.9520000000002</v>
      </c>
    </row>
    <row r="2958" spans="1:10" ht="15.75">
      <c r="A2958" s="53">
        <f t="shared" si="93"/>
        <v>2954</v>
      </c>
      <c r="B2958" s="144" t="s">
        <v>202</v>
      </c>
      <c r="C2958" s="145" t="s">
        <v>5935</v>
      </c>
      <c r="D2958" s="142" t="s">
        <v>5936</v>
      </c>
      <c r="E2958" s="142" t="s">
        <v>211</v>
      </c>
      <c r="F2958" s="142"/>
      <c r="G2958" s="142">
        <v>1</v>
      </c>
      <c r="H2958" s="180">
        <v>224.256</v>
      </c>
      <c r="I2958" s="191">
        <v>0.25</v>
      </c>
      <c r="J2958" s="187">
        <f t="shared" si="92"/>
        <v>168.19200000000001</v>
      </c>
    </row>
    <row r="2959" spans="1:10" ht="15.75">
      <c r="A2959" s="53">
        <f t="shared" si="93"/>
        <v>2955</v>
      </c>
      <c r="B2959" s="144" t="s">
        <v>202</v>
      </c>
      <c r="C2959" s="145" t="s">
        <v>5937</v>
      </c>
      <c r="D2959" s="142" t="s">
        <v>5938</v>
      </c>
      <c r="E2959" s="142" t="s">
        <v>211</v>
      </c>
      <c r="F2959" s="142"/>
      <c r="G2959" s="142">
        <v>1</v>
      </c>
      <c r="H2959" s="180">
        <v>224.256</v>
      </c>
      <c r="I2959" s="191">
        <v>0.25</v>
      </c>
      <c r="J2959" s="187">
        <f t="shared" si="92"/>
        <v>168.19200000000001</v>
      </c>
    </row>
    <row r="2960" spans="1:10" ht="15.75">
      <c r="A2960" s="53">
        <f t="shared" si="93"/>
        <v>2956</v>
      </c>
      <c r="B2960" s="144" t="s">
        <v>202</v>
      </c>
      <c r="C2960" s="145" t="s">
        <v>5939</v>
      </c>
      <c r="D2960" s="142" t="s">
        <v>5940</v>
      </c>
      <c r="E2960" s="142" t="s">
        <v>211</v>
      </c>
      <c r="F2960" s="142"/>
      <c r="G2960" s="142">
        <v>1</v>
      </c>
      <c r="H2960" s="180">
        <v>3.0720000000000001</v>
      </c>
      <c r="I2960" s="191">
        <v>0.25</v>
      </c>
      <c r="J2960" s="187">
        <f t="shared" si="92"/>
        <v>2.3040000000000003</v>
      </c>
    </row>
    <row r="2961" spans="1:10" ht="15.75">
      <c r="A2961" s="53">
        <f t="shared" si="93"/>
        <v>2957</v>
      </c>
      <c r="B2961" s="144" t="s">
        <v>202</v>
      </c>
      <c r="C2961" s="145" t="s">
        <v>5941</v>
      </c>
      <c r="D2961" s="142" t="s">
        <v>5942</v>
      </c>
      <c r="E2961" s="142" t="s">
        <v>211</v>
      </c>
      <c r="F2961" s="142"/>
      <c r="G2961" s="142">
        <v>1</v>
      </c>
      <c r="H2961" s="180">
        <v>253.952</v>
      </c>
      <c r="I2961" s="191">
        <v>0.25</v>
      </c>
      <c r="J2961" s="187">
        <f t="shared" si="92"/>
        <v>190.464</v>
      </c>
    </row>
    <row r="2962" spans="1:10" ht="15.75">
      <c r="A2962" s="53">
        <f t="shared" si="93"/>
        <v>2958</v>
      </c>
      <c r="B2962" s="144" t="s">
        <v>202</v>
      </c>
      <c r="C2962" s="145" t="s">
        <v>5943</v>
      </c>
      <c r="D2962" s="142" t="s">
        <v>5725</v>
      </c>
      <c r="E2962" s="142" t="s">
        <v>211</v>
      </c>
      <c r="F2962" s="142"/>
      <c r="G2962" s="142">
        <v>1</v>
      </c>
      <c r="H2962" s="180">
        <v>68</v>
      </c>
      <c r="I2962" s="191">
        <v>0.25</v>
      </c>
      <c r="J2962" s="187">
        <f t="shared" si="92"/>
        <v>51</v>
      </c>
    </row>
    <row r="2963" spans="1:10" ht="15.75">
      <c r="A2963" s="53">
        <f t="shared" si="93"/>
        <v>2959</v>
      </c>
      <c r="B2963" s="144" t="s">
        <v>202</v>
      </c>
      <c r="C2963" s="145" t="s">
        <v>5944</v>
      </c>
      <c r="D2963" s="142" t="s">
        <v>5729</v>
      </c>
      <c r="E2963" s="142" t="s">
        <v>211</v>
      </c>
      <c r="F2963" s="142"/>
      <c r="G2963" s="142">
        <v>1</v>
      </c>
      <c r="H2963" s="180">
        <v>60</v>
      </c>
      <c r="I2963" s="191">
        <v>0.25</v>
      </c>
      <c r="J2963" s="187">
        <f t="shared" si="92"/>
        <v>45</v>
      </c>
    </row>
    <row r="2964" spans="1:10" ht="15.75">
      <c r="A2964" s="53">
        <f t="shared" si="93"/>
        <v>2960</v>
      </c>
      <c r="B2964" s="144" t="s">
        <v>202</v>
      </c>
      <c r="C2964" s="145" t="s">
        <v>5945</v>
      </c>
      <c r="D2964" s="142" t="s">
        <v>5723</v>
      </c>
      <c r="E2964" s="142" t="s">
        <v>211</v>
      </c>
      <c r="F2964" s="142"/>
      <c r="G2964" s="142">
        <v>1</v>
      </c>
      <c r="H2964" s="180">
        <v>92</v>
      </c>
      <c r="I2964" s="191">
        <v>0.25</v>
      </c>
      <c r="J2964" s="187">
        <f t="shared" si="92"/>
        <v>69</v>
      </c>
    </row>
    <row r="2965" spans="1:10" ht="15.75">
      <c r="A2965" s="53">
        <f t="shared" si="93"/>
        <v>2961</v>
      </c>
      <c r="B2965" s="144" t="s">
        <v>202</v>
      </c>
      <c r="C2965" s="145" t="s">
        <v>5946</v>
      </c>
      <c r="D2965" s="142" t="s">
        <v>5727</v>
      </c>
      <c r="E2965" s="142" t="s">
        <v>211</v>
      </c>
      <c r="F2965" s="142"/>
      <c r="G2965" s="142">
        <v>1</v>
      </c>
      <c r="H2965" s="180">
        <v>31</v>
      </c>
      <c r="I2965" s="191">
        <v>0.25</v>
      </c>
      <c r="J2965" s="187">
        <f t="shared" si="92"/>
        <v>23.25</v>
      </c>
    </row>
    <row r="2966" spans="1:10" ht="15.75">
      <c r="A2966" s="53">
        <f t="shared" si="93"/>
        <v>2962</v>
      </c>
      <c r="B2966" s="144" t="s">
        <v>202</v>
      </c>
      <c r="C2966" s="145" t="s">
        <v>5947</v>
      </c>
      <c r="D2966" s="142" t="s">
        <v>5948</v>
      </c>
      <c r="E2966" s="142" t="s">
        <v>211</v>
      </c>
      <c r="F2966" s="142"/>
      <c r="G2966" s="142">
        <v>1</v>
      </c>
      <c r="H2966" s="180">
        <v>476</v>
      </c>
      <c r="I2966" s="191">
        <v>0.25</v>
      </c>
      <c r="J2966" s="187">
        <f t="shared" si="92"/>
        <v>357</v>
      </c>
    </row>
    <row r="2967" spans="1:10" ht="15.75">
      <c r="A2967" s="53">
        <f t="shared" si="93"/>
        <v>2963</v>
      </c>
      <c r="B2967" s="144" t="s">
        <v>202</v>
      </c>
      <c r="C2967" s="145" t="s">
        <v>5949</v>
      </c>
      <c r="D2967" s="142" t="s">
        <v>5950</v>
      </c>
      <c r="E2967" s="142" t="s">
        <v>211</v>
      </c>
      <c r="F2967" s="142"/>
      <c r="G2967" s="142">
        <v>1</v>
      </c>
      <c r="H2967" s="180">
        <v>304.12799999999999</v>
      </c>
      <c r="I2967" s="191">
        <v>0.25</v>
      </c>
      <c r="J2967" s="187">
        <f t="shared" si="92"/>
        <v>228.096</v>
      </c>
    </row>
    <row r="2968" spans="1:10" ht="15.75">
      <c r="A2968" s="53">
        <f t="shared" si="93"/>
        <v>2964</v>
      </c>
      <c r="B2968" s="144" t="s">
        <v>202</v>
      </c>
      <c r="C2968" s="145" t="s">
        <v>5951</v>
      </c>
      <c r="D2968" s="142" t="s">
        <v>5952</v>
      </c>
      <c r="E2968" s="142" t="s">
        <v>211</v>
      </c>
      <c r="F2968" s="142"/>
      <c r="G2968" s="142">
        <v>1</v>
      </c>
      <c r="H2968" s="180">
        <v>1460.2239999999999</v>
      </c>
      <c r="I2968" s="191">
        <v>0.25</v>
      </c>
      <c r="J2968" s="187">
        <f t="shared" si="92"/>
        <v>1095.1679999999999</v>
      </c>
    </row>
    <row r="2969" spans="1:10" ht="15.75">
      <c r="A2969" s="53">
        <f t="shared" si="93"/>
        <v>2965</v>
      </c>
      <c r="B2969" s="144" t="s">
        <v>202</v>
      </c>
      <c r="C2969" s="145" t="s">
        <v>5953</v>
      </c>
      <c r="D2969" s="142" t="s">
        <v>5954</v>
      </c>
      <c r="E2969" s="142" t="s">
        <v>211</v>
      </c>
      <c r="F2969" s="142"/>
      <c r="G2969" s="142">
        <v>1</v>
      </c>
      <c r="H2969" s="180">
        <v>568.32000000000005</v>
      </c>
      <c r="I2969" s="191">
        <v>0.25</v>
      </c>
      <c r="J2969" s="187">
        <f t="shared" si="92"/>
        <v>426.24</v>
      </c>
    </row>
    <row r="2970" spans="1:10" ht="15.75">
      <c r="A2970" s="53">
        <f t="shared" si="93"/>
        <v>2966</v>
      </c>
      <c r="B2970" s="144" t="s">
        <v>202</v>
      </c>
      <c r="C2970" s="145" t="s">
        <v>5955</v>
      </c>
      <c r="D2970" s="142" t="s">
        <v>5956</v>
      </c>
      <c r="E2970" s="142" t="s">
        <v>211</v>
      </c>
      <c r="F2970" s="142"/>
      <c r="G2970" s="142">
        <v>1</v>
      </c>
      <c r="H2970" s="180">
        <v>39.936</v>
      </c>
      <c r="I2970" s="191">
        <v>0.25</v>
      </c>
      <c r="J2970" s="187">
        <f t="shared" si="92"/>
        <v>29.951999999999998</v>
      </c>
    </row>
    <row r="2971" spans="1:10" ht="15.75">
      <c r="A2971" s="53">
        <f t="shared" si="93"/>
        <v>2967</v>
      </c>
      <c r="B2971" s="144" t="s">
        <v>202</v>
      </c>
      <c r="C2971" s="145" t="s">
        <v>5957</v>
      </c>
      <c r="D2971" s="142" t="s">
        <v>5958</v>
      </c>
      <c r="E2971" s="142" t="s">
        <v>211</v>
      </c>
      <c r="F2971" s="142"/>
      <c r="G2971" s="142">
        <v>1</v>
      </c>
      <c r="H2971" s="180">
        <v>29.696000000000002</v>
      </c>
      <c r="I2971" s="191">
        <v>0.25</v>
      </c>
      <c r="J2971" s="187">
        <f t="shared" si="92"/>
        <v>22.272000000000002</v>
      </c>
    </row>
    <row r="2972" spans="1:10" ht="15.75">
      <c r="A2972" s="53">
        <f t="shared" si="93"/>
        <v>2968</v>
      </c>
      <c r="B2972" s="144" t="s">
        <v>202</v>
      </c>
      <c r="C2972" s="145" t="s">
        <v>5959</v>
      </c>
      <c r="D2972" s="142" t="s">
        <v>5960</v>
      </c>
      <c r="E2972" s="142" t="s">
        <v>211</v>
      </c>
      <c r="F2972" s="142"/>
      <c r="G2972" s="142">
        <v>1</v>
      </c>
      <c r="H2972" s="180">
        <v>15.36</v>
      </c>
      <c r="I2972" s="191">
        <v>0.25</v>
      </c>
      <c r="J2972" s="187">
        <f t="shared" si="92"/>
        <v>11.52</v>
      </c>
    </row>
    <row r="2973" spans="1:10" ht="15.75">
      <c r="A2973" s="53">
        <f t="shared" si="93"/>
        <v>2969</v>
      </c>
      <c r="B2973" s="144" t="s">
        <v>202</v>
      </c>
      <c r="C2973" s="145" t="s">
        <v>5961</v>
      </c>
      <c r="D2973" s="142" t="s">
        <v>5962</v>
      </c>
      <c r="E2973" s="142" t="s">
        <v>211</v>
      </c>
      <c r="F2973" s="142"/>
      <c r="G2973" s="142">
        <v>1</v>
      </c>
      <c r="H2973" s="180">
        <v>332.8</v>
      </c>
      <c r="I2973" s="191">
        <v>0.25</v>
      </c>
      <c r="J2973" s="187">
        <f t="shared" si="92"/>
        <v>249.60000000000002</v>
      </c>
    </row>
    <row r="2974" spans="1:10" ht="15.75">
      <c r="A2974" s="53">
        <f t="shared" si="93"/>
        <v>2970</v>
      </c>
      <c r="B2974" s="144" t="s">
        <v>202</v>
      </c>
      <c r="C2974" s="145" t="s">
        <v>5963</v>
      </c>
      <c r="D2974" s="142" t="s">
        <v>5964</v>
      </c>
      <c r="E2974" s="142" t="s">
        <v>211</v>
      </c>
      <c r="F2974" s="142"/>
      <c r="G2974" s="142">
        <v>1</v>
      </c>
      <c r="H2974" s="180">
        <v>77.823999999999998</v>
      </c>
      <c r="I2974" s="191">
        <v>0.25</v>
      </c>
      <c r="J2974" s="187">
        <f t="shared" si="92"/>
        <v>58.367999999999995</v>
      </c>
    </row>
    <row r="2975" spans="1:10" ht="15.75">
      <c r="A2975" s="53">
        <f t="shared" si="93"/>
        <v>2971</v>
      </c>
      <c r="B2975" s="144" t="s">
        <v>202</v>
      </c>
      <c r="C2975" s="145" t="s">
        <v>5965</v>
      </c>
      <c r="D2975" s="142" t="s">
        <v>5966</v>
      </c>
      <c r="E2975" s="142" t="s">
        <v>211</v>
      </c>
      <c r="F2975" s="142"/>
      <c r="G2975" s="142">
        <v>1</v>
      </c>
      <c r="H2975" s="180">
        <v>243.71200000000002</v>
      </c>
      <c r="I2975" s="191">
        <v>0.25</v>
      </c>
      <c r="J2975" s="187">
        <f t="shared" si="92"/>
        <v>182.78400000000002</v>
      </c>
    </row>
    <row r="2976" spans="1:10" ht="15.75">
      <c r="A2976" s="53">
        <f t="shared" si="93"/>
        <v>2972</v>
      </c>
      <c r="B2976" s="144" t="s">
        <v>202</v>
      </c>
      <c r="C2976" s="145" t="s">
        <v>5967</v>
      </c>
      <c r="D2976" s="142" t="s">
        <v>5968</v>
      </c>
      <c r="E2976" s="142" t="s">
        <v>211</v>
      </c>
      <c r="F2976" s="142"/>
      <c r="G2976" s="142">
        <v>1</v>
      </c>
      <c r="H2976" s="180">
        <v>29.696000000000002</v>
      </c>
      <c r="I2976" s="191">
        <v>0.25</v>
      </c>
      <c r="J2976" s="187">
        <f t="shared" si="92"/>
        <v>22.272000000000002</v>
      </c>
    </row>
    <row r="2977" spans="1:10" ht="15.75">
      <c r="A2977" s="53">
        <f t="shared" si="93"/>
        <v>2973</v>
      </c>
      <c r="B2977" s="144" t="s">
        <v>202</v>
      </c>
      <c r="C2977" s="145" t="s">
        <v>5969</v>
      </c>
      <c r="D2977" s="142" t="s">
        <v>5970</v>
      </c>
      <c r="E2977" s="142" t="s">
        <v>211</v>
      </c>
      <c r="F2977" s="142"/>
      <c r="G2977" s="142">
        <v>1</v>
      </c>
      <c r="H2977" s="180">
        <v>10.24</v>
      </c>
      <c r="I2977" s="191">
        <v>0.25</v>
      </c>
      <c r="J2977" s="187">
        <f t="shared" si="92"/>
        <v>7.68</v>
      </c>
    </row>
    <row r="2978" spans="1:10" ht="15.75">
      <c r="A2978" s="53">
        <f t="shared" si="93"/>
        <v>2974</v>
      </c>
      <c r="B2978" s="144" t="s">
        <v>202</v>
      </c>
      <c r="C2978" s="145" t="s">
        <v>5971</v>
      </c>
      <c r="D2978" s="142" t="s">
        <v>5972</v>
      </c>
      <c r="E2978" s="142" t="s">
        <v>211</v>
      </c>
      <c r="F2978" s="142"/>
      <c r="G2978" s="142">
        <v>1</v>
      </c>
      <c r="H2978" s="180">
        <v>881.66399999999999</v>
      </c>
      <c r="I2978" s="191">
        <v>0.25</v>
      </c>
      <c r="J2978" s="187">
        <f t="shared" si="92"/>
        <v>661.24800000000005</v>
      </c>
    </row>
    <row r="2979" spans="1:10" ht="15.75">
      <c r="A2979" s="53">
        <f t="shared" si="93"/>
        <v>2975</v>
      </c>
      <c r="B2979" s="144" t="s">
        <v>202</v>
      </c>
      <c r="C2979" s="145" t="s">
        <v>5973</v>
      </c>
      <c r="D2979" s="142" t="s">
        <v>5974</v>
      </c>
      <c r="E2979" s="142" t="s">
        <v>211</v>
      </c>
      <c r="F2979" s="142"/>
      <c r="G2979" s="142">
        <v>1</v>
      </c>
      <c r="H2979" s="180">
        <v>66.56</v>
      </c>
      <c r="I2979" s="191">
        <v>0.25</v>
      </c>
      <c r="J2979" s="187">
        <f t="shared" si="92"/>
        <v>49.92</v>
      </c>
    </row>
    <row r="2980" spans="1:10" ht="15.75">
      <c r="A2980" s="53">
        <f t="shared" si="93"/>
        <v>2976</v>
      </c>
      <c r="B2980" s="144" t="s">
        <v>202</v>
      </c>
      <c r="C2980" s="145" t="s">
        <v>5975</v>
      </c>
      <c r="D2980" s="142" t="s">
        <v>5976</v>
      </c>
      <c r="E2980" s="142" t="s">
        <v>211</v>
      </c>
      <c r="F2980" s="142"/>
      <c r="G2980" s="142">
        <v>1</v>
      </c>
      <c r="H2980" s="180">
        <v>25.6</v>
      </c>
      <c r="I2980" s="191">
        <v>0.25</v>
      </c>
      <c r="J2980" s="187">
        <f t="shared" si="92"/>
        <v>19.200000000000003</v>
      </c>
    </row>
    <row r="2981" spans="1:10" ht="15.75">
      <c r="A2981" s="53">
        <f t="shared" si="93"/>
        <v>2977</v>
      </c>
      <c r="B2981" s="144" t="s">
        <v>202</v>
      </c>
      <c r="C2981" s="145" t="s">
        <v>5977</v>
      </c>
      <c r="D2981" s="142" t="s">
        <v>5978</v>
      </c>
      <c r="E2981" s="142" t="s">
        <v>211</v>
      </c>
      <c r="F2981" s="142"/>
      <c r="G2981" s="142">
        <v>1</v>
      </c>
      <c r="H2981" s="180">
        <v>13.312000000000001</v>
      </c>
      <c r="I2981" s="191">
        <v>0.25</v>
      </c>
      <c r="J2981" s="187">
        <f t="shared" si="92"/>
        <v>9.9840000000000018</v>
      </c>
    </row>
    <row r="2982" spans="1:10" ht="15.75">
      <c r="A2982" s="53">
        <f t="shared" si="93"/>
        <v>2978</v>
      </c>
      <c r="B2982" s="144" t="s">
        <v>202</v>
      </c>
      <c r="C2982" s="145" t="s">
        <v>5979</v>
      </c>
      <c r="D2982" s="142" t="s">
        <v>5980</v>
      </c>
      <c r="E2982" s="142" t="s">
        <v>211</v>
      </c>
      <c r="F2982" s="142"/>
      <c r="G2982" s="142">
        <v>1</v>
      </c>
      <c r="H2982" s="180">
        <v>39.936</v>
      </c>
      <c r="I2982" s="191">
        <v>0.25</v>
      </c>
      <c r="J2982" s="187">
        <f t="shared" si="92"/>
        <v>29.951999999999998</v>
      </c>
    </row>
    <row r="2983" spans="1:10" ht="15.75">
      <c r="A2983" s="53">
        <f t="shared" si="93"/>
        <v>2979</v>
      </c>
      <c r="B2983" s="144" t="s">
        <v>202</v>
      </c>
      <c r="C2983" s="145" t="s">
        <v>5981</v>
      </c>
      <c r="D2983" s="142" t="s">
        <v>5982</v>
      </c>
      <c r="E2983" s="142" t="s">
        <v>211</v>
      </c>
      <c r="F2983" s="142"/>
      <c r="G2983" s="142">
        <v>1</v>
      </c>
      <c r="H2983" s="180">
        <v>29.696000000000002</v>
      </c>
      <c r="I2983" s="191">
        <v>0.25</v>
      </c>
      <c r="J2983" s="187">
        <f t="shared" si="92"/>
        <v>22.272000000000002</v>
      </c>
    </row>
    <row r="2984" spans="1:10" ht="15.75">
      <c r="A2984" s="53">
        <f t="shared" si="93"/>
        <v>2980</v>
      </c>
      <c r="B2984" s="144" t="s">
        <v>202</v>
      </c>
      <c r="C2984" s="145" t="s">
        <v>5983</v>
      </c>
      <c r="D2984" s="142" t="s">
        <v>5984</v>
      </c>
      <c r="E2984" s="142" t="s">
        <v>211</v>
      </c>
      <c r="F2984" s="142"/>
      <c r="G2984" s="142">
        <v>1</v>
      </c>
      <c r="H2984" s="180">
        <v>25.6</v>
      </c>
      <c r="I2984" s="191">
        <v>0.25</v>
      </c>
      <c r="J2984" s="187">
        <f t="shared" si="92"/>
        <v>19.200000000000003</v>
      </c>
    </row>
    <row r="2985" spans="1:10" ht="15.75">
      <c r="A2985" s="53">
        <f t="shared" si="93"/>
        <v>2981</v>
      </c>
      <c r="B2985" s="144" t="s">
        <v>202</v>
      </c>
      <c r="C2985" s="145" t="s">
        <v>5985</v>
      </c>
      <c r="D2985" s="142" t="s">
        <v>5986</v>
      </c>
      <c r="E2985" s="142" t="s">
        <v>211</v>
      </c>
      <c r="F2985" s="142"/>
      <c r="G2985" s="142">
        <v>1</v>
      </c>
      <c r="H2985" s="180">
        <v>30.72</v>
      </c>
      <c r="I2985" s="191">
        <v>0.25</v>
      </c>
      <c r="J2985" s="187">
        <f t="shared" si="92"/>
        <v>23.04</v>
      </c>
    </row>
    <row r="2986" spans="1:10" ht="15.75">
      <c r="A2986" s="53">
        <f t="shared" si="93"/>
        <v>2982</v>
      </c>
      <c r="B2986" s="144" t="s">
        <v>202</v>
      </c>
      <c r="C2986" s="145" t="s">
        <v>5987</v>
      </c>
      <c r="D2986" s="142" t="s">
        <v>5988</v>
      </c>
      <c r="E2986" s="142" t="s">
        <v>211</v>
      </c>
      <c r="F2986" s="142"/>
      <c r="G2986" s="142">
        <v>1</v>
      </c>
      <c r="H2986" s="180">
        <v>128</v>
      </c>
      <c r="I2986" s="191">
        <v>0.25</v>
      </c>
      <c r="J2986" s="187">
        <f t="shared" si="92"/>
        <v>96</v>
      </c>
    </row>
    <row r="2987" spans="1:10" ht="15.75">
      <c r="A2987" s="53">
        <f t="shared" si="93"/>
        <v>2983</v>
      </c>
      <c r="B2987" s="144" t="s">
        <v>202</v>
      </c>
      <c r="C2987" s="145" t="s">
        <v>5989</v>
      </c>
      <c r="D2987" s="142" t="s">
        <v>5990</v>
      </c>
      <c r="E2987" s="142" t="s">
        <v>211</v>
      </c>
      <c r="F2987" s="142"/>
      <c r="G2987" s="142">
        <v>1</v>
      </c>
      <c r="H2987" s="180">
        <v>36.864000000000004</v>
      </c>
      <c r="I2987" s="191">
        <v>0.25</v>
      </c>
      <c r="J2987" s="187">
        <f t="shared" si="92"/>
        <v>27.648000000000003</v>
      </c>
    </row>
    <row r="2988" spans="1:10" ht="15.75">
      <c r="A2988" s="53">
        <f t="shared" si="93"/>
        <v>2984</v>
      </c>
      <c r="B2988" s="144" t="s">
        <v>202</v>
      </c>
      <c r="C2988" s="145" t="s">
        <v>5991</v>
      </c>
      <c r="D2988" s="142" t="s">
        <v>5992</v>
      </c>
      <c r="E2988" s="142" t="s">
        <v>211</v>
      </c>
      <c r="F2988" s="142"/>
      <c r="G2988" s="142">
        <v>1</v>
      </c>
      <c r="H2988" s="180">
        <v>10.24</v>
      </c>
      <c r="I2988" s="191">
        <v>0.25</v>
      </c>
      <c r="J2988" s="187">
        <f t="shared" si="92"/>
        <v>7.68</v>
      </c>
    </row>
    <row r="2989" spans="1:10" ht="15.75">
      <c r="A2989" s="53">
        <f t="shared" si="93"/>
        <v>2985</v>
      </c>
      <c r="B2989" s="144" t="s">
        <v>202</v>
      </c>
      <c r="C2989" s="145" t="s">
        <v>5993</v>
      </c>
      <c r="D2989" s="142" t="s">
        <v>5994</v>
      </c>
      <c r="E2989" s="142" t="s">
        <v>211</v>
      </c>
      <c r="F2989" s="142"/>
      <c r="G2989" s="142">
        <v>1</v>
      </c>
      <c r="H2989" s="180">
        <v>8.1920000000000002</v>
      </c>
      <c r="I2989" s="191">
        <v>0.25</v>
      </c>
      <c r="J2989" s="187">
        <f t="shared" si="92"/>
        <v>6.1440000000000001</v>
      </c>
    </row>
    <row r="2990" spans="1:10" ht="15.75">
      <c r="A2990" s="53">
        <f t="shared" si="93"/>
        <v>2986</v>
      </c>
      <c r="B2990" s="144" t="s">
        <v>202</v>
      </c>
      <c r="C2990" s="145" t="s">
        <v>5995</v>
      </c>
      <c r="D2990" s="142" t="s">
        <v>5996</v>
      </c>
      <c r="E2990" s="142" t="s">
        <v>211</v>
      </c>
      <c r="F2990" s="142"/>
      <c r="G2990" s="142">
        <v>1</v>
      </c>
      <c r="H2990" s="180">
        <v>851.96800000000007</v>
      </c>
      <c r="I2990" s="191">
        <v>0.25</v>
      </c>
      <c r="J2990" s="187">
        <f t="shared" si="92"/>
        <v>638.97600000000011</v>
      </c>
    </row>
    <row r="2991" spans="1:10" ht="15.75">
      <c r="A2991" s="53">
        <f t="shared" si="93"/>
        <v>2987</v>
      </c>
      <c r="B2991" s="144" t="s">
        <v>202</v>
      </c>
      <c r="C2991" s="145" t="s">
        <v>5997</v>
      </c>
      <c r="D2991" s="142" t="s">
        <v>5998</v>
      </c>
      <c r="E2991" s="142" t="s">
        <v>211</v>
      </c>
      <c r="F2991" s="142"/>
      <c r="G2991" s="142">
        <v>1</v>
      </c>
      <c r="H2991" s="180">
        <v>15.36</v>
      </c>
      <c r="I2991" s="191">
        <v>0.25</v>
      </c>
      <c r="J2991" s="187">
        <f t="shared" si="92"/>
        <v>11.52</v>
      </c>
    </row>
    <row r="2992" spans="1:10" ht="15.75">
      <c r="A2992" s="53">
        <f t="shared" si="93"/>
        <v>2988</v>
      </c>
      <c r="B2992" s="144" t="s">
        <v>202</v>
      </c>
      <c r="C2992" s="145" t="s">
        <v>5999</v>
      </c>
      <c r="D2992" s="142" t="s">
        <v>6000</v>
      </c>
      <c r="E2992" s="142" t="s">
        <v>211</v>
      </c>
      <c r="F2992" s="142"/>
      <c r="G2992" s="142">
        <v>1</v>
      </c>
      <c r="H2992" s="180">
        <v>888.83199999999999</v>
      </c>
      <c r="I2992" s="191">
        <v>0.25</v>
      </c>
      <c r="J2992" s="187">
        <f t="shared" si="92"/>
        <v>666.62400000000002</v>
      </c>
    </row>
    <row r="2993" spans="1:10" ht="15.75">
      <c r="A2993" s="53">
        <f t="shared" si="93"/>
        <v>2989</v>
      </c>
      <c r="B2993" s="144" t="s">
        <v>202</v>
      </c>
      <c r="C2993" s="145" t="s">
        <v>6001</v>
      </c>
      <c r="D2993" s="142" t="s">
        <v>6002</v>
      </c>
      <c r="E2993" s="142" t="s">
        <v>211</v>
      </c>
      <c r="F2993" s="142"/>
      <c r="G2993" s="142">
        <v>1</v>
      </c>
      <c r="H2993" s="180">
        <v>15.36</v>
      </c>
      <c r="I2993" s="191">
        <v>0.25</v>
      </c>
      <c r="J2993" s="187">
        <f t="shared" si="92"/>
        <v>11.52</v>
      </c>
    </row>
    <row r="2994" spans="1:10" ht="15.75">
      <c r="A2994" s="53">
        <f t="shared" si="93"/>
        <v>2990</v>
      </c>
      <c r="B2994" s="144" t="s">
        <v>202</v>
      </c>
      <c r="C2994" s="145" t="s">
        <v>6003</v>
      </c>
      <c r="D2994" s="142" t="s">
        <v>6004</v>
      </c>
      <c r="E2994" s="142" t="s">
        <v>211</v>
      </c>
      <c r="F2994" s="142"/>
      <c r="G2994" s="142">
        <v>1</v>
      </c>
      <c r="H2994" s="180">
        <v>14.336</v>
      </c>
      <c r="I2994" s="191">
        <v>0.25</v>
      </c>
      <c r="J2994" s="187">
        <f t="shared" si="92"/>
        <v>10.752000000000001</v>
      </c>
    </row>
    <row r="2995" spans="1:10" ht="15.75">
      <c r="A2995" s="53">
        <f t="shared" si="93"/>
        <v>2991</v>
      </c>
      <c r="B2995" s="144" t="s">
        <v>202</v>
      </c>
      <c r="C2995" s="145" t="s">
        <v>6005</v>
      </c>
      <c r="D2995" s="142" t="s">
        <v>6006</v>
      </c>
      <c r="E2995" s="142" t="s">
        <v>211</v>
      </c>
      <c r="F2995" s="142"/>
      <c r="G2995" s="142">
        <v>1</v>
      </c>
      <c r="H2995" s="180">
        <v>25.6</v>
      </c>
      <c r="I2995" s="191">
        <v>0.25</v>
      </c>
      <c r="J2995" s="187">
        <f t="shared" si="92"/>
        <v>19.200000000000003</v>
      </c>
    </row>
    <row r="2996" spans="1:10" ht="15.75">
      <c r="A2996" s="53">
        <f t="shared" si="93"/>
        <v>2992</v>
      </c>
      <c r="B2996" s="144" t="s">
        <v>202</v>
      </c>
      <c r="C2996" s="145" t="s">
        <v>6007</v>
      </c>
      <c r="D2996" s="142" t="s">
        <v>6008</v>
      </c>
      <c r="E2996" s="142" t="s">
        <v>211</v>
      </c>
      <c r="F2996" s="142"/>
      <c r="G2996" s="142">
        <v>1</v>
      </c>
      <c r="H2996" s="180">
        <v>1126.4000000000001</v>
      </c>
      <c r="I2996" s="191">
        <v>0.25</v>
      </c>
      <c r="J2996" s="187">
        <f t="shared" si="92"/>
        <v>844.80000000000007</v>
      </c>
    </row>
    <row r="2997" spans="1:10" ht="15.75">
      <c r="A2997" s="53">
        <f t="shared" si="93"/>
        <v>2993</v>
      </c>
      <c r="B2997" s="144" t="s">
        <v>202</v>
      </c>
      <c r="C2997" s="145" t="s">
        <v>6009</v>
      </c>
      <c r="D2997" s="142" t="s">
        <v>6010</v>
      </c>
      <c r="E2997" s="142" t="s">
        <v>211</v>
      </c>
      <c r="F2997" s="142"/>
      <c r="G2997" s="142">
        <v>1</v>
      </c>
      <c r="H2997" s="180">
        <v>5.12</v>
      </c>
      <c r="I2997" s="191">
        <v>0.25</v>
      </c>
      <c r="J2997" s="187">
        <f t="shared" si="92"/>
        <v>3.84</v>
      </c>
    </row>
    <row r="2998" spans="1:10" ht="15.75">
      <c r="A2998" s="53">
        <f t="shared" si="93"/>
        <v>2994</v>
      </c>
      <c r="B2998" s="144" t="s">
        <v>202</v>
      </c>
      <c r="C2998" s="145" t="s">
        <v>6011</v>
      </c>
      <c r="D2998" s="142" t="s">
        <v>6012</v>
      </c>
      <c r="E2998" s="142" t="s">
        <v>211</v>
      </c>
      <c r="F2998" s="142"/>
      <c r="G2998" s="142">
        <v>1</v>
      </c>
      <c r="H2998" s="180">
        <v>5.12</v>
      </c>
      <c r="I2998" s="191">
        <v>0.25</v>
      </c>
      <c r="J2998" s="187">
        <f t="shared" si="92"/>
        <v>3.84</v>
      </c>
    </row>
    <row r="2999" spans="1:10" ht="15.75">
      <c r="A2999" s="53">
        <f t="shared" si="93"/>
        <v>2995</v>
      </c>
      <c r="B2999" s="144" t="s">
        <v>202</v>
      </c>
      <c r="C2999" s="145" t="s">
        <v>6013</v>
      </c>
      <c r="D2999" s="142" t="s">
        <v>6014</v>
      </c>
      <c r="E2999" s="142" t="s">
        <v>211</v>
      </c>
      <c r="F2999" s="142"/>
      <c r="G2999" s="142">
        <v>1</v>
      </c>
      <c r="H2999" s="180">
        <v>3.0720000000000001</v>
      </c>
      <c r="I2999" s="191">
        <v>0.25</v>
      </c>
      <c r="J2999" s="187">
        <f t="shared" ref="J2999:J3062" si="94">H2999*(1-I2999)</f>
        <v>2.3040000000000003</v>
      </c>
    </row>
    <row r="3000" spans="1:10" ht="15.75">
      <c r="A3000" s="53">
        <f t="shared" si="93"/>
        <v>2996</v>
      </c>
      <c r="B3000" s="144" t="s">
        <v>202</v>
      </c>
      <c r="C3000" s="145" t="s">
        <v>6015</v>
      </c>
      <c r="D3000" s="142" t="s">
        <v>6016</v>
      </c>
      <c r="E3000" s="142" t="s">
        <v>211</v>
      </c>
      <c r="F3000" s="142"/>
      <c r="G3000" s="142">
        <v>1</v>
      </c>
      <c r="H3000" s="180">
        <v>25.6</v>
      </c>
      <c r="I3000" s="191">
        <v>0.25</v>
      </c>
      <c r="J3000" s="187">
        <f t="shared" si="94"/>
        <v>19.200000000000003</v>
      </c>
    </row>
    <row r="3001" spans="1:10" ht="15.75">
      <c r="A3001" s="53">
        <f t="shared" si="93"/>
        <v>2997</v>
      </c>
      <c r="B3001" s="144" t="s">
        <v>202</v>
      </c>
      <c r="C3001" s="145" t="s">
        <v>6017</v>
      </c>
      <c r="D3001" s="142" t="s">
        <v>6018</v>
      </c>
      <c r="E3001" s="142" t="s">
        <v>211</v>
      </c>
      <c r="F3001" s="142"/>
      <c r="G3001" s="142">
        <v>1</v>
      </c>
      <c r="H3001" s="180">
        <v>73.728000000000009</v>
      </c>
      <c r="I3001" s="191">
        <v>0.25</v>
      </c>
      <c r="J3001" s="187">
        <f t="shared" si="94"/>
        <v>55.296000000000006</v>
      </c>
    </row>
    <row r="3002" spans="1:10" ht="15.75">
      <c r="A3002" s="53">
        <f t="shared" si="93"/>
        <v>2998</v>
      </c>
      <c r="B3002" s="144" t="s">
        <v>202</v>
      </c>
      <c r="C3002" s="145" t="s">
        <v>6019</v>
      </c>
      <c r="D3002" s="142" t="s">
        <v>6020</v>
      </c>
      <c r="E3002" s="142" t="s">
        <v>211</v>
      </c>
      <c r="F3002" s="142"/>
      <c r="G3002" s="142">
        <v>1</v>
      </c>
      <c r="H3002" s="180">
        <v>90.111999999999995</v>
      </c>
      <c r="I3002" s="191">
        <v>0.25</v>
      </c>
      <c r="J3002" s="187">
        <f t="shared" si="94"/>
        <v>67.584000000000003</v>
      </c>
    </row>
    <row r="3003" spans="1:10" ht="15.75">
      <c r="A3003" s="53">
        <f t="shared" si="93"/>
        <v>2999</v>
      </c>
      <c r="B3003" s="144" t="s">
        <v>202</v>
      </c>
      <c r="C3003" s="145" t="s">
        <v>6021</v>
      </c>
      <c r="D3003" s="142" t="s">
        <v>6022</v>
      </c>
      <c r="E3003" s="142" t="s">
        <v>211</v>
      </c>
      <c r="F3003" s="142"/>
      <c r="G3003" s="142">
        <v>1</v>
      </c>
      <c r="H3003" s="180">
        <v>49.152000000000001</v>
      </c>
      <c r="I3003" s="191">
        <v>0.25</v>
      </c>
      <c r="J3003" s="187">
        <f t="shared" si="94"/>
        <v>36.864000000000004</v>
      </c>
    </row>
    <row r="3004" spans="1:10" ht="15.75">
      <c r="A3004" s="53">
        <f t="shared" si="93"/>
        <v>3000</v>
      </c>
      <c r="B3004" s="144" t="s">
        <v>202</v>
      </c>
      <c r="C3004" s="145" t="s">
        <v>6023</v>
      </c>
      <c r="D3004" s="142" t="s">
        <v>6024</v>
      </c>
      <c r="E3004" s="142" t="s">
        <v>211</v>
      </c>
      <c r="F3004" s="142"/>
      <c r="G3004" s="142">
        <v>1</v>
      </c>
      <c r="H3004" s="180">
        <v>98.304000000000002</v>
      </c>
      <c r="I3004" s="191">
        <v>0.25</v>
      </c>
      <c r="J3004" s="187">
        <f t="shared" si="94"/>
        <v>73.728000000000009</v>
      </c>
    </row>
    <row r="3005" spans="1:10" ht="15.75">
      <c r="A3005" s="53">
        <f t="shared" si="93"/>
        <v>3001</v>
      </c>
      <c r="B3005" s="144" t="s">
        <v>202</v>
      </c>
      <c r="C3005" s="145" t="s">
        <v>6025</v>
      </c>
      <c r="D3005" s="142" t="s">
        <v>6026</v>
      </c>
      <c r="E3005" s="142" t="s">
        <v>211</v>
      </c>
      <c r="F3005" s="142"/>
      <c r="G3005" s="142">
        <v>1</v>
      </c>
      <c r="H3005" s="180">
        <v>37.887999999999998</v>
      </c>
      <c r="I3005" s="191">
        <v>0.25</v>
      </c>
      <c r="J3005" s="187">
        <f t="shared" si="94"/>
        <v>28.415999999999997</v>
      </c>
    </row>
    <row r="3006" spans="1:10" ht="15.75">
      <c r="A3006" s="53">
        <f t="shared" si="93"/>
        <v>3002</v>
      </c>
      <c r="B3006" s="144" t="s">
        <v>202</v>
      </c>
      <c r="C3006" s="145" t="s">
        <v>6027</v>
      </c>
      <c r="D3006" s="142" t="s">
        <v>6028</v>
      </c>
      <c r="E3006" s="142" t="s">
        <v>211</v>
      </c>
      <c r="F3006" s="142"/>
      <c r="G3006" s="142">
        <v>1</v>
      </c>
      <c r="H3006" s="180">
        <v>25.6</v>
      </c>
      <c r="I3006" s="191">
        <v>0.25</v>
      </c>
      <c r="J3006" s="187">
        <f t="shared" si="94"/>
        <v>19.200000000000003</v>
      </c>
    </row>
    <row r="3007" spans="1:10" ht="15.75">
      <c r="A3007" s="53">
        <f t="shared" si="93"/>
        <v>3003</v>
      </c>
      <c r="B3007" s="144" t="s">
        <v>202</v>
      </c>
      <c r="C3007" s="145" t="s">
        <v>6029</v>
      </c>
      <c r="D3007" s="142" t="s">
        <v>6030</v>
      </c>
      <c r="E3007" s="142" t="s">
        <v>211</v>
      </c>
      <c r="F3007" s="142"/>
      <c r="G3007" s="142">
        <v>1</v>
      </c>
      <c r="H3007" s="180">
        <v>159.744</v>
      </c>
      <c r="I3007" s="191">
        <v>0.25</v>
      </c>
      <c r="J3007" s="187">
        <f t="shared" si="94"/>
        <v>119.80799999999999</v>
      </c>
    </row>
    <row r="3008" spans="1:10" ht="15.75">
      <c r="A3008" s="53">
        <f t="shared" si="93"/>
        <v>3004</v>
      </c>
      <c r="B3008" s="144" t="s">
        <v>202</v>
      </c>
      <c r="C3008" s="145" t="s">
        <v>6031</v>
      </c>
      <c r="D3008" s="142" t="s">
        <v>6032</v>
      </c>
      <c r="E3008" s="142" t="s">
        <v>211</v>
      </c>
      <c r="F3008" s="142"/>
      <c r="G3008" s="142">
        <v>1</v>
      </c>
      <c r="H3008" s="180">
        <v>25.6</v>
      </c>
      <c r="I3008" s="191">
        <v>0.25</v>
      </c>
      <c r="J3008" s="187">
        <f t="shared" si="94"/>
        <v>19.200000000000003</v>
      </c>
    </row>
    <row r="3009" spans="1:10" ht="15.75">
      <c r="A3009" s="53">
        <f t="shared" si="93"/>
        <v>3005</v>
      </c>
      <c r="B3009" s="144" t="s">
        <v>202</v>
      </c>
      <c r="C3009" s="145" t="s">
        <v>6033</v>
      </c>
      <c r="D3009" s="142" t="s">
        <v>6034</v>
      </c>
      <c r="E3009" s="142" t="s">
        <v>211</v>
      </c>
      <c r="F3009" s="142"/>
      <c r="G3009" s="142">
        <v>1</v>
      </c>
      <c r="H3009" s="180">
        <v>25.6</v>
      </c>
      <c r="I3009" s="191">
        <v>0.25</v>
      </c>
      <c r="J3009" s="187">
        <f t="shared" si="94"/>
        <v>19.200000000000003</v>
      </c>
    </row>
    <row r="3010" spans="1:10" ht="15.75">
      <c r="A3010" s="53">
        <f t="shared" si="93"/>
        <v>3006</v>
      </c>
      <c r="B3010" s="144" t="s">
        <v>202</v>
      </c>
      <c r="C3010" s="145" t="s">
        <v>6035</v>
      </c>
      <c r="D3010" s="142" t="s">
        <v>6036</v>
      </c>
      <c r="E3010" s="142" t="s">
        <v>211</v>
      </c>
      <c r="F3010" s="142"/>
      <c r="G3010" s="142">
        <v>1</v>
      </c>
      <c r="H3010" s="180">
        <v>25.6</v>
      </c>
      <c r="I3010" s="191">
        <v>0.25</v>
      </c>
      <c r="J3010" s="187">
        <f t="shared" si="94"/>
        <v>19.200000000000003</v>
      </c>
    </row>
    <row r="3011" spans="1:10" ht="15.75">
      <c r="A3011" s="53">
        <f t="shared" si="93"/>
        <v>3007</v>
      </c>
      <c r="B3011" s="144" t="s">
        <v>202</v>
      </c>
      <c r="C3011" s="145" t="s">
        <v>6037</v>
      </c>
      <c r="D3011" s="142" t="s">
        <v>6038</v>
      </c>
      <c r="E3011" s="142" t="s">
        <v>211</v>
      </c>
      <c r="F3011" s="142"/>
      <c r="G3011" s="142">
        <v>1</v>
      </c>
      <c r="H3011" s="180">
        <v>3.0720000000000001</v>
      </c>
      <c r="I3011" s="191">
        <v>0.25</v>
      </c>
      <c r="J3011" s="187">
        <f t="shared" si="94"/>
        <v>2.3040000000000003</v>
      </c>
    </row>
    <row r="3012" spans="1:10" ht="15.75">
      <c r="A3012" s="53">
        <f t="shared" si="93"/>
        <v>3008</v>
      </c>
      <c r="B3012" s="144" t="s">
        <v>202</v>
      </c>
      <c r="C3012" s="145" t="s">
        <v>6039</v>
      </c>
      <c r="D3012" s="142" t="s">
        <v>6040</v>
      </c>
      <c r="E3012" s="142" t="s">
        <v>211</v>
      </c>
      <c r="F3012" s="142"/>
      <c r="G3012" s="142">
        <v>1</v>
      </c>
      <c r="H3012" s="180">
        <v>56.32</v>
      </c>
      <c r="I3012" s="191">
        <v>0.25</v>
      </c>
      <c r="J3012" s="187">
        <f t="shared" si="94"/>
        <v>42.24</v>
      </c>
    </row>
    <row r="3013" spans="1:10" ht="15.75">
      <c r="A3013" s="53">
        <f t="shared" si="93"/>
        <v>3009</v>
      </c>
      <c r="B3013" s="144" t="s">
        <v>202</v>
      </c>
      <c r="C3013" s="145" t="s">
        <v>6041</v>
      </c>
      <c r="D3013" s="142" t="s">
        <v>6042</v>
      </c>
      <c r="E3013" s="142" t="s">
        <v>211</v>
      </c>
      <c r="F3013" s="142"/>
      <c r="G3013" s="142">
        <v>1</v>
      </c>
      <c r="H3013" s="180">
        <v>3.0720000000000001</v>
      </c>
      <c r="I3013" s="191">
        <v>0.25</v>
      </c>
      <c r="J3013" s="187">
        <f t="shared" si="94"/>
        <v>2.3040000000000003</v>
      </c>
    </row>
    <row r="3014" spans="1:10" ht="15.75">
      <c r="A3014" s="53">
        <f t="shared" si="93"/>
        <v>3010</v>
      </c>
      <c r="B3014" s="144" t="s">
        <v>202</v>
      </c>
      <c r="C3014" s="145" t="s">
        <v>6043</v>
      </c>
      <c r="D3014" s="142" t="s">
        <v>6044</v>
      </c>
      <c r="E3014" s="142" t="s">
        <v>211</v>
      </c>
      <c r="F3014" s="142"/>
      <c r="G3014" s="142">
        <v>1</v>
      </c>
      <c r="H3014" s="180">
        <v>5.12</v>
      </c>
      <c r="I3014" s="191">
        <v>0.25</v>
      </c>
      <c r="J3014" s="187">
        <f t="shared" si="94"/>
        <v>3.84</v>
      </c>
    </row>
    <row r="3015" spans="1:10" ht="15.75">
      <c r="A3015" s="53">
        <f t="shared" ref="A3015:A3078" si="95">A3014+1</f>
        <v>3011</v>
      </c>
      <c r="B3015" s="144" t="s">
        <v>202</v>
      </c>
      <c r="C3015" s="145" t="s">
        <v>6045</v>
      </c>
      <c r="D3015" s="142" t="s">
        <v>6046</v>
      </c>
      <c r="E3015" s="142" t="s">
        <v>211</v>
      </c>
      <c r="F3015" s="142"/>
      <c r="G3015" s="142">
        <v>1</v>
      </c>
      <c r="H3015" s="180">
        <v>13.312000000000001</v>
      </c>
      <c r="I3015" s="191">
        <v>0.25</v>
      </c>
      <c r="J3015" s="187">
        <f t="shared" si="94"/>
        <v>9.9840000000000018</v>
      </c>
    </row>
    <row r="3016" spans="1:10" ht="15.75">
      <c r="A3016" s="53">
        <f t="shared" si="95"/>
        <v>3012</v>
      </c>
      <c r="B3016" s="144" t="s">
        <v>202</v>
      </c>
      <c r="C3016" s="145" t="s">
        <v>6047</v>
      </c>
      <c r="D3016" s="142" t="s">
        <v>6048</v>
      </c>
      <c r="E3016" s="142" t="s">
        <v>211</v>
      </c>
      <c r="F3016" s="142"/>
      <c r="G3016" s="142">
        <v>1</v>
      </c>
      <c r="H3016" s="180">
        <v>49.152000000000001</v>
      </c>
      <c r="I3016" s="191">
        <v>0.25</v>
      </c>
      <c r="J3016" s="187">
        <f t="shared" si="94"/>
        <v>36.864000000000004</v>
      </c>
    </row>
    <row r="3017" spans="1:10" ht="15.75">
      <c r="A3017" s="53">
        <f t="shared" si="95"/>
        <v>3013</v>
      </c>
      <c r="B3017" s="144" t="s">
        <v>202</v>
      </c>
      <c r="C3017" s="145" t="s">
        <v>6049</v>
      </c>
      <c r="D3017" s="142" t="s">
        <v>6050</v>
      </c>
      <c r="E3017" s="142" t="s">
        <v>211</v>
      </c>
      <c r="F3017" s="142"/>
      <c r="G3017" s="142">
        <v>1</v>
      </c>
      <c r="H3017" s="180">
        <v>15.36</v>
      </c>
      <c r="I3017" s="191">
        <v>0.25</v>
      </c>
      <c r="J3017" s="187">
        <f t="shared" si="94"/>
        <v>11.52</v>
      </c>
    </row>
    <row r="3018" spans="1:10" ht="15.75">
      <c r="A3018" s="53">
        <f t="shared" si="95"/>
        <v>3014</v>
      </c>
      <c r="B3018" s="144" t="s">
        <v>202</v>
      </c>
      <c r="C3018" s="145" t="s">
        <v>6051</v>
      </c>
      <c r="D3018" s="142" t="s">
        <v>6052</v>
      </c>
      <c r="E3018" s="142" t="s">
        <v>211</v>
      </c>
      <c r="F3018" s="142"/>
      <c r="G3018" s="142">
        <v>1</v>
      </c>
      <c r="H3018" s="180">
        <v>291.84000000000003</v>
      </c>
      <c r="I3018" s="191">
        <v>0.25</v>
      </c>
      <c r="J3018" s="187">
        <f t="shared" si="94"/>
        <v>218.88000000000002</v>
      </c>
    </row>
    <row r="3019" spans="1:10" ht="15.75">
      <c r="A3019" s="53">
        <f t="shared" si="95"/>
        <v>3015</v>
      </c>
      <c r="B3019" s="144" t="s">
        <v>202</v>
      </c>
      <c r="C3019" s="145" t="s">
        <v>6053</v>
      </c>
      <c r="D3019" s="142" t="s">
        <v>6054</v>
      </c>
      <c r="E3019" s="142" t="s">
        <v>211</v>
      </c>
      <c r="F3019" s="142"/>
      <c r="G3019" s="142">
        <v>1</v>
      </c>
      <c r="H3019" s="180">
        <v>10.24</v>
      </c>
      <c r="I3019" s="191">
        <v>0.25</v>
      </c>
      <c r="J3019" s="187">
        <f t="shared" si="94"/>
        <v>7.68</v>
      </c>
    </row>
    <row r="3020" spans="1:10" ht="15.75">
      <c r="A3020" s="53">
        <f t="shared" si="95"/>
        <v>3016</v>
      </c>
      <c r="B3020" s="144" t="s">
        <v>202</v>
      </c>
      <c r="C3020" s="145" t="s">
        <v>6055</v>
      </c>
      <c r="D3020" s="142" t="s">
        <v>6056</v>
      </c>
      <c r="E3020" s="142" t="s">
        <v>211</v>
      </c>
      <c r="F3020" s="142"/>
      <c r="G3020" s="142">
        <v>1</v>
      </c>
      <c r="H3020" s="180">
        <v>1405</v>
      </c>
      <c r="I3020" s="191">
        <v>0.25</v>
      </c>
      <c r="J3020" s="187">
        <f t="shared" si="94"/>
        <v>1053.75</v>
      </c>
    </row>
    <row r="3021" spans="1:10" ht="15.75">
      <c r="A3021" s="53">
        <f t="shared" si="95"/>
        <v>3017</v>
      </c>
      <c r="B3021" s="144" t="s">
        <v>202</v>
      </c>
      <c r="C3021" s="145" t="s">
        <v>6057</v>
      </c>
      <c r="D3021" s="142" t="s">
        <v>6058</v>
      </c>
      <c r="E3021" s="142" t="s">
        <v>211</v>
      </c>
      <c r="F3021" s="142"/>
      <c r="G3021" s="142">
        <v>1</v>
      </c>
      <c r="H3021" s="180">
        <v>1405</v>
      </c>
      <c r="I3021" s="191">
        <v>0.25</v>
      </c>
      <c r="J3021" s="187">
        <f t="shared" si="94"/>
        <v>1053.75</v>
      </c>
    </row>
    <row r="3022" spans="1:10" ht="15.75">
      <c r="A3022" s="53">
        <f t="shared" si="95"/>
        <v>3018</v>
      </c>
      <c r="B3022" s="144" t="s">
        <v>202</v>
      </c>
      <c r="C3022" s="145" t="s">
        <v>6059</v>
      </c>
      <c r="D3022" s="142" t="s">
        <v>6060</v>
      </c>
      <c r="E3022" s="142" t="s">
        <v>211</v>
      </c>
      <c r="F3022" s="142"/>
      <c r="G3022" s="142">
        <v>1</v>
      </c>
      <c r="H3022" s="180">
        <v>1705</v>
      </c>
      <c r="I3022" s="191">
        <v>0.25</v>
      </c>
      <c r="J3022" s="187">
        <f t="shared" si="94"/>
        <v>1278.75</v>
      </c>
    </row>
    <row r="3023" spans="1:10" ht="15.75">
      <c r="A3023" s="53">
        <f t="shared" si="95"/>
        <v>3019</v>
      </c>
      <c r="B3023" s="144" t="s">
        <v>202</v>
      </c>
      <c r="C3023" s="145" t="s">
        <v>6059</v>
      </c>
      <c r="D3023" s="142" t="s">
        <v>6060</v>
      </c>
      <c r="E3023" s="142" t="s">
        <v>211</v>
      </c>
      <c r="F3023" s="142"/>
      <c r="G3023" s="142">
        <v>1</v>
      </c>
      <c r="H3023" s="180">
        <v>1540</v>
      </c>
      <c r="I3023" s="191">
        <v>0.25</v>
      </c>
      <c r="J3023" s="187">
        <f t="shared" si="94"/>
        <v>1155</v>
      </c>
    </row>
    <row r="3024" spans="1:10" ht="15.75">
      <c r="A3024" s="53">
        <f t="shared" si="95"/>
        <v>3020</v>
      </c>
      <c r="B3024" s="144" t="s">
        <v>202</v>
      </c>
      <c r="C3024" s="145" t="s">
        <v>6061</v>
      </c>
      <c r="D3024" s="142" t="s">
        <v>6056</v>
      </c>
      <c r="E3024" s="142" t="s">
        <v>211</v>
      </c>
      <c r="F3024" s="142"/>
      <c r="G3024" s="142">
        <v>1</v>
      </c>
      <c r="H3024" s="180">
        <v>1405</v>
      </c>
      <c r="I3024" s="191">
        <v>0.25</v>
      </c>
      <c r="J3024" s="187">
        <f t="shared" si="94"/>
        <v>1053.75</v>
      </c>
    </row>
    <row r="3025" spans="1:10" ht="15.75">
      <c r="A3025" s="53">
        <f t="shared" si="95"/>
        <v>3021</v>
      </c>
      <c r="B3025" s="144" t="s">
        <v>202</v>
      </c>
      <c r="C3025" s="145" t="s">
        <v>6062</v>
      </c>
      <c r="D3025" s="142" t="s">
        <v>6058</v>
      </c>
      <c r="E3025" s="142" t="s">
        <v>211</v>
      </c>
      <c r="F3025" s="142"/>
      <c r="G3025" s="142">
        <v>1</v>
      </c>
      <c r="H3025" s="180">
        <v>1405</v>
      </c>
      <c r="I3025" s="191">
        <v>0.25</v>
      </c>
      <c r="J3025" s="187">
        <f t="shared" si="94"/>
        <v>1053.75</v>
      </c>
    </row>
    <row r="3026" spans="1:10" ht="15.75">
      <c r="A3026" s="53">
        <f t="shared" si="95"/>
        <v>3022</v>
      </c>
      <c r="B3026" s="144" t="s">
        <v>202</v>
      </c>
      <c r="C3026" s="145" t="s">
        <v>6063</v>
      </c>
      <c r="D3026" s="142" t="s">
        <v>6060</v>
      </c>
      <c r="E3026" s="142" t="s">
        <v>211</v>
      </c>
      <c r="F3026" s="142"/>
      <c r="G3026" s="142">
        <v>1</v>
      </c>
      <c r="H3026" s="180">
        <v>1705</v>
      </c>
      <c r="I3026" s="191">
        <v>0.25</v>
      </c>
      <c r="J3026" s="187">
        <f t="shared" si="94"/>
        <v>1278.75</v>
      </c>
    </row>
    <row r="3027" spans="1:10" ht="15.75">
      <c r="A3027" s="53">
        <f t="shared" si="95"/>
        <v>3023</v>
      </c>
      <c r="B3027" s="144" t="s">
        <v>202</v>
      </c>
      <c r="C3027" s="145" t="s">
        <v>6063</v>
      </c>
      <c r="D3027" s="142" t="s">
        <v>6060</v>
      </c>
      <c r="E3027" s="142" t="s">
        <v>211</v>
      </c>
      <c r="F3027" s="142"/>
      <c r="G3027" s="142">
        <v>1</v>
      </c>
      <c r="H3027" s="180">
        <v>1540</v>
      </c>
      <c r="I3027" s="191">
        <v>0.25</v>
      </c>
      <c r="J3027" s="187">
        <f t="shared" si="94"/>
        <v>1155</v>
      </c>
    </row>
    <row r="3028" spans="1:10" ht="15.75">
      <c r="A3028" s="53">
        <f t="shared" si="95"/>
        <v>3024</v>
      </c>
      <c r="B3028" s="144" t="s">
        <v>202</v>
      </c>
      <c r="C3028" s="145" t="s">
        <v>6064</v>
      </c>
      <c r="D3028" s="142" t="s">
        <v>6065</v>
      </c>
      <c r="E3028" s="142" t="s">
        <v>211</v>
      </c>
      <c r="F3028" s="142"/>
      <c r="G3028" s="142">
        <v>1</v>
      </c>
      <c r="H3028" s="180">
        <v>225</v>
      </c>
      <c r="I3028" s="191">
        <v>0.25</v>
      </c>
      <c r="J3028" s="187">
        <f t="shared" si="94"/>
        <v>168.75</v>
      </c>
    </row>
    <row r="3029" spans="1:10" ht="15.75">
      <c r="A3029" s="53">
        <f t="shared" si="95"/>
        <v>3025</v>
      </c>
      <c r="B3029" s="144" t="s">
        <v>202</v>
      </c>
      <c r="C3029" s="145" t="s">
        <v>6066</v>
      </c>
      <c r="D3029" s="142" t="s">
        <v>6067</v>
      </c>
      <c r="E3029" s="142" t="s">
        <v>211</v>
      </c>
      <c r="F3029" s="142"/>
      <c r="G3029" s="142">
        <v>1</v>
      </c>
      <c r="H3029" s="180">
        <v>682</v>
      </c>
      <c r="I3029" s="191">
        <v>0.25</v>
      </c>
      <c r="J3029" s="187">
        <f t="shared" si="94"/>
        <v>511.5</v>
      </c>
    </row>
    <row r="3030" spans="1:10" ht="15.75">
      <c r="A3030" s="53">
        <f t="shared" si="95"/>
        <v>3026</v>
      </c>
      <c r="B3030" s="144" t="s">
        <v>202</v>
      </c>
      <c r="C3030" s="145" t="s">
        <v>6068</v>
      </c>
      <c r="D3030" s="142" t="s">
        <v>6069</v>
      </c>
      <c r="E3030" s="142" t="s">
        <v>211</v>
      </c>
      <c r="F3030" s="142"/>
      <c r="G3030" s="142">
        <v>1</v>
      </c>
      <c r="H3030" s="180">
        <v>682</v>
      </c>
      <c r="I3030" s="191">
        <v>0.25</v>
      </c>
      <c r="J3030" s="187">
        <f t="shared" si="94"/>
        <v>511.5</v>
      </c>
    </row>
    <row r="3031" spans="1:10" ht="15.75">
      <c r="A3031" s="53">
        <f t="shared" si="95"/>
        <v>3027</v>
      </c>
      <c r="B3031" s="144" t="s">
        <v>202</v>
      </c>
      <c r="C3031" s="145" t="s">
        <v>6070</v>
      </c>
      <c r="D3031" s="142" t="s">
        <v>6071</v>
      </c>
      <c r="E3031" s="142" t="s">
        <v>211</v>
      </c>
      <c r="F3031" s="142"/>
      <c r="G3031" s="142">
        <v>1</v>
      </c>
      <c r="H3031" s="180">
        <v>748</v>
      </c>
      <c r="I3031" s="191">
        <v>0.25</v>
      </c>
      <c r="J3031" s="187">
        <f t="shared" si="94"/>
        <v>561</v>
      </c>
    </row>
    <row r="3032" spans="1:10" ht="15.75">
      <c r="A3032" s="53">
        <f t="shared" si="95"/>
        <v>3028</v>
      </c>
      <c r="B3032" s="144" t="s">
        <v>202</v>
      </c>
      <c r="C3032" s="145" t="s">
        <v>6072</v>
      </c>
      <c r="D3032" s="142" t="s">
        <v>6073</v>
      </c>
      <c r="E3032" s="142" t="s">
        <v>211</v>
      </c>
      <c r="F3032" s="142"/>
      <c r="G3032" s="142">
        <v>1</v>
      </c>
      <c r="H3032" s="180">
        <v>748</v>
      </c>
      <c r="I3032" s="191">
        <v>0.25</v>
      </c>
      <c r="J3032" s="187">
        <f t="shared" si="94"/>
        <v>561</v>
      </c>
    </row>
    <row r="3033" spans="1:10" ht="15.75">
      <c r="A3033" s="53">
        <f t="shared" si="95"/>
        <v>3029</v>
      </c>
      <c r="B3033" s="144" t="s">
        <v>202</v>
      </c>
      <c r="C3033" s="145" t="s">
        <v>6074</v>
      </c>
      <c r="D3033" s="142" t="s">
        <v>6075</v>
      </c>
      <c r="E3033" s="142" t="s">
        <v>211</v>
      </c>
      <c r="F3033" s="142"/>
      <c r="G3033" s="142">
        <v>1</v>
      </c>
      <c r="H3033" s="180">
        <v>1100</v>
      </c>
      <c r="I3033" s="191">
        <v>0.25</v>
      </c>
      <c r="J3033" s="187">
        <f t="shared" si="94"/>
        <v>825</v>
      </c>
    </row>
    <row r="3034" spans="1:10" ht="15.75">
      <c r="A3034" s="53">
        <f t="shared" si="95"/>
        <v>3030</v>
      </c>
      <c r="B3034" s="144" t="s">
        <v>202</v>
      </c>
      <c r="C3034" s="145" t="s">
        <v>6076</v>
      </c>
      <c r="D3034" s="142" t="s">
        <v>6077</v>
      </c>
      <c r="E3034" s="142" t="s">
        <v>211</v>
      </c>
      <c r="F3034" s="142"/>
      <c r="G3034" s="142">
        <v>1</v>
      </c>
      <c r="H3034" s="180">
        <v>773.42399999999998</v>
      </c>
      <c r="I3034" s="191">
        <v>0.25</v>
      </c>
      <c r="J3034" s="187">
        <f t="shared" si="94"/>
        <v>580.06799999999998</v>
      </c>
    </row>
    <row r="3035" spans="1:10" ht="15.75">
      <c r="A3035" s="53">
        <f t="shared" si="95"/>
        <v>3031</v>
      </c>
      <c r="B3035" s="144" t="s">
        <v>202</v>
      </c>
      <c r="C3035" s="145" t="s">
        <v>6078</v>
      </c>
      <c r="D3035" s="142" t="s">
        <v>6079</v>
      </c>
      <c r="E3035" s="142" t="s">
        <v>211</v>
      </c>
      <c r="F3035" s="142"/>
      <c r="G3035" s="142">
        <v>1</v>
      </c>
      <c r="H3035" s="180">
        <v>509</v>
      </c>
      <c r="I3035" s="191">
        <v>0.25</v>
      </c>
      <c r="J3035" s="187">
        <f t="shared" si="94"/>
        <v>381.75</v>
      </c>
    </row>
    <row r="3036" spans="1:10" ht="15.75">
      <c r="A3036" s="53">
        <f t="shared" si="95"/>
        <v>3032</v>
      </c>
      <c r="B3036" s="144" t="s">
        <v>202</v>
      </c>
      <c r="C3036" s="145" t="s">
        <v>6080</v>
      </c>
      <c r="D3036" s="142" t="s">
        <v>6081</v>
      </c>
      <c r="E3036" s="142" t="s">
        <v>211</v>
      </c>
      <c r="F3036" s="142"/>
      <c r="G3036" s="142">
        <v>1</v>
      </c>
      <c r="H3036" s="180">
        <v>880</v>
      </c>
      <c r="I3036" s="191">
        <v>0.25</v>
      </c>
      <c r="J3036" s="187">
        <f t="shared" si="94"/>
        <v>660</v>
      </c>
    </row>
    <row r="3037" spans="1:10" ht="15.75">
      <c r="A3037" s="53">
        <f t="shared" si="95"/>
        <v>3033</v>
      </c>
      <c r="B3037" s="144" t="s">
        <v>202</v>
      </c>
      <c r="C3037" s="145" t="s">
        <v>6082</v>
      </c>
      <c r="D3037" s="142" t="s">
        <v>6083</v>
      </c>
      <c r="E3037" s="142" t="s">
        <v>211</v>
      </c>
      <c r="F3037" s="142"/>
      <c r="G3037" s="142">
        <v>1</v>
      </c>
      <c r="H3037" s="180">
        <v>440</v>
      </c>
      <c r="I3037" s="191">
        <v>0.25</v>
      </c>
      <c r="J3037" s="187">
        <f t="shared" si="94"/>
        <v>330</v>
      </c>
    </row>
    <row r="3038" spans="1:10" ht="15.75">
      <c r="A3038" s="53">
        <f t="shared" si="95"/>
        <v>3034</v>
      </c>
      <c r="B3038" s="144" t="s">
        <v>202</v>
      </c>
      <c r="C3038" s="145" t="s">
        <v>6084</v>
      </c>
      <c r="D3038" s="142" t="s">
        <v>6085</v>
      </c>
      <c r="E3038" s="142" t="s">
        <v>211</v>
      </c>
      <c r="F3038" s="142"/>
      <c r="G3038" s="142">
        <v>1</v>
      </c>
      <c r="H3038" s="180">
        <v>33</v>
      </c>
      <c r="I3038" s="191">
        <v>0.25</v>
      </c>
      <c r="J3038" s="187">
        <f t="shared" si="94"/>
        <v>24.75</v>
      </c>
    </row>
    <row r="3039" spans="1:10" ht="15.75">
      <c r="A3039" s="53">
        <f t="shared" si="95"/>
        <v>3035</v>
      </c>
      <c r="B3039" s="144" t="s">
        <v>202</v>
      </c>
      <c r="C3039" s="145" t="s">
        <v>6086</v>
      </c>
      <c r="D3039" s="142" t="s">
        <v>6087</v>
      </c>
      <c r="E3039" s="142" t="s">
        <v>211</v>
      </c>
      <c r="F3039" s="142"/>
      <c r="G3039" s="142">
        <v>1</v>
      </c>
      <c r="H3039" s="180">
        <v>247</v>
      </c>
      <c r="I3039" s="191">
        <v>0.25</v>
      </c>
      <c r="J3039" s="187">
        <f t="shared" si="94"/>
        <v>185.25</v>
      </c>
    </row>
    <row r="3040" spans="1:10" ht="15.75">
      <c r="A3040" s="53">
        <f t="shared" si="95"/>
        <v>3036</v>
      </c>
      <c r="B3040" s="144" t="s">
        <v>202</v>
      </c>
      <c r="C3040" s="142" t="s">
        <v>6088</v>
      </c>
      <c r="D3040" s="142" t="s">
        <v>6089</v>
      </c>
      <c r="E3040" s="142" t="s">
        <v>211</v>
      </c>
      <c r="F3040" s="142"/>
      <c r="G3040" s="142">
        <v>1</v>
      </c>
      <c r="H3040" s="180">
        <v>139</v>
      </c>
      <c r="I3040" s="191">
        <v>0.25</v>
      </c>
      <c r="J3040" s="187">
        <f t="shared" si="94"/>
        <v>104.25</v>
      </c>
    </row>
    <row r="3041" spans="1:10" ht="15.75">
      <c r="A3041" s="53">
        <f t="shared" si="95"/>
        <v>3037</v>
      </c>
      <c r="B3041" s="144" t="s">
        <v>202</v>
      </c>
      <c r="C3041" s="145" t="s">
        <v>6090</v>
      </c>
      <c r="D3041" s="142" t="s">
        <v>6091</v>
      </c>
      <c r="E3041" s="142" t="s">
        <v>211</v>
      </c>
      <c r="F3041" s="142"/>
      <c r="G3041" s="142">
        <v>1</v>
      </c>
      <c r="H3041" s="180">
        <v>77</v>
      </c>
      <c r="I3041" s="191">
        <v>0.25</v>
      </c>
      <c r="J3041" s="187">
        <f t="shared" si="94"/>
        <v>57.75</v>
      </c>
    </row>
    <row r="3042" spans="1:10" ht="15.75">
      <c r="A3042" s="53">
        <f t="shared" si="95"/>
        <v>3038</v>
      </c>
      <c r="B3042" s="144" t="s">
        <v>202</v>
      </c>
      <c r="C3042" s="142" t="s">
        <v>6092</v>
      </c>
      <c r="D3042" s="142" t="s">
        <v>6093</v>
      </c>
      <c r="E3042" s="142" t="s">
        <v>211</v>
      </c>
      <c r="F3042" s="142"/>
      <c r="G3042" s="142">
        <v>1</v>
      </c>
      <c r="H3042" s="180">
        <v>66</v>
      </c>
      <c r="I3042" s="191">
        <v>0.25</v>
      </c>
      <c r="J3042" s="187">
        <f t="shared" si="94"/>
        <v>49.5</v>
      </c>
    </row>
    <row r="3043" spans="1:10" ht="15.75">
      <c r="A3043" s="53">
        <f t="shared" si="95"/>
        <v>3039</v>
      </c>
      <c r="B3043" s="144" t="s">
        <v>202</v>
      </c>
      <c r="C3043" s="142" t="s">
        <v>6094</v>
      </c>
      <c r="D3043" s="142" t="s">
        <v>6095</v>
      </c>
      <c r="E3043" s="142" t="s">
        <v>211</v>
      </c>
      <c r="F3043" s="142"/>
      <c r="G3043" s="142">
        <v>1</v>
      </c>
      <c r="H3043" s="180">
        <v>93</v>
      </c>
      <c r="I3043" s="191">
        <v>0.25</v>
      </c>
      <c r="J3043" s="187">
        <f t="shared" si="94"/>
        <v>69.75</v>
      </c>
    </row>
    <row r="3044" spans="1:10" ht="15.75">
      <c r="A3044" s="53">
        <f t="shared" si="95"/>
        <v>3040</v>
      </c>
      <c r="B3044" s="144" t="s">
        <v>202</v>
      </c>
      <c r="C3044" s="145" t="s">
        <v>6096</v>
      </c>
      <c r="D3044" s="142" t="s">
        <v>6097</v>
      </c>
      <c r="E3044" s="142" t="s">
        <v>211</v>
      </c>
      <c r="F3044" s="142"/>
      <c r="G3044" s="142">
        <v>1</v>
      </c>
      <c r="H3044" s="180">
        <v>80</v>
      </c>
      <c r="I3044" s="191">
        <v>0.25</v>
      </c>
      <c r="J3044" s="187">
        <f t="shared" si="94"/>
        <v>60</v>
      </c>
    </row>
    <row r="3045" spans="1:10" ht="15.75">
      <c r="A3045" s="53">
        <f t="shared" si="95"/>
        <v>3041</v>
      </c>
      <c r="B3045" s="144" t="s">
        <v>202</v>
      </c>
      <c r="C3045" s="145" t="s">
        <v>6098</v>
      </c>
      <c r="D3045" s="142" t="s">
        <v>6099</v>
      </c>
      <c r="E3045" s="142" t="s">
        <v>211</v>
      </c>
      <c r="F3045" s="142"/>
      <c r="G3045" s="142">
        <v>1</v>
      </c>
      <c r="H3045" s="180">
        <v>133</v>
      </c>
      <c r="I3045" s="191">
        <v>0.25</v>
      </c>
      <c r="J3045" s="187">
        <f t="shared" si="94"/>
        <v>99.75</v>
      </c>
    </row>
    <row r="3046" spans="1:10" ht="15.75">
      <c r="A3046" s="53">
        <f t="shared" si="95"/>
        <v>3042</v>
      </c>
      <c r="B3046" s="144" t="s">
        <v>202</v>
      </c>
      <c r="C3046" s="145" t="s">
        <v>6100</v>
      </c>
      <c r="D3046" s="142" t="s">
        <v>6101</v>
      </c>
      <c r="E3046" s="142" t="s">
        <v>211</v>
      </c>
      <c r="F3046" s="142"/>
      <c r="G3046" s="142">
        <v>1</v>
      </c>
      <c r="H3046" s="180">
        <v>143</v>
      </c>
      <c r="I3046" s="191">
        <v>0.25</v>
      </c>
      <c r="J3046" s="187">
        <f t="shared" si="94"/>
        <v>107.25</v>
      </c>
    </row>
    <row r="3047" spans="1:10" ht="15.75">
      <c r="A3047" s="53">
        <f t="shared" si="95"/>
        <v>3043</v>
      </c>
      <c r="B3047" s="144" t="s">
        <v>202</v>
      </c>
      <c r="C3047" s="145" t="s">
        <v>6102</v>
      </c>
      <c r="D3047" s="142" t="s">
        <v>6103</v>
      </c>
      <c r="E3047" s="142" t="s">
        <v>211</v>
      </c>
      <c r="F3047" s="142"/>
      <c r="G3047" s="142">
        <v>1</v>
      </c>
      <c r="H3047" s="180">
        <v>128</v>
      </c>
      <c r="I3047" s="191">
        <v>0.25</v>
      </c>
      <c r="J3047" s="187">
        <f t="shared" si="94"/>
        <v>96</v>
      </c>
    </row>
    <row r="3048" spans="1:10" ht="15.75">
      <c r="A3048" s="53">
        <f t="shared" si="95"/>
        <v>3044</v>
      </c>
      <c r="B3048" s="144" t="s">
        <v>202</v>
      </c>
      <c r="C3048" s="145" t="s">
        <v>6104</v>
      </c>
      <c r="D3048" s="142" t="s">
        <v>6105</v>
      </c>
      <c r="E3048" s="142" t="s">
        <v>211</v>
      </c>
      <c r="F3048" s="142"/>
      <c r="G3048" s="142">
        <v>1</v>
      </c>
      <c r="H3048" s="180">
        <v>128</v>
      </c>
      <c r="I3048" s="191">
        <v>0.25</v>
      </c>
      <c r="J3048" s="187">
        <f t="shared" si="94"/>
        <v>96</v>
      </c>
    </row>
    <row r="3049" spans="1:10" ht="15.75">
      <c r="A3049" s="53">
        <f t="shared" si="95"/>
        <v>3045</v>
      </c>
      <c r="B3049" s="144" t="s">
        <v>202</v>
      </c>
      <c r="C3049" s="145" t="s">
        <v>6106</v>
      </c>
      <c r="D3049" s="142" t="s">
        <v>6107</v>
      </c>
      <c r="E3049" s="142" t="s">
        <v>211</v>
      </c>
      <c r="F3049" s="142"/>
      <c r="G3049" s="142">
        <v>1</v>
      </c>
      <c r="H3049" s="180">
        <v>137</v>
      </c>
      <c r="I3049" s="191">
        <v>0.25</v>
      </c>
      <c r="J3049" s="187">
        <f t="shared" si="94"/>
        <v>102.75</v>
      </c>
    </row>
    <row r="3050" spans="1:10" ht="15.75">
      <c r="A3050" s="53">
        <f t="shared" si="95"/>
        <v>3046</v>
      </c>
      <c r="B3050" s="144" t="s">
        <v>202</v>
      </c>
      <c r="C3050" s="145" t="s">
        <v>6108</v>
      </c>
      <c r="D3050" s="142" t="s">
        <v>6109</v>
      </c>
      <c r="E3050" s="142" t="s">
        <v>211</v>
      </c>
      <c r="F3050" s="142"/>
      <c r="G3050" s="142">
        <v>1</v>
      </c>
      <c r="H3050" s="180">
        <v>137</v>
      </c>
      <c r="I3050" s="191">
        <v>0.25</v>
      </c>
      <c r="J3050" s="187">
        <f t="shared" si="94"/>
        <v>102.75</v>
      </c>
    </row>
    <row r="3051" spans="1:10" ht="15.75">
      <c r="A3051" s="53">
        <f t="shared" si="95"/>
        <v>3047</v>
      </c>
      <c r="B3051" s="144" t="s">
        <v>202</v>
      </c>
      <c r="C3051" s="145" t="s">
        <v>6110</v>
      </c>
      <c r="D3051" s="142" t="s">
        <v>6111</v>
      </c>
      <c r="E3051" s="142" t="s">
        <v>211</v>
      </c>
      <c r="F3051" s="142"/>
      <c r="G3051" s="142">
        <v>1</v>
      </c>
      <c r="H3051" s="180">
        <v>137</v>
      </c>
      <c r="I3051" s="191">
        <v>0.25</v>
      </c>
      <c r="J3051" s="187">
        <f t="shared" si="94"/>
        <v>102.75</v>
      </c>
    </row>
    <row r="3052" spans="1:10" ht="15.75">
      <c r="A3052" s="53">
        <f t="shared" si="95"/>
        <v>3048</v>
      </c>
      <c r="B3052" s="144" t="s">
        <v>202</v>
      </c>
      <c r="C3052" s="145" t="s">
        <v>6112</v>
      </c>
      <c r="D3052" s="142" t="s">
        <v>6113</v>
      </c>
      <c r="E3052" s="142" t="s">
        <v>211</v>
      </c>
      <c r="F3052" s="142"/>
      <c r="G3052" s="142">
        <v>1</v>
      </c>
      <c r="H3052" s="180">
        <v>137</v>
      </c>
      <c r="I3052" s="191">
        <v>0.25</v>
      </c>
      <c r="J3052" s="187">
        <f t="shared" si="94"/>
        <v>102.75</v>
      </c>
    </row>
    <row r="3053" spans="1:10" ht="15.75">
      <c r="A3053" s="53">
        <f t="shared" si="95"/>
        <v>3049</v>
      </c>
      <c r="B3053" s="144" t="s">
        <v>202</v>
      </c>
      <c r="C3053" s="145" t="s">
        <v>6114</v>
      </c>
      <c r="D3053" s="142" t="s">
        <v>6115</v>
      </c>
      <c r="E3053" s="142" t="s">
        <v>211</v>
      </c>
      <c r="F3053" s="142"/>
      <c r="G3053" s="142">
        <v>1</v>
      </c>
      <c r="H3053" s="180">
        <v>5</v>
      </c>
      <c r="I3053" s="191">
        <v>0.25</v>
      </c>
      <c r="J3053" s="187">
        <f t="shared" si="94"/>
        <v>3.75</v>
      </c>
    </row>
    <row r="3054" spans="1:10" ht="15.75">
      <c r="A3054" s="53">
        <f t="shared" si="95"/>
        <v>3050</v>
      </c>
      <c r="B3054" s="144" t="s">
        <v>202</v>
      </c>
      <c r="C3054" s="145" t="s">
        <v>6116</v>
      </c>
      <c r="D3054" s="142" t="s">
        <v>6117</v>
      </c>
      <c r="E3054" s="142" t="s">
        <v>211</v>
      </c>
      <c r="F3054" s="142"/>
      <c r="G3054" s="142">
        <v>1</v>
      </c>
      <c r="H3054" s="180">
        <v>220</v>
      </c>
      <c r="I3054" s="191">
        <v>0.25</v>
      </c>
      <c r="J3054" s="187">
        <f t="shared" si="94"/>
        <v>165</v>
      </c>
    </row>
    <row r="3055" spans="1:10" ht="15.75">
      <c r="A3055" s="53">
        <f t="shared" si="95"/>
        <v>3051</v>
      </c>
      <c r="B3055" s="144" t="s">
        <v>202</v>
      </c>
      <c r="C3055" s="145" t="s">
        <v>6118</v>
      </c>
      <c r="D3055" s="142" t="s">
        <v>6119</v>
      </c>
      <c r="E3055" s="142" t="s">
        <v>211</v>
      </c>
      <c r="F3055" s="142"/>
      <c r="G3055" s="142">
        <v>1</v>
      </c>
      <c r="H3055" s="180">
        <v>260</v>
      </c>
      <c r="I3055" s="191">
        <v>0.25</v>
      </c>
      <c r="J3055" s="187">
        <f t="shared" si="94"/>
        <v>195</v>
      </c>
    </row>
    <row r="3056" spans="1:10" ht="15.75">
      <c r="A3056" s="53">
        <f t="shared" si="95"/>
        <v>3052</v>
      </c>
      <c r="B3056" s="144" t="s">
        <v>202</v>
      </c>
      <c r="C3056" s="145" t="s">
        <v>6120</v>
      </c>
      <c r="D3056" s="142" t="s">
        <v>6121</v>
      </c>
      <c r="E3056" s="142" t="s">
        <v>211</v>
      </c>
      <c r="F3056" s="142"/>
      <c r="G3056" s="142">
        <v>1</v>
      </c>
      <c r="H3056" s="180">
        <v>374</v>
      </c>
      <c r="I3056" s="191">
        <v>0.25</v>
      </c>
      <c r="J3056" s="187">
        <f t="shared" si="94"/>
        <v>280.5</v>
      </c>
    </row>
    <row r="3057" spans="1:10" ht="15.75">
      <c r="A3057" s="53">
        <f t="shared" si="95"/>
        <v>3053</v>
      </c>
      <c r="B3057" s="144" t="s">
        <v>202</v>
      </c>
      <c r="C3057" s="145" t="s">
        <v>6122</v>
      </c>
      <c r="D3057" s="142" t="s">
        <v>6123</v>
      </c>
      <c r="E3057" s="142" t="s">
        <v>211</v>
      </c>
      <c r="F3057" s="142"/>
      <c r="G3057" s="142">
        <v>1</v>
      </c>
      <c r="H3057" s="180">
        <v>649</v>
      </c>
      <c r="I3057" s="191">
        <v>0.25</v>
      </c>
      <c r="J3057" s="187">
        <f t="shared" si="94"/>
        <v>486.75</v>
      </c>
    </row>
    <row r="3058" spans="1:10" ht="15.75">
      <c r="A3058" s="53">
        <f t="shared" si="95"/>
        <v>3054</v>
      </c>
      <c r="B3058" s="144" t="s">
        <v>202</v>
      </c>
      <c r="C3058" s="145" t="s">
        <v>6124</v>
      </c>
      <c r="D3058" s="142" t="s">
        <v>6125</v>
      </c>
      <c r="E3058" s="142" t="s">
        <v>211</v>
      </c>
      <c r="F3058" s="142"/>
      <c r="G3058" s="142">
        <v>1</v>
      </c>
      <c r="H3058" s="180">
        <v>935</v>
      </c>
      <c r="I3058" s="191">
        <v>0.25</v>
      </c>
      <c r="J3058" s="187">
        <f t="shared" si="94"/>
        <v>701.25</v>
      </c>
    </row>
    <row r="3059" spans="1:10" ht="15.75">
      <c r="A3059" s="53">
        <f t="shared" si="95"/>
        <v>3055</v>
      </c>
      <c r="B3059" s="144" t="s">
        <v>202</v>
      </c>
      <c r="C3059" s="145" t="s">
        <v>6126</v>
      </c>
      <c r="D3059" s="142" t="s">
        <v>6127</v>
      </c>
      <c r="E3059" s="142" t="s">
        <v>211</v>
      </c>
      <c r="F3059" s="142"/>
      <c r="G3059" s="142">
        <v>1</v>
      </c>
      <c r="H3059" s="180">
        <v>1100</v>
      </c>
      <c r="I3059" s="191">
        <v>0.25</v>
      </c>
      <c r="J3059" s="187">
        <f t="shared" si="94"/>
        <v>825</v>
      </c>
    </row>
    <row r="3060" spans="1:10" ht="15.75">
      <c r="A3060" s="53">
        <f t="shared" si="95"/>
        <v>3056</v>
      </c>
      <c r="B3060" s="144" t="s">
        <v>202</v>
      </c>
      <c r="C3060" s="145" t="s">
        <v>6128</v>
      </c>
      <c r="D3060" s="142" t="s">
        <v>6129</v>
      </c>
      <c r="E3060" s="142" t="s">
        <v>211</v>
      </c>
      <c r="F3060" s="142"/>
      <c r="G3060" s="142">
        <v>1</v>
      </c>
      <c r="H3060" s="180">
        <v>1188</v>
      </c>
      <c r="I3060" s="191">
        <v>0.25</v>
      </c>
      <c r="J3060" s="187">
        <f t="shared" si="94"/>
        <v>891</v>
      </c>
    </row>
    <row r="3061" spans="1:10" ht="15.75">
      <c r="A3061" s="53">
        <f t="shared" si="95"/>
        <v>3057</v>
      </c>
      <c r="B3061" s="144" t="s">
        <v>202</v>
      </c>
      <c r="C3061" s="145" t="s">
        <v>6130</v>
      </c>
      <c r="D3061" s="142" t="s">
        <v>6131</v>
      </c>
      <c r="E3061" s="142" t="s">
        <v>211</v>
      </c>
      <c r="F3061" s="142"/>
      <c r="G3061" s="142">
        <v>1</v>
      </c>
      <c r="H3061" s="180">
        <v>1353</v>
      </c>
      <c r="I3061" s="191">
        <v>0.25</v>
      </c>
      <c r="J3061" s="187">
        <f t="shared" si="94"/>
        <v>1014.75</v>
      </c>
    </row>
    <row r="3062" spans="1:10" ht="15.75">
      <c r="A3062" s="53">
        <f t="shared" si="95"/>
        <v>3058</v>
      </c>
      <c r="B3062" s="144" t="s">
        <v>202</v>
      </c>
      <c r="C3062" s="145" t="s">
        <v>6132</v>
      </c>
      <c r="D3062" s="142" t="s">
        <v>6133</v>
      </c>
      <c r="E3062" s="142" t="s">
        <v>211</v>
      </c>
      <c r="F3062" s="142"/>
      <c r="G3062" s="142">
        <v>1</v>
      </c>
      <c r="H3062" s="180">
        <v>1760</v>
      </c>
      <c r="I3062" s="191">
        <v>0.25</v>
      </c>
      <c r="J3062" s="187">
        <f t="shared" si="94"/>
        <v>1320</v>
      </c>
    </row>
    <row r="3063" spans="1:10" ht="15.75">
      <c r="A3063" s="53">
        <f t="shared" si="95"/>
        <v>3059</v>
      </c>
      <c r="B3063" s="144" t="s">
        <v>202</v>
      </c>
      <c r="C3063" s="122" t="s">
        <v>6134</v>
      </c>
      <c r="D3063" s="142" t="s">
        <v>6135</v>
      </c>
      <c r="E3063" s="142" t="s">
        <v>211</v>
      </c>
      <c r="F3063" s="142"/>
      <c r="G3063" s="142">
        <v>1</v>
      </c>
      <c r="H3063" s="180">
        <v>55</v>
      </c>
      <c r="I3063" s="191">
        <v>0.25</v>
      </c>
      <c r="J3063" s="187">
        <f t="shared" ref="J3063:J3126" si="96">H3063*(1-I3063)</f>
        <v>41.25</v>
      </c>
    </row>
    <row r="3064" spans="1:10" ht="15.75">
      <c r="A3064" s="53">
        <f t="shared" si="95"/>
        <v>3060</v>
      </c>
      <c r="B3064" s="144" t="s">
        <v>202</v>
      </c>
      <c r="C3064" s="145" t="s">
        <v>6136</v>
      </c>
      <c r="D3064" s="142" t="s">
        <v>6137</v>
      </c>
      <c r="E3064" s="142" t="s">
        <v>211</v>
      </c>
      <c r="F3064" s="142"/>
      <c r="G3064" s="142">
        <v>1</v>
      </c>
      <c r="H3064" s="180">
        <v>77</v>
      </c>
      <c r="I3064" s="191">
        <v>0.25</v>
      </c>
      <c r="J3064" s="187">
        <f t="shared" si="96"/>
        <v>57.75</v>
      </c>
    </row>
    <row r="3065" spans="1:10" ht="15.75">
      <c r="A3065" s="53">
        <f t="shared" si="95"/>
        <v>3061</v>
      </c>
      <c r="B3065" s="144" t="s">
        <v>202</v>
      </c>
      <c r="C3065" s="145" t="s">
        <v>6138</v>
      </c>
      <c r="D3065" s="142" t="s">
        <v>6139</v>
      </c>
      <c r="E3065" s="142" t="s">
        <v>211</v>
      </c>
      <c r="F3065" s="142"/>
      <c r="G3065" s="142">
        <v>1</v>
      </c>
      <c r="H3065" s="180">
        <v>385</v>
      </c>
      <c r="I3065" s="191">
        <v>0.25</v>
      </c>
      <c r="J3065" s="187">
        <f t="shared" si="96"/>
        <v>288.75</v>
      </c>
    </row>
    <row r="3066" spans="1:10" ht="15.75">
      <c r="A3066" s="53">
        <f t="shared" si="95"/>
        <v>3062</v>
      </c>
      <c r="B3066" s="144" t="s">
        <v>202</v>
      </c>
      <c r="C3066" s="145" t="s">
        <v>6140</v>
      </c>
      <c r="D3066" s="142" t="s">
        <v>6141</v>
      </c>
      <c r="E3066" s="142" t="s">
        <v>211</v>
      </c>
      <c r="F3066" s="142"/>
      <c r="G3066" s="142">
        <v>1</v>
      </c>
      <c r="H3066" s="180">
        <v>990</v>
      </c>
      <c r="I3066" s="191">
        <v>0.25</v>
      </c>
      <c r="J3066" s="187">
        <f t="shared" si="96"/>
        <v>742.5</v>
      </c>
    </row>
    <row r="3067" spans="1:10" ht="15.75">
      <c r="A3067" s="53">
        <f t="shared" si="95"/>
        <v>3063</v>
      </c>
      <c r="B3067" s="144" t="s">
        <v>202</v>
      </c>
      <c r="C3067" s="145" t="s">
        <v>6142</v>
      </c>
      <c r="D3067" s="142" t="s">
        <v>6143</v>
      </c>
      <c r="E3067" s="142" t="s">
        <v>211</v>
      </c>
      <c r="F3067" s="142"/>
      <c r="G3067" s="142">
        <v>1</v>
      </c>
      <c r="H3067" s="180">
        <v>385</v>
      </c>
      <c r="I3067" s="191">
        <v>0.25</v>
      </c>
      <c r="J3067" s="187">
        <f t="shared" si="96"/>
        <v>288.75</v>
      </c>
    </row>
    <row r="3068" spans="1:10" ht="15.75">
      <c r="A3068" s="53">
        <f t="shared" si="95"/>
        <v>3064</v>
      </c>
      <c r="B3068" s="144" t="s">
        <v>202</v>
      </c>
      <c r="C3068" s="145" t="s">
        <v>6144</v>
      </c>
      <c r="D3068" s="142" t="s">
        <v>6145</v>
      </c>
      <c r="E3068" s="142" t="s">
        <v>211</v>
      </c>
      <c r="F3068" s="142"/>
      <c r="G3068" s="142">
        <v>1</v>
      </c>
      <c r="H3068" s="180">
        <v>561</v>
      </c>
      <c r="I3068" s="191">
        <v>0.25</v>
      </c>
      <c r="J3068" s="187">
        <f t="shared" si="96"/>
        <v>420.75</v>
      </c>
    </row>
    <row r="3069" spans="1:10" ht="15.75">
      <c r="A3069" s="53">
        <f t="shared" si="95"/>
        <v>3065</v>
      </c>
      <c r="B3069" s="144" t="s">
        <v>202</v>
      </c>
      <c r="C3069" s="145" t="s">
        <v>6146</v>
      </c>
      <c r="D3069" s="142" t="s">
        <v>6147</v>
      </c>
      <c r="E3069" s="142" t="s">
        <v>211</v>
      </c>
      <c r="F3069" s="142"/>
      <c r="G3069" s="142">
        <v>1</v>
      </c>
      <c r="H3069" s="180">
        <v>1430</v>
      </c>
      <c r="I3069" s="191">
        <v>0.25</v>
      </c>
      <c r="J3069" s="187">
        <f t="shared" si="96"/>
        <v>1072.5</v>
      </c>
    </row>
    <row r="3070" spans="1:10" ht="15.75">
      <c r="A3070" s="53">
        <f t="shared" si="95"/>
        <v>3066</v>
      </c>
      <c r="B3070" s="144" t="s">
        <v>202</v>
      </c>
      <c r="C3070" s="145" t="s">
        <v>6148</v>
      </c>
      <c r="D3070" s="142" t="s">
        <v>6149</v>
      </c>
      <c r="E3070" s="142" t="s">
        <v>211</v>
      </c>
      <c r="F3070" s="142"/>
      <c r="G3070" s="142">
        <v>1</v>
      </c>
      <c r="H3070" s="180">
        <v>1430</v>
      </c>
      <c r="I3070" s="191">
        <v>0.25</v>
      </c>
      <c r="J3070" s="187">
        <f t="shared" si="96"/>
        <v>1072.5</v>
      </c>
    </row>
    <row r="3071" spans="1:10" ht="15.75">
      <c r="A3071" s="53">
        <f t="shared" si="95"/>
        <v>3067</v>
      </c>
      <c r="B3071" s="144" t="s">
        <v>202</v>
      </c>
      <c r="C3071" s="122" t="s">
        <v>6150</v>
      </c>
      <c r="D3071" s="121" t="s">
        <v>6151</v>
      </c>
      <c r="E3071" s="142" t="s">
        <v>211</v>
      </c>
      <c r="F3071" s="121"/>
      <c r="G3071" s="142">
        <v>1</v>
      </c>
      <c r="H3071" s="180">
        <v>600</v>
      </c>
      <c r="I3071" s="191">
        <v>0.25</v>
      </c>
      <c r="J3071" s="187">
        <f t="shared" si="96"/>
        <v>450</v>
      </c>
    </row>
    <row r="3072" spans="1:10" ht="15.75">
      <c r="A3072" s="53">
        <f t="shared" si="95"/>
        <v>3068</v>
      </c>
      <c r="B3072" s="144" t="s">
        <v>202</v>
      </c>
      <c r="C3072" s="122" t="s">
        <v>6152</v>
      </c>
      <c r="D3072" s="121" t="s">
        <v>6153</v>
      </c>
      <c r="E3072" s="142" t="s">
        <v>211</v>
      </c>
      <c r="F3072" s="121"/>
      <c r="G3072" s="142">
        <v>1</v>
      </c>
      <c r="H3072" s="180">
        <v>140</v>
      </c>
      <c r="I3072" s="191">
        <v>0.25</v>
      </c>
      <c r="J3072" s="187">
        <f t="shared" si="96"/>
        <v>105</v>
      </c>
    </row>
    <row r="3073" spans="1:10" ht="15.75">
      <c r="A3073" s="53">
        <f t="shared" si="95"/>
        <v>3069</v>
      </c>
      <c r="B3073" s="144" t="s">
        <v>202</v>
      </c>
      <c r="C3073" s="145" t="s">
        <v>6154</v>
      </c>
      <c r="D3073" s="142" t="s">
        <v>6155</v>
      </c>
      <c r="E3073" s="142" t="s">
        <v>211</v>
      </c>
      <c r="F3073" s="142"/>
      <c r="G3073" s="142">
        <v>1</v>
      </c>
      <c r="H3073" s="180">
        <v>830</v>
      </c>
      <c r="I3073" s="191">
        <v>0.25</v>
      </c>
      <c r="J3073" s="187">
        <f t="shared" si="96"/>
        <v>622.5</v>
      </c>
    </row>
    <row r="3074" spans="1:10" ht="15.75">
      <c r="A3074" s="53">
        <f t="shared" si="95"/>
        <v>3070</v>
      </c>
      <c r="B3074" s="144" t="s">
        <v>202</v>
      </c>
      <c r="C3074" s="145" t="s">
        <v>6156</v>
      </c>
      <c r="D3074" s="142" t="s">
        <v>6157</v>
      </c>
      <c r="E3074" s="142" t="s">
        <v>211</v>
      </c>
      <c r="F3074" s="142"/>
      <c r="G3074" s="142">
        <v>1</v>
      </c>
      <c r="H3074" s="180">
        <v>180</v>
      </c>
      <c r="I3074" s="191">
        <v>0.25</v>
      </c>
      <c r="J3074" s="187">
        <f t="shared" si="96"/>
        <v>135</v>
      </c>
    </row>
    <row r="3075" spans="1:10" ht="15.75">
      <c r="A3075" s="53">
        <f t="shared" si="95"/>
        <v>3071</v>
      </c>
      <c r="B3075" s="144" t="s">
        <v>202</v>
      </c>
      <c r="C3075" s="145" t="s">
        <v>6158</v>
      </c>
      <c r="D3075" s="142" t="s">
        <v>6159</v>
      </c>
      <c r="E3075" s="142" t="s">
        <v>211</v>
      </c>
      <c r="F3075" s="142"/>
      <c r="G3075" s="142">
        <v>1</v>
      </c>
      <c r="H3075" s="180">
        <v>165</v>
      </c>
      <c r="I3075" s="191">
        <v>0.25</v>
      </c>
      <c r="J3075" s="187">
        <f t="shared" si="96"/>
        <v>123.75</v>
      </c>
    </row>
    <row r="3076" spans="1:10" ht="15.75">
      <c r="A3076" s="53">
        <f t="shared" si="95"/>
        <v>3072</v>
      </c>
      <c r="B3076" s="144" t="s">
        <v>202</v>
      </c>
      <c r="C3076" s="145" t="s">
        <v>6160</v>
      </c>
      <c r="D3076" s="142" t="s">
        <v>6161</v>
      </c>
      <c r="E3076" s="142" t="s">
        <v>211</v>
      </c>
      <c r="F3076" s="142"/>
      <c r="G3076" s="142">
        <v>1</v>
      </c>
      <c r="H3076" s="180">
        <v>27</v>
      </c>
      <c r="I3076" s="191">
        <v>0.25</v>
      </c>
      <c r="J3076" s="187">
        <f t="shared" si="96"/>
        <v>20.25</v>
      </c>
    </row>
    <row r="3077" spans="1:10" ht="15.75">
      <c r="A3077" s="53">
        <f t="shared" si="95"/>
        <v>3073</v>
      </c>
      <c r="B3077" s="144" t="s">
        <v>202</v>
      </c>
      <c r="C3077" s="145" t="s">
        <v>6162</v>
      </c>
      <c r="D3077" s="142" t="s">
        <v>6163</v>
      </c>
      <c r="E3077" s="142" t="s">
        <v>211</v>
      </c>
      <c r="F3077" s="142"/>
      <c r="G3077" s="142">
        <v>1</v>
      </c>
      <c r="H3077" s="180">
        <v>27</v>
      </c>
      <c r="I3077" s="191">
        <v>0.25</v>
      </c>
      <c r="J3077" s="187">
        <f t="shared" si="96"/>
        <v>20.25</v>
      </c>
    </row>
    <row r="3078" spans="1:10" ht="15.75">
      <c r="A3078" s="53">
        <f t="shared" si="95"/>
        <v>3074</v>
      </c>
      <c r="B3078" s="144" t="s">
        <v>202</v>
      </c>
      <c r="C3078" s="145" t="s">
        <v>6164</v>
      </c>
      <c r="D3078" s="142" t="s">
        <v>6165</v>
      </c>
      <c r="E3078" s="142" t="s">
        <v>211</v>
      </c>
      <c r="F3078" s="142"/>
      <c r="G3078" s="142">
        <v>1</v>
      </c>
      <c r="H3078" s="180">
        <v>27</v>
      </c>
      <c r="I3078" s="191">
        <v>0.25</v>
      </c>
      <c r="J3078" s="187">
        <f t="shared" si="96"/>
        <v>20.25</v>
      </c>
    </row>
    <row r="3079" spans="1:10" ht="15.75">
      <c r="A3079" s="53">
        <f t="shared" ref="A3079:A3142" si="97">A3078+1</f>
        <v>3075</v>
      </c>
      <c r="B3079" s="144" t="s">
        <v>202</v>
      </c>
      <c r="C3079" s="145" t="s">
        <v>6166</v>
      </c>
      <c r="D3079" s="142" t="s">
        <v>6167</v>
      </c>
      <c r="E3079" s="142" t="s">
        <v>211</v>
      </c>
      <c r="F3079" s="142"/>
      <c r="G3079" s="142">
        <v>1</v>
      </c>
      <c r="H3079" s="180">
        <v>27</v>
      </c>
      <c r="I3079" s="191">
        <v>0.25</v>
      </c>
      <c r="J3079" s="187">
        <f t="shared" si="96"/>
        <v>20.25</v>
      </c>
    </row>
    <row r="3080" spans="1:10" ht="15.75">
      <c r="A3080" s="53">
        <f t="shared" si="97"/>
        <v>3076</v>
      </c>
      <c r="B3080" s="144" t="s">
        <v>202</v>
      </c>
      <c r="C3080" s="145" t="s">
        <v>6168</v>
      </c>
      <c r="D3080" s="142" t="s">
        <v>6169</v>
      </c>
      <c r="E3080" s="142" t="s">
        <v>211</v>
      </c>
      <c r="F3080" s="142"/>
      <c r="G3080" s="142">
        <v>1</v>
      </c>
      <c r="H3080" s="180">
        <v>27</v>
      </c>
      <c r="I3080" s="191">
        <v>0.25</v>
      </c>
      <c r="J3080" s="187">
        <f t="shared" si="96"/>
        <v>20.25</v>
      </c>
    </row>
    <row r="3081" spans="1:10" ht="15.75">
      <c r="A3081" s="53">
        <f t="shared" si="97"/>
        <v>3077</v>
      </c>
      <c r="B3081" s="144" t="s">
        <v>202</v>
      </c>
      <c r="C3081" s="145" t="s">
        <v>6170</v>
      </c>
      <c r="D3081" s="142" t="s">
        <v>6171</v>
      </c>
      <c r="E3081" s="142" t="s">
        <v>211</v>
      </c>
      <c r="F3081" s="142"/>
      <c r="G3081" s="142">
        <v>1</v>
      </c>
      <c r="H3081" s="180">
        <v>27</v>
      </c>
      <c r="I3081" s="191">
        <v>0.25</v>
      </c>
      <c r="J3081" s="187">
        <f t="shared" si="96"/>
        <v>20.25</v>
      </c>
    </row>
    <row r="3082" spans="1:10" ht="15.75">
      <c r="A3082" s="53">
        <f t="shared" si="97"/>
        <v>3078</v>
      </c>
      <c r="B3082" s="144" t="s">
        <v>202</v>
      </c>
      <c r="C3082" s="145" t="s">
        <v>6172</v>
      </c>
      <c r="D3082" s="142" t="s">
        <v>6173</v>
      </c>
      <c r="E3082" s="142" t="s">
        <v>211</v>
      </c>
      <c r="F3082" s="142"/>
      <c r="G3082" s="142">
        <v>1</v>
      </c>
      <c r="H3082" s="180">
        <v>40</v>
      </c>
      <c r="I3082" s="191">
        <v>0.25</v>
      </c>
      <c r="J3082" s="187">
        <f t="shared" si="96"/>
        <v>30</v>
      </c>
    </row>
    <row r="3083" spans="1:10" ht="15.75">
      <c r="A3083" s="53">
        <f t="shared" si="97"/>
        <v>3079</v>
      </c>
      <c r="B3083" s="144" t="s">
        <v>202</v>
      </c>
      <c r="C3083" s="145" t="s">
        <v>6174</v>
      </c>
      <c r="D3083" s="142" t="s">
        <v>6175</v>
      </c>
      <c r="E3083" s="142" t="s">
        <v>211</v>
      </c>
      <c r="F3083" s="142"/>
      <c r="G3083" s="142">
        <v>1</v>
      </c>
      <c r="H3083" s="180">
        <v>40</v>
      </c>
      <c r="I3083" s="191">
        <v>0.25</v>
      </c>
      <c r="J3083" s="187">
        <f t="shared" si="96"/>
        <v>30</v>
      </c>
    </row>
    <row r="3084" spans="1:10" ht="15.75">
      <c r="A3084" s="53">
        <f t="shared" si="97"/>
        <v>3080</v>
      </c>
      <c r="B3084" s="144" t="s">
        <v>202</v>
      </c>
      <c r="C3084" s="145" t="s">
        <v>6176</v>
      </c>
      <c r="D3084" s="142" t="s">
        <v>6177</v>
      </c>
      <c r="E3084" s="142" t="s">
        <v>211</v>
      </c>
      <c r="F3084" s="142"/>
      <c r="G3084" s="142">
        <v>1</v>
      </c>
      <c r="H3084" s="180">
        <v>44</v>
      </c>
      <c r="I3084" s="191">
        <v>0.25</v>
      </c>
      <c r="J3084" s="187">
        <f t="shared" si="96"/>
        <v>33</v>
      </c>
    </row>
    <row r="3085" spans="1:10" ht="15.75">
      <c r="A3085" s="53">
        <f t="shared" si="97"/>
        <v>3081</v>
      </c>
      <c r="B3085" s="144" t="s">
        <v>202</v>
      </c>
      <c r="C3085" s="145" t="s">
        <v>6178</v>
      </c>
      <c r="D3085" s="142" t="s">
        <v>6179</v>
      </c>
      <c r="E3085" s="142" t="s">
        <v>211</v>
      </c>
      <c r="F3085" s="142"/>
      <c r="G3085" s="142">
        <v>1</v>
      </c>
      <c r="H3085" s="180">
        <v>44</v>
      </c>
      <c r="I3085" s="191">
        <v>0.25</v>
      </c>
      <c r="J3085" s="187">
        <f t="shared" si="96"/>
        <v>33</v>
      </c>
    </row>
    <row r="3086" spans="1:10" ht="15.75">
      <c r="A3086" s="53">
        <f t="shared" si="97"/>
        <v>3082</v>
      </c>
      <c r="B3086" s="144" t="s">
        <v>202</v>
      </c>
      <c r="C3086" s="145" t="s">
        <v>6180</v>
      </c>
      <c r="D3086" s="142" t="s">
        <v>6181</v>
      </c>
      <c r="E3086" s="142" t="s">
        <v>211</v>
      </c>
      <c r="F3086" s="142"/>
      <c r="G3086" s="142">
        <v>1</v>
      </c>
      <c r="H3086" s="180">
        <v>44</v>
      </c>
      <c r="I3086" s="191">
        <v>0.25</v>
      </c>
      <c r="J3086" s="187">
        <f t="shared" si="96"/>
        <v>33</v>
      </c>
    </row>
    <row r="3087" spans="1:10" ht="15.75">
      <c r="A3087" s="53">
        <f t="shared" si="97"/>
        <v>3083</v>
      </c>
      <c r="B3087" s="144" t="s">
        <v>202</v>
      </c>
      <c r="C3087" s="145" t="s">
        <v>6182</v>
      </c>
      <c r="D3087" s="142" t="s">
        <v>6183</v>
      </c>
      <c r="E3087" s="142" t="s">
        <v>211</v>
      </c>
      <c r="F3087" s="142"/>
      <c r="G3087" s="142">
        <v>1</v>
      </c>
      <c r="H3087" s="180">
        <v>44</v>
      </c>
      <c r="I3087" s="191">
        <v>0.25</v>
      </c>
      <c r="J3087" s="187">
        <f t="shared" si="96"/>
        <v>33</v>
      </c>
    </row>
    <row r="3088" spans="1:10" ht="15.75">
      <c r="A3088" s="53">
        <f t="shared" si="97"/>
        <v>3084</v>
      </c>
      <c r="B3088" s="144" t="s">
        <v>202</v>
      </c>
      <c r="C3088" s="122" t="s">
        <v>6184</v>
      </c>
      <c r="D3088" s="121" t="s">
        <v>6185</v>
      </c>
      <c r="E3088" s="142" t="s">
        <v>211</v>
      </c>
      <c r="F3088" s="121"/>
      <c r="G3088" s="142">
        <v>1</v>
      </c>
      <c r="H3088" s="180">
        <v>3039.2000000000003</v>
      </c>
      <c r="I3088" s="191">
        <v>0.25</v>
      </c>
      <c r="J3088" s="187">
        <f t="shared" si="96"/>
        <v>2279.4</v>
      </c>
    </row>
    <row r="3089" spans="1:10" ht="15.75">
      <c r="A3089" s="53">
        <f t="shared" si="97"/>
        <v>3085</v>
      </c>
      <c r="B3089" s="144" t="s">
        <v>202</v>
      </c>
      <c r="C3089" s="145" t="s">
        <v>6186</v>
      </c>
      <c r="D3089" s="142" t="s">
        <v>6187</v>
      </c>
      <c r="E3089" s="142" t="s">
        <v>211</v>
      </c>
      <c r="F3089" s="142"/>
      <c r="G3089" s="142">
        <v>1</v>
      </c>
      <c r="H3089" s="180">
        <v>55</v>
      </c>
      <c r="I3089" s="191">
        <v>0.25</v>
      </c>
      <c r="J3089" s="187">
        <f t="shared" si="96"/>
        <v>41.25</v>
      </c>
    </row>
    <row r="3090" spans="1:10" ht="15.75">
      <c r="A3090" s="53">
        <f t="shared" si="97"/>
        <v>3086</v>
      </c>
      <c r="B3090" s="144" t="s">
        <v>202</v>
      </c>
      <c r="C3090" s="145" t="s">
        <v>6188</v>
      </c>
      <c r="D3090" s="142" t="s">
        <v>6189</v>
      </c>
      <c r="E3090" s="142" t="s">
        <v>211</v>
      </c>
      <c r="F3090" s="142"/>
      <c r="G3090" s="142">
        <v>1</v>
      </c>
      <c r="H3090" s="180">
        <v>55</v>
      </c>
      <c r="I3090" s="191">
        <v>0.25</v>
      </c>
      <c r="J3090" s="187">
        <f t="shared" si="96"/>
        <v>41.25</v>
      </c>
    </row>
    <row r="3091" spans="1:10" ht="15.75">
      <c r="A3091" s="53">
        <f t="shared" si="97"/>
        <v>3087</v>
      </c>
      <c r="B3091" s="144" t="s">
        <v>202</v>
      </c>
      <c r="C3091" s="145" t="s">
        <v>6190</v>
      </c>
      <c r="D3091" s="142" t="s">
        <v>6191</v>
      </c>
      <c r="E3091" s="142" t="s">
        <v>211</v>
      </c>
      <c r="F3091" s="142"/>
      <c r="G3091" s="142">
        <v>1</v>
      </c>
      <c r="H3091" s="180">
        <v>55</v>
      </c>
      <c r="I3091" s="191">
        <v>0.25</v>
      </c>
      <c r="J3091" s="187">
        <f t="shared" si="96"/>
        <v>41.25</v>
      </c>
    </row>
    <row r="3092" spans="1:10" ht="15.75">
      <c r="A3092" s="53">
        <f t="shared" si="97"/>
        <v>3088</v>
      </c>
      <c r="B3092" s="144" t="s">
        <v>202</v>
      </c>
      <c r="C3092" s="145" t="s">
        <v>6192</v>
      </c>
      <c r="D3092" s="142" t="s">
        <v>6193</v>
      </c>
      <c r="E3092" s="142" t="s">
        <v>211</v>
      </c>
      <c r="F3092" s="142"/>
      <c r="G3092" s="142">
        <v>1</v>
      </c>
      <c r="H3092" s="180">
        <v>44</v>
      </c>
      <c r="I3092" s="191">
        <v>0.25</v>
      </c>
      <c r="J3092" s="187">
        <f t="shared" si="96"/>
        <v>33</v>
      </c>
    </row>
    <row r="3093" spans="1:10" ht="15.75">
      <c r="A3093" s="53">
        <f t="shared" si="97"/>
        <v>3089</v>
      </c>
      <c r="B3093" s="144" t="s">
        <v>202</v>
      </c>
      <c r="C3093" s="145" t="s">
        <v>6194</v>
      </c>
      <c r="D3093" s="142" t="s">
        <v>6195</v>
      </c>
      <c r="E3093" s="142" t="s">
        <v>211</v>
      </c>
      <c r="F3093" s="142"/>
      <c r="G3093" s="142">
        <v>1</v>
      </c>
      <c r="H3093" s="180">
        <v>55</v>
      </c>
      <c r="I3093" s="191">
        <v>0.25</v>
      </c>
      <c r="J3093" s="187">
        <f t="shared" si="96"/>
        <v>41.25</v>
      </c>
    </row>
    <row r="3094" spans="1:10" ht="15.75">
      <c r="A3094" s="53">
        <f t="shared" si="97"/>
        <v>3090</v>
      </c>
      <c r="B3094" s="144" t="s">
        <v>202</v>
      </c>
      <c r="C3094" s="145" t="s">
        <v>6196</v>
      </c>
      <c r="D3094" s="142" t="s">
        <v>6197</v>
      </c>
      <c r="E3094" s="142" t="s">
        <v>211</v>
      </c>
      <c r="F3094" s="142"/>
      <c r="G3094" s="142">
        <v>1</v>
      </c>
      <c r="H3094" s="180">
        <v>66</v>
      </c>
      <c r="I3094" s="191">
        <v>0.25</v>
      </c>
      <c r="J3094" s="187">
        <f t="shared" si="96"/>
        <v>49.5</v>
      </c>
    </row>
    <row r="3095" spans="1:10" ht="15.75">
      <c r="A3095" s="53">
        <f t="shared" si="97"/>
        <v>3091</v>
      </c>
      <c r="B3095" s="144" t="s">
        <v>202</v>
      </c>
      <c r="C3095" s="145" t="s">
        <v>6198</v>
      </c>
      <c r="D3095" s="142" t="s">
        <v>6199</v>
      </c>
      <c r="E3095" s="142" t="s">
        <v>211</v>
      </c>
      <c r="F3095" s="142"/>
      <c r="G3095" s="142">
        <v>1</v>
      </c>
      <c r="H3095" s="180">
        <v>77</v>
      </c>
      <c r="I3095" s="191">
        <v>0.25</v>
      </c>
      <c r="J3095" s="187">
        <f t="shared" si="96"/>
        <v>57.75</v>
      </c>
    </row>
    <row r="3096" spans="1:10" ht="15.75">
      <c r="A3096" s="53">
        <f t="shared" si="97"/>
        <v>3092</v>
      </c>
      <c r="B3096" s="144" t="s">
        <v>202</v>
      </c>
      <c r="C3096" s="145" t="s">
        <v>6200</v>
      </c>
      <c r="D3096" s="142" t="s">
        <v>6201</v>
      </c>
      <c r="E3096" s="142" t="s">
        <v>211</v>
      </c>
      <c r="F3096" s="142"/>
      <c r="G3096" s="142">
        <v>1</v>
      </c>
      <c r="H3096" s="180">
        <v>88</v>
      </c>
      <c r="I3096" s="191">
        <v>0.25</v>
      </c>
      <c r="J3096" s="187">
        <f t="shared" si="96"/>
        <v>66</v>
      </c>
    </row>
    <row r="3097" spans="1:10" ht="15.75">
      <c r="A3097" s="53">
        <f t="shared" si="97"/>
        <v>3093</v>
      </c>
      <c r="B3097" s="144" t="s">
        <v>202</v>
      </c>
      <c r="C3097" s="145" t="s">
        <v>6202</v>
      </c>
      <c r="D3097" s="142" t="s">
        <v>6203</v>
      </c>
      <c r="E3097" s="142" t="s">
        <v>211</v>
      </c>
      <c r="F3097" s="142"/>
      <c r="G3097" s="142">
        <v>1</v>
      </c>
      <c r="H3097" s="180">
        <v>88</v>
      </c>
      <c r="I3097" s="191">
        <v>0.25</v>
      </c>
      <c r="J3097" s="187">
        <f t="shared" si="96"/>
        <v>66</v>
      </c>
    </row>
    <row r="3098" spans="1:10" ht="15.75">
      <c r="A3098" s="53">
        <f t="shared" si="97"/>
        <v>3094</v>
      </c>
      <c r="B3098" s="144" t="s">
        <v>202</v>
      </c>
      <c r="C3098" s="145" t="s">
        <v>6204</v>
      </c>
      <c r="D3098" s="142" t="s">
        <v>6205</v>
      </c>
      <c r="E3098" s="142" t="s">
        <v>211</v>
      </c>
      <c r="F3098" s="142"/>
      <c r="G3098" s="142">
        <v>1</v>
      </c>
      <c r="H3098" s="180">
        <v>99</v>
      </c>
      <c r="I3098" s="191">
        <v>0.25</v>
      </c>
      <c r="J3098" s="187">
        <f t="shared" si="96"/>
        <v>74.25</v>
      </c>
    </row>
    <row r="3099" spans="1:10" ht="15.75">
      <c r="A3099" s="53">
        <f t="shared" si="97"/>
        <v>3095</v>
      </c>
      <c r="B3099" s="144" t="s">
        <v>202</v>
      </c>
      <c r="C3099" s="145" t="s">
        <v>6206</v>
      </c>
      <c r="D3099" s="142" t="s">
        <v>6207</v>
      </c>
      <c r="E3099" s="142" t="s">
        <v>211</v>
      </c>
      <c r="F3099" s="142"/>
      <c r="G3099" s="142">
        <v>1</v>
      </c>
      <c r="H3099" s="180">
        <v>88</v>
      </c>
      <c r="I3099" s="191">
        <v>0.25</v>
      </c>
      <c r="J3099" s="187">
        <f t="shared" si="96"/>
        <v>66</v>
      </c>
    </row>
    <row r="3100" spans="1:10" ht="15.75">
      <c r="A3100" s="53">
        <f t="shared" si="97"/>
        <v>3096</v>
      </c>
      <c r="B3100" s="144" t="s">
        <v>202</v>
      </c>
      <c r="C3100" s="145" t="s">
        <v>6208</v>
      </c>
      <c r="D3100" s="142" t="s">
        <v>6209</v>
      </c>
      <c r="E3100" s="142" t="s">
        <v>211</v>
      </c>
      <c r="F3100" s="142"/>
      <c r="G3100" s="142">
        <v>1</v>
      </c>
      <c r="H3100" s="180">
        <v>14</v>
      </c>
      <c r="I3100" s="191">
        <v>0.25</v>
      </c>
      <c r="J3100" s="187">
        <f t="shared" si="96"/>
        <v>10.5</v>
      </c>
    </row>
    <row r="3101" spans="1:10" ht="15.75">
      <c r="A3101" s="53">
        <f t="shared" si="97"/>
        <v>3097</v>
      </c>
      <c r="B3101" s="144" t="s">
        <v>202</v>
      </c>
      <c r="C3101" s="145" t="s">
        <v>6210</v>
      </c>
      <c r="D3101" s="142" t="s">
        <v>6211</v>
      </c>
      <c r="E3101" s="142" t="s">
        <v>211</v>
      </c>
      <c r="F3101" s="142"/>
      <c r="G3101" s="142">
        <v>1</v>
      </c>
      <c r="H3101" s="180">
        <v>33</v>
      </c>
      <c r="I3101" s="191">
        <v>0.25</v>
      </c>
      <c r="J3101" s="187">
        <f t="shared" si="96"/>
        <v>24.75</v>
      </c>
    </row>
    <row r="3102" spans="1:10" ht="15.75">
      <c r="A3102" s="53">
        <f t="shared" si="97"/>
        <v>3098</v>
      </c>
      <c r="B3102" s="144" t="s">
        <v>202</v>
      </c>
      <c r="C3102" s="145" t="s">
        <v>6212</v>
      </c>
      <c r="D3102" s="142" t="s">
        <v>6213</v>
      </c>
      <c r="E3102" s="142" t="s">
        <v>211</v>
      </c>
      <c r="F3102" s="142"/>
      <c r="G3102" s="142">
        <v>1</v>
      </c>
      <c r="H3102" s="180">
        <v>4</v>
      </c>
      <c r="I3102" s="191">
        <v>0.25</v>
      </c>
      <c r="J3102" s="187">
        <f t="shared" si="96"/>
        <v>3</v>
      </c>
    </row>
    <row r="3103" spans="1:10" ht="15.75">
      <c r="A3103" s="53">
        <f t="shared" si="97"/>
        <v>3099</v>
      </c>
      <c r="B3103" s="144" t="s">
        <v>202</v>
      </c>
      <c r="C3103" s="145" t="s">
        <v>6214</v>
      </c>
      <c r="D3103" s="142" t="s">
        <v>6215</v>
      </c>
      <c r="E3103" s="142" t="s">
        <v>211</v>
      </c>
      <c r="F3103" s="142"/>
      <c r="G3103" s="142">
        <v>1</v>
      </c>
      <c r="H3103" s="180">
        <v>2</v>
      </c>
      <c r="I3103" s="191">
        <v>0.25</v>
      </c>
      <c r="J3103" s="187">
        <f t="shared" si="96"/>
        <v>1.5</v>
      </c>
    </row>
    <row r="3104" spans="1:10" ht="15.75">
      <c r="A3104" s="53">
        <f t="shared" si="97"/>
        <v>3100</v>
      </c>
      <c r="B3104" s="144" t="s">
        <v>202</v>
      </c>
      <c r="C3104" s="145" t="s">
        <v>6216</v>
      </c>
      <c r="D3104" s="142" t="s">
        <v>6217</v>
      </c>
      <c r="E3104" s="142" t="s">
        <v>211</v>
      </c>
      <c r="F3104" s="142"/>
      <c r="G3104" s="142">
        <v>1</v>
      </c>
      <c r="H3104" s="180">
        <v>9</v>
      </c>
      <c r="I3104" s="191">
        <v>0.25</v>
      </c>
      <c r="J3104" s="187">
        <f t="shared" si="96"/>
        <v>6.75</v>
      </c>
    </row>
    <row r="3105" spans="1:10" ht="15.75">
      <c r="A3105" s="53">
        <f t="shared" si="97"/>
        <v>3101</v>
      </c>
      <c r="B3105" s="144" t="s">
        <v>202</v>
      </c>
      <c r="C3105" s="145" t="s">
        <v>6218</v>
      </c>
      <c r="D3105" s="142" t="s">
        <v>6219</v>
      </c>
      <c r="E3105" s="142" t="s">
        <v>211</v>
      </c>
      <c r="F3105" s="142"/>
      <c r="G3105" s="142">
        <v>1</v>
      </c>
      <c r="H3105" s="180">
        <v>11</v>
      </c>
      <c r="I3105" s="191">
        <v>0.25</v>
      </c>
      <c r="J3105" s="187">
        <f t="shared" si="96"/>
        <v>8.25</v>
      </c>
    </row>
    <row r="3106" spans="1:10" ht="15.75">
      <c r="A3106" s="53">
        <f t="shared" si="97"/>
        <v>3102</v>
      </c>
      <c r="B3106" s="144" t="s">
        <v>202</v>
      </c>
      <c r="C3106" s="145" t="s">
        <v>6220</v>
      </c>
      <c r="D3106" s="142" t="s">
        <v>6221</v>
      </c>
      <c r="E3106" s="142" t="s">
        <v>211</v>
      </c>
      <c r="F3106" s="142"/>
      <c r="G3106" s="142">
        <v>1</v>
      </c>
      <c r="H3106" s="180">
        <v>2</v>
      </c>
      <c r="I3106" s="191">
        <v>0.25</v>
      </c>
      <c r="J3106" s="187">
        <f t="shared" si="96"/>
        <v>1.5</v>
      </c>
    </row>
    <row r="3107" spans="1:10" ht="15.75">
      <c r="A3107" s="53">
        <f t="shared" si="97"/>
        <v>3103</v>
      </c>
      <c r="B3107" s="144" t="s">
        <v>202</v>
      </c>
      <c r="C3107" s="145" t="s">
        <v>6222</v>
      </c>
      <c r="D3107" s="142" t="s">
        <v>6223</v>
      </c>
      <c r="E3107" s="142" t="s">
        <v>211</v>
      </c>
      <c r="F3107" s="142"/>
      <c r="G3107" s="142">
        <v>1</v>
      </c>
      <c r="H3107" s="180">
        <v>2</v>
      </c>
      <c r="I3107" s="191">
        <v>0.25</v>
      </c>
      <c r="J3107" s="187">
        <f t="shared" si="96"/>
        <v>1.5</v>
      </c>
    </row>
    <row r="3108" spans="1:10" ht="15.75">
      <c r="A3108" s="53">
        <f t="shared" si="97"/>
        <v>3104</v>
      </c>
      <c r="B3108" s="144" t="s">
        <v>202</v>
      </c>
      <c r="C3108" s="145" t="s">
        <v>6224</v>
      </c>
      <c r="D3108" s="142" t="s">
        <v>6225</v>
      </c>
      <c r="E3108" s="142" t="s">
        <v>211</v>
      </c>
      <c r="F3108" s="142"/>
      <c r="G3108" s="142">
        <v>1</v>
      </c>
      <c r="H3108" s="180">
        <v>3</v>
      </c>
      <c r="I3108" s="191">
        <v>0.25</v>
      </c>
      <c r="J3108" s="187">
        <f t="shared" si="96"/>
        <v>2.25</v>
      </c>
    </row>
    <row r="3109" spans="1:10" ht="15.75">
      <c r="A3109" s="53">
        <f t="shared" si="97"/>
        <v>3105</v>
      </c>
      <c r="B3109" s="144" t="s">
        <v>202</v>
      </c>
      <c r="C3109" s="145" t="s">
        <v>6226</v>
      </c>
      <c r="D3109" s="142" t="s">
        <v>6227</v>
      </c>
      <c r="E3109" s="142" t="s">
        <v>211</v>
      </c>
      <c r="F3109" s="142"/>
      <c r="G3109" s="142">
        <v>1</v>
      </c>
      <c r="H3109" s="180">
        <v>550</v>
      </c>
      <c r="I3109" s="191">
        <v>0.25</v>
      </c>
      <c r="J3109" s="187">
        <f t="shared" si="96"/>
        <v>412.5</v>
      </c>
    </row>
    <row r="3110" spans="1:10" ht="15.75">
      <c r="A3110" s="53">
        <f t="shared" si="97"/>
        <v>3106</v>
      </c>
      <c r="B3110" s="144" t="s">
        <v>202</v>
      </c>
      <c r="C3110" s="145" t="s">
        <v>6228</v>
      </c>
      <c r="D3110" s="142" t="s">
        <v>6229</v>
      </c>
      <c r="E3110" s="142" t="s">
        <v>211</v>
      </c>
      <c r="F3110" s="142"/>
      <c r="G3110" s="142">
        <v>1</v>
      </c>
      <c r="H3110" s="180">
        <v>572</v>
      </c>
      <c r="I3110" s="191">
        <v>0.25</v>
      </c>
      <c r="J3110" s="187">
        <f t="shared" si="96"/>
        <v>429</v>
      </c>
    </row>
    <row r="3111" spans="1:10" ht="15.75">
      <c r="A3111" s="53">
        <f t="shared" si="97"/>
        <v>3107</v>
      </c>
      <c r="B3111" s="144" t="s">
        <v>202</v>
      </c>
      <c r="C3111" s="145" t="s">
        <v>6230</v>
      </c>
      <c r="D3111" s="142" t="s">
        <v>6231</v>
      </c>
      <c r="E3111" s="142" t="s">
        <v>211</v>
      </c>
      <c r="F3111" s="142"/>
      <c r="G3111" s="142">
        <v>1</v>
      </c>
      <c r="H3111" s="180">
        <v>638</v>
      </c>
      <c r="I3111" s="191">
        <v>0.25</v>
      </c>
      <c r="J3111" s="187">
        <f t="shared" si="96"/>
        <v>478.5</v>
      </c>
    </row>
    <row r="3112" spans="1:10" ht="15.75">
      <c r="A3112" s="53">
        <f t="shared" si="97"/>
        <v>3108</v>
      </c>
      <c r="B3112" s="144" t="s">
        <v>202</v>
      </c>
      <c r="C3112" s="145" t="s">
        <v>6232</v>
      </c>
      <c r="D3112" s="142" t="s">
        <v>6233</v>
      </c>
      <c r="E3112" s="142" t="s">
        <v>211</v>
      </c>
      <c r="F3112" s="142"/>
      <c r="G3112" s="142">
        <v>1</v>
      </c>
      <c r="H3112" s="180">
        <v>682</v>
      </c>
      <c r="I3112" s="191">
        <v>0.25</v>
      </c>
      <c r="J3112" s="187">
        <f t="shared" si="96"/>
        <v>511.5</v>
      </c>
    </row>
    <row r="3113" spans="1:10" ht="15.75">
      <c r="A3113" s="53">
        <f t="shared" si="97"/>
        <v>3109</v>
      </c>
      <c r="B3113" s="144" t="s">
        <v>202</v>
      </c>
      <c r="C3113" s="145" t="s">
        <v>6234</v>
      </c>
      <c r="D3113" s="142" t="s">
        <v>6235</v>
      </c>
      <c r="E3113" s="142" t="s">
        <v>211</v>
      </c>
      <c r="F3113" s="142"/>
      <c r="G3113" s="142">
        <v>1</v>
      </c>
      <c r="H3113" s="180">
        <v>704</v>
      </c>
      <c r="I3113" s="191">
        <v>0.25</v>
      </c>
      <c r="J3113" s="187">
        <f t="shared" si="96"/>
        <v>528</v>
      </c>
    </row>
    <row r="3114" spans="1:10" ht="15.75">
      <c r="A3114" s="53">
        <f t="shared" si="97"/>
        <v>3110</v>
      </c>
      <c r="B3114" s="144" t="s">
        <v>202</v>
      </c>
      <c r="C3114" s="145" t="s">
        <v>6236</v>
      </c>
      <c r="D3114" s="142" t="s">
        <v>6237</v>
      </c>
      <c r="E3114" s="142" t="s">
        <v>211</v>
      </c>
      <c r="F3114" s="142"/>
      <c r="G3114" s="142">
        <v>1</v>
      </c>
      <c r="H3114" s="180">
        <v>726</v>
      </c>
      <c r="I3114" s="191">
        <v>0.25</v>
      </c>
      <c r="J3114" s="187">
        <f t="shared" si="96"/>
        <v>544.5</v>
      </c>
    </row>
    <row r="3115" spans="1:10" ht="15.75">
      <c r="A3115" s="53">
        <f t="shared" si="97"/>
        <v>3111</v>
      </c>
      <c r="B3115" s="144" t="s">
        <v>202</v>
      </c>
      <c r="C3115" s="145" t="s">
        <v>6238</v>
      </c>
      <c r="D3115" s="142" t="s">
        <v>6239</v>
      </c>
      <c r="E3115" s="142" t="s">
        <v>211</v>
      </c>
      <c r="F3115" s="142"/>
      <c r="G3115" s="142">
        <v>1</v>
      </c>
      <c r="H3115" s="180">
        <v>770</v>
      </c>
      <c r="I3115" s="191">
        <v>0.25</v>
      </c>
      <c r="J3115" s="187">
        <f t="shared" si="96"/>
        <v>577.5</v>
      </c>
    </row>
    <row r="3116" spans="1:10" ht="15.75">
      <c r="A3116" s="53">
        <f t="shared" si="97"/>
        <v>3112</v>
      </c>
      <c r="B3116" s="144" t="s">
        <v>202</v>
      </c>
      <c r="C3116" s="145" t="s">
        <v>6240</v>
      </c>
      <c r="D3116" s="142" t="s">
        <v>6241</v>
      </c>
      <c r="E3116" s="142" t="s">
        <v>211</v>
      </c>
      <c r="F3116" s="142"/>
      <c r="G3116" s="142">
        <v>1</v>
      </c>
      <c r="H3116" s="180">
        <v>440</v>
      </c>
      <c r="I3116" s="191">
        <v>0.25</v>
      </c>
      <c r="J3116" s="187">
        <f t="shared" si="96"/>
        <v>330</v>
      </c>
    </row>
    <row r="3117" spans="1:10" ht="15.75">
      <c r="A3117" s="53">
        <f t="shared" si="97"/>
        <v>3113</v>
      </c>
      <c r="B3117" s="144" t="s">
        <v>202</v>
      </c>
      <c r="C3117" s="145" t="s">
        <v>6242</v>
      </c>
      <c r="D3117" s="142" t="s">
        <v>6243</v>
      </c>
      <c r="E3117" s="142" t="s">
        <v>211</v>
      </c>
      <c r="F3117" s="142"/>
      <c r="G3117" s="142">
        <v>1</v>
      </c>
      <c r="H3117" s="180">
        <v>506</v>
      </c>
      <c r="I3117" s="191">
        <v>0.25</v>
      </c>
      <c r="J3117" s="187">
        <f t="shared" si="96"/>
        <v>379.5</v>
      </c>
    </row>
    <row r="3118" spans="1:10" ht="15.75">
      <c r="A3118" s="53">
        <f t="shared" si="97"/>
        <v>3114</v>
      </c>
      <c r="B3118" s="144" t="s">
        <v>202</v>
      </c>
      <c r="C3118" s="145" t="s">
        <v>6244</v>
      </c>
      <c r="D3118" s="142" t="s">
        <v>6245</v>
      </c>
      <c r="E3118" s="142" t="s">
        <v>211</v>
      </c>
      <c r="F3118" s="142"/>
      <c r="G3118" s="142">
        <v>1</v>
      </c>
      <c r="H3118" s="180">
        <v>572</v>
      </c>
      <c r="I3118" s="191">
        <v>0.25</v>
      </c>
      <c r="J3118" s="187">
        <f t="shared" si="96"/>
        <v>429</v>
      </c>
    </row>
    <row r="3119" spans="1:10" ht="15.75">
      <c r="A3119" s="53">
        <f t="shared" si="97"/>
        <v>3115</v>
      </c>
      <c r="B3119" s="144" t="s">
        <v>202</v>
      </c>
      <c r="C3119" s="145" t="s">
        <v>6246</v>
      </c>
      <c r="D3119" s="142" t="s">
        <v>6247</v>
      </c>
      <c r="E3119" s="142" t="s">
        <v>211</v>
      </c>
      <c r="F3119" s="142"/>
      <c r="G3119" s="142">
        <v>1</v>
      </c>
      <c r="H3119" s="180">
        <v>594</v>
      </c>
      <c r="I3119" s="191">
        <v>0.25</v>
      </c>
      <c r="J3119" s="187">
        <f t="shared" si="96"/>
        <v>445.5</v>
      </c>
    </row>
    <row r="3120" spans="1:10" ht="15.75">
      <c r="A3120" s="53">
        <f t="shared" si="97"/>
        <v>3116</v>
      </c>
      <c r="B3120" s="144" t="s">
        <v>202</v>
      </c>
      <c r="C3120" s="145" t="s">
        <v>6248</v>
      </c>
      <c r="D3120" s="142" t="s">
        <v>6249</v>
      </c>
      <c r="E3120" s="142" t="s">
        <v>211</v>
      </c>
      <c r="F3120" s="142"/>
      <c r="G3120" s="142">
        <v>1</v>
      </c>
      <c r="H3120" s="180">
        <v>638</v>
      </c>
      <c r="I3120" s="191">
        <v>0.25</v>
      </c>
      <c r="J3120" s="187">
        <f t="shared" si="96"/>
        <v>478.5</v>
      </c>
    </row>
    <row r="3121" spans="1:10" ht="15.75">
      <c r="A3121" s="53">
        <f t="shared" si="97"/>
        <v>3117</v>
      </c>
      <c r="B3121" s="144" t="s">
        <v>202</v>
      </c>
      <c r="C3121" s="145" t="s">
        <v>6250</v>
      </c>
      <c r="D3121" s="142" t="s">
        <v>6235</v>
      </c>
      <c r="E3121" s="142" t="s">
        <v>211</v>
      </c>
      <c r="F3121" s="142"/>
      <c r="G3121" s="142">
        <v>1</v>
      </c>
      <c r="H3121" s="180">
        <v>880</v>
      </c>
      <c r="I3121" s="191">
        <v>0.25</v>
      </c>
      <c r="J3121" s="187">
        <f t="shared" si="96"/>
        <v>660</v>
      </c>
    </row>
    <row r="3122" spans="1:10" ht="15.75">
      <c r="A3122" s="53">
        <f t="shared" si="97"/>
        <v>3118</v>
      </c>
      <c r="B3122" s="144" t="s">
        <v>202</v>
      </c>
      <c r="C3122" s="145" t="s">
        <v>6251</v>
      </c>
      <c r="D3122" s="142" t="s">
        <v>6239</v>
      </c>
      <c r="E3122" s="142" t="s">
        <v>211</v>
      </c>
      <c r="F3122" s="142"/>
      <c r="G3122" s="142">
        <v>1</v>
      </c>
      <c r="H3122" s="180">
        <v>935</v>
      </c>
      <c r="I3122" s="191">
        <v>0.25</v>
      </c>
      <c r="J3122" s="187">
        <f t="shared" si="96"/>
        <v>701.25</v>
      </c>
    </row>
    <row r="3123" spans="1:10" ht="15.75">
      <c r="A3123" s="53">
        <f t="shared" si="97"/>
        <v>3119</v>
      </c>
      <c r="B3123" s="144" t="s">
        <v>202</v>
      </c>
      <c r="C3123" s="145" t="s">
        <v>6252</v>
      </c>
      <c r="D3123" s="142" t="s">
        <v>6253</v>
      </c>
      <c r="E3123" s="142" t="s">
        <v>211</v>
      </c>
      <c r="F3123" s="142"/>
      <c r="G3123" s="142">
        <v>1</v>
      </c>
      <c r="H3123" s="180">
        <v>990</v>
      </c>
      <c r="I3123" s="191">
        <v>0.25</v>
      </c>
      <c r="J3123" s="187">
        <f t="shared" si="96"/>
        <v>742.5</v>
      </c>
    </row>
    <row r="3124" spans="1:10" ht="15.75">
      <c r="A3124" s="53">
        <f t="shared" si="97"/>
        <v>3120</v>
      </c>
      <c r="B3124" s="144" t="s">
        <v>202</v>
      </c>
      <c r="C3124" s="145" t="s">
        <v>6254</v>
      </c>
      <c r="D3124" s="142" t="s">
        <v>6255</v>
      </c>
      <c r="E3124" s="142" t="s">
        <v>211</v>
      </c>
      <c r="F3124" s="142"/>
      <c r="G3124" s="142">
        <v>1</v>
      </c>
      <c r="H3124" s="180">
        <v>1045</v>
      </c>
      <c r="I3124" s="191">
        <v>0.25</v>
      </c>
      <c r="J3124" s="187">
        <f t="shared" si="96"/>
        <v>783.75</v>
      </c>
    </row>
    <row r="3125" spans="1:10" ht="15.75">
      <c r="A3125" s="53">
        <f t="shared" si="97"/>
        <v>3121</v>
      </c>
      <c r="B3125" s="144" t="s">
        <v>202</v>
      </c>
      <c r="C3125" s="145" t="s">
        <v>6256</v>
      </c>
      <c r="D3125" s="142" t="s">
        <v>6257</v>
      </c>
      <c r="E3125" s="142" t="s">
        <v>211</v>
      </c>
      <c r="F3125" s="142"/>
      <c r="G3125" s="142">
        <v>1</v>
      </c>
      <c r="H3125" s="180">
        <v>1100</v>
      </c>
      <c r="I3125" s="191">
        <v>0.25</v>
      </c>
      <c r="J3125" s="187">
        <f t="shared" si="96"/>
        <v>825</v>
      </c>
    </row>
    <row r="3126" spans="1:10" ht="15.75">
      <c r="A3126" s="53">
        <f t="shared" si="97"/>
        <v>3122</v>
      </c>
      <c r="B3126" s="144" t="s">
        <v>202</v>
      </c>
      <c r="C3126" s="145" t="s">
        <v>6258</v>
      </c>
      <c r="D3126" s="142" t="s">
        <v>6245</v>
      </c>
      <c r="E3126" s="142" t="s">
        <v>211</v>
      </c>
      <c r="F3126" s="142"/>
      <c r="G3126" s="142">
        <v>1</v>
      </c>
      <c r="H3126" s="180">
        <v>638</v>
      </c>
      <c r="I3126" s="191">
        <v>0.25</v>
      </c>
      <c r="J3126" s="187">
        <f t="shared" si="96"/>
        <v>478.5</v>
      </c>
    </row>
    <row r="3127" spans="1:10" ht="15.75">
      <c r="A3127" s="53">
        <f t="shared" si="97"/>
        <v>3123</v>
      </c>
      <c r="B3127" s="144" t="s">
        <v>202</v>
      </c>
      <c r="C3127" s="145" t="s">
        <v>6259</v>
      </c>
      <c r="D3127" s="142" t="s">
        <v>6249</v>
      </c>
      <c r="E3127" s="142" t="s">
        <v>211</v>
      </c>
      <c r="F3127" s="142"/>
      <c r="G3127" s="142">
        <v>1</v>
      </c>
      <c r="H3127" s="180">
        <v>693</v>
      </c>
      <c r="I3127" s="191">
        <v>0.25</v>
      </c>
      <c r="J3127" s="187">
        <f t="shared" ref="J3127:J3190" si="98">H3127*(1-I3127)</f>
        <v>519.75</v>
      </c>
    </row>
    <row r="3128" spans="1:10" ht="15.75">
      <c r="A3128" s="53">
        <f t="shared" si="97"/>
        <v>3124</v>
      </c>
      <c r="B3128" s="144" t="s">
        <v>202</v>
      </c>
      <c r="C3128" s="145" t="s">
        <v>6260</v>
      </c>
      <c r="D3128" s="142" t="s">
        <v>6261</v>
      </c>
      <c r="E3128" s="142" t="s">
        <v>211</v>
      </c>
      <c r="F3128" s="142"/>
      <c r="G3128" s="142">
        <v>1</v>
      </c>
      <c r="H3128" s="180">
        <v>748</v>
      </c>
      <c r="I3128" s="191">
        <v>0.25</v>
      </c>
      <c r="J3128" s="187">
        <f t="shared" si="98"/>
        <v>561</v>
      </c>
    </row>
    <row r="3129" spans="1:10" ht="15.75">
      <c r="A3129" s="53">
        <f t="shared" si="97"/>
        <v>3125</v>
      </c>
      <c r="B3129" s="144" t="s">
        <v>202</v>
      </c>
      <c r="C3129" s="145" t="s">
        <v>6262</v>
      </c>
      <c r="D3129" s="142" t="s">
        <v>6263</v>
      </c>
      <c r="E3129" s="142" t="s">
        <v>211</v>
      </c>
      <c r="F3129" s="142"/>
      <c r="G3129" s="142">
        <v>1</v>
      </c>
      <c r="H3129" s="180">
        <v>803</v>
      </c>
      <c r="I3129" s="191">
        <v>0.25</v>
      </c>
      <c r="J3129" s="187">
        <f t="shared" si="98"/>
        <v>602.25</v>
      </c>
    </row>
    <row r="3130" spans="1:10" ht="15.75">
      <c r="A3130" s="53">
        <f t="shared" si="97"/>
        <v>3126</v>
      </c>
      <c r="B3130" s="144" t="s">
        <v>202</v>
      </c>
      <c r="C3130" s="145" t="s">
        <v>6264</v>
      </c>
      <c r="D3130" s="142" t="s">
        <v>6265</v>
      </c>
      <c r="E3130" s="142" t="s">
        <v>211</v>
      </c>
      <c r="F3130" s="142"/>
      <c r="G3130" s="142">
        <v>1</v>
      </c>
      <c r="H3130" s="180">
        <v>858</v>
      </c>
      <c r="I3130" s="191">
        <v>0.25</v>
      </c>
      <c r="J3130" s="187">
        <f t="shared" si="98"/>
        <v>643.5</v>
      </c>
    </row>
    <row r="3131" spans="1:10" ht="15.75">
      <c r="A3131" s="53">
        <f t="shared" si="97"/>
        <v>3127</v>
      </c>
      <c r="B3131" s="144" t="s">
        <v>202</v>
      </c>
      <c r="C3131" s="145" t="s">
        <v>6266</v>
      </c>
      <c r="D3131" s="142" t="s">
        <v>6235</v>
      </c>
      <c r="E3131" s="142" t="s">
        <v>211</v>
      </c>
      <c r="F3131" s="142"/>
      <c r="G3131" s="142">
        <v>1</v>
      </c>
      <c r="H3131" s="180">
        <v>1155</v>
      </c>
      <c r="I3131" s="191">
        <v>0.25</v>
      </c>
      <c r="J3131" s="187">
        <f t="shared" si="98"/>
        <v>866.25</v>
      </c>
    </row>
    <row r="3132" spans="1:10" ht="15.75">
      <c r="A3132" s="53">
        <f t="shared" si="97"/>
        <v>3128</v>
      </c>
      <c r="B3132" s="144" t="s">
        <v>202</v>
      </c>
      <c r="C3132" s="145" t="s">
        <v>6267</v>
      </c>
      <c r="D3132" s="142" t="s">
        <v>6239</v>
      </c>
      <c r="E3132" s="142" t="s">
        <v>211</v>
      </c>
      <c r="F3132" s="142"/>
      <c r="G3132" s="142">
        <v>1</v>
      </c>
      <c r="H3132" s="180">
        <v>1210</v>
      </c>
      <c r="I3132" s="191">
        <v>0.25</v>
      </c>
      <c r="J3132" s="187">
        <f t="shared" si="98"/>
        <v>907.5</v>
      </c>
    </row>
    <row r="3133" spans="1:10" ht="15.75">
      <c r="A3133" s="53">
        <f t="shared" si="97"/>
        <v>3129</v>
      </c>
      <c r="B3133" s="144" t="s">
        <v>202</v>
      </c>
      <c r="C3133" s="145" t="s">
        <v>6268</v>
      </c>
      <c r="D3133" s="142" t="s">
        <v>6253</v>
      </c>
      <c r="E3133" s="142" t="s">
        <v>211</v>
      </c>
      <c r="F3133" s="142"/>
      <c r="G3133" s="142">
        <v>1</v>
      </c>
      <c r="H3133" s="180">
        <v>1265</v>
      </c>
      <c r="I3133" s="191">
        <v>0.25</v>
      </c>
      <c r="J3133" s="187">
        <f t="shared" si="98"/>
        <v>948.75</v>
      </c>
    </row>
    <row r="3134" spans="1:10" ht="15.75">
      <c r="A3134" s="53">
        <f t="shared" si="97"/>
        <v>3130</v>
      </c>
      <c r="B3134" s="144" t="s">
        <v>202</v>
      </c>
      <c r="C3134" s="145" t="s">
        <v>6269</v>
      </c>
      <c r="D3134" s="142" t="s">
        <v>6255</v>
      </c>
      <c r="E3134" s="142" t="s">
        <v>211</v>
      </c>
      <c r="F3134" s="142"/>
      <c r="G3134" s="142">
        <v>1</v>
      </c>
      <c r="H3134" s="180">
        <v>1320</v>
      </c>
      <c r="I3134" s="191">
        <v>0.25</v>
      </c>
      <c r="J3134" s="187">
        <f t="shared" si="98"/>
        <v>990</v>
      </c>
    </row>
    <row r="3135" spans="1:10" ht="15.75">
      <c r="A3135" s="53">
        <f t="shared" si="97"/>
        <v>3131</v>
      </c>
      <c r="B3135" s="144" t="s">
        <v>202</v>
      </c>
      <c r="C3135" s="145" t="s">
        <v>6270</v>
      </c>
      <c r="D3135" s="142" t="s">
        <v>6257</v>
      </c>
      <c r="E3135" s="142" t="s">
        <v>211</v>
      </c>
      <c r="F3135" s="142"/>
      <c r="G3135" s="142">
        <v>1</v>
      </c>
      <c r="H3135" s="180">
        <v>1375</v>
      </c>
      <c r="I3135" s="191">
        <v>0.25</v>
      </c>
      <c r="J3135" s="187">
        <f t="shared" si="98"/>
        <v>1031.25</v>
      </c>
    </row>
    <row r="3136" spans="1:10" ht="15.75">
      <c r="A3136" s="53">
        <f t="shared" si="97"/>
        <v>3132</v>
      </c>
      <c r="B3136" s="144" t="s">
        <v>202</v>
      </c>
      <c r="C3136" s="145" t="s">
        <v>6271</v>
      </c>
      <c r="D3136" s="142" t="s">
        <v>6245</v>
      </c>
      <c r="E3136" s="142" t="s">
        <v>211</v>
      </c>
      <c r="F3136" s="142"/>
      <c r="G3136" s="142">
        <v>1</v>
      </c>
      <c r="H3136" s="180">
        <v>770</v>
      </c>
      <c r="I3136" s="191">
        <v>0.25</v>
      </c>
      <c r="J3136" s="187">
        <f t="shared" si="98"/>
        <v>577.5</v>
      </c>
    </row>
    <row r="3137" spans="1:10" ht="15.75">
      <c r="A3137" s="53">
        <f t="shared" si="97"/>
        <v>3133</v>
      </c>
      <c r="B3137" s="144" t="s">
        <v>202</v>
      </c>
      <c r="C3137" s="145" t="s">
        <v>6272</v>
      </c>
      <c r="D3137" s="142" t="s">
        <v>6249</v>
      </c>
      <c r="E3137" s="142" t="s">
        <v>211</v>
      </c>
      <c r="F3137" s="142"/>
      <c r="G3137" s="142">
        <v>1</v>
      </c>
      <c r="H3137" s="180">
        <v>825</v>
      </c>
      <c r="I3137" s="191">
        <v>0.25</v>
      </c>
      <c r="J3137" s="187">
        <f t="shared" si="98"/>
        <v>618.75</v>
      </c>
    </row>
    <row r="3138" spans="1:10" ht="15.75">
      <c r="A3138" s="53">
        <f t="shared" si="97"/>
        <v>3134</v>
      </c>
      <c r="B3138" s="144" t="s">
        <v>202</v>
      </c>
      <c r="C3138" s="145" t="s">
        <v>6273</v>
      </c>
      <c r="D3138" s="142" t="s">
        <v>6261</v>
      </c>
      <c r="E3138" s="142" t="s">
        <v>211</v>
      </c>
      <c r="F3138" s="142"/>
      <c r="G3138" s="142">
        <v>1</v>
      </c>
      <c r="H3138" s="180">
        <v>880</v>
      </c>
      <c r="I3138" s="191">
        <v>0.25</v>
      </c>
      <c r="J3138" s="187">
        <f t="shared" si="98"/>
        <v>660</v>
      </c>
    </row>
    <row r="3139" spans="1:10" ht="15.75">
      <c r="A3139" s="53">
        <f t="shared" si="97"/>
        <v>3135</v>
      </c>
      <c r="B3139" s="144" t="s">
        <v>202</v>
      </c>
      <c r="C3139" s="145" t="s">
        <v>6274</v>
      </c>
      <c r="D3139" s="142" t="s">
        <v>6263</v>
      </c>
      <c r="E3139" s="142" t="s">
        <v>211</v>
      </c>
      <c r="F3139" s="142"/>
      <c r="G3139" s="142">
        <v>1</v>
      </c>
      <c r="H3139" s="180">
        <v>935</v>
      </c>
      <c r="I3139" s="191">
        <v>0.25</v>
      </c>
      <c r="J3139" s="187">
        <f t="shared" si="98"/>
        <v>701.25</v>
      </c>
    </row>
    <row r="3140" spans="1:10" ht="15.75">
      <c r="A3140" s="53">
        <f t="shared" si="97"/>
        <v>3136</v>
      </c>
      <c r="B3140" s="144" t="s">
        <v>202</v>
      </c>
      <c r="C3140" s="145" t="s">
        <v>6275</v>
      </c>
      <c r="D3140" s="142" t="s">
        <v>6265</v>
      </c>
      <c r="E3140" s="142" t="s">
        <v>211</v>
      </c>
      <c r="F3140" s="142"/>
      <c r="G3140" s="142">
        <v>1</v>
      </c>
      <c r="H3140" s="180">
        <v>990</v>
      </c>
      <c r="I3140" s="191">
        <v>0.25</v>
      </c>
      <c r="J3140" s="187">
        <f t="shared" si="98"/>
        <v>742.5</v>
      </c>
    </row>
    <row r="3141" spans="1:10" ht="15.75">
      <c r="A3141" s="53">
        <f t="shared" si="97"/>
        <v>3137</v>
      </c>
      <c r="B3141" s="144" t="s">
        <v>202</v>
      </c>
      <c r="C3141" s="145" t="s">
        <v>6276</v>
      </c>
      <c r="D3141" s="142" t="s">
        <v>6231</v>
      </c>
      <c r="E3141" s="142" t="s">
        <v>211</v>
      </c>
      <c r="F3141" s="142"/>
      <c r="G3141" s="142">
        <v>1</v>
      </c>
      <c r="H3141" s="180">
        <v>2305</v>
      </c>
      <c r="I3141" s="191">
        <v>0.25</v>
      </c>
      <c r="J3141" s="187">
        <f t="shared" si="98"/>
        <v>1728.75</v>
      </c>
    </row>
    <row r="3142" spans="1:10" ht="15.75">
      <c r="A3142" s="53">
        <f t="shared" si="97"/>
        <v>3138</v>
      </c>
      <c r="B3142" s="144" t="s">
        <v>202</v>
      </c>
      <c r="C3142" s="142" t="s">
        <v>6277</v>
      </c>
      <c r="D3142" s="142" t="s">
        <v>6233</v>
      </c>
      <c r="E3142" s="142" t="s">
        <v>211</v>
      </c>
      <c r="F3142" s="142"/>
      <c r="G3142" s="142">
        <v>1</v>
      </c>
      <c r="H3142" s="180">
        <v>2560</v>
      </c>
      <c r="I3142" s="191">
        <v>0.25</v>
      </c>
      <c r="J3142" s="187">
        <f t="shared" si="98"/>
        <v>1920</v>
      </c>
    </row>
    <row r="3143" spans="1:10" ht="15.75">
      <c r="A3143" s="53">
        <f t="shared" ref="A3143:A3206" si="99">A3142+1</f>
        <v>3139</v>
      </c>
      <c r="B3143" s="144" t="s">
        <v>202</v>
      </c>
      <c r="C3143" s="145" t="s">
        <v>6278</v>
      </c>
      <c r="D3143" s="142" t="s">
        <v>6279</v>
      </c>
      <c r="E3143" s="142" t="s">
        <v>211</v>
      </c>
      <c r="F3143" s="142"/>
      <c r="G3143" s="142">
        <v>1</v>
      </c>
      <c r="H3143" s="180">
        <v>220</v>
      </c>
      <c r="I3143" s="191">
        <v>0.25</v>
      </c>
      <c r="J3143" s="187">
        <f t="shared" si="98"/>
        <v>165</v>
      </c>
    </row>
    <row r="3144" spans="1:10" ht="15.75">
      <c r="A3144" s="53">
        <f t="shared" si="99"/>
        <v>3140</v>
      </c>
      <c r="B3144" s="144" t="s">
        <v>202</v>
      </c>
      <c r="C3144" s="142" t="s">
        <v>6280</v>
      </c>
      <c r="D3144" s="142" t="s">
        <v>6281</v>
      </c>
      <c r="E3144" s="142" t="s">
        <v>211</v>
      </c>
      <c r="F3144" s="142"/>
      <c r="G3144" s="142">
        <v>1</v>
      </c>
      <c r="H3144" s="180">
        <v>256</v>
      </c>
      <c r="I3144" s="191">
        <v>0.25</v>
      </c>
      <c r="J3144" s="187">
        <f t="shared" si="98"/>
        <v>192</v>
      </c>
    </row>
    <row r="3145" spans="1:10" ht="15.75">
      <c r="A3145" s="53">
        <f t="shared" si="99"/>
        <v>3141</v>
      </c>
      <c r="B3145" s="144" t="s">
        <v>202</v>
      </c>
      <c r="C3145" s="145" t="s">
        <v>6282</v>
      </c>
      <c r="D3145" s="142" t="s">
        <v>6283</v>
      </c>
      <c r="E3145" s="142" t="s">
        <v>211</v>
      </c>
      <c r="F3145" s="142"/>
      <c r="G3145" s="142">
        <v>1</v>
      </c>
      <c r="H3145" s="180">
        <v>305</v>
      </c>
      <c r="I3145" s="191">
        <v>0.25</v>
      </c>
      <c r="J3145" s="187">
        <f t="shared" si="98"/>
        <v>228.75</v>
      </c>
    </row>
    <row r="3146" spans="1:10" ht="15.75">
      <c r="A3146" s="53">
        <f t="shared" si="99"/>
        <v>3142</v>
      </c>
      <c r="B3146" s="144" t="s">
        <v>202</v>
      </c>
      <c r="C3146" s="145" t="s">
        <v>6284</v>
      </c>
      <c r="D3146" s="142" t="s">
        <v>6285</v>
      </c>
      <c r="E3146" s="142" t="s">
        <v>211</v>
      </c>
      <c r="F3146" s="142"/>
      <c r="G3146" s="142">
        <v>1</v>
      </c>
      <c r="H3146" s="180">
        <v>370</v>
      </c>
      <c r="I3146" s="191">
        <v>0.25</v>
      </c>
      <c r="J3146" s="187">
        <f t="shared" si="98"/>
        <v>277.5</v>
      </c>
    </row>
    <row r="3147" spans="1:10" ht="15.75">
      <c r="A3147" s="53">
        <f t="shared" si="99"/>
        <v>3143</v>
      </c>
      <c r="B3147" s="144" t="s">
        <v>202</v>
      </c>
      <c r="C3147" s="145" t="s">
        <v>6286</v>
      </c>
      <c r="D3147" s="142" t="s">
        <v>6287</v>
      </c>
      <c r="E3147" s="142" t="s">
        <v>211</v>
      </c>
      <c r="F3147" s="142"/>
      <c r="G3147" s="142">
        <v>1</v>
      </c>
      <c r="H3147" s="180">
        <v>398</v>
      </c>
      <c r="I3147" s="191">
        <v>0.25</v>
      </c>
      <c r="J3147" s="187">
        <f t="shared" si="98"/>
        <v>298.5</v>
      </c>
    </row>
    <row r="3148" spans="1:10" ht="15.75">
      <c r="A3148" s="53">
        <f t="shared" si="99"/>
        <v>3144</v>
      </c>
      <c r="B3148" s="144" t="s">
        <v>202</v>
      </c>
      <c r="C3148" s="145" t="s">
        <v>6288</v>
      </c>
      <c r="D3148" s="142" t="s">
        <v>6289</v>
      </c>
      <c r="E3148" s="142" t="s">
        <v>211</v>
      </c>
      <c r="F3148" s="142"/>
      <c r="G3148" s="142">
        <v>1</v>
      </c>
      <c r="H3148" s="180">
        <v>488</v>
      </c>
      <c r="I3148" s="191">
        <v>0.25</v>
      </c>
      <c r="J3148" s="187">
        <f t="shared" si="98"/>
        <v>366</v>
      </c>
    </row>
    <row r="3149" spans="1:10" ht="15.75">
      <c r="A3149" s="53">
        <f t="shared" si="99"/>
        <v>3145</v>
      </c>
      <c r="B3149" s="144" t="s">
        <v>202</v>
      </c>
      <c r="C3149" s="145" t="s">
        <v>6290</v>
      </c>
      <c r="D3149" s="142" t="s">
        <v>6291</v>
      </c>
      <c r="E3149" s="142" t="s">
        <v>211</v>
      </c>
      <c r="F3149" s="142"/>
      <c r="G3149" s="142">
        <v>1</v>
      </c>
      <c r="H3149" s="180">
        <v>182</v>
      </c>
      <c r="I3149" s="191">
        <v>0.25</v>
      </c>
      <c r="J3149" s="187">
        <f t="shared" si="98"/>
        <v>136.5</v>
      </c>
    </row>
    <row r="3150" spans="1:10" ht="15.75">
      <c r="A3150" s="53">
        <f t="shared" si="99"/>
        <v>3146</v>
      </c>
      <c r="B3150" s="144" t="s">
        <v>202</v>
      </c>
      <c r="C3150" s="145" t="s">
        <v>6292</v>
      </c>
      <c r="D3150" s="142" t="s">
        <v>6293</v>
      </c>
      <c r="E3150" s="142" t="s">
        <v>211</v>
      </c>
      <c r="F3150" s="142"/>
      <c r="G3150" s="142">
        <v>1</v>
      </c>
      <c r="H3150" s="180">
        <v>180</v>
      </c>
      <c r="I3150" s="191">
        <v>0.25</v>
      </c>
      <c r="J3150" s="187">
        <f t="shared" si="98"/>
        <v>135</v>
      </c>
    </row>
    <row r="3151" spans="1:10" ht="15.75">
      <c r="A3151" s="53">
        <f t="shared" si="99"/>
        <v>3147</v>
      </c>
      <c r="B3151" s="144" t="s">
        <v>202</v>
      </c>
      <c r="C3151" s="145" t="s">
        <v>6294</v>
      </c>
      <c r="D3151" s="142" t="s">
        <v>6295</v>
      </c>
      <c r="E3151" s="142" t="s">
        <v>211</v>
      </c>
      <c r="F3151" s="142"/>
      <c r="G3151" s="142">
        <v>1</v>
      </c>
      <c r="H3151" s="180">
        <v>68</v>
      </c>
      <c r="I3151" s="191">
        <v>0.25</v>
      </c>
      <c r="J3151" s="187">
        <f t="shared" si="98"/>
        <v>51</v>
      </c>
    </row>
    <row r="3152" spans="1:10" ht="15.75">
      <c r="A3152" s="53">
        <f t="shared" si="99"/>
        <v>3148</v>
      </c>
      <c r="B3152" s="144" t="s">
        <v>202</v>
      </c>
      <c r="C3152" s="142" t="s">
        <v>6296</v>
      </c>
      <c r="D3152" s="142" t="s">
        <v>6297</v>
      </c>
      <c r="E3152" s="142" t="s">
        <v>211</v>
      </c>
      <c r="F3152" s="142"/>
      <c r="G3152" s="142">
        <v>1</v>
      </c>
      <c r="H3152" s="180">
        <v>140</v>
      </c>
      <c r="I3152" s="191">
        <v>0.25</v>
      </c>
      <c r="J3152" s="187">
        <f t="shared" si="98"/>
        <v>105</v>
      </c>
    </row>
    <row r="3153" spans="1:10" ht="15.75">
      <c r="A3153" s="53">
        <f t="shared" si="99"/>
        <v>3149</v>
      </c>
      <c r="B3153" s="144" t="s">
        <v>202</v>
      </c>
      <c r="C3153" s="145" t="s">
        <v>6298</v>
      </c>
      <c r="D3153" s="142" t="s">
        <v>6299</v>
      </c>
      <c r="E3153" s="142" t="s">
        <v>211</v>
      </c>
      <c r="F3153" s="142"/>
      <c r="G3153" s="142">
        <v>1</v>
      </c>
      <c r="H3153" s="180">
        <v>11</v>
      </c>
      <c r="I3153" s="191">
        <v>0.25</v>
      </c>
      <c r="J3153" s="187">
        <f t="shared" si="98"/>
        <v>8.25</v>
      </c>
    </row>
    <row r="3154" spans="1:10" ht="15.75">
      <c r="A3154" s="53">
        <f t="shared" si="99"/>
        <v>3150</v>
      </c>
      <c r="B3154" s="144" t="s">
        <v>202</v>
      </c>
      <c r="C3154" s="145" t="s">
        <v>6300</v>
      </c>
      <c r="D3154" s="142" t="s">
        <v>6301</v>
      </c>
      <c r="E3154" s="142" t="s">
        <v>211</v>
      </c>
      <c r="F3154" s="142"/>
      <c r="G3154" s="142">
        <v>1</v>
      </c>
      <c r="H3154" s="180">
        <v>3</v>
      </c>
      <c r="I3154" s="191">
        <v>0.25</v>
      </c>
      <c r="J3154" s="187">
        <f t="shared" si="98"/>
        <v>2.25</v>
      </c>
    </row>
    <row r="3155" spans="1:10" ht="15.75">
      <c r="A3155" s="53">
        <f t="shared" si="99"/>
        <v>3151</v>
      </c>
      <c r="B3155" s="144" t="s">
        <v>202</v>
      </c>
      <c r="C3155" s="145" t="s">
        <v>6302</v>
      </c>
      <c r="D3155" s="142" t="s">
        <v>6303</v>
      </c>
      <c r="E3155" s="142" t="s">
        <v>211</v>
      </c>
      <c r="F3155" s="142"/>
      <c r="G3155" s="142">
        <v>1</v>
      </c>
      <c r="H3155" s="180">
        <v>19</v>
      </c>
      <c r="I3155" s="191">
        <v>0.25</v>
      </c>
      <c r="J3155" s="187">
        <f t="shared" si="98"/>
        <v>14.25</v>
      </c>
    </row>
    <row r="3156" spans="1:10" ht="15.75">
      <c r="A3156" s="53">
        <f t="shared" si="99"/>
        <v>3152</v>
      </c>
      <c r="B3156" s="144" t="s">
        <v>202</v>
      </c>
      <c r="C3156" s="145" t="s">
        <v>6304</v>
      </c>
      <c r="D3156" s="142" t="s">
        <v>6305</v>
      </c>
      <c r="E3156" s="142" t="s">
        <v>211</v>
      </c>
      <c r="F3156" s="142"/>
      <c r="G3156" s="142">
        <v>1</v>
      </c>
      <c r="H3156" s="180">
        <v>25</v>
      </c>
      <c r="I3156" s="191">
        <v>0.25</v>
      </c>
      <c r="J3156" s="187">
        <f t="shared" si="98"/>
        <v>18.75</v>
      </c>
    </row>
    <row r="3157" spans="1:10" ht="15.75">
      <c r="A3157" s="53">
        <f t="shared" si="99"/>
        <v>3153</v>
      </c>
      <c r="B3157" s="144" t="s">
        <v>202</v>
      </c>
      <c r="C3157" s="145" t="s">
        <v>6306</v>
      </c>
      <c r="D3157" s="142" t="s">
        <v>6307</v>
      </c>
      <c r="E3157" s="142" t="s">
        <v>211</v>
      </c>
      <c r="F3157" s="142"/>
      <c r="G3157" s="142">
        <v>1</v>
      </c>
      <c r="H3157" s="180">
        <v>3</v>
      </c>
      <c r="I3157" s="191">
        <v>0.25</v>
      </c>
      <c r="J3157" s="187">
        <f t="shared" si="98"/>
        <v>2.25</v>
      </c>
    </row>
    <row r="3158" spans="1:10" ht="15.75">
      <c r="A3158" s="53">
        <f t="shared" si="99"/>
        <v>3154</v>
      </c>
      <c r="B3158" s="144" t="s">
        <v>202</v>
      </c>
      <c r="C3158" s="145" t="s">
        <v>6308</v>
      </c>
      <c r="D3158" s="142" t="s">
        <v>6309</v>
      </c>
      <c r="E3158" s="142" t="s">
        <v>211</v>
      </c>
      <c r="F3158" s="142"/>
      <c r="G3158" s="142">
        <v>1</v>
      </c>
      <c r="H3158" s="180">
        <v>3</v>
      </c>
      <c r="I3158" s="191">
        <v>0.25</v>
      </c>
      <c r="J3158" s="187">
        <f t="shared" si="98"/>
        <v>2.25</v>
      </c>
    </row>
    <row r="3159" spans="1:10" ht="15.75">
      <c r="A3159" s="53">
        <f t="shared" si="99"/>
        <v>3155</v>
      </c>
      <c r="B3159" s="144" t="s">
        <v>202</v>
      </c>
      <c r="C3159" s="145" t="s">
        <v>6310</v>
      </c>
      <c r="D3159" s="142" t="s">
        <v>6311</v>
      </c>
      <c r="E3159" s="142" t="s">
        <v>211</v>
      </c>
      <c r="F3159" s="142"/>
      <c r="G3159" s="142">
        <v>1</v>
      </c>
      <c r="H3159" s="180">
        <v>40</v>
      </c>
      <c r="I3159" s="191">
        <v>0.25</v>
      </c>
      <c r="J3159" s="187">
        <f t="shared" si="98"/>
        <v>30</v>
      </c>
    </row>
    <row r="3160" spans="1:10" ht="15.75">
      <c r="A3160" s="53">
        <f t="shared" si="99"/>
        <v>3156</v>
      </c>
      <c r="B3160" s="144" t="s">
        <v>202</v>
      </c>
      <c r="C3160" s="145" t="s">
        <v>6312</v>
      </c>
      <c r="D3160" s="142" t="s">
        <v>6313</v>
      </c>
      <c r="E3160" s="142" t="s">
        <v>211</v>
      </c>
      <c r="F3160" s="142"/>
      <c r="G3160" s="142">
        <v>1</v>
      </c>
      <c r="H3160" s="180">
        <v>625</v>
      </c>
      <c r="I3160" s="191">
        <v>0.25</v>
      </c>
      <c r="J3160" s="187">
        <f t="shared" si="98"/>
        <v>468.75</v>
      </c>
    </row>
    <row r="3161" spans="1:10" ht="15.75">
      <c r="A3161" s="53">
        <f t="shared" si="99"/>
        <v>3157</v>
      </c>
      <c r="B3161" s="144" t="s">
        <v>202</v>
      </c>
      <c r="C3161" s="145" t="s">
        <v>6314</v>
      </c>
      <c r="D3161" s="142" t="s">
        <v>6315</v>
      </c>
      <c r="E3161" s="142" t="s">
        <v>211</v>
      </c>
      <c r="F3161" s="142"/>
      <c r="G3161" s="142">
        <v>1</v>
      </c>
      <c r="H3161" s="180">
        <v>55</v>
      </c>
      <c r="I3161" s="191">
        <v>0.25</v>
      </c>
      <c r="J3161" s="187">
        <f t="shared" si="98"/>
        <v>41.25</v>
      </c>
    </row>
    <row r="3162" spans="1:10" ht="15.75">
      <c r="A3162" s="53">
        <f t="shared" si="99"/>
        <v>3158</v>
      </c>
      <c r="B3162" s="144" t="s">
        <v>202</v>
      </c>
      <c r="C3162" s="145" t="s">
        <v>6316</v>
      </c>
      <c r="D3162" s="142" t="s">
        <v>6317</v>
      </c>
      <c r="E3162" s="142" t="s">
        <v>211</v>
      </c>
      <c r="F3162" s="142"/>
      <c r="G3162" s="142">
        <v>1</v>
      </c>
      <c r="H3162" s="180">
        <v>96</v>
      </c>
      <c r="I3162" s="191">
        <v>0.25</v>
      </c>
      <c r="J3162" s="187">
        <f t="shared" si="98"/>
        <v>72</v>
      </c>
    </row>
    <row r="3163" spans="1:10" ht="15.75">
      <c r="A3163" s="53">
        <f t="shared" si="99"/>
        <v>3159</v>
      </c>
      <c r="B3163" s="144" t="s">
        <v>202</v>
      </c>
      <c r="C3163" s="142" t="s">
        <v>6318</v>
      </c>
      <c r="D3163" s="142" t="s">
        <v>6319</v>
      </c>
      <c r="E3163" s="142" t="s">
        <v>211</v>
      </c>
      <c r="F3163" s="142"/>
      <c r="G3163" s="142">
        <v>1</v>
      </c>
      <c r="H3163" s="180">
        <v>44</v>
      </c>
      <c r="I3163" s="191">
        <v>0.25</v>
      </c>
      <c r="J3163" s="187">
        <f t="shared" si="98"/>
        <v>33</v>
      </c>
    </row>
    <row r="3164" spans="1:10" ht="15.75">
      <c r="A3164" s="53">
        <f t="shared" si="99"/>
        <v>3160</v>
      </c>
      <c r="B3164" s="144" t="s">
        <v>202</v>
      </c>
      <c r="C3164" s="142" t="s">
        <v>6320</v>
      </c>
      <c r="D3164" s="142" t="s">
        <v>6321</v>
      </c>
      <c r="E3164" s="142" t="s">
        <v>211</v>
      </c>
      <c r="F3164" s="142"/>
      <c r="G3164" s="142">
        <v>1</v>
      </c>
      <c r="H3164" s="180">
        <v>22</v>
      </c>
      <c r="I3164" s="191">
        <v>0.25</v>
      </c>
      <c r="J3164" s="187">
        <f t="shared" si="98"/>
        <v>16.5</v>
      </c>
    </row>
    <row r="3165" spans="1:10" ht="15.75">
      <c r="A3165" s="53">
        <f t="shared" si="99"/>
        <v>3161</v>
      </c>
      <c r="B3165" s="144" t="s">
        <v>202</v>
      </c>
      <c r="C3165" s="121" t="s">
        <v>6322</v>
      </c>
      <c r="D3165" s="121" t="s">
        <v>6323</v>
      </c>
      <c r="E3165" s="142" t="s">
        <v>211</v>
      </c>
      <c r="F3165" s="121"/>
      <c r="G3165" s="142">
        <v>1</v>
      </c>
      <c r="H3165" s="180">
        <v>6</v>
      </c>
      <c r="I3165" s="191">
        <v>0.25</v>
      </c>
      <c r="J3165" s="187">
        <f t="shared" si="98"/>
        <v>4.5</v>
      </c>
    </row>
    <row r="3166" spans="1:10" ht="15.75">
      <c r="A3166" s="53">
        <f t="shared" si="99"/>
        <v>3162</v>
      </c>
      <c r="B3166" s="144" t="s">
        <v>202</v>
      </c>
      <c r="C3166" s="142" t="s">
        <v>6324</v>
      </c>
      <c r="D3166" s="142" t="s">
        <v>6325</v>
      </c>
      <c r="E3166" s="142" t="s">
        <v>211</v>
      </c>
      <c r="F3166" s="142"/>
      <c r="G3166" s="142">
        <v>1</v>
      </c>
      <c r="H3166" s="180">
        <v>2</v>
      </c>
      <c r="I3166" s="191">
        <v>0.25</v>
      </c>
      <c r="J3166" s="187">
        <f t="shared" si="98"/>
        <v>1.5</v>
      </c>
    </row>
    <row r="3167" spans="1:10" ht="15.75">
      <c r="A3167" s="53">
        <f t="shared" si="99"/>
        <v>3163</v>
      </c>
      <c r="B3167" s="144" t="s">
        <v>202</v>
      </c>
      <c r="C3167" s="142" t="s">
        <v>6326</v>
      </c>
      <c r="D3167" s="142" t="s">
        <v>6327</v>
      </c>
      <c r="E3167" s="142" t="s">
        <v>211</v>
      </c>
      <c r="F3167" s="142"/>
      <c r="G3167" s="142">
        <v>1</v>
      </c>
      <c r="H3167" s="180">
        <v>88</v>
      </c>
      <c r="I3167" s="191">
        <v>0.25</v>
      </c>
      <c r="J3167" s="187">
        <f t="shared" si="98"/>
        <v>66</v>
      </c>
    </row>
    <row r="3168" spans="1:10" ht="15.75">
      <c r="A3168" s="53">
        <f t="shared" si="99"/>
        <v>3164</v>
      </c>
      <c r="B3168" s="144" t="s">
        <v>202</v>
      </c>
      <c r="C3168" s="142" t="s">
        <v>6328</v>
      </c>
      <c r="D3168" s="142" t="s">
        <v>6329</v>
      </c>
      <c r="E3168" s="142" t="s">
        <v>211</v>
      </c>
      <c r="F3168" s="142"/>
      <c r="G3168" s="142">
        <v>1</v>
      </c>
      <c r="H3168" s="180">
        <v>3</v>
      </c>
      <c r="I3168" s="191">
        <v>0.25</v>
      </c>
      <c r="J3168" s="187">
        <f t="shared" si="98"/>
        <v>2.25</v>
      </c>
    </row>
    <row r="3169" spans="1:10" ht="15.75">
      <c r="A3169" s="53">
        <f t="shared" si="99"/>
        <v>3165</v>
      </c>
      <c r="B3169" s="144" t="s">
        <v>202</v>
      </c>
      <c r="C3169" s="145" t="s">
        <v>6330</v>
      </c>
      <c r="D3169" s="142" t="s">
        <v>6331</v>
      </c>
      <c r="E3169" s="142" t="s">
        <v>211</v>
      </c>
      <c r="F3169" s="142"/>
      <c r="G3169" s="142">
        <v>1</v>
      </c>
      <c r="H3169" s="180">
        <v>16</v>
      </c>
      <c r="I3169" s="191">
        <v>0.25</v>
      </c>
      <c r="J3169" s="187">
        <f t="shared" si="98"/>
        <v>12</v>
      </c>
    </row>
    <row r="3170" spans="1:10" ht="15.75">
      <c r="A3170" s="53">
        <f t="shared" si="99"/>
        <v>3166</v>
      </c>
      <c r="B3170" s="144" t="s">
        <v>202</v>
      </c>
      <c r="C3170" s="145" t="s">
        <v>6332</v>
      </c>
      <c r="D3170" s="142" t="s">
        <v>6333</v>
      </c>
      <c r="E3170" s="142" t="s">
        <v>211</v>
      </c>
      <c r="F3170" s="142"/>
      <c r="G3170" s="142">
        <v>1</v>
      </c>
      <c r="H3170" s="180">
        <v>36</v>
      </c>
      <c r="I3170" s="191">
        <v>0.25</v>
      </c>
      <c r="J3170" s="187">
        <f t="shared" si="98"/>
        <v>27</v>
      </c>
    </row>
    <row r="3171" spans="1:10" ht="15.75">
      <c r="A3171" s="53">
        <f t="shared" si="99"/>
        <v>3167</v>
      </c>
      <c r="B3171" s="144" t="s">
        <v>202</v>
      </c>
      <c r="C3171" s="145" t="s">
        <v>6334</v>
      </c>
      <c r="D3171" s="142" t="s">
        <v>6335</v>
      </c>
      <c r="E3171" s="142" t="s">
        <v>211</v>
      </c>
      <c r="F3171" s="142"/>
      <c r="G3171" s="142">
        <v>1</v>
      </c>
      <c r="H3171" s="180">
        <v>18</v>
      </c>
      <c r="I3171" s="191">
        <v>0.25</v>
      </c>
      <c r="J3171" s="187">
        <f t="shared" si="98"/>
        <v>13.5</v>
      </c>
    </row>
    <row r="3172" spans="1:10" ht="15.75">
      <c r="A3172" s="53">
        <f t="shared" si="99"/>
        <v>3168</v>
      </c>
      <c r="B3172" s="144" t="s">
        <v>202</v>
      </c>
      <c r="C3172" s="145" t="s">
        <v>6336</v>
      </c>
      <c r="D3172" s="142" t="s">
        <v>6337</v>
      </c>
      <c r="E3172" s="142" t="s">
        <v>211</v>
      </c>
      <c r="F3172" s="142"/>
      <c r="G3172" s="142">
        <v>1</v>
      </c>
      <c r="H3172" s="180">
        <v>3</v>
      </c>
      <c r="I3172" s="191">
        <v>0.25</v>
      </c>
      <c r="J3172" s="187">
        <f t="shared" si="98"/>
        <v>2.25</v>
      </c>
    </row>
    <row r="3173" spans="1:10" ht="15.75">
      <c r="A3173" s="53">
        <f t="shared" si="99"/>
        <v>3169</v>
      </c>
      <c r="B3173" s="144" t="s">
        <v>202</v>
      </c>
      <c r="C3173" s="145" t="s">
        <v>6338</v>
      </c>
      <c r="D3173" s="142" t="s">
        <v>6339</v>
      </c>
      <c r="E3173" s="142" t="s">
        <v>211</v>
      </c>
      <c r="F3173" s="142"/>
      <c r="G3173" s="142">
        <v>1</v>
      </c>
      <c r="H3173" s="180">
        <v>77</v>
      </c>
      <c r="I3173" s="191">
        <v>0.25</v>
      </c>
      <c r="J3173" s="187">
        <f t="shared" si="98"/>
        <v>57.75</v>
      </c>
    </row>
    <row r="3174" spans="1:10" ht="15.75">
      <c r="A3174" s="53">
        <f t="shared" si="99"/>
        <v>3170</v>
      </c>
      <c r="B3174" s="144" t="s">
        <v>202</v>
      </c>
      <c r="C3174" s="145" t="s">
        <v>6340</v>
      </c>
      <c r="D3174" s="142" t="s">
        <v>6341</v>
      </c>
      <c r="E3174" s="142" t="s">
        <v>211</v>
      </c>
      <c r="F3174" s="142"/>
      <c r="G3174" s="142">
        <v>1</v>
      </c>
      <c r="H3174" s="180">
        <v>77</v>
      </c>
      <c r="I3174" s="191">
        <v>0.25</v>
      </c>
      <c r="J3174" s="187">
        <f t="shared" si="98"/>
        <v>57.75</v>
      </c>
    </row>
    <row r="3175" spans="1:10" ht="15.75">
      <c r="A3175" s="53">
        <f t="shared" si="99"/>
        <v>3171</v>
      </c>
      <c r="B3175" s="144" t="s">
        <v>202</v>
      </c>
      <c r="C3175" s="145" t="s">
        <v>6342</v>
      </c>
      <c r="D3175" s="142" t="s">
        <v>6343</v>
      </c>
      <c r="E3175" s="142" t="s">
        <v>211</v>
      </c>
      <c r="F3175" s="142"/>
      <c r="G3175" s="142">
        <v>1</v>
      </c>
      <c r="H3175" s="180">
        <v>77</v>
      </c>
      <c r="I3175" s="191">
        <v>0.25</v>
      </c>
      <c r="J3175" s="187">
        <f t="shared" si="98"/>
        <v>57.75</v>
      </c>
    </row>
    <row r="3176" spans="1:10" ht="15.75">
      <c r="A3176" s="53">
        <f t="shared" si="99"/>
        <v>3172</v>
      </c>
      <c r="B3176" s="144" t="s">
        <v>202</v>
      </c>
      <c r="C3176" s="145" t="s">
        <v>6344</v>
      </c>
      <c r="D3176" s="142" t="s">
        <v>6345</v>
      </c>
      <c r="E3176" s="142" t="s">
        <v>211</v>
      </c>
      <c r="F3176" s="142"/>
      <c r="G3176" s="142">
        <v>1</v>
      </c>
      <c r="H3176" s="180">
        <v>22</v>
      </c>
      <c r="I3176" s="191">
        <v>0.25</v>
      </c>
      <c r="J3176" s="187">
        <f t="shared" si="98"/>
        <v>16.5</v>
      </c>
    </row>
    <row r="3177" spans="1:10" ht="15.75">
      <c r="A3177" s="53">
        <f t="shared" si="99"/>
        <v>3173</v>
      </c>
      <c r="B3177" s="144" t="s">
        <v>202</v>
      </c>
      <c r="C3177" s="145" t="s">
        <v>6346</v>
      </c>
      <c r="D3177" s="142" t="s">
        <v>13391</v>
      </c>
      <c r="E3177" s="142" t="s">
        <v>211</v>
      </c>
      <c r="F3177" s="142"/>
      <c r="G3177" s="142">
        <v>1</v>
      </c>
      <c r="H3177" s="180">
        <v>33</v>
      </c>
      <c r="I3177" s="191">
        <v>0.25</v>
      </c>
      <c r="J3177" s="187">
        <f t="shared" si="98"/>
        <v>24.75</v>
      </c>
    </row>
    <row r="3178" spans="1:10" ht="15.75">
      <c r="A3178" s="53">
        <f t="shared" si="99"/>
        <v>3174</v>
      </c>
      <c r="B3178" s="144" t="s">
        <v>202</v>
      </c>
      <c r="C3178" s="145" t="s">
        <v>6347</v>
      </c>
      <c r="D3178" s="142" t="s">
        <v>6348</v>
      </c>
      <c r="E3178" s="142" t="s">
        <v>211</v>
      </c>
      <c r="F3178" s="142"/>
      <c r="G3178" s="142">
        <v>1</v>
      </c>
      <c r="H3178" s="180">
        <v>33</v>
      </c>
      <c r="I3178" s="191">
        <v>0.25</v>
      </c>
      <c r="J3178" s="187">
        <f t="shared" si="98"/>
        <v>24.75</v>
      </c>
    </row>
    <row r="3179" spans="1:10" ht="15.75">
      <c r="A3179" s="53">
        <f t="shared" si="99"/>
        <v>3175</v>
      </c>
      <c r="B3179" s="144" t="s">
        <v>202</v>
      </c>
      <c r="C3179" s="145" t="s">
        <v>6114</v>
      </c>
      <c r="D3179" s="142" t="s">
        <v>6349</v>
      </c>
      <c r="E3179" s="142" t="s">
        <v>211</v>
      </c>
      <c r="F3179" s="142"/>
      <c r="G3179" s="142">
        <v>1</v>
      </c>
      <c r="H3179" s="180">
        <v>5</v>
      </c>
      <c r="I3179" s="191">
        <v>0.25</v>
      </c>
      <c r="J3179" s="187">
        <f t="shared" si="98"/>
        <v>3.75</v>
      </c>
    </row>
    <row r="3180" spans="1:10" ht="15.75">
      <c r="A3180" s="53">
        <f t="shared" si="99"/>
        <v>3176</v>
      </c>
      <c r="B3180" s="144" t="s">
        <v>202</v>
      </c>
      <c r="C3180" s="145" t="s">
        <v>6350</v>
      </c>
      <c r="D3180" s="142" t="s">
        <v>6351</v>
      </c>
      <c r="E3180" s="142" t="s">
        <v>211</v>
      </c>
      <c r="F3180" s="142"/>
      <c r="G3180" s="142">
        <v>1</v>
      </c>
      <c r="H3180" s="180">
        <v>165</v>
      </c>
      <c r="I3180" s="191">
        <v>0.25</v>
      </c>
      <c r="J3180" s="187">
        <f t="shared" si="98"/>
        <v>123.75</v>
      </c>
    </row>
    <row r="3181" spans="1:10" ht="15.75">
      <c r="A3181" s="53">
        <f t="shared" si="99"/>
        <v>3177</v>
      </c>
      <c r="B3181" s="144" t="s">
        <v>202</v>
      </c>
      <c r="C3181" s="145" t="s">
        <v>6352</v>
      </c>
      <c r="D3181" s="142" t="s">
        <v>6353</v>
      </c>
      <c r="E3181" s="142" t="s">
        <v>211</v>
      </c>
      <c r="F3181" s="142"/>
      <c r="G3181" s="142">
        <v>1</v>
      </c>
      <c r="H3181" s="180">
        <v>22</v>
      </c>
      <c r="I3181" s="191">
        <v>0.25</v>
      </c>
      <c r="J3181" s="187">
        <f t="shared" si="98"/>
        <v>16.5</v>
      </c>
    </row>
    <row r="3182" spans="1:10" ht="15.75">
      <c r="A3182" s="53">
        <f t="shared" si="99"/>
        <v>3178</v>
      </c>
      <c r="B3182" s="144" t="s">
        <v>202</v>
      </c>
      <c r="C3182" s="145" t="s">
        <v>6354</v>
      </c>
      <c r="D3182" s="142" t="s">
        <v>6355</v>
      </c>
      <c r="E3182" s="142" t="s">
        <v>211</v>
      </c>
      <c r="F3182" s="142"/>
      <c r="G3182" s="142">
        <v>1</v>
      </c>
      <c r="H3182" s="180">
        <v>66</v>
      </c>
      <c r="I3182" s="191">
        <v>0.25</v>
      </c>
      <c r="J3182" s="187">
        <f t="shared" si="98"/>
        <v>49.5</v>
      </c>
    </row>
    <row r="3183" spans="1:10" ht="15.75">
      <c r="A3183" s="53">
        <f t="shared" si="99"/>
        <v>3179</v>
      </c>
      <c r="B3183" s="144" t="s">
        <v>202</v>
      </c>
      <c r="C3183" s="145" t="s">
        <v>6356</v>
      </c>
      <c r="D3183" s="142" t="s">
        <v>6357</v>
      </c>
      <c r="E3183" s="142" t="s">
        <v>211</v>
      </c>
      <c r="F3183" s="142"/>
      <c r="G3183" s="142">
        <v>1</v>
      </c>
      <c r="H3183" s="180">
        <v>22</v>
      </c>
      <c r="I3183" s="191">
        <v>0.25</v>
      </c>
      <c r="J3183" s="187">
        <f t="shared" si="98"/>
        <v>16.5</v>
      </c>
    </row>
    <row r="3184" spans="1:10" ht="15.75">
      <c r="A3184" s="53">
        <f t="shared" si="99"/>
        <v>3180</v>
      </c>
      <c r="B3184" s="144" t="s">
        <v>202</v>
      </c>
      <c r="C3184" s="145" t="s">
        <v>6358</v>
      </c>
      <c r="D3184" s="142" t="s">
        <v>6359</v>
      </c>
      <c r="E3184" s="142" t="s">
        <v>211</v>
      </c>
      <c r="F3184" s="142"/>
      <c r="G3184" s="142">
        <v>1</v>
      </c>
      <c r="H3184" s="180">
        <v>11</v>
      </c>
      <c r="I3184" s="191">
        <v>0.25</v>
      </c>
      <c r="J3184" s="187">
        <f t="shared" si="98"/>
        <v>8.25</v>
      </c>
    </row>
    <row r="3185" spans="1:10" ht="15.75">
      <c r="A3185" s="53">
        <f t="shared" si="99"/>
        <v>3181</v>
      </c>
      <c r="B3185" s="144" t="s">
        <v>202</v>
      </c>
      <c r="C3185" s="145" t="s">
        <v>6360</v>
      </c>
      <c r="D3185" s="142" t="s">
        <v>6361</v>
      </c>
      <c r="E3185" s="142" t="s">
        <v>211</v>
      </c>
      <c r="F3185" s="142"/>
      <c r="G3185" s="142">
        <v>1</v>
      </c>
      <c r="H3185" s="180">
        <v>45</v>
      </c>
      <c r="I3185" s="191">
        <v>0.25</v>
      </c>
      <c r="J3185" s="187">
        <f t="shared" si="98"/>
        <v>33.75</v>
      </c>
    </row>
    <row r="3186" spans="1:10" ht="15.75">
      <c r="A3186" s="53">
        <f t="shared" si="99"/>
        <v>3182</v>
      </c>
      <c r="B3186" s="144" t="s">
        <v>202</v>
      </c>
      <c r="C3186" s="145" t="s">
        <v>6362</v>
      </c>
      <c r="D3186" s="142" t="s">
        <v>6363</v>
      </c>
      <c r="E3186" s="142" t="s">
        <v>211</v>
      </c>
      <c r="F3186" s="142"/>
      <c r="G3186" s="142">
        <v>1</v>
      </c>
      <c r="H3186" s="180">
        <v>3</v>
      </c>
      <c r="I3186" s="191">
        <v>0.25</v>
      </c>
      <c r="J3186" s="187">
        <f t="shared" si="98"/>
        <v>2.25</v>
      </c>
    </row>
    <row r="3187" spans="1:10" ht="15.75">
      <c r="A3187" s="53">
        <f t="shared" si="99"/>
        <v>3183</v>
      </c>
      <c r="B3187" s="144" t="s">
        <v>202</v>
      </c>
      <c r="C3187" s="147" t="s">
        <v>6364</v>
      </c>
      <c r="D3187" s="148" t="s">
        <v>6365</v>
      </c>
      <c r="E3187" s="142" t="s">
        <v>211</v>
      </c>
      <c r="F3187" s="148"/>
      <c r="G3187" s="142">
        <v>1</v>
      </c>
      <c r="H3187" s="180">
        <v>10241</v>
      </c>
      <c r="I3187" s="191">
        <v>0.25</v>
      </c>
      <c r="J3187" s="187">
        <f t="shared" si="98"/>
        <v>7680.75</v>
      </c>
    </row>
    <row r="3188" spans="1:10" ht="15.75">
      <c r="A3188" s="53">
        <f t="shared" si="99"/>
        <v>3184</v>
      </c>
      <c r="B3188" s="144" t="s">
        <v>202</v>
      </c>
      <c r="C3188" s="147" t="s">
        <v>6366</v>
      </c>
      <c r="D3188" s="148" t="s">
        <v>6367</v>
      </c>
      <c r="E3188" s="142" t="s">
        <v>211</v>
      </c>
      <c r="F3188" s="148"/>
      <c r="G3188" s="142">
        <v>1</v>
      </c>
      <c r="H3188" s="180">
        <v>12542</v>
      </c>
      <c r="I3188" s="191">
        <v>0.25</v>
      </c>
      <c r="J3188" s="187">
        <f t="shared" si="98"/>
        <v>9406.5</v>
      </c>
    </row>
    <row r="3189" spans="1:10" ht="15.75">
      <c r="A3189" s="53">
        <f t="shared" si="99"/>
        <v>3185</v>
      </c>
      <c r="B3189" s="144" t="s">
        <v>202</v>
      </c>
      <c r="C3189" s="147" t="s">
        <v>6368</v>
      </c>
      <c r="D3189" s="148" t="s">
        <v>6369</v>
      </c>
      <c r="E3189" s="142" t="s">
        <v>211</v>
      </c>
      <c r="F3189" s="148"/>
      <c r="G3189" s="142">
        <v>1</v>
      </c>
      <c r="H3189" s="180">
        <v>14916.000000000002</v>
      </c>
      <c r="I3189" s="191">
        <v>0.25</v>
      </c>
      <c r="J3189" s="187">
        <f t="shared" si="98"/>
        <v>11187.000000000002</v>
      </c>
    </row>
    <row r="3190" spans="1:10" ht="15.75">
      <c r="A3190" s="53">
        <f t="shared" si="99"/>
        <v>3186</v>
      </c>
      <c r="B3190" s="144" t="s">
        <v>202</v>
      </c>
      <c r="C3190" s="147" t="s">
        <v>6370</v>
      </c>
      <c r="D3190" s="148" t="s">
        <v>6371</v>
      </c>
      <c r="E3190" s="142" t="s">
        <v>211</v>
      </c>
      <c r="F3190" s="148"/>
      <c r="G3190" s="142">
        <v>1</v>
      </c>
      <c r="H3190" s="180">
        <v>17168</v>
      </c>
      <c r="I3190" s="191">
        <v>0.25</v>
      </c>
      <c r="J3190" s="187">
        <f t="shared" si="98"/>
        <v>12876</v>
      </c>
    </row>
    <row r="3191" spans="1:10" ht="15.75">
      <c r="A3191" s="53">
        <f t="shared" si="99"/>
        <v>3187</v>
      </c>
      <c r="B3191" s="144" t="s">
        <v>202</v>
      </c>
      <c r="C3191" s="147" t="s">
        <v>6372</v>
      </c>
      <c r="D3191" s="148" t="s">
        <v>6373</v>
      </c>
      <c r="E3191" s="142" t="s">
        <v>211</v>
      </c>
      <c r="F3191" s="148"/>
      <c r="G3191" s="142">
        <v>1</v>
      </c>
      <c r="H3191" s="180">
        <v>19421</v>
      </c>
      <c r="I3191" s="191">
        <v>0.25</v>
      </c>
      <c r="J3191" s="187">
        <f t="shared" ref="J3191:J3254" si="100">H3191*(1-I3191)</f>
        <v>14565.75</v>
      </c>
    </row>
    <row r="3192" spans="1:10" ht="15.75">
      <c r="A3192" s="53">
        <f t="shared" si="99"/>
        <v>3188</v>
      </c>
      <c r="B3192" s="144" t="s">
        <v>202</v>
      </c>
      <c r="C3192" s="147" t="s">
        <v>6374</v>
      </c>
      <c r="D3192" s="148" t="s">
        <v>6375</v>
      </c>
      <c r="E3192" s="142" t="s">
        <v>211</v>
      </c>
      <c r="F3192" s="148"/>
      <c r="G3192" s="142">
        <v>1</v>
      </c>
      <c r="H3192" s="180">
        <v>21698</v>
      </c>
      <c r="I3192" s="191">
        <v>0.25</v>
      </c>
      <c r="J3192" s="187">
        <f t="shared" si="100"/>
        <v>16273.5</v>
      </c>
    </row>
    <row r="3193" spans="1:10" ht="15.75">
      <c r="A3193" s="53">
        <f t="shared" si="99"/>
        <v>3189</v>
      </c>
      <c r="B3193" s="144" t="s">
        <v>202</v>
      </c>
      <c r="C3193" s="147" t="s">
        <v>6376</v>
      </c>
      <c r="D3193" s="148" t="s">
        <v>6377</v>
      </c>
      <c r="E3193" s="142" t="s">
        <v>211</v>
      </c>
      <c r="F3193" s="148"/>
      <c r="G3193" s="142">
        <v>1</v>
      </c>
      <c r="H3193" s="180">
        <v>24411</v>
      </c>
      <c r="I3193" s="191">
        <v>0.25</v>
      </c>
      <c r="J3193" s="187">
        <f t="shared" si="100"/>
        <v>18308.25</v>
      </c>
    </row>
    <row r="3194" spans="1:10" ht="15.75">
      <c r="A3194" s="53">
        <f t="shared" si="99"/>
        <v>3190</v>
      </c>
      <c r="B3194" s="144" t="s">
        <v>202</v>
      </c>
      <c r="C3194" s="147" t="s">
        <v>6378</v>
      </c>
      <c r="D3194" s="148" t="s">
        <v>6379</v>
      </c>
      <c r="E3194" s="142" t="s">
        <v>211</v>
      </c>
      <c r="F3194" s="148"/>
      <c r="G3194" s="142">
        <v>1</v>
      </c>
      <c r="H3194" s="180">
        <v>26712</v>
      </c>
      <c r="I3194" s="191">
        <v>0.25</v>
      </c>
      <c r="J3194" s="187">
        <f t="shared" si="100"/>
        <v>20034</v>
      </c>
    </row>
    <row r="3195" spans="1:10" ht="15.75">
      <c r="A3195" s="53">
        <f t="shared" si="99"/>
        <v>3191</v>
      </c>
      <c r="B3195" s="144" t="s">
        <v>202</v>
      </c>
      <c r="C3195" s="147" t="s">
        <v>6380</v>
      </c>
      <c r="D3195" s="148" t="s">
        <v>6381</v>
      </c>
      <c r="E3195" s="142" t="s">
        <v>211</v>
      </c>
      <c r="F3195" s="148"/>
      <c r="G3195" s="142">
        <v>1</v>
      </c>
      <c r="H3195" s="180">
        <v>28965</v>
      </c>
      <c r="I3195" s="191">
        <v>0.25</v>
      </c>
      <c r="J3195" s="187">
        <f t="shared" si="100"/>
        <v>21723.75</v>
      </c>
    </row>
    <row r="3196" spans="1:10" ht="15.75">
      <c r="A3196" s="53">
        <f t="shared" si="99"/>
        <v>3192</v>
      </c>
      <c r="B3196" s="144" t="s">
        <v>202</v>
      </c>
      <c r="C3196" s="147" t="s">
        <v>6382</v>
      </c>
      <c r="D3196" s="148" t="s">
        <v>6383</v>
      </c>
      <c r="E3196" s="142" t="s">
        <v>211</v>
      </c>
      <c r="F3196" s="148"/>
      <c r="G3196" s="142">
        <v>1</v>
      </c>
      <c r="H3196" s="180">
        <v>31218.000000000004</v>
      </c>
      <c r="I3196" s="191">
        <v>0.25</v>
      </c>
      <c r="J3196" s="187">
        <f t="shared" si="100"/>
        <v>23413.500000000004</v>
      </c>
    </row>
    <row r="3197" spans="1:10" ht="15.75">
      <c r="A3197" s="53">
        <f t="shared" si="99"/>
        <v>3193</v>
      </c>
      <c r="B3197" s="144" t="s">
        <v>202</v>
      </c>
      <c r="C3197" s="122" t="s">
        <v>6384</v>
      </c>
      <c r="D3197" s="148" t="s">
        <v>6385</v>
      </c>
      <c r="E3197" s="142" t="s">
        <v>211</v>
      </c>
      <c r="F3197" s="148"/>
      <c r="G3197" s="142">
        <v>1</v>
      </c>
      <c r="H3197" s="180">
        <v>12311</v>
      </c>
      <c r="I3197" s="191">
        <v>0.25</v>
      </c>
      <c r="J3197" s="187">
        <f t="shared" si="100"/>
        <v>9233.25</v>
      </c>
    </row>
    <row r="3198" spans="1:10" ht="15.75">
      <c r="A3198" s="53">
        <f t="shared" si="99"/>
        <v>3194</v>
      </c>
      <c r="B3198" s="144" t="s">
        <v>202</v>
      </c>
      <c r="C3198" s="122" t="s">
        <v>6386</v>
      </c>
      <c r="D3198" s="148" t="s">
        <v>6387</v>
      </c>
      <c r="E3198" s="142" t="s">
        <v>211</v>
      </c>
      <c r="F3198" s="148"/>
      <c r="G3198" s="142">
        <v>1</v>
      </c>
      <c r="H3198" s="180">
        <v>14990</v>
      </c>
      <c r="I3198" s="191">
        <v>0.25</v>
      </c>
      <c r="J3198" s="187">
        <f t="shared" si="100"/>
        <v>11242.5</v>
      </c>
    </row>
    <row r="3199" spans="1:10" ht="15.75">
      <c r="A3199" s="53">
        <f t="shared" si="99"/>
        <v>3195</v>
      </c>
      <c r="B3199" s="144" t="s">
        <v>202</v>
      </c>
      <c r="C3199" s="122" t="s">
        <v>6388</v>
      </c>
      <c r="D3199" s="148" t="s">
        <v>6389</v>
      </c>
      <c r="E3199" s="142" t="s">
        <v>211</v>
      </c>
      <c r="F3199" s="148"/>
      <c r="G3199" s="142">
        <v>1</v>
      </c>
      <c r="H3199" s="180">
        <v>17743</v>
      </c>
      <c r="I3199" s="191">
        <v>0.25</v>
      </c>
      <c r="J3199" s="187">
        <f t="shared" si="100"/>
        <v>13307.25</v>
      </c>
    </row>
    <row r="3200" spans="1:10" ht="15.75">
      <c r="A3200" s="53">
        <f t="shared" si="99"/>
        <v>3196</v>
      </c>
      <c r="B3200" s="144" t="s">
        <v>202</v>
      </c>
      <c r="C3200" s="122" t="s">
        <v>6390</v>
      </c>
      <c r="D3200" s="148" t="s">
        <v>6391</v>
      </c>
      <c r="E3200" s="142" t="s">
        <v>211</v>
      </c>
      <c r="F3200" s="148"/>
      <c r="G3200" s="142">
        <v>1</v>
      </c>
      <c r="H3200" s="180">
        <v>20398</v>
      </c>
      <c r="I3200" s="191">
        <v>0.25</v>
      </c>
      <c r="J3200" s="187">
        <f t="shared" si="100"/>
        <v>15298.5</v>
      </c>
    </row>
    <row r="3201" spans="1:10" ht="15.75">
      <c r="A3201" s="53">
        <f t="shared" si="99"/>
        <v>3197</v>
      </c>
      <c r="B3201" s="144" t="s">
        <v>202</v>
      </c>
      <c r="C3201" s="122" t="s">
        <v>6392</v>
      </c>
      <c r="D3201" s="148" t="s">
        <v>6393</v>
      </c>
      <c r="E3201" s="142" t="s">
        <v>211</v>
      </c>
      <c r="F3201" s="148"/>
      <c r="G3201" s="142">
        <v>1</v>
      </c>
      <c r="H3201" s="180">
        <v>23078.000000000004</v>
      </c>
      <c r="I3201" s="191">
        <v>0.25</v>
      </c>
      <c r="J3201" s="187">
        <f t="shared" si="100"/>
        <v>17308.500000000004</v>
      </c>
    </row>
    <row r="3202" spans="1:10" ht="15.75">
      <c r="A3202" s="53">
        <f t="shared" si="99"/>
        <v>3198</v>
      </c>
      <c r="B3202" s="144" t="s">
        <v>202</v>
      </c>
      <c r="C3202" s="122" t="s">
        <v>6394</v>
      </c>
      <c r="D3202" s="148" t="s">
        <v>6395</v>
      </c>
      <c r="E3202" s="142" t="s">
        <v>211</v>
      </c>
      <c r="F3202" s="148"/>
      <c r="G3202" s="142">
        <v>1</v>
      </c>
      <c r="H3202" s="180">
        <v>26193</v>
      </c>
      <c r="I3202" s="191">
        <v>0.25</v>
      </c>
      <c r="J3202" s="187">
        <f t="shared" si="100"/>
        <v>19644.75</v>
      </c>
    </row>
    <row r="3203" spans="1:10" ht="15.75">
      <c r="A3203" s="53">
        <f t="shared" si="99"/>
        <v>3199</v>
      </c>
      <c r="B3203" s="144" t="s">
        <v>202</v>
      </c>
      <c r="C3203" s="122" t="s">
        <v>6396</v>
      </c>
      <c r="D3203" s="148" t="s">
        <v>6397</v>
      </c>
      <c r="E3203" s="142" t="s">
        <v>211</v>
      </c>
      <c r="F3203" s="148"/>
      <c r="G3203" s="142">
        <v>1</v>
      </c>
      <c r="H3203" s="180">
        <v>28897.000000000004</v>
      </c>
      <c r="I3203" s="191">
        <v>0.25</v>
      </c>
      <c r="J3203" s="187">
        <f t="shared" si="100"/>
        <v>21672.750000000004</v>
      </c>
    </row>
    <row r="3204" spans="1:10" ht="15.75">
      <c r="A3204" s="53">
        <f t="shared" si="99"/>
        <v>3200</v>
      </c>
      <c r="B3204" s="144" t="s">
        <v>202</v>
      </c>
      <c r="C3204" s="122" t="s">
        <v>6398</v>
      </c>
      <c r="D3204" s="148" t="s">
        <v>6399</v>
      </c>
      <c r="E3204" s="142" t="s">
        <v>211</v>
      </c>
      <c r="F3204" s="148"/>
      <c r="G3204" s="142">
        <v>1</v>
      </c>
      <c r="H3204" s="180">
        <v>31552</v>
      </c>
      <c r="I3204" s="191">
        <v>0.25</v>
      </c>
      <c r="J3204" s="187">
        <f t="shared" si="100"/>
        <v>23664</v>
      </c>
    </row>
    <row r="3205" spans="1:10" ht="15.75">
      <c r="A3205" s="53">
        <f t="shared" si="99"/>
        <v>3201</v>
      </c>
      <c r="B3205" s="144" t="s">
        <v>202</v>
      </c>
      <c r="C3205" s="122" t="s">
        <v>6400</v>
      </c>
      <c r="D3205" s="148" t="s">
        <v>6401</v>
      </c>
      <c r="E3205" s="142" t="s">
        <v>211</v>
      </c>
      <c r="F3205" s="148"/>
      <c r="G3205" s="142">
        <v>1</v>
      </c>
      <c r="H3205" s="180">
        <v>34207</v>
      </c>
      <c r="I3205" s="191">
        <v>0.25</v>
      </c>
      <c r="J3205" s="187">
        <f t="shared" si="100"/>
        <v>25655.25</v>
      </c>
    </row>
    <row r="3206" spans="1:10" ht="15.75">
      <c r="A3206" s="53">
        <f t="shared" si="99"/>
        <v>3202</v>
      </c>
      <c r="B3206" s="144" t="s">
        <v>202</v>
      </c>
      <c r="C3206" s="122" t="s">
        <v>6402</v>
      </c>
      <c r="D3206" s="148" t="s">
        <v>6403</v>
      </c>
      <c r="E3206" s="142" t="s">
        <v>211</v>
      </c>
      <c r="F3206" s="148"/>
      <c r="G3206" s="142">
        <v>1</v>
      </c>
      <c r="H3206" s="180">
        <v>36887</v>
      </c>
      <c r="I3206" s="191">
        <v>0.25</v>
      </c>
      <c r="J3206" s="187">
        <f t="shared" si="100"/>
        <v>27665.25</v>
      </c>
    </row>
    <row r="3207" spans="1:10" ht="15.75">
      <c r="A3207" s="53">
        <f t="shared" ref="A3207:A3270" si="101">A3206+1</f>
        <v>3203</v>
      </c>
      <c r="B3207" s="144" t="s">
        <v>202</v>
      </c>
      <c r="C3207" s="122" t="s">
        <v>6404</v>
      </c>
      <c r="D3207" s="148" t="s">
        <v>6405</v>
      </c>
      <c r="E3207" s="142" t="s">
        <v>211</v>
      </c>
      <c r="F3207" s="148"/>
      <c r="G3207" s="142">
        <v>1</v>
      </c>
      <c r="H3207" s="180">
        <v>1641.75</v>
      </c>
      <c r="I3207" s="191">
        <v>0.25</v>
      </c>
      <c r="J3207" s="187">
        <f t="shared" si="100"/>
        <v>1231.3125</v>
      </c>
    </row>
    <row r="3208" spans="1:10" ht="15.75">
      <c r="A3208" s="53">
        <f t="shared" si="101"/>
        <v>3204</v>
      </c>
      <c r="B3208" s="144" t="s">
        <v>202</v>
      </c>
      <c r="C3208" s="122" t="s">
        <v>6406</v>
      </c>
      <c r="D3208" s="148" t="s">
        <v>6407</v>
      </c>
      <c r="E3208" s="142" t="s">
        <v>211</v>
      </c>
      <c r="F3208" s="148"/>
      <c r="G3208" s="142">
        <v>1</v>
      </c>
      <c r="H3208" s="180">
        <v>1671.45</v>
      </c>
      <c r="I3208" s="191">
        <v>0.25</v>
      </c>
      <c r="J3208" s="187">
        <f t="shared" si="100"/>
        <v>1253.5875000000001</v>
      </c>
    </row>
    <row r="3209" spans="1:10" ht="15.75">
      <c r="A3209" s="53">
        <f t="shared" si="101"/>
        <v>3205</v>
      </c>
      <c r="B3209" s="144" t="s">
        <v>202</v>
      </c>
      <c r="C3209" s="122" t="s">
        <v>6408</v>
      </c>
      <c r="D3209" s="148" t="s">
        <v>6409</v>
      </c>
      <c r="E3209" s="142" t="s">
        <v>211</v>
      </c>
      <c r="F3209" s="148"/>
      <c r="G3209" s="142">
        <v>1</v>
      </c>
      <c r="H3209" s="180">
        <v>1652.2</v>
      </c>
      <c r="I3209" s="191">
        <v>0.25</v>
      </c>
      <c r="J3209" s="187">
        <f t="shared" si="100"/>
        <v>1239.1500000000001</v>
      </c>
    </row>
    <row r="3210" spans="1:10" ht="15.75">
      <c r="A3210" s="53">
        <f t="shared" si="101"/>
        <v>3206</v>
      </c>
      <c r="B3210" s="144" t="s">
        <v>202</v>
      </c>
      <c r="C3210" s="122" t="s">
        <v>6076</v>
      </c>
      <c r="D3210" s="142" t="s">
        <v>6410</v>
      </c>
      <c r="E3210" s="142" t="s">
        <v>211</v>
      </c>
      <c r="F3210" s="142"/>
      <c r="G3210" s="142">
        <v>1</v>
      </c>
      <c r="H3210" s="180">
        <v>773.42399999999998</v>
      </c>
      <c r="I3210" s="191">
        <v>0.25</v>
      </c>
      <c r="J3210" s="187">
        <f t="shared" si="100"/>
        <v>580.06799999999998</v>
      </c>
    </row>
    <row r="3211" spans="1:10" ht="15.75">
      <c r="A3211" s="53">
        <f t="shared" si="101"/>
        <v>3207</v>
      </c>
      <c r="B3211" s="144" t="s">
        <v>202</v>
      </c>
      <c r="C3211" s="122" t="s">
        <v>6411</v>
      </c>
      <c r="D3211" s="142" t="s">
        <v>6412</v>
      </c>
      <c r="E3211" s="142" t="s">
        <v>211</v>
      </c>
      <c r="F3211" s="142"/>
      <c r="G3211" s="142">
        <v>1</v>
      </c>
      <c r="H3211" s="180">
        <v>66</v>
      </c>
      <c r="I3211" s="191">
        <v>0.25</v>
      </c>
      <c r="J3211" s="187">
        <f t="shared" si="100"/>
        <v>49.5</v>
      </c>
    </row>
    <row r="3212" spans="1:10" ht="15.75">
      <c r="A3212" s="53">
        <f t="shared" si="101"/>
        <v>3208</v>
      </c>
      <c r="B3212" s="144" t="s">
        <v>202</v>
      </c>
      <c r="C3212" s="122" t="s">
        <v>6413</v>
      </c>
      <c r="D3212" s="142" t="s">
        <v>6414</v>
      </c>
      <c r="E3212" s="142" t="s">
        <v>211</v>
      </c>
      <c r="F3212" s="142"/>
      <c r="G3212" s="142">
        <v>1</v>
      </c>
      <c r="H3212" s="180">
        <v>66</v>
      </c>
      <c r="I3212" s="191">
        <v>0.25</v>
      </c>
      <c r="J3212" s="187">
        <f t="shared" si="100"/>
        <v>49.5</v>
      </c>
    </row>
    <row r="3213" spans="1:10" ht="15.75">
      <c r="A3213" s="53">
        <f t="shared" si="101"/>
        <v>3209</v>
      </c>
      <c r="B3213" s="144" t="s">
        <v>202</v>
      </c>
      <c r="C3213" s="122" t="s">
        <v>6415</v>
      </c>
      <c r="D3213" s="142" t="s">
        <v>6416</v>
      </c>
      <c r="E3213" s="142" t="s">
        <v>211</v>
      </c>
      <c r="F3213" s="142"/>
      <c r="G3213" s="142">
        <v>1</v>
      </c>
      <c r="H3213" s="180">
        <v>1575</v>
      </c>
      <c r="I3213" s="191">
        <v>0.25</v>
      </c>
      <c r="J3213" s="187">
        <f t="shared" si="100"/>
        <v>1181.25</v>
      </c>
    </row>
    <row r="3214" spans="1:10" ht="15.75">
      <c r="A3214" s="53">
        <f t="shared" si="101"/>
        <v>3210</v>
      </c>
      <c r="B3214" s="144" t="s">
        <v>202</v>
      </c>
      <c r="C3214" s="122" t="s">
        <v>6417</v>
      </c>
      <c r="D3214" s="142" t="s">
        <v>6418</v>
      </c>
      <c r="E3214" s="142" t="s">
        <v>211</v>
      </c>
      <c r="F3214" s="142"/>
      <c r="G3214" s="142">
        <v>1</v>
      </c>
      <c r="H3214" s="180">
        <v>385.66399999999999</v>
      </c>
      <c r="I3214" s="191">
        <v>0.25</v>
      </c>
      <c r="J3214" s="187">
        <f t="shared" si="100"/>
        <v>289.24799999999999</v>
      </c>
    </row>
    <row r="3215" spans="1:10" ht="15.75">
      <c r="A3215" s="53">
        <f t="shared" si="101"/>
        <v>3211</v>
      </c>
      <c r="B3215" s="144" t="s">
        <v>202</v>
      </c>
      <c r="C3215" s="122" t="s">
        <v>6419</v>
      </c>
      <c r="D3215" s="142" t="s">
        <v>6420</v>
      </c>
      <c r="E3215" s="142" t="s">
        <v>211</v>
      </c>
      <c r="F3215" s="142"/>
      <c r="G3215" s="142">
        <v>1</v>
      </c>
      <c r="H3215" s="180">
        <v>27</v>
      </c>
      <c r="I3215" s="191">
        <v>0.25</v>
      </c>
      <c r="J3215" s="187">
        <f t="shared" si="100"/>
        <v>20.25</v>
      </c>
    </row>
    <row r="3216" spans="1:10" ht="15.75">
      <c r="A3216" s="53">
        <f t="shared" si="101"/>
        <v>3212</v>
      </c>
      <c r="B3216" s="144" t="s">
        <v>202</v>
      </c>
      <c r="C3216" s="122" t="s">
        <v>6421</v>
      </c>
      <c r="D3216" s="142" t="s">
        <v>6422</v>
      </c>
      <c r="E3216" s="142" t="s">
        <v>211</v>
      </c>
      <c r="F3216" s="142"/>
      <c r="G3216" s="142">
        <v>1</v>
      </c>
      <c r="H3216" s="180">
        <v>27</v>
      </c>
      <c r="I3216" s="191">
        <v>0.25</v>
      </c>
      <c r="J3216" s="187">
        <f t="shared" si="100"/>
        <v>20.25</v>
      </c>
    </row>
    <row r="3217" spans="1:10" ht="15.75">
      <c r="A3217" s="53">
        <f t="shared" si="101"/>
        <v>3213</v>
      </c>
      <c r="B3217" s="144" t="s">
        <v>202</v>
      </c>
      <c r="C3217" s="122" t="s">
        <v>6423</v>
      </c>
      <c r="D3217" s="142" t="s">
        <v>6424</v>
      </c>
      <c r="E3217" s="142" t="s">
        <v>211</v>
      </c>
      <c r="F3217" s="142"/>
      <c r="G3217" s="142">
        <v>1</v>
      </c>
      <c r="H3217" s="180">
        <v>27</v>
      </c>
      <c r="I3217" s="191">
        <v>0.25</v>
      </c>
      <c r="J3217" s="187">
        <f t="shared" si="100"/>
        <v>20.25</v>
      </c>
    </row>
    <row r="3218" spans="1:10" ht="15.75">
      <c r="A3218" s="53">
        <f t="shared" si="101"/>
        <v>3214</v>
      </c>
      <c r="B3218" s="144" t="s">
        <v>202</v>
      </c>
      <c r="C3218" s="122" t="s">
        <v>6156</v>
      </c>
      <c r="D3218" s="148" t="s">
        <v>6425</v>
      </c>
      <c r="E3218" s="142" t="s">
        <v>211</v>
      </c>
      <c r="F3218" s="148"/>
      <c r="G3218" s="142">
        <v>1</v>
      </c>
      <c r="H3218" s="180">
        <v>180</v>
      </c>
      <c r="I3218" s="191">
        <v>0.25</v>
      </c>
      <c r="J3218" s="187">
        <f t="shared" si="100"/>
        <v>135</v>
      </c>
    </row>
    <row r="3219" spans="1:10" ht="15.75">
      <c r="A3219" s="53">
        <f t="shared" si="101"/>
        <v>3215</v>
      </c>
      <c r="B3219" s="144" t="s">
        <v>202</v>
      </c>
      <c r="C3219" s="122" t="s">
        <v>6152</v>
      </c>
      <c r="D3219" s="148" t="s">
        <v>6426</v>
      </c>
      <c r="E3219" s="142" t="s">
        <v>211</v>
      </c>
      <c r="F3219" s="148"/>
      <c r="G3219" s="142">
        <v>1</v>
      </c>
      <c r="H3219" s="180">
        <v>140</v>
      </c>
      <c r="I3219" s="191">
        <v>0.25</v>
      </c>
      <c r="J3219" s="187">
        <f t="shared" si="100"/>
        <v>105</v>
      </c>
    </row>
    <row r="3220" spans="1:10" ht="15.75">
      <c r="A3220" s="53">
        <f t="shared" si="101"/>
        <v>3216</v>
      </c>
      <c r="B3220" s="144" t="s">
        <v>202</v>
      </c>
      <c r="C3220" s="147" t="s">
        <v>6427</v>
      </c>
      <c r="D3220" s="147" t="s">
        <v>6428</v>
      </c>
      <c r="E3220" s="142" t="s">
        <v>211</v>
      </c>
      <c r="F3220" s="147"/>
      <c r="G3220" s="142">
        <v>1</v>
      </c>
      <c r="H3220" s="180">
        <v>1575</v>
      </c>
      <c r="I3220" s="191">
        <v>0.25</v>
      </c>
      <c r="J3220" s="187">
        <f t="shared" si="100"/>
        <v>1181.25</v>
      </c>
    </row>
    <row r="3221" spans="1:10" ht="15.75">
      <c r="A3221" s="53">
        <f t="shared" si="101"/>
        <v>3217</v>
      </c>
      <c r="B3221" s="144" t="s">
        <v>202</v>
      </c>
      <c r="C3221" s="147" t="s">
        <v>6429</v>
      </c>
      <c r="D3221" s="147" t="s">
        <v>6430</v>
      </c>
      <c r="E3221" s="142" t="s">
        <v>211</v>
      </c>
      <c r="F3221" s="147"/>
      <c r="G3221" s="142">
        <v>1</v>
      </c>
      <c r="H3221" s="180">
        <v>1575</v>
      </c>
      <c r="I3221" s="191">
        <v>0.25</v>
      </c>
      <c r="J3221" s="187">
        <f t="shared" si="100"/>
        <v>1181.25</v>
      </c>
    </row>
    <row r="3222" spans="1:10" ht="15.75">
      <c r="A3222" s="53">
        <f t="shared" si="101"/>
        <v>3218</v>
      </c>
      <c r="B3222" s="144" t="s">
        <v>202</v>
      </c>
      <c r="C3222" s="122" t="s">
        <v>6431</v>
      </c>
      <c r="D3222" s="145" t="s">
        <v>6428</v>
      </c>
      <c r="E3222" s="142" t="s">
        <v>211</v>
      </c>
      <c r="F3222" s="145"/>
      <c r="G3222" s="142">
        <v>1</v>
      </c>
      <c r="H3222" s="180">
        <v>1575</v>
      </c>
      <c r="I3222" s="191">
        <v>0.25</v>
      </c>
      <c r="J3222" s="187">
        <f t="shared" si="100"/>
        <v>1181.25</v>
      </c>
    </row>
    <row r="3223" spans="1:10" ht="15.75">
      <c r="A3223" s="53">
        <f t="shared" si="101"/>
        <v>3219</v>
      </c>
      <c r="B3223" s="144" t="s">
        <v>202</v>
      </c>
      <c r="C3223" s="122" t="s">
        <v>6432</v>
      </c>
      <c r="D3223" s="145" t="s">
        <v>6430</v>
      </c>
      <c r="E3223" s="142" t="s">
        <v>211</v>
      </c>
      <c r="F3223" s="145"/>
      <c r="G3223" s="142">
        <v>1</v>
      </c>
      <c r="H3223" s="180">
        <v>1575</v>
      </c>
      <c r="I3223" s="191">
        <v>0.25</v>
      </c>
      <c r="J3223" s="187">
        <f t="shared" si="100"/>
        <v>1181.25</v>
      </c>
    </row>
    <row r="3224" spans="1:10" ht="15.75">
      <c r="A3224" s="53">
        <f t="shared" si="101"/>
        <v>3220</v>
      </c>
      <c r="B3224" s="144" t="s">
        <v>202</v>
      </c>
      <c r="C3224" s="122" t="s">
        <v>6433</v>
      </c>
      <c r="D3224" s="148" t="s">
        <v>6434</v>
      </c>
      <c r="E3224" s="142" t="s">
        <v>211</v>
      </c>
      <c r="F3224" s="148"/>
      <c r="G3224" s="142">
        <v>1</v>
      </c>
      <c r="H3224" s="180">
        <v>700</v>
      </c>
      <c r="I3224" s="191">
        <v>0.25</v>
      </c>
      <c r="J3224" s="187">
        <f t="shared" si="100"/>
        <v>525</v>
      </c>
    </row>
    <row r="3225" spans="1:10" ht="15.75">
      <c r="A3225" s="53">
        <f t="shared" si="101"/>
        <v>3221</v>
      </c>
      <c r="B3225" s="144" t="s">
        <v>202</v>
      </c>
      <c r="C3225" s="122" t="s">
        <v>6435</v>
      </c>
      <c r="D3225" s="147" t="s">
        <v>6436</v>
      </c>
      <c r="E3225" s="142" t="s">
        <v>211</v>
      </c>
      <c r="F3225" s="147"/>
      <c r="G3225" s="142">
        <v>1</v>
      </c>
      <c r="H3225" s="180">
        <v>1203.104</v>
      </c>
      <c r="I3225" s="191">
        <v>0.25</v>
      </c>
      <c r="J3225" s="187">
        <f t="shared" si="100"/>
        <v>902.32799999999997</v>
      </c>
    </row>
    <row r="3226" spans="1:10" ht="15.75">
      <c r="A3226" s="53">
        <f t="shared" si="101"/>
        <v>3222</v>
      </c>
      <c r="B3226" s="144" t="s">
        <v>202</v>
      </c>
      <c r="C3226" s="122" t="s">
        <v>6437</v>
      </c>
      <c r="D3226" s="147" t="s">
        <v>6438</v>
      </c>
      <c r="E3226" s="142" t="s">
        <v>211</v>
      </c>
      <c r="F3226" s="147"/>
      <c r="G3226" s="142">
        <v>1</v>
      </c>
      <c r="H3226" s="180">
        <v>756</v>
      </c>
      <c r="I3226" s="191">
        <v>0.25</v>
      </c>
      <c r="J3226" s="187">
        <f t="shared" si="100"/>
        <v>567</v>
      </c>
    </row>
    <row r="3227" spans="1:10" ht="15.75">
      <c r="A3227" s="53">
        <f t="shared" si="101"/>
        <v>3223</v>
      </c>
      <c r="B3227" s="144" t="s">
        <v>202</v>
      </c>
      <c r="C3227" s="122" t="s">
        <v>6439</v>
      </c>
      <c r="D3227" s="148" t="s">
        <v>6440</v>
      </c>
      <c r="E3227" s="142" t="s">
        <v>211</v>
      </c>
      <c r="F3227" s="148"/>
      <c r="G3227" s="142">
        <v>1</v>
      </c>
      <c r="H3227" s="180">
        <v>525</v>
      </c>
      <c r="I3227" s="191">
        <v>0.25</v>
      </c>
      <c r="J3227" s="187">
        <f t="shared" si="100"/>
        <v>393.75</v>
      </c>
    </row>
    <row r="3228" spans="1:10" ht="15.75">
      <c r="A3228" s="53">
        <f t="shared" si="101"/>
        <v>3224</v>
      </c>
      <c r="B3228" s="144" t="s">
        <v>202</v>
      </c>
      <c r="C3228" s="122" t="s">
        <v>6441</v>
      </c>
      <c r="D3228" s="148" t="s">
        <v>6442</v>
      </c>
      <c r="E3228" s="142" t="s">
        <v>211</v>
      </c>
      <c r="F3228" s="148"/>
      <c r="G3228" s="142">
        <v>1</v>
      </c>
      <c r="H3228" s="180">
        <v>683</v>
      </c>
      <c r="I3228" s="191">
        <v>0.25</v>
      </c>
      <c r="J3228" s="187">
        <f t="shared" si="100"/>
        <v>512.25</v>
      </c>
    </row>
    <row r="3229" spans="1:10" ht="15.75">
      <c r="A3229" s="53">
        <f t="shared" si="101"/>
        <v>3225</v>
      </c>
      <c r="B3229" s="144" t="s">
        <v>202</v>
      </c>
      <c r="C3229" s="145" t="s">
        <v>6443</v>
      </c>
      <c r="D3229" s="147" t="s">
        <v>6436</v>
      </c>
      <c r="E3229" s="142" t="s">
        <v>211</v>
      </c>
      <c r="F3229" s="147"/>
      <c r="G3229" s="142">
        <v>1</v>
      </c>
      <c r="H3229" s="180">
        <v>1203.104</v>
      </c>
      <c r="I3229" s="191">
        <v>0.25</v>
      </c>
      <c r="J3229" s="187">
        <f t="shared" si="100"/>
        <v>902.32799999999997</v>
      </c>
    </row>
    <row r="3230" spans="1:10" ht="15.75">
      <c r="A3230" s="53">
        <f t="shared" si="101"/>
        <v>3226</v>
      </c>
      <c r="B3230" s="144" t="s">
        <v>202</v>
      </c>
      <c r="C3230" s="145" t="s">
        <v>6444</v>
      </c>
      <c r="D3230" s="147" t="s">
        <v>6438</v>
      </c>
      <c r="E3230" s="142" t="s">
        <v>211</v>
      </c>
      <c r="F3230" s="147"/>
      <c r="G3230" s="142">
        <v>1</v>
      </c>
      <c r="H3230" s="180">
        <v>756</v>
      </c>
      <c r="I3230" s="191">
        <v>0.25</v>
      </c>
      <c r="J3230" s="187">
        <f t="shared" si="100"/>
        <v>567</v>
      </c>
    </row>
    <row r="3231" spans="1:10" ht="15.75">
      <c r="A3231" s="53">
        <f t="shared" si="101"/>
        <v>3227</v>
      </c>
      <c r="B3231" s="144" t="s">
        <v>202</v>
      </c>
      <c r="C3231" s="122" t="s">
        <v>6445</v>
      </c>
      <c r="D3231" s="148" t="s">
        <v>6440</v>
      </c>
      <c r="E3231" s="142" t="s">
        <v>211</v>
      </c>
      <c r="F3231" s="148"/>
      <c r="G3231" s="142">
        <v>1</v>
      </c>
      <c r="H3231" s="180">
        <v>525</v>
      </c>
      <c r="I3231" s="191">
        <v>0.25</v>
      </c>
      <c r="J3231" s="187">
        <f t="shared" si="100"/>
        <v>393.75</v>
      </c>
    </row>
    <row r="3232" spans="1:10" ht="15.75">
      <c r="A3232" s="53">
        <f t="shared" si="101"/>
        <v>3228</v>
      </c>
      <c r="B3232" s="144" t="s">
        <v>202</v>
      </c>
      <c r="C3232" s="122" t="s">
        <v>6446</v>
      </c>
      <c r="D3232" s="148" t="s">
        <v>6442</v>
      </c>
      <c r="E3232" s="142" t="s">
        <v>211</v>
      </c>
      <c r="F3232" s="148"/>
      <c r="G3232" s="142">
        <v>1</v>
      </c>
      <c r="H3232" s="180">
        <v>683</v>
      </c>
      <c r="I3232" s="191">
        <v>0.25</v>
      </c>
      <c r="J3232" s="187">
        <f t="shared" si="100"/>
        <v>512.25</v>
      </c>
    </row>
    <row r="3233" spans="1:10" ht="15.75">
      <c r="A3233" s="53">
        <f t="shared" si="101"/>
        <v>3229</v>
      </c>
      <c r="B3233" s="144" t="s">
        <v>202</v>
      </c>
      <c r="C3233" s="122" t="s">
        <v>6447</v>
      </c>
      <c r="D3233" s="147" t="s">
        <v>6448</v>
      </c>
      <c r="E3233" s="142" t="s">
        <v>211</v>
      </c>
      <c r="F3233" s="147"/>
      <c r="G3233" s="142">
        <v>1</v>
      </c>
      <c r="H3233" s="180">
        <v>1203.104</v>
      </c>
      <c r="I3233" s="191">
        <v>0.25</v>
      </c>
      <c r="J3233" s="187">
        <f t="shared" si="100"/>
        <v>902.32799999999997</v>
      </c>
    </row>
    <row r="3234" spans="1:10" ht="15.75">
      <c r="A3234" s="53">
        <f t="shared" si="101"/>
        <v>3230</v>
      </c>
      <c r="B3234" s="144" t="s">
        <v>202</v>
      </c>
      <c r="C3234" s="122" t="s">
        <v>6449</v>
      </c>
      <c r="D3234" s="147" t="s">
        <v>6450</v>
      </c>
      <c r="E3234" s="142" t="s">
        <v>211</v>
      </c>
      <c r="F3234" s="147"/>
      <c r="G3234" s="142">
        <v>1</v>
      </c>
      <c r="H3234" s="180">
        <v>756</v>
      </c>
      <c r="I3234" s="191">
        <v>0.25</v>
      </c>
      <c r="J3234" s="187">
        <f t="shared" si="100"/>
        <v>567</v>
      </c>
    </row>
    <row r="3235" spans="1:10" ht="15.75">
      <c r="A3235" s="53">
        <f t="shared" si="101"/>
        <v>3231</v>
      </c>
      <c r="B3235" s="144" t="s">
        <v>202</v>
      </c>
      <c r="C3235" s="122" t="s">
        <v>6451</v>
      </c>
      <c r="D3235" s="148" t="s">
        <v>6452</v>
      </c>
      <c r="E3235" s="142" t="s">
        <v>211</v>
      </c>
      <c r="F3235" s="148"/>
      <c r="G3235" s="142">
        <v>1</v>
      </c>
      <c r="H3235" s="180">
        <v>525</v>
      </c>
      <c r="I3235" s="191">
        <v>0.25</v>
      </c>
      <c r="J3235" s="187">
        <f t="shared" si="100"/>
        <v>393.75</v>
      </c>
    </row>
    <row r="3236" spans="1:10" ht="15.75">
      <c r="A3236" s="53">
        <f t="shared" si="101"/>
        <v>3232</v>
      </c>
      <c r="B3236" s="144" t="s">
        <v>202</v>
      </c>
      <c r="C3236" s="122" t="s">
        <v>6453</v>
      </c>
      <c r="D3236" s="148" t="s">
        <v>6442</v>
      </c>
      <c r="E3236" s="142" t="s">
        <v>211</v>
      </c>
      <c r="F3236" s="148"/>
      <c r="G3236" s="142">
        <v>1</v>
      </c>
      <c r="H3236" s="180">
        <v>683</v>
      </c>
      <c r="I3236" s="191">
        <v>0.25</v>
      </c>
      <c r="J3236" s="187">
        <f t="shared" si="100"/>
        <v>512.25</v>
      </c>
    </row>
    <row r="3237" spans="1:10" ht="15.75">
      <c r="A3237" s="53">
        <f t="shared" si="101"/>
        <v>3233</v>
      </c>
      <c r="B3237" s="144" t="s">
        <v>202</v>
      </c>
      <c r="C3237" s="145" t="s">
        <v>6454</v>
      </c>
      <c r="D3237" s="147" t="s">
        <v>6448</v>
      </c>
      <c r="E3237" s="142" t="s">
        <v>211</v>
      </c>
      <c r="F3237" s="147"/>
      <c r="G3237" s="142">
        <v>1</v>
      </c>
      <c r="H3237" s="180">
        <v>1203.104</v>
      </c>
      <c r="I3237" s="191">
        <v>0.25</v>
      </c>
      <c r="J3237" s="187">
        <f t="shared" si="100"/>
        <v>902.32799999999997</v>
      </c>
    </row>
    <row r="3238" spans="1:10" ht="15.75">
      <c r="A3238" s="53">
        <f t="shared" si="101"/>
        <v>3234</v>
      </c>
      <c r="B3238" s="144" t="s">
        <v>202</v>
      </c>
      <c r="C3238" s="145" t="s">
        <v>6455</v>
      </c>
      <c r="D3238" s="147" t="s">
        <v>6450</v>
      </c>
      <c r="E3238" s="142" t="s">
        <v>211</v>
      </c>
      <c r="F3238" s="147"/>
      <c r="G3238" s="142">
        <v>1</v>
      </c>
      <c r="H3238" s="180">
        <v>756</v>
      </c>
      <c r="I3238" s="191">
        <v>0.25</v>
      </c>
      <c r="J3238" s="187">
        <f t="shared" si="100"/>
        <v>567</v>
      </c>
    </row>
    <row r="3239" spans="1:10" ht="15.75">
      <c r="A3239" s="53">
        <f t="shared" si="101"/>
        <v>3235</v>
      </c>
      <c r="B3239" s="144" t="s">
        <v>202</v>
      </c>
      <c r="C3239" s="122" t="s">
        <v>6456</v>
      </c>
      <c r="D3239" s="148" t="s">
        <v>6457</v>
      </c>
      <c r="E3239" s="142" t="s">
        <v>211</v>
      </c>
      <c r="F3239" s="148"/>
      <c r="G3239" s="142">
        <v>1</v>
      </c>
      <c r="H3239" s="180">
        <v>525</v>
      </c>
      <c r="I3239" s="191">
        <v>0.25</v>
      </c>
      <c r="J3239" s="187">
        <f t="shared" si="100"/>
        <v>393.75</v>
      </c>
    </row>
    <row r="3240" spans="1:10" ht="15.75">
      <c r="A3240" s="53">
        <f t="shared" si="101"/>
        <v>3236</v>
      </c>
      <c r="B3240" s="144" t="s">
        <v>202</v>
      </c>
      <c r="C3240" s="122" t="s">
        <v>6458</v>
      </c>
      <c r="D3240" s="148" t="s">
        <v>6442</v>
      </c>
      <c r="E3240" s="142" t="s">
        <v>211</v>
      </c>
      <c r="F3240" s="148"/>
      <c r="G3240" s="142">
        <v>1</v>
      </c>
      <c r="H3240" s="180">
        <v>683</v>
      </c>
      <c r="I3240" s="191">
        <v>0.25</v>
      </c>
      <c r="J3240" s="187">
        <f t="shared" si="100"/>
        <v>512.25</v>
      </c>
    </row>
    <row r="3241" spans="1:10" ht="15.75">
      <c r="A3241" s="53">
        <f t="shared" si="101"/>
        <v>3237</v>
      </c>
      <c r="B3241" s="144" t="s">
        <v>202</v>
      </c>
      <c r="C3241" s="122" t="s">
        <v>6459</v>
      </c>
      <c r="D3241" s="148" t="s">
        <v>6436</v>
      </c>
      <c r="E3241" s="142" t="s">
        <v>211</v>
      </c>
      <c r="F3241" s="148"/>
      <c r="G3241" s="142">
        <v>1</v>
      </c>
      <c r="H3241" s="180">
        <v>1203.104</v>
      </c>
      <c r="I3241" s="191">
        <v>0.25</v>
      </c>
      <c r="J3241" s="187">
        <f t="shared" si="100"/>
        <v>902.32799999999997</v>
      </c>
    </row>
    <row r="3242" spans="1:10" ht="15.75">
      <c r="A3242" s="53">
        <f t="shared" si="101"/>
        <v>3238</v>
      </c>
      <c r="B3242" s="144" t="s">
        <v>202</v>
      </c>
      <c r="C3242" s="122" t="s">
        <v>6460</v>
      </c>
      <c r="D3242" s="148" t="s">
        <v>6438</v>
      </c>
      <c r="E3242" s="142" t="s">
        <v>211</v>
      </c>
      <c r="F3242" s="148"/>
      <c r="G3242" s="142">
        <v>1</v>
      </c>
      <c r="H3242" s="180">
        <v>756</v>
      </c>
      <c r="I3242" s="191">
        <v>0.25</v>
      </c>
      <c r="J3242" s="187">
        <f t="shared" si="100"/>
        <v>567</v>
      </c>
    </row>
    <row r="3243" spans="1:10" ht="15.75">
      <c r="A3243" s="53">
        <f t="shared" si="101"/>
        <v>3239</v>
      </c>
      <c r="B3243" s="144" t="s">
        <v>202</v>
      </c>
      <c r="C3243" s="122" t="s">
        <v>6461</v>
      </c>
      <c r="D3243" s="148" t="s">
        <v>6440</v>
      </c>
      <c r="E3243" s="142" t="s">
        <v>211</v>
      </c>
      <c r="F3243" s="148"/>
      <c r="G3243" s="142">
        <v>1</v>
      </c>
      <c r="H3243" s="180">
        <v>525</v>
      </c>
      <c r="I3243" s="191">
        <v>0.25</v>
      </c>
      <c r="J3243" s="187">
        <f t="shared" si="100"/>
        <v>393.75</v>
      </c>
    </row>
    <row r="3244" spans="1:10" ht="15.75">
      <c r="A3244" s="53">
        <f t="shared" si="101"/>
        <v>3240</v>
      </c>
      <c r="B3244" s="144" t="s">
        <v>202</v>
      </c>
      <c r="C3244" s="122" t="s">
        <v>6462</v>
      </c>
      <c r="D3244" s="148" t="s">
        <v>6463</v>
      </c>
      <c r="E3244" s="142" t="s">
        <v>211</v>
      </c>
      <c r="F3244" s="148"/>
      <c r="G3244" s="142">
        <v>1</v>
      </c>
      <c r="H3244" s="180">
        <v>683</v>
      </c>
      <c r="I3244" s="191">
        <v>0.25</v>
      </c>
      <c r="J3244" s="187">
        <f t="shared" si="100"/>
        <v>512.25</v>
      </c>
    </row>
    <row r="3245" spans="1:10" ht="15.75">
      <c r="A3245" s="53">
        <f t="shared" si="101"/>
        <v>3241</v>
      </c>
      <c r="B3245" s="144" t="s">
        <v>202</v>
      </c>
      <c r="C3245" s="122" t="s">
        <v>6464</v>
      </c>
      <c r="D3245" s="148" t="s">
        <v>6436</v>
      </c>
      <c r="E3245" s="142" t="s">
        <v>211</v>
      </c>
      <c r="F3245" s="148"/>
      <c r="G3245" s="142">
        <v>1</v>
      </c>
      <c r="H3245" s="180">
        <v>1203.104</v>
      </c>
      <c r="I3245" s="191">
        <v>0.25</v>
      </c>
      <c r="J3245" s="187">
        <f t="shared" si="100"/>
        <v>902.32799999999997</v>
      </c>
    </row>
    <row r="3246" spans="1:10" ht="15.75">
      <c r="A3246" s="53">
        <f t="shared" si="101"/>
        <v>3242</v>
      </c>
      <c r="B3246" s="144" t="s">
        <v>202</v>
      </c>
      <c r="C3246" s="122" t="s">
        <v>6465</v>
      </c>
      <c r="D3246" s="148" t="s">
        <v>6438</v>
      </c>
      <c r="E3246" s="142" t="s">
        <v>211</v>
      </c>
      <c r="F3246" s="148"/>
      <c r="G3246" s="142">
        <v>1</v>
      </c>
      <c r="H3246" s="180">
        <v>756</v>
      </c>
      <c r="I3246" s="191">
        <v>0.25</v>
      </c>
      <c r="J3246" s="187">
        <f t="shared" si="100"/>
        <v>567</v>
      </c>
    </row>
    <row r="3247" spans="1:10" ht="15.75">
      <c r="A3247" s="53">
        <f t="shared" si="101"/>
        <v>3243</v>
      </c>
      <c r="B3247" s="144" t="s">
        <v>202</v>
      </c>
      <c r="C3247" s="122" t="s">
        <v>6466</v>
      </c>
      <c r="D3247" s="148" t="s">
        <v>6440</v>
      </c>
      <c r="E3247" s="142" t="s">
        <v>211</v>
      </c>
      <c r="F3247" s="148"/>
      <c r="G3247" s="142">
        <v>1</v>
      </c>
      <c r="H3247" s="180">
        <v>525</v>
      </c>
      <c r="I3247" s="191">
        <v>0.25</v>
      </c>
      <c r="J3247" s="187">
        <f t="shared" si="100"/>
        <v>393.75</v>
      </c>
    </row>
    <row r="3248" spans="1:10" ht="15.75">
      <c r="A3248" s="53">
        <f t="shared" si="101"/>
        <v>3244</v>
      </c>
      <c r="B3248" s="144" t="s">
        <v>202</v>
      </c>
      <c r="C3248" s="122" t="s">
        <v>6467</v>
      </c>
      <c r="D3248" s="148" t="s">
        <v>6468</v>
      </c>
      <c r="E3248" s="142" t="s">
        <v>211</v>
      </c>
      <c r="F3248" s="148"/>
      <c r="G3248" s="142">
        <v>1</v>
      </c>
      <c r="H3248" s="180">
        <v>683</v>
      </c>
      <c r="I3248" s="191">
        <v>0.25</v>
      </c>
      <c r="J3248" s="187">
        <f t="shared" si="100"/>
        <v>512.25</v>
      </c>
    </row>
    <row r="3249" spans="1:10" ht="15.75">
      <c r="A3249" s="53">
        <f t="shared" si="101"/>
        <v>3245</v>
      </c>
      <c r="B3249" s="144" t="s">
        <v>202</v>
      </c>
      <c r="C3249" s="122" t="s">
        <v>6469</v>
      </c>
      <c r="D3249" s="148" t="s">
        <v>6448</v>
      </c>
      <c r="E3249" s="142" t="s">
        <v>211</v>
      </c>
      <c r="F3249" s="148"/>
      <c r="G3249" s="142">
        <v>1</v>
      </c>
      <c r="H3249" s="180">
        <v>1203.104</v>
      </c>
      <c r="I3249" s="191">
        <v>0.25</v>
      </c>
      <c r="J3249" s="187">
        <f t="shared" si="100"/>
        <v>902.32799999999997</v>
      </c>
    </row>
    <row r="3250" spans="1:10" ht="15.75">
      <c r="A3250" s="53">
        <f t="shared" si="101"/>
        <v>3246</v>
      </c>
      <c r="B3250" s="144" t="s">
        <v>202</v>
      </c>
      <c r="C3250" s="122" t="s">
        <v>6470</v>
      </c>
      <c r="D3250" s="148" t="s">
        <v>6450</v>
      </c>
      <c r="E3250" s="142" t="s">
        <v>211</v>
      </c>
      <c r="F3250" s="148"/>
      <c r="G3250" s="142">
        <v>1</v>
      </c>
      <c r="H3250" s="180">
        <v>756</v>
      </c>
      <c r="I3250" s="191">
        <v>0.25</v>
      </c>
      <c r="J3250" s="187">
        <f t="shared" si="100"/>
        <v>567</v>
      </c>
    </row>
    <row r="3251" spans="1:10" ht="15.75">
      <c r="A3251" s="53">
        <f t="shared" si="101"/>
        <v>3247</v>
      </c>
      <c r="B3251" s="144" t="s">
        <v>202</v>
      </c>
      <c r="C3251" s="122" t="s">
        <v>6471</v>
      </c>
      <c r="D3251" s="148" t="s">
        <v>6452</v>
      </c>
      <c r="E3251" s="142" t="s">
        <v>211</v>
      </c>
      <c r="F3251" s="148"/>
      <c r="G3251" s="142">
        <v>1</v>
      </c>
      <c r="H3251" s="180">
        <v>525</v>
      </c>
      <c r="I3251" s="191">
        <v>0.25</v>
      </c>
      <c r="J3251" s="187">
        <f t="shared" si="100"/>
        <v>393.75</v>
      </c>
    </row>
    <row r="3252" spans="1:10" ht="15.75">
      <c r="A3252" s="53">
        <f t="shared" si="101"/>
        <v>3248</v>
      </c>
      <c r="B3252" s="144" t="s">
        <v>202</v>
      </c>
      <c r="C3252" s="122" t="s">
        <v>6472</v>
      </c>
      <c r="D3252" s="148" t="s">
        <v>6463</v>
      </c>
      <c r="E3252" s="142" t="s">
        <v>211</v>
      </c>
      <c r="F3252" s="148"/>
      <c r="G3252" s="142">
        <v>1</v>
      </c>
      <c r="H3252" s="180">
        <v>683</v>
      </c>
      <c r="I3252" s="191">
        <v>0.25</v>
      </c>
      <c r="J3252" s="187">
        <f t="shared" si="100"/>
        <v>512.25</v>
      </c>
    </row>
    <row r="3253" spans="1:10" ht="15.75">
      <c r="A3253" s="53">
        <f t="shared" si="101"/>
        <v>3249</v>
      </c>
      <c r="B3253" s="144" t="s">
        <v>202</v>
      </c>
      <c r="C3253" s="122" t="s">
        <v>6473</v>
      </c>
      <c r="D3253" s="148" t="s">
        <v>6448</v>
      </c>
      <c r="E3253" s="142" t="s">
        <v>211</v>
      </c>
      <c r="F3253" s="148"/>
      <c r="G3253" s="142">
        <v>1</v>
      </c>
      <c r="H3253" s="180">
        <v>1203.104</v>
      </c>
      <c r="I3253" s="191">
        <v>0.25</v>
      </c>
      <c r="J3253" s="187">
        <f t="shared" si="100"/>
        <v>902.32799999999997</v>
      </c>
    </row>
    <row r="3254" spans="1:10" ht="15.75">
      <c r="A3254" s="53">
        <f t="shared" si="101"/>
        <v>3250</v>
      </c>
      <c r="B3254" s="144" t="s">
        <v>202</v>
      </c>
      <c r="C3254" s="122" t="s">
        <v>6474</v>
      </c>
      <c r="D3254" s="148" t="s">
        <v>6450</v>
      </c>
      <c r="E3254" s="142" t="s">
        <v>211</v>
      </c>
      <c r="F3254" s="148"/>
      <c r="G3254" s="142">
        <v>1</v>
      </c>
      <c r="H3254" s="180">
        <v>756</v>
      </c>
      <c r="I3254" s="191">
        <v>0.25</v>
      </c>
      <c r="J3254" s="187">
        <f t="shared" si="100"/>
        <v>567</v>
      </c>
    </row>
    <row r="3255" spans="1:10" ht="15.75">
      <c r="A3255" s="53">
        <f t="shared" si="101"/>
        <v>3251</v>
      </c>
      <c r="B3255" s="144" t="s">
        <v>202</v>
      </c>
      <c r="C3255" s="122" t="s">
        <v>6475</v>
      </c>
      <c r="D3255" s="148" t="s">
        <v>6457</v>
      </c>
      <c r="E3255" s="142" t="s">
        <v>211</v>
      </c>
      <c r="F3255" s="148"/>
      <c r="G3255" s="142">
        <v>1</v>
      </c>
      <c r="H3255" s="180">
        <v>525</v>
      </c>
      <c r="I3255" s="191">
        <v>0.25</v>
      </c>
      <c r="J3255" s="187">
        <f t="shared" ref="J3255:J3318" si="102">H3255*(1-I3255)</f>
        <v>393.75</v>
      </c>
    </row>
    <row r="3256" spans="1:10" ht="15.75">
      <c r="A3256" s="53">
        <f t="shared" si="101"/>
        <v>3252</v>
      </c>
      <c r="B3256" s="144" t="s">
        <v>202</v>
      </c>
      <c r="C3256" s="122" t="s">
        <v>6476</v>
      </c>
      <c r="D3256" s="148" t="s">
        <v>6468</v>
      </c>
      <c r="E3256" s="142" t="s">
        <v>211</v>
      </c>
      <c r="F3256" s="148"/>
      <c r="G3256" s="142">
        <v>1</v>
      </c>
      <c r="H3256" s="180">
        <v>683</v>
      </c>
      <c r="I3256" s="191">
        <v>0.25</v>
      </c>
      <c r="J3256" s="187">
        <f t="shared" si="102"/>
        <v>512.25</v>
      </c>
    </row>
    <row r="3257" spans="1:10" ht="15.75">
      <c r="A3257" s="53">
        <f t="shared" si="101"/>
        <v>3253</v>
      </c>
      <c r="B3257" s="144" t="s">
        <v>202</v>
      </c>
      <c r="C3257" s="145" t="s">
        <v>6477</v>
      </c>
      <c r="D3257" s="142" t="s">
        <v>6478</v>
      </c>
      <c r="E3257" s="142" t="s">
        <v>211</v>
      </c>
      <c r="F3257" s="142"/>
      <c r="G3257" s="142">
        <v>1</v>
      </c>
      <c r="H3257" s="180">
        <v>773.42399999999998</v>
      </c>
      <c r="I3257" s="191">
        <v>0.25</v>
      </c>
      <c r="J3257" s="187">
        <f t="shared" si="102"/>
        <v>580.06799999999998</v>
      </c>
    </row>
    <row r="3258" spans="1:10" ht="15.75">
      <c r="A3258" s="53">
        <f t="shared" si="101"/>
        <v>3254</v>
      </c>
      <c r="B3258" s="144" t="s">
        <v>202</v>
      </c>
      <c r="C3258" s="145" t="s">
        <v>6479</v>
      </c>
      <c r="D3258" s="142" t="s">
        <v>6480</v>
      </c>
      <c r="E3258" s="142" t="s">
        <v>211</v>
      </c>
      <c r="F3258" s="142"/>
      <c r="G3258" s="142">
        <v>1</v>
      </c>
      <c r="H3258" s="180">
        <v>509</v>
      </c>
      <c r="I3258" s="191">
        <v>0.25</v>
      </c>
      <c r="J3258" s="187">
        <f t="shared" si="102"/>
        <v>381.75</v>
      </c>
    </row>
    <row r="3259" spans="1:10" ht="15.75">
      <c r="A3259" s="53">
        <f t="shared" si="101"/>
        <v>3255</v>
      </c>
      <c r="B3259" s="144" t="s">
        <v>202</v>
      </c>
      <c r="C3259" s="145" t="s">
        <v>6481</v>
      </c>
      <c r="D3259" s="147" t="s">
        <v>6482</v>
      </c>
      <c r="E3259" s="142" t="s">
        <v>211</v>
      </c>
      <c r="F3259" s="147"/>
      <c r="G3259" s="142">
        <v>1</v>
      </c>
      <c r="H3259" s="180">
        <v>179</v>
      </c>
      <c r="I3259" s="191">
        <v>0.25</v>
      </c>
      <c r="J3259" s="187">
        <f t="shared" si="102"/>
        <v>134.25</v>
      </c>
    </row>
    <row r="3260" spans="1:10" ht="15.75">
      <c r="A3260" s="53">
        <f t="shared" si="101"/>
        <v>3256</v>
      </c>
      <c r="B3260" s="144" t="s">
        <v>202</v>
      </c>
      <c r="C3260" s="145" t="s">
        <v>6483</v>
      </c>
      <c r="D3260" s="147" t="s">
        <v>6484</v>
      </c>
      <c r="E3260" s="142" t="s">
        <v>211</v>
      </c>
      <c r="F3260" s="147"/>
      <c r="G3260" s="142">
        <v>1</v>
      </c>
      <c r="H3260" s="180">
        <v>189</v>
      </c>
      <c r="I3260" s="191">
        <v>0.25</v>
      </c>
      <c r="J3260" s="187">
        <f t="shared" si="102"/>
        <v>141.75</v>
      </c>
    </row>
    <row r="3261" spans="1:10" ht="15.75">
      <c r="A3261" s="53">
        <f t="shared" si="101"/>
        <v>3257</v>
      </c>
      <c r="B3261" s="144" t="s">
        <v>202</v>
      </c>
      <c r="C3261" s="145" t="s">
        <v>6485</v>
      </c>
      <c r="D3261" s="147" t="s">
        <v>6486</v>
      </c>
      <c r="E3261" s="142" t="s">
        <v>211</v>
      </c>
      <c r="F3261" s="147"/>
      <c r="G3261" s="142">
        <v>1</v>
      </c>
      <c r="H3261" s="180">
        <v>200</v>
      </c>
      <c r="I3261" s="191">
        <v>0.25</v>
      </c>
      <c r="J3261" s="187">
        <f t="shared" si="102"/>
        <v>150</v>
      </c>
    </row>
    <row r="3262" spans="1:10" ht="15.75">
      <c r="A3262" s="53">
        <f t="shared" si="101"/>
        <v>3258</v>
      </c>
      <c r="B3262" s="144" t="s">
        <v>202</v>
      </c>
      <c r="C3262" s="122" t="s">
        <v>6487</v>
      </c>
      <c r="D3262" s="147" t="s">
        <v>6488</v>
      </c>
      <c r="E3262" s="142" t="s">
        <v>211</v>
      </c>
      <c r="F3262" s="147"/>
      <c r="G3262" s="142">
        <v>1</v>
      </c>
      <c r="H3262" s="180">
        <v>210</v>
      </c>
      <c r="I3262" s="191">
        <v>0.25</v>
      </c>
      <c r="J3262" s="187">
        <f t="shared" si="102"/>
        <v>157.5</v>
      </c>
    </row>
    <row r="3263" spans="1:10" ht="15.75">
      <c r="A3263" s="53">
        <f t="shared" si="101"/>
        <v>3259</v>
      </c>
      <c r="B3263" s="144" t="s">
        <v>202</v>
      </c>
      <c r="C3263" s="145" t="s">
        <v>6489</v>
      </c>
      <c r="D3263" s="147" t="s">
        <v>6490</v>
      </c>
      <c r="E3263" s="142" t="s">
        <v>211</v>
      </c>
      <c r="F3263" s="147"/>
      <c r="G3263" s="142">
        <v>1</v>
      </c>
      <c r="H3263" s="180">
        <v>231</v>
      </c>
      <c r="I3263" s="191">
        <v>0.25</v>
      </c>
      <c r="J3263" s="187">
        <f t="shared" si="102"/>
        <v>173.25</v>
      </c>
    </row>
    <row r="3264" spans="1:10" ht="15.75">
      <c r="A3264" s="53">
        <f t="shared" si="101"/>
        <v>3260</v>
      </c>
      <c r="B3264" s="144" t="s">
        <v>202</v>
      </c>
      <c r="C3264" s="145" t="s">
        <v>6491</v>
      </c>
      <c r="D3264" s="147" t="s">
        <v>6492</v>
      </c>
      <c r="E3264" s="142" t="s">
        <v>211</v>
      </c>
      <c r="F3264" s="147"/>
      <c r="G3264" s="142">
        <v>1</v>
      </c>
      <c r="H3264" s="180">
        <v>242</v>
      </c>
      <c r="I3264" s="191">
        <v>0.25</v>
      </c>
      <c r="J3264" s="187">
        <f t="shared" si="102"/>
        <v>181.5</v>
      </c>
    </row>
    <row r="3265" spans="1:10" ht="15.75">
      <c r="A3265" s="53">
        <f t="shared" si="101"/>
        <v>3261</v>
      </c>
      <c r="B3265" s="144" t="s">
        <v>202</v>
      </c>
      <c r="C3265" s="145" t="s">
        <v>6493</v>
      </c>
      <c r="D3265" s="147" t="s">
        <v>6482</v>
      </c>
      <c r="E3265" s="142" t="s">
        <v>211</v>
      </c>
      <c r="F3265" s="147"/>
      <c r="G3265" s="142">
        <v>1</v>
      </c>
      <c r="H3265" s="180">
        <v>179</v>
      </c>
      <c r="I3265" s="191">
        <v>0.25</v>
      </c>
      <c r="J3265" s="187">
        <f t="shared" si="102"/>
        <v>134.25</v>
      </c>
    </row>
    <row r="3266" spans="1:10" ht="15.75">
      <c r="A3266" s="53">
        <f t="shared" si="101"/>
        <v>3262</v>
      </c>
      <c r="B3266" s="144" t="s">
        <v>202</v>
      </c>
      <c r="C3266" s="145" t="s">
        <v>6494</v>
      </c>
      <c r="D3266" s="147" t="s">
        <v>6484</v>
      </c>
      <c r="E3266" s="142" t="s">
        <v>211</v>
      </c>
      <c r="F3266" s="147"/>
      <c r="G3266" s="142">
        <v>1</v>
      </c>
      <c r="H3266" s="180">
        <v>189</v>
      </c>
      <c r="I3266" s="191">
        <v>0.25</v>
      </c>
      <c r="J3266" s="187">
        <f t="shared" si="102"/>
        <v>141.75</v>
      </c>
    </row>
    <row r="3267" spans="1:10" ht="15.75">
      <c r="A3267" s="53">
        <f t="shared" si="101"/>
        <v>3263</v>
      </c>
      <c r="B3267" s="144" t="s">
        <v>202</v>
      </c>
      <c r="C3267" s="145" t="s">
        <v>6495</v>
      </c>
      <c r="D3267" s="147" t="s">
        <v>6486</v>
      </c>
      <c r="E3267" s="142" t="s">
        <v>211</v>
      </c>
      <c r="F3267" s="147"/>
      <c r="G3267" s="142">
        <v>1</v>
      </c>
      <c r="H3267" s="180">
        <v>200</v>
      </c>
      <c r="I3267" s="191">
        <v>0.25</v>
      </c>
      <c r="J3267" s="187">
        <f t="shared" si="102"/>
        <v>150</v>
      </c>
    </row>
    <row r="3268" spans="1:10" ht="15.75">
      <c r="A3268" s="53">
        <f t="shared" si="101"/>
        <v>3264</v>
      </c>
      <c r="B3268" s="144" t="s">
        <v>202</v>
      </c>
      <c r="C3268" s="145" t="s">
        <v>6496</v>
      </c>
      <c r="D3268" s="147" t="s">
        <v>6488</v>
      </c>
      <c r="E3268" s="142" t="s">
        <v>211</v>
      </c>
      <c r="F3268" s="147"/>
      <c r="G3268" s="142">
        <v>1</v>
      </c>
      <c r="H3268" s="180">
        <v>210</v>
      </c>
      <c r="I3268" s="191">
        <v>0.25</v>
      </c>
      <c r="J3268" s="187">
        <f t="shared" si="102"/>
        <v>157.5</v>
      </c>
    </row>
    <row r="3269" spans="1:10" ht="15.75">
      <c r="A3269" s="53">
        <f t="shared" si="101"/>
        <v>3265</v>
      </c>
      <c r="B3269" s="144" t="s">
        <v>202</v>
      </c>
      <c r="C3269" s="145" t="s">
        <v>6497</v>
      </c>
      <c r="D3269" s="147" t="s">
        <v>6490</v>
      </c>
      <c r="E3269" s="142" t="s">
        <v>211</v>
      </c>
      <c r="F3269" s="147"/>
      <c r="G3269" s="142">
        <v>1</v>
      </c>
      <c r="H3269" s="180">
        <v>231</v>
      </c>
      <c r="I3269" s="191">
        <v>0.25</v>
      </c>
      <c r="J3269" s="187">
        <f t="shared" si="102"/>
        <v>173.25</v>
      </c>
    </row>
    <row r="3270" spans="1:10" ht="15.75">
      <c r="A3270" s="53">
        <f t="shared" si="101"/>
        <v>3266</v>
      </c>
      <c r="B3270" s="144" t="s">
        <v>202</v>
      </c>
      <c r="C3270" s="145" t="s">
        <v>6498</v>
      </c>
      <c r="D3270" s="147" t="s">
        <v>6492</v>
      </c>
      <c r="E3270" s="142" t="s">
        <v>211</v>
      </c>
      <c r="F3270" s="147"/>
      <c r="G3270" s="142">
        <v>1</v>
      </c>
      <c r="H3270" s="180">
        <v>242</v>
      </c>
      <c r="I3270" s="191">
        <v>0.25</v>
      </c>
      <c r="J3270" s="187">
        <f t="shared" si="102"/>
        <v>181.5</v>
      </c>
    </row>
    <row r="3271" spans="1:10" ht="15.75">
      <c r="A3271" s="53">
        <f t="shared" ref="A3271:A3334" si="103">A3270+1</f>
        <v>3267</v>
      </c>
      <c r="B3271" s="144" t="s">
        <v>202</v>
      </c>
      <c r="C3271" s="145" t="s">
        <v>6499</v>
      </c>
      <c r="D3271" s="147" t="s">
        <v>6500</v>
      </c>
      <c r="E3271" s="142" t="s">
        <v>211</v>
      </c>
      <c r="F3271" s="147"/>
      <c r="G3271" s="142">
        <v>1</v>
      </c>
      <c r="H3271" s="180">
        <v>396</v>
      </c>
      <c r="I3271" s="191">
        <v>0.25</v>
      </c>
      <c r="J3271" s="187">
        <f t="shared" si="102"/>
        <v>297</v>
      </c>
    </row>
    <row r="3272" spans="1:10" ht="15.75">
      <c r="A3272" s="53">
        <f t="shared" si="103"/>
        <v>3268</v>
      </c>
      <c r="B3272" s="144" t="s">
        <v>202</v>
      </c>
      <c r="C3272" s="145" t="s">
        <v>6501</v>
      </c>
      <c r="D3272" s="147" t="s">
        <v>6502</v>
      </c>
      <c r="E3272" s="142" t="s">
        <v>211</v>
      </c>
      <c r="F3272" s="147"/>
      <c r="G3272" s="142">
        <v>1</v>
      </c>
      <c r="H3272" s="180">
        <v>498</v>
      </c>
      <c r="I3272" s="191">
        <v>0.25</v>
      </c>
      <c r="J3272" s="187">
        <f t="shared" si="102"/>
        <v>373.5</v>
      </c>
    </row>
    <row r="3273" spans="1:10" ht="15.75">
      <c r="A3273" s="53">
        <f t="shared" si="103"/>
        <v>3269</v>
      </c>
      <c r="B3273" s="144" t="s">
        <v>202</v>
      </c>
      <c r="C3273" s="145" t="s">
        <v>6503</v>
      </c>
      <c r="D3273" s="147" t="s">
        <v>6504</v>
      </c>
      <c r="E3273" s="142" t="s">
        <v>211</v>
      </c>
      <c r="F3273" s="147"/>
      <c r="G3273" s="142">
        <v>1</v>
      </c>
      <c r="H3273" s="180">
        <v>602</v>
      </c>
      <c r="I3273" s="191">
        <v>0.25</v>
      </c>
      <c r="J3273" s="187">
        <f t="shared" si="102"/>
        <v>451.5</v>
      </c>
    </row>
    <row r="3274" spans="1:10" ht="15.75">
      <c r="A3274" s="53">
        <f t="shared" si="103"/>
        <v>3270</v>
      </c>
      <c r="B3274" s="144" t="s">
        <v>202</v>
      </c>
      <c r="C3274" s="145" t="s">
        <v>6505</v>
      </c>
      <c r="D3274" s="147" t="s">
        <v>6506</v>
      </c>
      <c r="E3274" s="142" t="s">
        <v>211</v>
      </c>
      <c r="F3274" s="147"/>
      <c r="G3274" s="142">
        <v>1</v>
      </c>
      <c r="H3274" s="180">
        <v>704</v>
      </c>
      <c r="I3274" s="191">
        <v>0.25</v>
      </c>
      <c r="J3274" s="187">
        <f t="shared" si="102"/>
        <v>528</v>
      </c>
    </row>
    <row r="3275" spans="1:10" ht="15.75">
      <c r="A3275" s="53">
        <f t="shared" si="103"/>
        <v>3271</v>
      </c>
      <c r="B3275" s="144" t="s">
        <v>202</v>
      </c>
      <c r="C3275" s="145" t="s">
        <v>6507</v>
      </c>
      <c r="D3275" s="147" t="s">
        <v>6508</v>
      </c>
      <c r="E3275" s="142" t="s">
        <v>211</v>
      </c>
      <c r="F3275" s="147"/>
      <c r="G3275" s="142">
        <v>1</v>
      </c>
      <c r="H3275" s="180">
        <v>806</v>
      </c>
      <c r="I3275" s="191">
        <v>0.25</v>
      </c>
      <c r="J3275" s="187">
        <f t="shared" si="102"/>
        <v>604.5</v>
      </c>
    </row>
    <row r="3276" spans="1:10" ht="15.75">
      <c r="A3276" s="53">
        <f t="shared" si="103"/>
        <v>3272</v>
      </c>
      <c r="B3276" s="144" t="s">
        <v>202</v>
      </c>
      <c r="C3276" s="122" t="s">
        <v>6509</v>
      </c>
      <c r="D3276" s="147" t="s">
        <v>6510</v>
      </c>
      <c r="E3276" s="142" t="s">
        <v>211</v>
      </c>
      <c r="F3276" s="147"/>
      <c r="G3276" s="142">
        <v>1</v>
      </c>
      <c r="H3276" s="180">
        <v>480</v>
      </c>
      <c r="I3276" s="191">
        <v>0.25</v>
      </c>
      <c r="J3276" s="187">
        <f t="shared" si="102"/>
        <v>360</v>
      </c>
    </row>
    <row r="3277" spans="1:10" ht="15.75">
      <c r="A3277" s="53">
        <f t="shared" si="103"/>
        <v>3273</v>
      </c>
      <c r="B3277" s="144" t="s">
        <v>202</v>
      </c>
      <c r="C3277" s="122" t="s">
        <v>6511</v>
      </c>
      <c r="D3277" s="147" t="s">
        <v>6512</v>
      </c>
      <c r="E3277" s="142" t="s">
        <v>211</v>
      </c>
      <c r="F3277" s="147"/>
      <c r="G3277" s="142">
        <v>1</v>
      </c>
      <c r="H3277" s="180">
        <v>625</v>
      </c>
      <c r="I3277" s="191">
        <v>0.25</v>
      </c>
      <c r="J3277" s="187">
        <f t="shared" si="102"/>
        <v>468.75</v>
      </c>
    </row>
    <row r="3278" spans="1:10" ht="15.75">
      <c r="A3278" s="53">
        <f t="shared" si="103"/>
        <v>3274</v>
      </c>
      <c r="B3278" s="144" t="s">
        <v>202</v>
      </c>
      <c r="C3278" s="122" t="s">
        <v>6513</v>
      </c>
      <c r="D3278" s="147" t="s">
        <v>6514</v>
      </c>
      <c r="E3278" s="142" t="s">
        <v>211</v>
      </c>
      <c r="F3278" s="147"/>
      <c r="G3278" s="142">
        <v>1</v>
      </c>
      <c r="H3278" s="180">
        <v>770</v>
      </c>
      <c r="I3278" s="191">
        <v>0.25</v>
      </c>
      <c r="J3278" s="187">
        <f t="shared" si="102"/>
        <v>577.5</v>
      </c>
    </row>
    <row r="3279" spans="1:10" ht="15.75">
      <c r="A3279" s="53">
        <f t="shared" si="103"/>
        <v>3275</v>
      </c>
      <c r="B3279" s="144" t="s">
        <v>202</v>
      </c>
      <c r="C3279" s="122" t="s">
        <v>6515</v>
      </c>
      <c r="D3279" s="147" t="s">
        <v>6516</v>
      </c>
      <c r="E3279" s="142" t="s">
        <v>211</v>
      </c>
      <c r="F3279" s="147"/>
      <c r="G3279" s="142">
        <v>1</v>
      </c>
      <c r="H3279" s="180">
        <v>920</v>
      </c>
      <c r="I3279" s="191">
        <v>0.25</v>
      </c>
      <c r="J3279" s="187">
        <f t="shared" si="102"/>
        <v>690</v>
      </c>
    </row>
    <row r="3280" spans="1:10" ht="15.75">
      <c r="A3280" s="53">
        <f t="shared" si="103"/>
        <v>3276</v>
      </c>
      <c r="B3280" s="144" t="s">
        <v>202</v>
      </c>
      <c r="C3280" s="122" t="s">
        <v>6517</v>
      </c>
      <c r="D3280" s="147" t="s">
        <v>6518</v>
      </c>
      <c r="E3280" s="142" t="s">
        <v>211</v>
      </c>
      <c r="F3280" s="147"/>
      <c r="G3280" s="142">
        <v>1</v>
      </c>
      <c r="H3280" s="180">
        <v>1060</v>
      </c>
      <c r="I3280" s="191">
        <v>0.25</v>
      </c>
      <c r="J3280" s="187">
        <f t="shared" si="102"/>
        <v>795</v>
      </c>
    </row>
    <row r="3281" spans="1:10" ht="15.75">
      <c r="A3281" s="53">
        <f t="shared" si="103"/>
        <v>3277</v>
      </c>
      <c r="B3281" s="144" t="s">
        <v>202</v>
      </c>
      <c r="C3281" s="122" t="s">
        <v>6519</v>
      </c>
      <c r="D3281" s="147" t="s">
        <v>6520</v>
      </c>
      <c r="E3281" s="142" t="s">
        <v>211</v>
      </c>
      <c r="F3281" s="147"/>
      <c r="G3281" s="142">
        <v>1</v>
      </c>
      <c r="H3281" s="180">
        <v>610</v>
      </c>
      <c r="I3281" s="191">
        <v>0.25</v>
      </c>
      <c r="J3281" s="187">
        <f t="shared" si="102"/>
        <v>457.5</v>
      </c>
    </row>
    <row r="3282" spans="1:10" ht="15.75">
      <c r="A3282" s="53">
        <f t="shared" si="103"/>
        <v>3278</v>
      </c>
      <c r="B3282" s="144" t="s">
        <v>202</v>
      </c>
      <c r="C3282" s="122" t="s">
        <v>6521</v>
      </c>
      <c r="D3282" s="147" t="s">
        <v>6522</v>
      </c>
      <c r="E3282" s="142" t="s">
        <v>211</v>
      </c>
      <c r="F3282" s="147"/>
      <c r="G3282" s="142">
        <v>1</v>
      </c>
      <c r="H3282" s="180">
        <v>788</v>
      </c>
      <c r="I3282" s="191">
        <v>0.25</v>
      </c>
      <c r="J3282" s="187">
        <f t="shared" si="102"/>
        <v>591</v>
      </c>
    </row>
    <row r="3283" spans="1:10" ht="15.75">
      <c r="A3283" s="53">
        <f t="shared" si="103"/>
        <v>3279</v>
      </c>
      <c r="B3283" s="144" t="s">
        <v>202</v>
      </c>
      <c r="C3283" s="122" t="s">
        <v>6523</v>
      </c>
      <c r="D3283" s="147" t="s">
        <v>6524</v>
      </c>
      <c r="E3283" s="142" t="s">
        <v>211</v>
      </c>
      <c r="F3283" s="147"/>
      <c r="G3283" s="142">
        <v>1</v>
      </c>
      <c r="H3283" s="180">
        <v>945</v>
      </c>
      <c r="I3283" s="191">
        <v>0.25</v>
      </c>
      <c r="J3283" s="187">
        <f t="shared" si="102"/>
        <v>708.75</v>
      </c>
    </row>
    <row r="3284" spans="1:10" ht="15.75">
      <c r="A3284" s="53">
        <f t="shared" si="103"/>
        <v>3280</v>
      </c>
      <c r="B3284" s="144" t="s">
        <v>202</v>
      </c>
      <c r="C3284" s="122" t="s">
        <v>6525</v>
      </c>
      <c r="D3284" s="147" t="s">
        <v>6526</v>
      </c>
      <c r="E3284" s="142" t="s">
        <v>211</v>
      </c>
      <c r="F3284" s="147"/>
      <c r="G3284" s="142">
        <v>1</v>
      </c>
      <c r="H3284" s="180">
        <v>1103</v>
      </c>
      <c r="I3284" s="191">
        <v>0.25</v>
      </c>
      <c r="J3284" s="187">
        <f t="shared" si="102"/>
        <v>827.25</v>
      </c>
    </row>
    <row r="3285" spans="1:10" ht="15.75">
      <c r="A3285" s="53">
        <f t="shared" si="103"/>
        <v>3281</v>
      </c>
      <c r="B3285" s="144" t="s">
        <v>202</v>
      </c>
      <c r="C3285" s="122" t="s">
        <v>6527</v>
      </c>
      <c r="D3285" s="147" t="s">
        <v>6528</v>
      </c>
      <c r="E3285" s="142" t="s">
        <v>211</v>
      </c>
      <c r="F3285" s="147"/>
      <c r="G3285" s="142">
        <v>1</v>
      </c>
      <c r="H3285" s="180">
        <v>1030</v>
      </c>
      <c r="I3285" s="191">
        <v>0.25</v>
      </c>
      <c r="J3285" s="187">
        <f t="shared" si="102"/>
        <v>772.5</v>
      </c>
    </row>
    <row r="3286" spans="1:10" ht="15.75">
      <c r="A3286" s="53">
        <f t="shared" si="103"/>
        <v>3282</v>
      </c>
      <c r="B3286" s="144" t="s">
        <v>202</v>
      </c>
      <c r="C3286" s="122" t="s">
        <v>6529</v>
      </c>
      <c r="D3286" s="147" t="s">
        <v>6530</v>
      </c>
      <c r="E3286" s="142" t="s">
        <v>211</v>
      </c>
      <c r="F3286" s="147"/>
      <c r="G3286" s="142">
        <v>1</v>
      </c>
      <c r="H3286" s="180">
        <v>1208</v>
      </c>
      <c r="I3286" s="191">
        <v>0.25</v>
      </c>
      <c r="J3286" s="187">
        <f t="shared" si="102"/>
        <v>906</v>
      </c>
    </row>
    <row r="3287" spans="1:10" ht="15.75">
      <c r="A3287" s="53">
        <f t="shared" si="103"/>
        <v>3283</v>
      </c>
      <c r="B3287" s="144" t="s">
        <v>202</v>
      </c>
      <c r="C3287" s="122" t="s">
        <v>6531</v>
      </c>
      <c r="D3287" s="147" t="s">
        <v>6532</v>
      </c>
      <c r="E3287" s="142" t="s">
        <v>211</v>
      </c>
      <c r="F3287" s="147"/>
      <c r="G3287" s="142">
        <v>1</v>
      </c>
      <c r="H3287" s="180">
        <v>1260</v>
      </c>
      <c r="I3287" s="191">
        <v>0.25</v>
      </c>
      <c r="J3287" s="187">
        <f t="shared" si="102"/>
        <v>945</v>
      </c>
    </row>
    <row r="3288" spans="1:10" ht="15.75">
      <c r="A3288" s="53">
        <f t="shared" si="103"/>
        <v>3284</v>
      </c>
      <c r="B3288" s="144" t="s">
        <v>202</v>
      </c>
      <c r="C3288" s="122" t="s">
        <v>6533</v>
      </c>
      <c r="D3288" s="147" t="s">
        <v>6534</v>
      </c>
      <c r="E3288" s="142" t="s">
        <v>211</v>
      </c>
      <c r="F3288" s="147"/>
      <c r="G3288" s="142">
        <v>1</v>
      </c>
      <c r="H3288" s="180">
        <v>1260</v>
      </c>
      <c r="I3288" s="191">
        <v>0.25</v>
      </c>
      <c r="J3288" s="187">
        <f t="shared" si="102"/>
        <v>945</v>
      </c>
    </row>
    <row r="3289" spans="1:10" ht="15.75">
      <c r="A3289" s="53">
        <f t="shared" si="103"/>
        <v>3285</v>
      </c>
      <c r="B3289" s="144" t="s">
        <v>202</v>
      </c>
      <c r="C3289" s="122" t="s">
        <v>6535</v>
      </c>
      <c r="D3289" s="147" t="s">
        <v>6536</v>
      </c>
      <c r="E3289" s="142" t="s">
        <v>211</v>
      </c>
      <c r="F3289" s="147"/>
      <c r="G3289" s="142">
        <v>1</v>
      </c>
      <c r="H3289" s="180">
        <v>1260</v>
      </c>
      <c r="I3289" s="191">
        <v>0.25</v>
      </c>
      <c r="J3289" s="187">
        <f t="shared" si="102"/>
        <v>945</v>
      </c>
    </row>
    <row r="3290" spans="1:10" ht="15.75">
      <c r="A3290" s="53">
        <f t="shared" si="103"/>
        <v>3286</v>
      </c>
      <c r="B3290" s="144" t="s">
        <v>202</v>
      </c>
      <c r="C3290" s="145" t="s">
        <v>6537</v>
      </c>
      <c r="D3290" s="147" t="s">
        <v>6538</v>
      </c>
      <c r="E3290" s="142" t="s">
        <v>211</v>
      </c>
      <c r="F3290" s="147"/>
      <c r="G3290" s="142">
        <v>1</v>
      </c>
      <c r="H3290" s="180">
        <v>137</v>
      </c>
      <c r="I3290" s="191">
        <v>0.25</v>
      </c>
      <c r="J3290" s="187">
        <f t="shared" si="102"/>
        <v>102.75</v>
      </c>
    </row>
    <row r="3291" spans="1:10" ht="15.75">
      <c r="A3291" s="53">
        <f t="shared" si="103"/>
        <v>3287</v>
      </c>
      <c r="B3291" s="144" t="s">
        <v>202</v>
      </c>
      <c r="C3291" s="145" t="s">
        <v>6539</v>
      </c>
      <c r="D3291" s="147" t="s">
        <v>6540</v>
      </c>
      <c r="E3291" s="142" t="s">
        <v>211</v>
      </c>
      <c r="F3291" s="147"/>
      <c r="G3291" s="142">
        <v>1</v>
      </c>
      <c r="H3291" s="180">
        <v>158</v>
      </c>
      <c r="I3291" s="191">
        <v>0.25</v>
      </c>
      <c r="J3291" s="187">
        <f t="shared" si="102"/>
        <v>118.5</v>
      </c>
    </row>
    <row r="3292" spans="1:10" ht="15.75">
      <c r="A3292" s="53">
        <f t="shared" si="103"/>
        <v>3288</v>
      </c>
      <c r="B3292" s="144" t="s">
        <v>202</v>
      </c>
      <c r="C3292" s="145" t="s">
        <v>6541</v>
      </c>
      <c r="D3292" s="147" t="s">
        <v>6542</v>
      </c>
      <c r="E3292" s="142" t="s">
        <v>211</v>
      </c>
      <c r="F3292" s="147"/>
      <c r="G3292" s="142">
        <v>1</v>
      </c>
      <c r="H3292" s="180">
        <v>210</v>
      </c>
      <c r="I3292" s="191">
        <v>0.25</v>
      </c>
      <c r="J3292" s="187">
        <f t="shared" si="102"/>
        <v>157.5</v>
      </c>
    </row>
    <row r="3293" spans="1:10" ht="15.75">
      <c r="A3293" s="53">
        <f t="shared" si="103"/>
        <v>3289</v>
      </c>
      <c r="B3293" s="144" t="s">
        <v>202</v>
      </c>
      <c r="C3293" s="145" t="s">
        <v>6543</v>
      </c>
      <c r="D3293" s="147" t="s">
        <v>6544</v>
      </c>
      <c r="E3293" s="142" t="s">
        <v>211</v>
      </c>
      <c r="F3293" s="147"/>
      <c r="G3293" s="142">
        <v>1</v>
      </c>
      <c r="H3293" s="180">
        <v>336</v>
      </c>
      <c r="I3293" s="191">
        <v>0.25</v>
      </c>
      <c r="J3293" s="187">
        <f t="shared" si="102"/>
        <v>252</v>
      </c>
    </row>
    <row r="3294" spans="1:10" ht="15.75">
      <c r="A3294" s="53">
        <f t="shared" si="103"/>
        <v>3290</v>
      </c>
      <c r="B3294" s="144" t="s">
        <v>202</v>
      </c>
      <c r="C3294" s="145" t="s">
        <v>6545</v>
      </c>
      <c r="D3294" s="147" t="s">
        <v>6546</v>
      </c>
      <c r="E3294" s="142" t="s">
        <v>211</v>
      </c>
      <c r="F3294" s="147"/>
      <c r="G3294" s="142">
        <v>1</v>
      </c>
      <c r="H3294" s="180">
        <v>357</v>
      </c>
      <c r="I3294" s="191">
        <v>0.25</v>
      </c>
      <c r="J3294" s="187">
        <f t="shared" si="102"/>
        <v>267.75</v>
      </c>
    </row>
    <row r="3295" spans="1:10" ht="15.75">
      <c r="A3295" s="53">
        <f t="shared" si="103"/>
        <v>3291</v>
      </c>
      <c r="B3295" s="144" t="s">
        <v>202</v>
      </c>
      <c r="C3295" s="145" t="s">
        <v>6547</v>
      </c>
      <c r="D3295" s="147" t="s">
        <v>6548</v>
      </c>
      <c r="E3295" s="142" t="s">
        <v>211</v>
      </c>
      <c r="F3295" s="147"/>
      <c r="G3295" s="142">
        <v>1</v>
      </c>
      <c r="H3295" s="180">
        <v>399</v>
      </c>
      <c r="I3295" s="191">
        <v>0.25</v>
      </c>
      <c r="J3295" s="187">
        <f t="shared" si="102"/>
        <v>299.25</v>
      </c>
    </row>
    <row r="3296" spans="1:10" ht="15.75">
      <c r="A3296" s="53">
        <f t="shared" si="103"/>
        <v>3292</v>
      </c>
      <c r="B3296" s="144" t="s">
        <v>202</v>
      </c>
      <c r="C3296" s="121" t="s">
        <v>6549</v>
      </c>
      <c r="D3296" s="147" t="s">
        <v>6550</v>
      </c>
      <c r="E3296" s="142" t="s">
        <v>211</v>
      </c>
      <c r="F3296" s="147"/>
      <c r="G3296" s="142">
        <v>1</v>
      </c>
      <c r="H3296" s="180">
        <v>2798.1600000000003</v>
      </c>
      <c r="I3296" s="191">
        <v>0.25</v>
      </c>
      <c r="J3296" s="187">
        <f t="shared" si="102"/>
        <v>2098.6200000000003</v>
      </c>
    </row>
    <row r="3297" spans="1:10" ht="15.75">
      <c r="A3297" s="53">
        <f t="shared" si="103"/>
        <v>3293</v>
      </c>
      <c r="B3297" s="144" t="s">
        <v>202</v>
      </c>
      <c r="C3297" s="121" t="s">
        <v>6551</v>
      </c>
      <c r="D3297" s="147" t="s">
        <v>6552</v>
      </c>
      <c r="E3297" s="142" t="s">
        <v>211</v>
      </c>
      <c r="F3297" s="147"/>
      <c r="G3297" s="142">
        <v>1</v>
      </c>
      <c r="H3297" s="180">
        <v>3018.2400000000002</v>
      </c>
      <c r="I3297" s="191">
        <v>0.25</v>
      </c>
      <c r="J3297" s="187">
        <f t="shared" si="102"/>
        <v>2263.6800000000003</v>
      </c>
    </row>
    <row r="3298" spans="1:10" ht="15.75">
      <c r="A3298" s="53">
        <f t="shared" si="103"/>
        <v>3294</v>
      </c>
      <c r="B3298" s="144" t="s">
        <v>202</v>
      </c>
      <c r="C3298" s="121" t="s">
        <v>6553</v>
      </c>
      <c r="D3298" s="147" t="s">
        <v>6554</v>
      </c>
      <c r="E3298" s="142" t="s">
        <v>211</v>
      </c>
      <c r="F3298" s="147"/>
      <c r="G3298" s="142">
        <v>1</v>
      </c>
      <c r="H3298" s="180">
        <v>3788.52</v>
      </c>
      <c r="I3298" s="191">
        <v>0.25</v>
      </c>
      <c r="J3298" s="187">
        <f t="shared" si="102"/>
        <v>2841.39</v>
      </c>
    </row>
    <row r="3299" spans="1:10" ht="15.75">
      <c r="A3299" s="53">
        <f t="shared" si="103"/>
        <v>3295</v>
      </c>
      <c r="B3299" s="144" t="s">
        <v>202</v>
      </c>
      <c r="C3299" s="121" t="s">
        <v>6555</v>
      </c>
      <c r="D3299" s="147" t="s">
        <v>6556</v>
      </c>
      <c r="E3299" s="142" t="s">
        <v>211</v>
      </c>
      <c r="F3299" s="147"/>
      <c r="G3299" s="142">
        <v>1</v>
      </c>
      <c r="H3299" s="180">
        <v>4778.88</v>
      </c>
      <c r="I3299" s="191">
        <v>0.25</v>
      </c>
      <c r="J3299" s="187">
        <f t="shared" si="102"/>
        <v>3584.16</v>
      </c>
    </row>
    <row r="3300" spans="1:10" ht="15.75">
      <c r="A3300" s="53">
        <f t="shared" si="103"/>
        <v>3296</v>
      </c>
      <c r="B3300" s="144" t="s">
        <v>202</v>
      </c>
      <c r="C3300" s="122" t="s">
        <v>6557</v>
      </c>
      <c r="D3300" s="148" t="s">
        <v>6558</v>
      </c>
      <c r="E3300" s="142" t="s">
        <v>211</v>
      </c>
      <c r="F3300" s="148"/>
      <c r="G3300" s="142">
        <v>1</v>
      </c>
      <c r="H3300" s="180">
        <v>212</v>
      </c>
      <c r="I3300" s="191">
        <v>0.25</v>
      </c>
      <c r="J3300" s="187">
        <f t="shared" si="102"/>
        <v>159</v>
      </c>
    </row>
    <row r="3301" spans="1:10" ht="15.75">
      <c r="A3301" s="53">
        <f t="shared" si="103"/>
        <v>3297</v>
      </c>
      <c r="B3301" s="144" t="s">
        <v>202</v>
      </c>
      <c r="C3301" s="145" t="s">
        <v>6559</v>
      </c>
      <c r="D3301" s="147" t="s">
        <v>6560</v>
      </c>
      <c r="E3301" s="142" t="s">
        <v>211</v>
      </c>
      <c r="F3301" s="147"/>
      <c r="G3301" s="142">
        <v>1</v>
      </c>
      <c r="H3301" s="180">
        <v>116</v>
      </c>
      <c r="I3301" s="191">
        <v>0.25</v>
      </c>
      <c r="J3301" s="187">
        <f t="shared" si="102"/>
        <v>87</v>
      </c>
    </row>
    <row r="3302" spans="1:10" ht="15.75">
      <c r="A3302" s="53">
        <f t="shared" si="103"/>
        <v>3298</v>
      </c>
      <c r="B3302" s="144" t="s">
        <v>202</v>
      </c>
      <c r="C3302" s="145" t="s">
        <v>6561</v>
      </c>
      <c r="D3302" s="147" t="s">
        <v>6562</v>
      </c>
      <c r="E3302" s="142" t="s">
        <v>211</v>
      </c>
      <c r="F3302" s="147"/>
      <c r="G3302" s="142">
        <v>1</v>
      </c>
      <c r="H3302" s="180">
        <v>525</v>
      </c>
      <c r="I3302" s="191">
        <v>0.25</v>
      </c>
      <c r="J3302" s="187">
        <f t="shared" si="102"/>
        <v>393.75</v>
      </c>
    </row>
    <row r="3303" spans="1:10" ht="15.75">
      <c r="A3303" s="53">
        <f t="shared" si="103"/>
        <v>3299</v>
      </c>
      <c r="B3303" s="144" t="s">
        <v>202</v>
      </c>
      <c r="C3303" s="145" t="s">
        <v>6563</v>
      </c>
      <c r="D3303" s="147" t="s">
        <v>6564</v>
      </c>
      <c r="E3303" s="142" t="s">
        <v>211</v>
      </c>
      <c r="F3303" s="147"/>
      <c r="G3303" s="142">
        <v>1</v>
      </c>
      <c r="H3303" s="180">
        <v>74</v>
      </c>
      <c r="I3303" s="191">
        <v>0.25</v>
      </c>
      <c r="J3303" s="187">
        <f t="shared" si="102"/>
        <v>55.5</v>
      </c>
    </row>
    <row r="3304" spans="1:10" ht="15.75">
      <c r="A3304" s="53">
        <f t="shared" si="103"/>
        <v>3300</v>
      </c>
      <c r="B3304" s="144" t="s">
        <v>202</v>
      </c>
      <c r="C3304" s="145" t="s">
        <v>6565</v>
      </c>
      <c r="D3304" s="147" t="s">
        <v>6566</v>
      </c>
      <c r="E3304" s="142" t="s">
        <v>211</v>
      </c>
      <c r="F3304" s="147"/>
      <c r="G3304" s="142">
        <v>1</v>
      </c>
      <c r="H3304" s="180">
        <v>116</v>
      </c>
      <c r="I3304" s="191">
        <v>0.25</v>
      </c>
      <c r="J3304" s="187">
        <f t="shared" si="102"/>
        <v>87</v>
      </c>
    </row>
    <row r="3305" spans="1:10" ht="15.75">
      <c r="A3305" s="53">
        <f t="shared" si="103"/>
        <v>3301</v>
      </c>
      <c r="B3305" s="144" t="s">
        <v>202</v>
      </c>
      <c r="C3305" s="145" t="s">
        <v>6567</v>
      </c>
      <c r="D3305" s="147" t="s">
        <v>6568</v>
      </c>
      <c r="E3305" s="142" t="s">
        <v>211</v>
      </c>
      <c r="F3305" s="147"/>
      <c r="G3305" s="142">
        <v>1</v>
      </c>
      <c r="H3305" s="180">
        <v>26</v>
      </c>
      <c r="I3305" s="191">
        <v>0.25</v>
      </c>
      <c r="J3305" s="187">
        <f t="shared" si="102"/>
        <v>19.5</v>
      </c>
    </row>
    <row r="3306" spans="1:10" ht="15.75">
      <c r="A3306" s="53">
        <f t="shared" si="103"/>
        <v>3302</v>
      </c>
      <c r="B3306" s="144" t="s">
        <v>202</v>
      </c>
      <c r="C3306" s="145" t="s">
        <v>6569</v>
      </c>
      <c r="D3306" s="147" t="s">
        <v>5723</v>
      </c>
      <c r="E3306" s="142" t="s">
        <v>211</v>
      </c>
      <c r="F3306" s="147"/>
      <c r="G3306" s="142">
        <v>1</v>
      </c>
      <c r="H3306" s="180">
        <v>26</v>
      </c>
      <c r="I3306" s="191">
        <v>0.25</v>
      </c>
      <c r="J3306" s="187">
        <f t="shared" si="102"/>
        <v>19.5</v>
      </c>
    </row>
    <row r="3307" spans="1:10" ht="15.75">
      <c r="A3307" s="53">
        <f t="shared" si="103"/>
        <v>3303</v>
      </c>
      <c r="B3307" s="144" t="s">
        <v>202</v>
      </c>
      <c r="C3307" s="145" t="s">
        <v>6570</v>
      </c>
      <c r="D3307" s="147" t="s">
        <v>6571</v>
      </c>
      <c r="E3307" s="142" t="s">
        <v>211</v>
      </c>
      <c r="F3307" s="147"/>
      <c r="G3307" s="142">
        <v>1</v>
      </c>
      <c r="H3307" s="180">
        <v>26</v>
      </c>
      <c r="I3307" s="191">
        <v>0.25</v>
      </c>
      <c r="J3307" s="187">
        <f t="shared" si="102"/>
        <v>19.5</v>
      </c>
    </row>
    <row r="3308" spans="1:10" ht="15.75">
      <c r="A3308" s="53">
        <f t="shared" si="103"/>
        <v>3304</v>
      </c>
      <c r="B3308" s="144" t="s">
        <v>202</v>
      </c>
      <c r="C3308" s="145" t="s">
        <v>6572</v>
      </c>
      <c r="D3308" s="147" t="s">
        <v>6573</v>
      </c>
      <c r="E3308" s="142" t="s">
        <v>211</v>
      </c>
      <c r="F3308" s="147"/>
      <c r="G3308" s="142">
        <v>1</v>
      </c>
      <c r="H3308" s="180">
        <v>368</v>
      </c>
      <c r="I3308" s="191">
        <v>0.25</v>
      </c>
      <c r="J3308" s="187">
        <f t="shared" si="102"/>
        <v>276</v>
      </c>
    </row>
    <row r="3309" spans="1:10" ht="15.75">
      <c r="A3309" s="53">
        <f t="shared" si="103"/>
        <v>3305</v>
      </c>
      <c r="B3309" s="144" t="s">
        <v>202</v>
      </c>
      <c r="C3309" s="145" t="s">
        <v>6574</v>
      </c>
      <c r="D3309" s="147" t="s">
        <v>6575</v>
      </c>
      <c r="E3309" s="142" t="s">
        <v>211</v>
      </c>
      <c r="F3309" s="147"/>
      <c r="G3309" s="142">
        <v>1</v>
      </c>
      <c r="H3309" s="180">
        <v>11</v>
      </c>
      <c r="I3309" s="191">
        <v>0.25</v>
      </c>
      <c r="J3309" s="187">
        <f t="shared" si="102"/>
        <v>8.25</v>
      </c>
    </row>
    <row r="3310" spans="1:10" ht="15.75">
      <c r="A3310" s="53">
        <f t="shared" si="103"/>
        <v>3306</v>
      </c>
      <c r="B3310" s="144" t="s">
        <v>202</v>
      </c>
      <c r="C3310" s="122" t="s">
        <v>6576</v>
      </c>
      <c r="D3310" s="147" t="s">
        <v>6577</v>
      </c>
      <c r="E3310" s="142" t="s">
        <v>211</v>
      </c>
      <c r="F3310" s="147"/>
      <c r="G3310" s="142">
        <v>1</v>
      </c>
      <c r="H3310" s="180">
        <v>11</v>
      </c>
      <c r="I3310" s="191">
        <v>0.25</v>
      </c>
      <c r="J3310" s="187">
        <f t="shared" si="102"/>
        <v>8.25</v>
      </c>
    </row>
    <row r="3311" spans="1:10" ht="15.75">
      <c r="A3311" s="53">
        <f t="shared" si="103"/>
        <v>3307</v>
      </c>
      <c r="B3311" s="144" t="s">
        <v>202</v>
      </c>
      <c r="C3311" s="145" t="s">
        <v>6578</v>
      </c>
      <c r="D3311" s="147" t="s">
        <v>6579</v>
      </c>
      <c r="E3311" s="142" t="s">
        <v>211</v>
      </c>
      <c r="F3311" s="147"/>
      <c r="G3311" s="142">
        <v>1</v>
      </c>
      <c r="H3311" s="180">
        <v>11</v>
      </c>
      <c r="I3311" s="191">
        <v>0.25</v>
      </c>
      <c r="J3311" s="187">
        <f t="shared" si="102"/>
        <v>8.25</v>
      </c>
    </row>
    <row r="3312" spans="1:10" ht="15.75">
      <c r="A3312" s="53">
        <f t="shared" si="103"/>
        <v>3308</v>
      </c>
      <c r="B3312" s="144" t="s">
        <v>202</v>
      </c>
      <c r="C3312" s="145" t="s">
        <v>6580</v>
      </c>
      <c r="D3312" s="147" t="s">
        <v>6581</v>
      </c>
      <c r="E3312" s="142" t="s">
        <v>211</v>
      </c>
      <c r="F3312" s="147"/>
      <c r="G3312" s="142">
        <v>1</v>
      </c>
      <c r="H3312" s="180">
        <v>420</v>
      </c>
      <c r="I3312" s="191">
        <v>0.25</v>
      </c>
      <c r="J3312" s="187">
        <f t="shared" si="102"/>
        <v>315</v>
      </c>
    </row>
    <row r="3313" spans="1:10" ht="15.75">
      <c r="A3313" s="53">
        <f t="shared" si="103"/>
        <v>3309</v>
      </c>
      <c r="B3313" s="144" t="s">
        <v>202</v>
      </c>
      <c r="C3313" s="145" t="s">
        <v>6582</v>
      </c>
      <c r="D3313" s="147" t="s">
        <v>6583</v>
      </c>
      <c r="E3313" s="142" t="s">
        <v>211</v>
      </c>
      <c r="F3313" s="147"/>
      <c r="G3313" s="142">
        <v>1</v>
      </c>
      <c r="H3313" s="180">
        <v>116</v>
      </c>
      <c r="I3313" s="191">
        <v>0.25</v>
      </c>
      <c r="J3313" s="187">
        <f t="shared" si="102"/>
        <v>87</v>
      </c>
    </row>
    <row r="3314" spans="1:10" ht="15.75">
      <c r="A3314" s="53">
        <f t="shared" si="103"/>
        <v>3310</v>
      </c>
      <c r="B3314" s="144" t="s">
        <v>202</v>
      </c>
      <c r="C3314" s="122" t="s">
        <v>6584</v>
      </c>
      <c r="D3314" s="147" t="s">
        <v>6585</v>
      </c>
      <c r="E3314" s="142" t="s">
        <v>211</v>
      </c>
      <c r="F3314" s="147"/>
      <c r="G3314" s="142">
        <v>1</v>
      </c>
      <c r="H3314" s="180">
        <v>90</v>
      </c>
      <c r="I3314" s="191">
        <v>0.25</v>
      </c>
      <c r="J3314" s="187">
        <f t="shared" si="102"/>
        <v>67.5</v>
      </c>
    </row>
    <row r="3315" spans="1:10" ht="15.75">
      <c r="A3315" s="53">
        <f t="shared" si="103"/>
        <v>3311</v>
      </c>
      <c r="B3315" s="144" t="s">
        <v>202</v>
      </c>
      <c r="C3315" s="122" t="s">
        <v>6586</v>
      </c>
      <c r="D3315" s="148" t="s">
        <v>6587</v>
      </c>
      <c r="E3315" s="142" t="s">
        <v>211</v>
      </c>
      <c r="F3315" s="148"/>
      <c r="G3315" s="142">
        <v>1</v>
      </c>
      <c r="H3315" s="180">
        <v>3</v>
      </c>
      <c r="I3315" s="191">
        <v>0.25</v>
      </c>
      <c r="J3315" s="187">
        <f t="shared" si="102"/>
        <v>2.25</v>
      </c>
    </row>
    <row r="3316" spans="1:10" ht="15.75">
      <c r="A3316" s="53">
        <f t="shared" si="103"/>
        <v>3312</v>
      </c>
      <c r="B3316" s="144" t="s">
        <v>202</v>
      </c>
      <c r="C3316" s="122" t="s">
        <v>6588</v>
      </c>
      <c r="D3316" s="148" t="s">
        <v>6589</v>
      </c>
      <c r="E3316" s="142" t="s">
        <v>211</v>
      </c>
      <c r="F3316" s="148"/>
      <c r="G3316" s="142">
        <v>1</v>
      </c>
      <c r="H3316" s="180">
        <v>9</v>
      </c>
      <c r="I3316" s="191">
        <v>0.25</v>
      </c>
      <c r="J3316" s="187">
        <f t="shared" si="102"/>
        <v>6.75</v>
      </c>
    </row>
    <row r="3317" spans="1:10" ht="15.75">
      <c r="A3317" s="53">
        <f t="shared" si="103"/>
        <v>3313</v>
      </c>
      <c r="B3317" s="144" t="s">
        <v>202</v>
      </c>
      <c r="C3317" s="122" t="s">
        <v>6590</v>
      </c>
      <c r="D3317" s="148" t="s">
        <v>6591</v>
      </c>
      <c r="E3317" s="142" t="s">
        <v>211</v>
      </c>
      <c r="F3317" s="148"/>
      <c r="G3317" s="142">
        <v>1</v>
      </c>
      <c r="H3317" s="180">
        <v>240</v>
      </c>
      <c r="I3317" s="191">
        <v>0.25</v>
      </c>
      <c r="J3317" s="187">
        <f t="shared" si="102"/>
        <v>180</v>
      </c>
    </row>
    <row r="3318" spans="1:10" ht="15.75">
      <c r="A3318" s="53">
        <f t="shared" si="103"/>
        <v>3314</v>
      </c>
      <c r="B3318" s="144" t="s">
        <v>202</v>
      </c>
      <c r="C3318" s="122" t="s">
        <v>6592</v>
      </c>
      <c r="D3318" s="148" t="s">
        <v>6593</v>
      </c>
      <c r="E3318" s="142" t="s">
        <v>211</v>
      </c>
      <c r="F3318" s="148"/>
      <c r="G3318" s="142">
        <v>1</v>
      </c>
      <c r="H3318" s="180">
        <v>226</v>
      </c>
      <c r="I3318" s="191">
        <v>0.25</v>
      </c>
      <c r="J3318" s="187">
        <f t="shared" si="102"/>
        <v>169.5</v>
      </c>
    </row>
    <row r="3319" spans="1:10" ht="15.75">
      <c r="A3319" s="53">
        <f t="shared" si="103"/>
        <v>3315</v>
      </c>
      <c r="B3319" s="144" t="s">
        <v>202</v>
      </c>
      <c r="C3319" s="122" t="s">
        <v>6594</v>
      </c>
      <c r="D3319" s="148" t="s">
        <v>6595</v>
      </c>
      <c r="E3319" s="142" t="s">
        <v>211</v>
      </c>
      <c r="F3319" s="148"/>
      <c r="G3319" s="142">
        <v>1</v>
      </c>
      <c r="H3319" s="180">
        <v>7</v>
      </c>
      <c r="I3319" s="191">
        <v>0.25</v>
      </c>
      <c r="J3319" s="187">
        <f t="shared" ref="J3319:J3382" si="104">H3319*(1-I3319)</f>
        <v>5.25</v>
      </c>
    </row>
    <row r="3320" spans="1:10" ht="15.75">
      <c r="A3320" s="53">
        <f t="shared" si="103"/>
        <v>3316</v>
      </c>
      <c r="B3320" s="144" t="s">
        <v>202</v>
      </c>
      <c r="C3320" s="122" t="s">
        <v>6596</v>
      </c>
      <c r="D3320" s="148" t="s">
        <v>6597</v>
      </c>
      <c r="E3320" s="142" t="s">
        <v>211</v>
      </c>
      <c r="F3320" s="148"/>
      <c r="G3320" s="142">
        <v>1</v>
      </c>
      <c r="H3320" s="180">
        <v>43</v>
      </c>
      <c r="I3320" s="191">
        <v>0.25</v>
      </c>
      <c r="J3320" s="187">
        <f t="shared" si="104"/>
        <v>32.25</v>
      </c>
    </row>
    <row r="3321" spans="1:10" ht="15.75">
      <c r="A3321" s="53">
        <f t="shared" si="103"/>
        <v>3317</v>
      </c>
      <c r="B3321" s="144" t="s">
        <v>202</v>
      </c>
      <c r="C3321" s="122" t="s">
        <v>6598</v>
      </c>
      <c r="D3321" s="148" t="s">
        <v>6599</v>
      </c>
      <c r="E3321" s="142" t="s">
        <v>211</v>
      </c>
      <c r="F3321" s="148"/>
      <c r="G3321" s="142">
        <v>1</v>
      </c>
      <c r="H3321" s="180">
        <v>3230</v>
      </c>
      <c r="I3321" s="191">
        <v>0.25</v>
      </c>
      <c r="J3321" s="187">
        <f t="shared" si="104"/>
        <v>2422.5</v>
      </c>
    </row>
    <row r="3322" spans="1:10" ht="15.75">
      <c r="A3322" s="53">
        <f t="shared" si="103"/>
        <v>3318</v>
      </c>
      <c r="B3322" s="144" t="s">
        <v>202</v>
      </c>
      <c r="C3322" s="122" t="s">
        <v>6600</v>
      </c>
      <c r="D3322" s="148" t="s">
        <v>6601</v>
      </c>
      <c r="E3322" s="142" t="s">
        <v>211</v>
      </c>
      <c r="F3322" s="148"/>
      <c r="G3322" s="142">
        <v>1</v>
      </c>
      <c r="H3322" s="180">
        <v>4</v>
      </c>
      <c r="I3322" s="191">
        <v>0.25</v>
      </c>
      <c r="J3322" s="187">
        <f t="shared" si="104"/>
        <v>3</v>
      </c>
    </row>
    <row r="3323" spans="1:10" ht="15.75">
      <c r="A3323" s="53">
        <f t="shared" si="103"/>
        <v>3319</v>
      </c>
      <c r="B3323" s="144" t="s">
        <v>202</v>
      </c>
      <c r="C3323" s="145" t="s">
        <v>6602</v>
      </c>
      <c r="D3323" s="147" t="s">
        <v>6603</v>
      </c>
      <c r="E3323" s="142" t="s">
        <v>211</v>
      </c>
      <c r="F3323" s="147"/>
      <c r="G3323" s="142">
        <v>1</v>
      </c>
      <c r="H3323" s="180">
        <v>17</v>
      </c>
      <c r="I3323" s="191">
        <v>0.25</v>
      </c>
      <c r="J3323" s="187">
        <f t="shared" si="104"/>
        <v>12.75</v>
      </c>
    </row>
    <row r="3324" spans="1:10" ht="15.75">
      <c r="A3324" s="53">
        <f t="shared" si="103"/>
        <v>3320</v>
      </c>
      <c r="B3324" s="144" t="s">
        <v>202</v>
      </c>
      <c r="C3324" s="145" t="s">
        <v>6604</v>
      </c>
      <c r="D3324" s="147" t="s">
        <v>6605</v>
      </c>
      <c r="E3324" s="142" t="s">
        <v>211</v>
      </c>
      <c r="F3324" s="147"/>
      <c r="G3324" s="142">
        <v>1</v>
      </c>
      <c r="H3324" s="180">
        <v>368</v>
      </c>
      <c r="I3324" s="191">
        <v>0.25</v>
      </c>
      <c r="J3324" s="187">
        <f t="shared" si="104"/>
        <v>276</v>
      </c>
    </row>
    <row r="3325" spans="1:10" ht="15.75">
      <c r="A3325" s="53">
        <f t="shared" si="103"/>
        <v>3321</v>
      </c>
      <c r="B3325" s="144" t="s">
        <v>202</v>
      </c>
      <c r="C3325" s="145" t="s">
        <v>6606</v>
      </c>
      <c r="D3325" s="148" t="s">
        <v>6607</v>
      </c>
      <c r="E3325" s="142" t="s">
        <v>211</v>
      </c>
      <c r="F3325" s="148"/>
      <c r="G3325" s="142">
        <v>1</v>
      </c>
      <c r="H3325" s="180">
        <v>368</v>
      </c>
      <c r="I3325" s="191">
        <v>0.25</v>
      </c>
      <c r="J3325" s="187">
        <f t="shared" si="104"/>
        <v>276</v>
      </c>
    </row>
    <row r="3326" spans="1:10" ht="15.75">
      <c r="A3326" s="53">
        <f t="shared" si="103"/>
        <v>3322</v>
      </c>
      <c r="B3326" s="144" t="s">
        <v>202</v>
      </c>
      <c r="C3326" s="145" t="s">
        <v>6608</v>
      </c>
      <c r="D3326" s="148" t="s">
        <v>6609</v>
      </c>
      <c r="E3326" s="142" t="s">
        <v>211</v>
      </c>
      <c r="F3326" s="148"/>
      <c r="G3326" s="142">
        <v>1</v>
      </c>
      <c r="H3326" s="180">
        <v>126</v>
      </c>
      <c r="I3326" s="191">
        <v>0.25</v>
      </c>
      <c r="J3326" s="187">
        <f t="shared" si="104"/>
        <v>94.5</v>
      </c>
    </row>
    <row r="3327" spans="1:10" ht="15.75">
      <c r="A3327" s="53">
        <f t="shared" si="103"/>
        <v>3323</v>
      </c>
      <c r="B3327" s="144" t="s">
        <v>202</v>
      </c>
      <c r="C3327" s="122" t="s">
        <v>6610</v>
      </c>
      <c r="D3327" s="148" t="s">
        <v>6611</v>
      </c>
      <c r="E3327" s="142" t="s">
        <v>211</v>
      </c>
      <c r="F3327" s="148"/>
      <c r="G3327" s="142">
        <v>1</v>
      </c>
      <c r="H3327" s="180">
        <v>63</v>
      </c>
      <c r="I3327" s="191">
        <v>0.25</v>
      </c>
      <c r="J3327" s="187">
        <f t="shared" si="104"/>
        <v>47.25</v>
      </c>
    </row>
    <row r="3328" spans="1:10" ht="15.75">
      <c r="A3328" s="53">
        <f t="shared" si="103"/>
        <v>3324</v>
      </c>
      <c r="B3328" s="144" t="s">
        <v>202</v>
      </c>
      <c r="C3328" s="122" t="s">
        <v>6612</v>
      </c>
      <c r="D3328" s="148" t="s">
        <v>6613</v>
      </c>
      <c r="E3328" s="142" t="s">
        <v>211</v>
      </c>
      <c r="F3328" s="148"/>
      <c r="G3328" s="142">
        <v>1</v>
      </c>
      <c r="H3328" s="180">
        <v>368</v>
      </c>
      <c r="I3328" s="191">
        <v>0.25</v>
      </c>
      <c r="J3328" s="187">
        <f t="shared" si="104"/>
        <v>276</v>
      </c>
    </row>
    <row r="3329" spans="1:10" ht="15.75">
      <c r="A3329" s="53">
        <f t="shared" si="103"/>
        <v>3325</v>
      </c>
      <c r="B3329" s="144" t="s">
        <v>202</v>
      </c>
      <c r="C3329" s="122" t="s">
        <v>6614</v>
      </c>
      <c r="D3329" s="148" t="s">
        <v>6615</v>
      </c>
      <c r="E3329" s="142" t="s">
        <v>211</v>
      </c>
      <c r="F3329" s="148"/>
      <c r="G3329" s="142">
        <v>1</v>
      </c>
      <c r="H3329" s="180">
        <v>368</v>
      </c>
      <c r="I3329" s="191">
        <v>0.25</v>
      </c>
      <c r="J3329" s="187">
        <f t="shared" si="104"/>
        <v>276</v>
      </c>
    </row>
    <row r="3330" spans="1:10" ht="15.75">
      <c r="A3330" s="53">
        <f t="shared" si="103"/>
        <v>3326</v>
      </c>
      <c r="B3330" s="144" t="s">
        <v>202</v>
      </c>
      <c r="C3330" s="122" t="s">
        <v>6616</v>
      </c>
      <c r="D3330" s="148" t="s">
        <v>6617</v>
      </c>
      <c r="E3330" s="142" t="s">
        <v>211</v>
      </c>
      <c r="F3330" s="148"/>
      <c r="G3330" s="142">
        <v>1</v>
      </c>
      <c r="H3330" s="180">
        <v>126</v>
      </c>
      <c r="I3330" s="191">
        <v>0.25</v>
      </c>
      <c r="J3330" s="187">
        <f t="shared" si="104"/>
        <v>94.5</v>
      </c>
    </row>
    <row r="3331" spans="1:10" ht="15.75">
      <c r="A3331" s="53">
        <f t="shared" si="103"/>
        <v>3327</v>
      </c>
      <c r="B3331" s="144" t="s">
        <v>202</v>
      </c>
      <c r="C3331" s="122" t="s">
        <v>6618</v>
      </c>
      <c r="D3331" s="148" t="s">
        <v>6619</v>
      </c>
      <c r="E3331" s="142" t="s">
        <v>211</v>
      </c>
      <c r="F3331" s="148"/>
      <c r="G3331" s="142">
        <v>1</v>
      </c>
      <c r="H3331" s="180">
        <v>63</v>
      </c>
      <c r="I3331" s="191">
        <v>0.25</v>
      </c>
      <c r="J3331" s="187">
        <f t="shared" si="104"/>
        <v>47.25</v>
      </c>
    </row>
    <row r="3332" spans="1:10" ht="15.75">
      <c r="A3332" s="53">
        <f t="shared" si="103"/>
        <v>3328</v>
      </c>
      <c r="B3332" s="144" t="s">
        <v>202</v>
      </c>
      <c r="C3332" s="122" t="s">
        <v>6620</v>
      </c>
      <c r="D3332" s="148" t="s">
        <v>6621</v>
      </c>
      <c r="E3332" s="142" t="s">
        <v>211</v>
      </c>
      <c r="F3332" s="148"/>
      <c r="G3332" s="142">
        <v>1</v>
      </c>
      <c r="H3332" s="180">
        <v>6</v>
      </c>
      <c r="I3332" s="191">
        <v>0.25</v>
      </c>
      <c r="J3332" s="187">
        <f t="shared" si="104"/>
        <v>4.5</v>
      </c>
    </row>
    <row r="3333" spans="1:10" ht="15.75">
      <c r="A3333" s="53">
        <f t="shared" si="103"/>
        <v>3329</v>
      </c>
      <c r="B3333" s="144" t="s">
        <v>202</v>
      </c>
      <c r="C3333" s="122" t="s">
        <v>6622</v>
      </c>
      <c r="D3333" s="148" t="s">
        <v>6623</v>
      </c>
      <c r="E3333" s="142" t="s">
        <v>211</v>
      </c>
      <c r="F3333" s="148"/>
      <c r="G3333" s="142">
        <v>1</v>
      </c>
      <c r="H3333" s="180">
        <v>4</v>
      </c>
      <c r="I3333" s="191">
        <v>0.25</v>
      </c>
      <c r="J3333" s="187">
        <f t="shared" si="104"/>
        <v>3</v>
      </c>
    </row>
    <row r="3334" spans="1:10" ht="15.75">
      <c r="A3334" s="53">
        <f t="shared" si="103"/>
        <v>3330</v>
      </c>
      <c r="B3334" s="144" t="s">
        <v>202</v>
      </c>
      <c r="C3334" s="122" t="s">
        <v>6624</v>
      </c>
      <c r="D3334" s="148" t="s">
        <v>6625</v>
      </c>
      <c r="E3334" s="142" t="s">
        <v>211</v>
      </c>
      <c r="F3334" s="148"/>
      <c r="G3334" s="142">
        <v>1</v>
      </c>
      <c r="H3334" s="180">
        <v>849.928</v>
      </c>
      <c r="I3334" s="191">
        <v>0.25</v>
      </c>
      <c r="J3334" s="187">
        <f t="shared" si="104"/>
        <v>637.44600000000003</v>
      </c>
    </row>
    <row r="3335" spans="1:10" ht="15.75">
      <c r="A3335" s="53">
        <f t="shared" ref="A3335:A3398" si="105">A3334+1</f>
        <v>3331</v>
      </c>
      <c r="B3335" s="144" t="s">
        <v>202</v>
      </c>
      <c r="C3335" s="122" t="s">
        <v>6626</v>
      </c>
      <c r="D3335" s="148" t="s">
        <v>6627</v>
      </c>
      <c r="E3335" s="142" t="s">
        <v>211</v>
      </c>
      <c r="F3335" s="148"/>
      <c r="G3335" s="142">
        <v>1</v>
      </c>
      <c r="H3335" s="180">
        <v>488.36799999999999</v>
      </c>
      <c r="I3335" s="191">
        <v>0.25</v>
      </c>
      <c r="J3335" s="187">
        <f t="shared" si="104"/>
        <v>366.27600000000001</v>
      </c>
    </row>
    <row r="3336" spans="1:10" ht="15.75">
      <c r="A3336" s="53">
        <f t="shared" si="105"/>
        <v>3332</v>
      </c>
      <c r="B3336" s="144" t="s">
        <v>202</v>
      </c>
      <c r="C3336" s="122" t="s">
        <v>6628</v>
      </c>
      <c r="D3336" s="148" t="s">
        <v>6629</v>
      </c>
      <c r="E3336" s="142" t="s">
        <v>211</v>
      </c>
      <c r="F3336" s="148"/>
      <c r="G3336" s="142">
        <v>1</v>
      </c>
      <c r="H3336" s="180">
        <v>150</v>
      </c>
      <c r="I3336" s="191">
        <v>0.25</v>
      </c>
      <c r="J3336" s="187">
        <f t="shared" si="104"/>
        <v>112.5</v>
      </c>
    </row>
    <row r="3337" spans="1:10" ht="15.75">
      <c r="A3337" s="53">
        <f t="shared" si="105"/>
        <v>3333</v>
      </c>
      <c r="B3337" s="144" t="s">
        <v>202</v>
      </c>
      <c r="C3337" s="145" t="s">
        <v>6630</v>
      </c>
      <c r="D3337" s="148" t="s">
        <v>6631</v>
      </c>
      <c r="E3337" s="142" t="s">
        <v>211</v>
      </c>
      <c r="F3337" s="148"/>
      <c r="G3337" s="142">
        <v>1</v>
      </c>
      <c r="H3337" s="180">
        <v>157.20000000000002</v>
      </c>
      <c r="I3337" s="191">
        <v>0.25</v>
      </c>
      <c r="J3337" s="187">
        <f t="shared" si="104"/>
        <v>117.9</v>
      </c>
    </row>
    <row r="3338" spans="1:10" ht="15.75">
      <c r="A3338" s="53">
        <f t="shared" si="105"/>
        <v>3334</v>
      </c>
      <c r="B3338" s="144" t="s">
        <v>202</v>
      </c>
      <c r="C3338" s="122" t="s">
        <v>6632</v>
      </c>
      <c r="D3338" s="148" t="s">
        <v>6633</v>
      </c>
      <c r="E3338" s="142" t="s">
        <v>211</v>
      </c>
      <c r="F3338" s="148"/>
      <c r="G3338" s="142">
        <v>1</v>
      </c>
      <c r="H3338" s="180">
        <v>33.536000000000001</v>
      </c>
      <c r="I3338" s="191">
        <v>0.25</v>
      </c>
      <c r="J3338" s="187">
        <f t="shared" si="104"/>
        <v>25.152000000000001</v>
      </c>
    </row>
    <row r="3339" spans="1:10" ht="15.75">
      <c r="A3339" s="53">
        <f t="shared" si="105"/>
        <v>3335</v>
      </c>
      <c r="B3339" s="144" t="s">
        <v>202</v>
      </c>
      <c r="C3339" s="145" t="s">
        <v>6634</v>
      </c>
      <c r="D3339" s="148" t="s">
        <v>6635</v>
      </c>
      <c r="E3339" s="142" t="s">
        <v>211</v>
      </c>
      <c r="F3339" s="148"/>
      <c r="G3339" s="142">
        <v>1</v>
      </c>
      <c r="H3339" s="180">
        <v>578</v>
      </c>
      <c r="I3339" s="191">
        <v>0.25</v>
      </c>
      <c r="J3339" s="187">
        <f t="shared" si="104"/>
        <v>433.5</v>
      </c>
    </row>
    <row r="3340" spans="1:10" ht="15.75">
      <c r="A3340" s="53">
        <f t="shared" si="105"/>
        <v>3336</v>
      </c>
      <c r="B3340" s="144" t="s">
        <v>202</v>
      </c>
      <c r="C3340" s="122" t="s">
        <v>6636</v>
      </c>
      <c r="D3340" s="148" t="s">
        <v>6637</v>
      </c>
      <c r="E3340" s="142" t="s">
        <v>211</v>
      </c>
      <c r="F3340" s="148"/>
      <c r="G3340" s="142">
        <v>1</v>
      </c>
      <c r="H3340" s="180">
        <v>265</v>
      </c>
      <c r="I3340" s="191">
        <v>0.25</v>
      </c>
      <c r="J3340" s="187">
        <f t="shared" si="104"/>
        <v>198.75</v>
      </c>
    </row>
    <row r="3341" spans="1:10" ht="15.75">
      <c r="A3341" s="53">
        <f t="shared" si="105"/>
        <v>3337</v>
      </c>
      <c r="B3341" s="144" t="s">
        <v>202</v>
      </c>
      <c r="C3341" s="122" t="s">
        <v>6638</v>
      </c>
      <c r="D3341" s="148" t="s">
        <v>6639</v>
      </c>
      <c r="E3341" s="142" t="s">
        <v>211</v>
      </c>
      <c r="F3341" s="148"/>
      <c r="G3341" s="142">
        <v>1</v>
      </c>
      <c r="H3341" s="180">
        <v>158</v>
      </c>
      <c r="I3341" s="191">
        <v>0.25</v>
      </c>
      <c r="J3341" s="187">
        <f t="shared" si="104"/>
        <v>118.5</v>
      </c>
    </row>
    <row r="3342" spans="1:10" ht="15.75">
      <c r="A3342" s="53">
        <f t="shared" si="105"/>
        <v>3338</v>
      </c>
      <c r="B3342" s="144" t="s">
        <v>202</v>
      </c>
      <c r="C3342" s="122" t="s">
        <v>6640</v>
      </c>
      <c r="D3342" s="148" t="s">
        <v>6641</v>
      </c>
      <c r="E3342" s="142" t="s">
        <v>211</v>
      </c>
      <c r="F3342" s="148"/>
      <c r="G3342" s="142">
        <v>1</v>
      </c>
      <c r="H3342" s="180">
        <v>158</v>
      </c>
      <c r="I3342" s="191">
        <v>0.25</v>
      </c>
      <c r="J3342" s="187">
        <f t="shared" si="104"/>
        <v>118.5</v>
      </c>
    </row>
    <row r="3343" spans="1:10" ht="15.75">
      <c r="A3343" s="53">
        <f t="shared" si="105"/>
        <v>3339</v>
      </c>
      <c r="B3343" s="144" t="s">
        <v>202</v>
      </c>
      <c r="C3343" s="122" t="s">
        <v>6642</v>
      </c>
      <c r="D3343" s="148" t="s">
        <v>6643</v>
      </c>
      <c r="E3343" s="142" t="s">
        <v>211</v>
      </c>
      <c r="F3343" s="148"/>
      <c r="G3343" s="142">
        <v>1</v>
      </c>
      <c r="H3343" s="180">
        <v>74</v>
      </c>
      <c r="I3343" s="191">
        <v>0.25</v>
      </c>
      <c r="J3343" s="187">
        <f t="shared" si="104"/>
        <v>55.5</v>
      </c>
    </row>
    <row r="3344" spans="1:10" ht="15.75">
      <c r="A3344" s="53">
        <f t="shared" si="105"/>
        <v>3340</v>
      </c>
      <c r="B3344" s="144" t="s">
        <v>202</v>
      </c>
      <c r="C3344" s="145" t="s">
        <v>6644</v>
      </c>
      <c r="D3344" s="148" t="s">
        <v>6645</v>
      </c>
      <c r="E3344" s="142" t="s">
        <v>211</v>
      </c>
      <c r="F3344" s="148"/>
      <c r="G3344" s="142">
        <v>1</v>
      </c>
      <c r="H3344" s="180">
        <v>90</v>
      </c>
      <c r="I3344" s="191">
        <v>0.25</v>
      </c>
      <c r="J3344" s="187">
        <f t="shared" si="104"/>
        <v>67.5</v>
      </c>
    </row>
    <row r="3345" spans="1:10" ht="15.75">
      <c r="A3345" s="53">
        <f t="shared" si="105"/>
        <v>3341</v>
      </c>
      <c r="B3345" s="144" t="s">
        <v>202</v>
      </c>
      <c r="C3345" s="145" t="s">
        <v>6646</v>
      </c>
      <c r="D3345" s="147" t="s">
        <v>6645</v>
      </c>
      <c r="E3345" s="142" t="s">
        <v>211</v>
      </c>
      <c r="F3345" s="147"/>
      <c r="G3345" s="142">
        <v>1</v>
      </c>
      <c r="H3345" s="180">
        <v>90</v>
      </c>
      <c r="I3345" s="191">
        <v>0.25</v>
      </c>
      <c r="J3345" s="187">
        <f t="shared" si="104"/>
        <v>67.5</v>
      </c>
    </row>
    <row r="3346" spans="1:10" ht="15.75">
      <c r="A3346" s="53">
        <f t="shared" si="105"/>
        <v>3342</v>
      </c>
      <c r="B3346" s="144" t="s">
        <v>202</v>
      </c>
      <c r="C3346" s="122" t="s">
        <v>6647</v>
      </c>
      <c r="D3346" s="148" t="s">
        <v>6648</v>
      </c>
      <c r="E3346" s="142" t="s">
        <v>211</v>
      </c>
      <c r="F3346" s="148"/>
      <c r="G3346" s="142">
        <v>1</v>
      </c>
      <c r="H3346" s="180">
        <v>147</v>
      </c>
      <c r="I3346" s="191">
        <v>0.25</v>
      </c>
      <c r="J3346" s="187">
        <f t="shared" si="104"/>
        <v>110.25</v>
      </c>
    </row>
    <row r="3347" spans="1:10" ht="15.75">
      <c r="A3347" s="53">
        <f t="shared" si="105"/>
        <v>3343</v>
      </c>
      <c r="B3347" s="144" t="s">
        <v>202</v>
      </c>
      <c r="C3347" s="122" t="s">
        <v>6649</v>
      </c>
      <c r="D3347" s="148" t="s">
        <v>6650</v>
      </c>
      <c r="E3347" s="142" t="s">
        <v>211</v>
      </c>
      <c r="F3347" s="148"/>
      <c r="G3347" s="142">
        <v>1</v>
      </c>
      <c r="H3347" s="180">
        <v>3</v>
      </c>
      <c r="I3347" s="191">
        <v>0.25</v>
      </c>
      <c r="J3347" s="187">
        <f t="shared" si="104"/>
        <v>2.25</v>
      </c>
    </row>
    <row r="3348" spans="1:10" ht="15.75">
      <c r="A3348" s="53">
        <f t="shared" si="105"/>
        <v>3344</v>
      </c>
      <c r="B3348" s="144" t="s">
        <v>202</v>
      </c>
      <c r="C3348" s="122" t="s">
        <v>6651</v>
      </c>
      <c r="D3348" s="148" t="s">
        <v>13392</v>
      </c>
      <c r="E3348" s="142" t="s">
        <v>211</v>
      </c>
      <c r="F3348" s="148"/>
      <c r="G3348" s="142">
        <v>1</v>
      </c>
      <c r="H3348" s="180">
        <v>42</v>
      </c>
      <c r="I3348" s="191">
        <v>0.25</v>
      </c>
      <c r="J3348" s="187">
        <f t="shared" si="104"/>
        <v>31.5</v>
      </c>
    </row>
    <row r="3349" spans="1:10" ht="15.75">
      <c r="A3349" s="53">
        <f t="shared" si="105"/>
        <v>3345</v>
      </c>
      <c r="B3349" s="144" t="s">
        <v>202</v>
      </c>
      <c r="C3349" s="122" t="s">
        <v>6652</v>
      </c>
      <c r="D3349" s="148" t="s">
        <v>6653</v>
      </c>
      <c r="E3349" s="142" t="s">
        <v>211</v>
      </c>
      <c r="F3349" s="148"/>
      <c r="G3349" s="142">
        <v>1</v>
      </c>
      <c r="H3349" s="180">
        <v>6</v>
      </c>
      <c r="I3349" s="191">
        <v>0.25</v>
      </c>
      <c r="J3349" s="187">
        <f t="shared" si="104"/>
        <v>4.5</v>
      </c>
    </row>
    <row r="3350" spans="1:10" ht="15.75">
      <c r="A3350" s="53">
        <f t="shared" si="105"/>
        <v>3346</v>
      </c>
      <c r="B3350" s="144" t="s">
        <v>202</v>
      </c>
      <c r="C3350" s="122" t="s">
        <v>6654</v>
      </c>
      <c r="D3350" s="148" t="s">
        <v>6655</v>
      </c>
      <c r="E3350" s="142" t="s">
        <v>211</v>
      </c>
      <c r="F3350" s="148"/>
      <c r="G3350" s="142">
        <v>1</v>
      </c>
      <c r="H3350" s="180">
        <v>4</v>
      </c>
      <c r="I3350" s="191">
        <v>0.25</v>
      </c>
      <c r="J3350" s="187">
        <f t="shared" si="104"/>
        <v>3</v>
      </c>
    </row>
    <row r="3351" spans="1:10" ht="15.75">
      <c r="A3351" s="53">
        <f t="shared" si="105"/>
        <v>3347</v>
      </c>
      <c r="B3351" s="144" t="s">
        <v>202</v>
      </c>
      <c r="C3351" s="122" t="s">
        <v>6656</v>
      </c>
      <c r="D3351" s="148" t="s">
        <v>6657</v>
      </c>
      <c r="E3351" s="142" t="s">
        <v>211</v>
      </c>
      <c r="F3351" s="148"/>
      <c r="G3351" s="142">
        <v>1</v>
      </c>
      <c r="H3351" s="180">
        <v>2</v>
      </c>
      <c r="I3351" s="191">
        <v>0.25</v>
      </c>
      <c r="J3351" s="187">
        <f t="shared" si="104"/>
        <v>1.5</v>
      </c>
    </row>
    <row r="3352" spans="1:10" ht="15.75">
      <c r="A3352" s="53">
        <f t="shared" si="105"/>
        <v>3348</v>
      </c>
      <c r="B3352" s="144" t="s">
        <v>202</v>
      </c>
      <c r="C3352" s="122" t="s">
        <v>6658</v>
      </c>
      <c r="D3352" s="148" t="s">
        <v>6659</v>
      </c>
      <c r="E3352" s="142" t="s">
        <v>211</v>
      </c>
      <c r="F3352" s="148"/>
      <c r="G3352" s="142">
        <v>1</v>
      </c>
      <c r="H3352" s="180">
        <v>55</v>
      </c>
      <c r="I3352" s="191">
        <v>0.25</v>
      </c>
      <c r="J3352" s="187">
        <f t="shared" si="104"/>
        <v>41.25</v>
      </c>
    </row>
    <row r="3353" spans="1:10" ht="15.75">
      <c r="A3353" s="53">
        <f t="shared" si="105"/>
        <v>3349</v>
      </c>
      <c r="B3353" s="144" t="s">
        <v>202</v>
      </c>
      <c r="C3353" s="122" t="s">
        <v>6660</v>
      </c>
      <c r="D3353" s="148" t="s">
        <v>6661</v>
      </c>
      <c r="E3353" s="142" t="s">
        <v>211</v>
      </c>
      <c r="F3353" s="148"/>
      <c r="G3353" s="142">
        <v>1</v>
      </c>
      <c r="H3353" s="180">
        <v>827.92000000000007</v>
      </c>
      <c r="I3353" s="191">
        <v>0.25</v>
      </c>
      <c r="J3353" s="187">
        <f t="shared" si="104"/>
        <v>620.94000000000005</v>
      </c>
    </row>
    <row r="3354" spans="1:10" ht="15.75">
      <c r="A3354" s="53">
        <f t="shared" si="105"/>
        <v>3350</v>
      </c>
      <c r="B3354" s="144" t="s">
        <v>202</v>
      </c>
      <c r="C3354" s="122" t="s">
        <v>6662</v>
      </c>
      <c r="D3354" s="148" t="s">
        <v>6663</v>
      </c>
      <c r="E3354" s="142" t="s">
        <v>211</v>
      </c>
      <c r="F3354" s="148"/>
      <c r="G3354" s="142">
        <v>1</v>
      </c>
      <c r="H3354" s="180">
        <v>964.16000000000008</v>
      </c>
      <c r="I3354" s="191">
        <v>0.25</v>
      </c>
      <c r="J3354" s="187">
        <f t="shared" si="104"/>
        <v>723.12000000000012</v>
      </c>
    </row>
    <row r="3355" spans="1:10" ht="15.75">
      <c r="A3355" s="53">
        <f t="shared" si="105"/>
        <v>3351</v>
      </c>
      <c r="B3355" s="144" t="s">
        <v>202</v>
      </c>
      <c r="C3355" s="122" t="s">
        <v>6664</v>
      </c>
      <c r="D3355" s="148" t="s">
        <v>6665</v>
      </c>
      <c r="E3355" s="142" t="s">
        <v>211</v>
      </c>
      <c r="F3355" s="148"/>
      <c r="G3355" s="142">
        <v>1</v>
      </c>
      <c r="H3355" s="180">
        <v>1456.72</v>
      </c>
      <c r="I3355" s="191">
        <v>0.25</v>
      </c>
      <c r="J3355" s="187">
        <f t="shared" si="104"/>
        <v>1092.54</v>
      </c>
    </row>
    <row r="3356" spans="1:10" ht="15.75">
      <c r="A3356" s="53">
        <f t="shared" si="105"/>
        <v>3352</v>
      </c>
      <c r="B3356" s="144" t="s">
        <v>202</v>
      </c>
      <c r="C3356" s="122" t="s">
        <v>6666</v>
      </c>
      <c r="D3356" s="148" t="s">
        <v>6667</v>
      </c>
      <c r="E3356" s="142" t="s">
        <v>211</v>
      </c>
      <c r="F3356" s="148"/>
      <c r="G3356" s="142">
        <v>1</v>
      </c>
      <c r="H3356" s="180">
        <v>1592.96</v>
      </c>
      <c r="I3356" s="191">
        <v>0.25</v>
      </c>
      <c r="J3356" s="187">
        <f t="shared" si="104"/>
        <v>1194.72</v>
      </c>
    </row>
    <row r="3357" spans="1:10" ht="15.75">
      <c r="A3357" s="53">
        <f t="shared" si="105"/>
        <v>3353</v>
      </c>
      <c r="B3357" s="144" t="s">
        <v>202</v>
      </c>
      <c r="C3357" s="122" t="s">
        <v>6668</v>
      </c>
      <c r="D3357" s="148" t="s">
        <v>6669</v>
      </c>
      <c r="E3357" s="142" t="s">
        <v>211</v>
      </c>
      <c r="F3357" s="148"/>
      <c r="G3357" s="142">
        <v>1</v>
      </c>
      <c r="H3357" s="180">
        <v>2096</v>
      </c>
      <c r="I3357" s="191">
        <v>0.25</v>
      </c>
      <c r="J3357" s="187">
        <f t="shared" si="104"/>
        <v>1572</v>
      </c>
    </row>
    <row r="3358" spans="1:10" ht="15.75">
      <c r="A3358" s="53">
        <f t="shared" si="105"/>
        <v>3354</v>
      </c>
      <c r="B3358" s="144" t="s">
        <v>202</v>
      </c>
      <c r="C3358" s="122" t="s">
        <v>6670</v>
      </c>
      <c r="D3358" s="148" t="s">
        <v>6671</v>
      </c>
      <c r="E3358" s="142" t="s">
        <v>211</v>
      </c>
      <c r="F3358" s="148"/>
      <c r="G3358" s="142">
        <v>1</v>
      </c>
      <c r="H3358" s="180">
        <v>293.44</v>
      </c>
      <c r="I3358" s="191">
        <v>0.25</v>
      </c>
      <c r="J3358" s="187">
        <f t="shared" si="104"/>
        <v>220.07999999999998</v>
      </c>
    </row>
    <row r="3359" spans="1:10" ht="15.75">
      <c r="A3359" s="53">
        <f t="shared" si="105"/>
        <v>3355</v>
      </c>
      <c r="B3359" s="144" t="s">
        <v>202</v>
      </c>
      <c r="C3359" s="122" t="s">
        <v>6672</v>
      </c>
      <c r="D3359" s="148" t="s">
        <v>6673</v>
      </c>
      <c r="E3359" s="142" t="s">
        <v>211</v>
      </c>
      <c r="F3359" s="148"/>
      <c r="G3359" s="142">
        <v>1</v>
      </c>
      <c r="H3359" s="180">
        <v>319.64</v>
      </c>
      <c r="I3359" s="191">
        <v>0.25</v>
      </c>
      <c r="J3359" s="187">
        <f t="shared" si="104"/>
        <v>239.73</v>
      </c>
    </row>
    <row r="3360" spans="1:10" ht="15.75">
      <c r="A3360" s="53">
        <f t="shared" si="105"/>
        <v>3356</v>
      </c>
      <c r="B3360" s="144" t="s">
        <v>202</v>
      </c>
      <c r="C3360" s="122" t="s">
        <v>6674</v>
      </c>
      <c r="D3360" s="148" t="s">
        <v>6675</v>
      </c>
      <c r="E3360" s="142" t="s">
        <v>211</v>
      </c>
      <c r="F3360" s="148"/>
      <c r="G3360" s="142">
        <v>1</v>
      </c>
      <c r="H3360" s="180">
        <v>351.08000000000004</v>
      </c>
      <c r="I3360" s="191">
        <v>0.25</v>
      </c>
      <c r="J3360" s="187">
        <f t="shared" si="104"/>
        <v>263.31000000000006</v>
      </c>
    </row>
    <row r="3361" spans="1:10" ht="15.75">
      <c r="A3361" s="53">
        <f t="shared" si="105"/>
        <v>3357</v>
      </c>
      <c r="B3361" s="144" t="s">
        <v>202</v>
      </c>
      <c r="C3361" s="122" t="s">
        <v>6676</v>
      </c>
      <c r="D3361" s="148" t="s">
        <v>6677</v>
      </c>
      <c r="E3361" s="142" t="s">
        <v>211</v>
      </c>
      <c r="F3361" s="148"/>
      <c r="G3361" s="142">
        <v>1</v>
      </c>
      <c r="H3361" s="180">
        <v>455.88</v>
      </c>
      <c r="I3361" s="191">
        <v>0.25</v>
      </c>
      <c r="J3361" s="187">
        <f t="shared" si="104"/>
        <v>341.90999999999997</v>
      </c>
    </row>
    <row r="3362" spans="1:10" ht="15.75">
      <c r="A3362" s="53">
        <f t="shared" si="105"/>
        <v>3358</v>
      </c>
      <c r="B3362" s="144" t="s">
        <v>202</v>
      </c>
      <c r="C3362" s="122" t="s">
        <v>6678</v>
      </c>
      <c r="D3362" s="148" t="s">
        <v>6679</v>
      </c>
      <c r="E3362" s="142" t="s">
        <v>211</v>
      </c>
      <c r="F3362" s="148"/>
      <c r="G3362" s="142">
        <v>1</v>
      </c>
      <c r="H3362" s="180">
        <v>670.72</v>
      </c>
      <c r="I3362" s="191">
        <v>0.25</v>
      </c>
      <c r="J3362" s="187">
        <f t="shared" si="104"/>
        <v>503.04</v>
      </c>
    </row>
    <row r="3363" spans="1:10" ht="15.75">
      <c r="A3363" s="53">
        <f t="shared" si="105"/>
        <v>3359</v>
      </c>
      <c r="B3363" s="144" t="s">
        <v>202</v>
      </c>
      <c r="C3363" s="122" t="s">
        <v>6680</v>
      </c>
      <c r="D3363" s="148" t="s">
        <v>6681</v>
      </c>
      <c r="E3363" s="142" t="s">
        <v>211</v>
      </c>
      <c r="F3363" s="148"/>
      <c r="G3363" s="142">
        <v>1</v>
      </c>
      <c r="H3363" s="180">
        <v>183.4</v>
      </c>
      <c r="I3363" s="191">
        <v>0.25</v>
      </c>
      <c r="J3363" s="187">
        <f t="shared" si="104"/>
        <v>137.55000000000001</v>
      </c>
    </row>
    <row r="3364" spans="1:10" ht="15.75">
      <c r="A3364" s="53">
        <f t="shared" si="105"/>
        <v>3360</v>
      </c>
      <c r="B3364" s="144" t="s">
        <v>202</v>
      </c>
      <c r="C3364" s="122" t="s">
        <v>6682</v>
      </c>
      <c r="D3364" s="148" t="s">
        <v>6683</v>
      </c>
      <c r="E3364" s="142" t="s">
        <v>211</v>
      </c>
      <c r="F3364" s="148"/>
      <c r="G3364" s="142">
        <v>1</v>
      </c>
      <c r="H3364" s="180">
        <v>262</v>
      </c>
      <c r="I3364" s="191">
        <v>0.25</v>
      </c>
      <c r="J3364" s="187">
        <f t="shared" si="104"/>
        <v>196.5</v>
      </c>
    </row>
    <row r="3365" spans="1:10" ht="15.75">
      <c r="A3365" s="53">
        <f t="shared" si="105"/>
        <v>3361</v>
      </c>
      <c r="B3365" s="144" t="s">
        <v>202</v>
      </c>
      <c r="C3365" s="122" t="s">
        <v>6684</v>
      </c>
      <c r="D3365" s="148" t="s">
        <v>6685</v>
      </c>
      <c r="E3365" s="142" t="s">
        <v>211</v>
      </c>
      <c r="F3365" s="148"/>
      <c r="G3365" s="142">
        <v>1</v>
      </c>
      <c r="H3365" s="180">
        <v>445.40000000000003</v>
      </c>
      <c r="I3365" s="191">
        <v>0.25</v>
      </c>
      <c r="J3365" s="187">
        <f t="shared" si="104"/>
        <v>334.05</v>
      </c>
    </row>
    <row r="3366" spans="1:10" ht="15.75">
      <c r="A3366" s="53">
        <f t="shared" si="105"/>
        <v>3362</v>
      </c>
      <c r="B3366" s="144" t="s">
        <v>202</v>
      </c>
      <c r="C3366" s="122" t="s">
        <v>6686</v>
      </c>
      <c r="D3366" s="148" t="s">
        <v>6687</v>
      </c>
      <c r="E3366" s="142" t="s">
        <v>211</v>
      </c>
      <c r="F3366" s="148"/>
      <c r="G3366" s="142">
        <v>1</v>
      </c>
      <c r="H3366" s="180">
        <v>655</v>
      </c>
      <c r="I3366" s="191">
        <v>0.25</v>
      </c>
      <c r="J3366" s="187">
        <f t="shared" si="104"/>
        <v>491.25</v>
      </c>
    </row>
    <row r="3367" spans="1:10" ht="15.75">
      <c r="A3367" s="53">
        <f t="shared" si="105"/>
        <v>3363</v>
      </c>
      <c r="B3367" s="144" t="s">
        <v>202</v>
      </c>
      <c r="C3367" s="122" t="s">
        <v>6688</v>
      </c>
      <c r="D3367" s="148" t="s">
        <v>6689</v>
      </c>
      <c r="E3367" s="142" t="s">
        <v>211</v>
      </c>
      <c r="F3367" s="148"/>
      <c r="G3367" s="142">
        <v>1</v>
      </c>
      <c r="H3367" s="180">
        <v>1257.6000000000001</v>
      </c>
      <c r="I3367" s="191">
        <v>0.25</v>
      </c>
      <c r="J3367" s="187">
        <f t="shared" si="104"/>
        <v>943.2</v>
      </c>
    </row>
    <row r="3368" spans="1:10" ht="15.75">
      <c r="A3368" s="53">
        <f t="shared" si="105"/>
        <v>3364</v>
      </c>
      <c r="B3368" s="144" t="s">
        <v>202</v>
      </c>
      <c r="C3368" s="149" t="s">
        <v>6690</v>
      </c>
      <c r="D3368" s="148" t="s">
        <v>6691</v>
      </c>
      <c r="E3368" s="142" t="s">
        <v>211</v>
      </c>
      <c r="F3368" s="148"/>
      <c r="G3368" s="142">
        <v>1</v>
      </c>
      <c r="H3368" s="180">
        <v>812.2</v>
      </c>
      <c r="I3368" s="191">
        <v>0.25</v>
      </c>
      <c r="J3368" s="187">
        <f t="shared" si="104"/>
        <v>609.15000000000009</v>
      </c>
    </row>
    <row r="3369" spans="1:10" ht="15.75">
      <c r="A3369" s="53">
        <f t="shared" si="105"/>
        <v>3365</v>
      </c>
      <c r="B3369" s="144" t="s">
        <v>202</v>
      </c>
      <c r="C3369" s="149" t="s">
        <v>6692</v>
      </c>
      <c r="D3369" s="148" t="s">
        <v>6693</v>
      </c>
      <c r="E3369" s="142" t="s">
        <v>211</v>
      </c>
      <c r="F3369" s="148"/>
      <c r="G3369" s="142">
        <v>1</v>
      </c>
      <c r="H3369" s="180">
        <v>1257.6000000000001</v>
      </c>
      <c r="I3369" s="191">
        <v>0.25</v>
      </c>
      <c r="J3369" s="187">
        <f t="shared" si="104"/>
        <v>943.2</v>
      </c>
    </row>
    <row r="3370" spans="1:10" ht="15.75">
      <c r="A3370" s="53">
        <f t="shared" si="105"/>
        <v>3366</v>
      </c>
      <c r="B3370" s="144" t="s">
        <v>202</v>
      </c>
      <c r="C3370" s="149" t="s">
        <v>6694</v>
      </c>
      <c r="D3370" s="148" t="s">
        <v>6695</v>
      </c>
      <c r="E3370" s="142" t="s">
        <v>211</v>
      </c>
      <c r="F3370" s="148"/>
      <c r="G3370" s="142">
        <v>1</v>
      </c>
      <c r="H3370" s="180">
        <v>1414.8</v>
      </c>
      <c r="I3370" s="191">
        <v>0.25</v>
      </c>
      <c r="J3370" s="187">
        <f t="shared" si="104"/>
        <v>1061.0999999999999</v>
      </c>
    </row>
    <row r="3371" spans="1:10" ht="15.75">
      <c r="A3371" s="53">
        <f t="shared" si="105"/>
        <v>3367</v>
      </c>
      <c r="B3371" s="144" t="s">
        <v>202</v>
      </c>
      <c r="C3371" s="149" t="s">
        <v>6696</v>
      </c>
      <c r="D3371" s="148" t="s">
        <v>6697</v>
      </c>
      <c r="E3371" s="142" t="s">
        <v>211</v>
      </c>
      <c r="F3371" s="148"/>
      <c r="G3371" s="142">
        <v>1</v>
      </c>
      <c r="H3371" s="180">
        <v>1676.8000000000002</v>
      </c>
      <c r="I3371" s="191">
        <v>0.25</v>
      </c>
      <c r="J3371" s="187">
        <f t="shared" si="104"/>
        <v>1257.6000000000001</v>
      </c>
    </row>
    <row r="3372" spans="1:10" ht="15.75">
      <c r="A3372" s="53">
        <f t="shared" si="105"/>
        <v>3368</v>
      </c>
      <c r="B3372" s="144" t="s">
        <v>202</v>
      </c>
      <c r="C3372" s="122" t="s">
        <v>6698</v>
      </c>
      <c r="D3372" s="148" t="s">
        <v>6699</v>
      </c>
      <c r="E3372" s="142" t="s">
        <v>211</v>
      </c>
      <c r="F3372" s="148"/>
      <c r="G3372" s="142">
        <v>1</v>
      </c>
      <c r="H3372" s="180">
        <v>366.8</v>
      </c>
      <c r="I3372" s="191">
        <v>0.25</v>
      </c>
      <c r="J3372" s="187">
        <f t="shared" si="104"/>
        <v>275.10000000000002</v>
      </c>
    </row>
    <row r="3373" spans="1:10" ht="15.75">
      <c r="A3373" s="53">
        <f t="shared" si="105"/>
        <v>3369</v>
      </c>
      <c r="B3373" s="144" t="s">
        <v>202</v>
      </c>
      <c r="C3373" s="122" t="s">
        <v>6700</v>
      </c>
      <c r="D3373" s="148" t="s">
        <v>6701</v>
      </c>
      <c r="E3373" s="142" t="s">
        <v>211</v>
      </c>
      <c r="F3373" s="148"/>
      <c r="G3373" s="142">
        <v>1</v>
      </c>
      <c r="H3373" s="180">
        <v>471.6</v>
      </c>
      <c r="I3373" s="191">
        <v>0.25</v>
      </c>
      <c r="J3373" s="187">
        <f t="shared" si="104"/>
        <v>353.70000000000005</v>
      </c>
    </row>
    <row r="3374" spans="1:10" ht="15.75">
      <c r="A3374" s="53">
        <f t="shared" si="105"/>
        <v>3370</v>
      </c>
      <c r="B3374" s="144" t="s">
        <v>202</v>
      </c>
      <c r="C3374" s="122" t="s">
        <v>6702</v>
      </c>
      <c r="D3374" s="148" t="s">
        <v>6703</v>
      </c>
      <c r="E3374" s="142" t="s">
        <v>211</v>
      </c>
      <c r="F3374" s="148"/>
      <c r="G3374" s="142">
        <v>1</v>
      </c>
      <c r="H3374" s="180">
        <v>628.80000000000007</v>
      </c>
      <c r="I3374" s="191">
        <v>0.25</v>
      </c>
      <c r="J3374" s="187">
        <f t="shared" si="104"/>
        <v>471.6</v>
      </c>
    </row>
    <row r="3375" spans="1:10" ht="15.75">
      <c r="A3375" s="53">
        <f t="shared" si="105"/>
        <v>3371</v>
      </c>
      <c r="B3375" s="144" t="s">
        <v>202</v>
      </c>
      <c r="C3375" s="122" t="s">
        <v>6704</v>
      </c>
      <c r="D3375" s="148" t="s">
        <v>6705</v>
      </c>
      <c r="E3375" s="142" t="s">
        <v>211</v>
      </c>
      <c r="F3375" s="148"/>
      <c r="G3375" s="142">
        <v>1</v>
      </c>
      <c r="H3375" s="180">
        <v>733.6</v>
      </c>
      <c r="I3375" s="191">
        <v>0.25</v>
      </c>
      <c r="J3375" s="187">
        <f t="shared" si="104"/>
        <v>550.20000000000005</v>
      </c>
    </row>
    <row r="3376" spans="1:10" ht="15.75">
      <c r="A3376" s="53">
        <f t="shared" si="105"/>
        <v>3372</v>
      </c>
      <c r="B3376" s="144" t="s">
        <v>202</v>
      </c>
      <c r="C3376" s="122" t="s">
        <v>6706</v>
      </c>
      <c r="D3376" s="148" t="s">
        <v>6707</v>
      </c>
      <c r="E3376" s="142" t="s">
        <v>211</v>
      </c>
      <c r="F3376" s="148"/>
      <c r="G3376" s="142">
        <v>1</v>
      </c>
      <c r="H3376" s="180">
        <v>943.2</v>
      </c>
      <c r="I3376" s="191">
        <v>0.25</v>
      </c>
      <c r="J3376" s="187">
        <f t="shared" si="104"/>
        <v>707.40000000000009</v>
      </c>
    </row>
    <row r="3377" spans="1:10" ht="15.75">
      <c r="A3377" s="53">
        <f t="shared" si="105"/>
        <v>3373</v>
      </c>
      <c r="B3377" s="144" t="s">
        <v>202</v>
      </c>
      <c r="C3377" s="145" t="s">
        <v>6708</v>
      </c>
      <c r="D3377" s="142" t="s">
        <v>6709</v>
      </c>
      <c r="E3377" s="142" t="s">
        <v>211</v>
      </c>
      <c r="F3377" s="142"/>
      <c r="G3377" s="142">
        <v>1</v>
      </c>
      <c r="H3377" s="180">
        <v>152.5</v>
      </c>
      <c r="I3377" s="191">
        <v>0.25</v>
      </c>
      <c r="J3377" s="187">
        <f t="shared" si="104"/>
        <v>114.375</v>
      </c>
    </row>
    <row r="3378" spans="1:10" ht="15.75">
      <c r="A3378" s="53">
        <f t="shared" si="105"/>
        <v>3374</v>
      </c>
      <c r="B3378" s="144" t="s">
        <v>202</v>
      </c>
      <c r="C3378" s="122" t="s">
        <v>6710</v>
      </c>
      <c r="D3378" s="142" t="s">
        <v>6711</v>
      </c>
      <c r="E3378" s="142" t="s">
        <v>211</v>
      </c>
      <c r="F3378" s="142"/>
      <c r="G3378" s="142">
        <v>1</v>
      </c>
      <c r="H3378" s="180">
        <v>124</v>
      </c>
      <c r="I3378" s="191">
        <v>0.25</v>
      </c>
      <c r="J3378" s="187">
        <f t="shared" si="104"/>
        <v>93</v>
      </c>
    </row>
    <row r="3379" spans="1:10" ht="15.75">
      <c r="A3379" s="53">
        <f t="shared" si="105"/>
        <v>3375</v>
      </c>
      <c r="B3379" s="144" t="s">
        <v>202</v>
      </c>
      <c r="C3379" s="145" t="s">
        <v>6712</v>
      </c>
      <c r="D3379" s="142" t="s">
        <v>6713</v>
      </c>
      <c r="E3379" s="142" t="s">
        <v>211</v>
      </c>
      <c r="F3379" s="142"/>
      <c r="G3379" s="142">
        <v>1</v>
      </c>
      <c r="H3379" s="180">
        <v>117.5</v>
      </c>
      <c r="I3379" s="191">
        <v>0.25</v>
      </c>
      <c r="J3379" s="187">
        <f t="shared" si="104"/>
        <v>88.125</v>
      </c>
    </row>
    <row r="3380" spans="1:10" ht="15.75">
      <c r="A3380" s="53">
        <f t="shared" si="105"/>
        <v>3376</v>
      </c>
      <c r="B3380" s="144" t="s">
        <v>202</v>
      </c>
      <c r="C3380" s="145" t="s">
        <v>6714</v>
      </c>
      <c r="D3380" s="142" t="s">
        <v>6715</v>
      </c>
      <c r="E3380" s="142" t="s">
        <v>211</v>
      </c>
      <c r="F3380" s="142"/>
      <c r="G3380" s="142">
        <v>1</v>
      </c>
      <c r="H3380" s="180">
        <v>124</v>
      </c>
      <c r="I3380" s="191">
        <v>0.25</v>
      </c>
      <c r="J3380" s="187">
        <f t="shared" si="104"/>
        <v>93</v>
      </c>
    </row>
    <row r="3381" spans="1:10" ht="15.75">
      <c r="A3381" s="53">
        <f t="shared" si="105"/>
        <v>3377</v>
      </c>
      <c r="B3381" s="144" t="s">
        <v>202</v>
      </c>
      <c r="C3381" s="145" t="s">
        <v>6716</v>
      </c>
      <c r="D3381" s="142" t="s">
        <v>6717</v>
      </c>
      <c r="E3381" s="142" t="s">
        <v>211</v>
      </c>
      <c r="F3381" s="142"/>
      <c r="G3381" s="142">
        <v>1</v>
      </c>
      <c r="H3381" s="180">
        <v>262.5</v>
      </c>
      <c r="I3381" s="191">
        <v>0.25</v>
      </c>
      <c r="J3381" s="187">
        <f t="shared" si="104"/>
        <v>196.875</v>
      </c>
    </row>
    <row r="3382" spans="1:10" ht="15.75">
      <c r="A3382" s="53">
        <f t="shared" si="105"/>
        <v>3378</v>
      </c>
      <c r="B3382" s="144" t="s">
        <v>202</v>
      </c>
      <c r="C3382" s="145" t="s">
        <v>6718</v>
      </c>
      <c r="D3382" s="142" t="s">
        <v>6719</v>
      </c>
      <c r="E3382" s="142" t="s">
        <v>211</v>
      </c>
      <c r="F3382" s="142"/>
      <c r="G3382" s="142">
        <v>1</v>
      </c>
      <c r="H3382" s="180">
        <v>70</v>
      </c>
      <c r="I3382" s="191">
        <v>0.25</v>
      </c>
      <c r="J3382" s="187">
        <f t="shared" si="104"/>
        <v>52.5</v>
      </c>
    </row>
    <row r="3383" spans="1:10" ht="15.75">
      <c r="A3383" s="53">
        <f t="shared" si="105"/>
        <v>3379</v>
      </c>
      <c r="B3383" s="144" t="s">
        <v>202</v>
      </c>
      <c r="C3383" s="145" t="s">
        <v>6720</v>
      </c>
      <c r="D3383" s="142" t="s">
        <v>6721</v>
      </c>
      <c r="E3383" s="142" t="s">
        <v>211</v>
      </c>
      <c r="F3383" s="142"/>
      <c r="G3383" s="142">
        <v>1</v>
      </c>
      <c r="H3383" s="180">
        <v>50</v>
      </c>
      <c r="I3383" s="191">
        <v>0.25</v>
      </c>
      <c r="J3383" s="187">
        <f t="shared" ref="J3383:J3446" si="106">H3383*(1-I3383)</f>
        <v>37.5</v>
      </c>
    </row>
    <row r="3384" spans="1:10" ht="15.75">
      <c r="A3384" s="53">
        <f t="shared" si="105"/>
        <v>3380</v>
      </c>
      <c r="B3384" s="144" t="s">
        <v>202</v>
      </c>
      <c r="C3384" s="145" t="s">
        <v>6722</v>
      </c>
      <c r="D3384" s="142" t="s">
        <v>6723</v>
      </c>
      <c r="E3384" s="142" t="s">
        <v>211</v>
      </c>
      <c r="F3384" s="142"/>
      <c r="G3384" s="142">
        <v>1</v>
      </c>
      <c r="H3384" s="180">
        <v>60</v>
      </c>
      <c r="I3384" s="191">
        <v>0.25</v>
      </c>
      <c r="J3384" s="187">
        <f t="shared" si="106"/>
        <v>45</v>
      </c>
    </row>
    <row r="3385" spans="1:10" ht="15.75">
      <c r="A3385" s="53">
        <f t="shared" si="105"/>
        <v>3381</v>
      </c>
      <c r="B3385" s="144" t="s">
        <v>202</v>
      </c>
      <c r="C3385" s="145" t="s">
        <v>6724</v>
      </c>
      <c r="D3385" s="142" t="s">
        <v>6725</v>
      </c>
      <c r="E3385" s="142" t="s">
        <v>211</v>
      </c>
      <c r="F3385" s="142"/>
      <c r="G3385" s="142">
        <v>1</v>
      </c>
      <c r="H3385" s="180">
        <v>70</v>
      </c>
      <c r="I3385" s="191">
        <v>0.25</v>
      </c>
      <c r="J3385" s="187">
        <f t="shared" si="106"/>
        <v>52.5</v>
      </c>
    </row>
    <row r="3386" spans="1:10" ht="15.75">
      <c r="A3386" s="53">
        <f t="shared" si="105"/>
        <v>3382</v>
      </c>
      <c r="B3386" s="144" t="s">
        <v>202</v>
      </c>
      <c r="C3386" s="145" t="s">
        <v>6726</v>
      </c>
      <c r="D3386" s="121" t="s">
        <v>6727</v>
      </c>
      <c r="E3386" s="142" t="s">
        <v>211</v>
      </c>
      <c r="F3386" s="121"/>
      <c r="G3386" s="142">
        <v>1</v>
      </c>
      <c r="H3386" s="180">
        <v>12</v>
      </c>
      <c r="I3386" s="191">
        <v>0.25</v>
      </c>
      <c r="J3386" s="187">
        <f t="shared" si="106"/>
        <v>9</v>
      </c>
    </row>
    <row r="3387" spans="1:10" ht="15.75">
      <c r="A3387" s="53">
        <f t="shared" si="105"/>
        <v>3383</v>
      </c>
      <c r="B3387" s="144" t="s">
        <v>202</v>
      </c>
      <c r="C3387" s="145" t="s">
        <v>6728</v>
      </c>
      <c r="D3387" s="142" t="s">
        <v>6729</v>
      </c>
      <c r="E3387" s="142" t="s">
        <v>211</v>
      </c>
      <c r="F3387" s="142"/>
      <c r="G3387" s="142">
        <v>1</v>
      </c>
      <c r="H3387" s="180">
        <v>12</v>
      </c>
      <c r="I3387" s="191">
        <v>0.25</v>
      </c>
      <c r="J3387" s="187">
        <f t="shared" si="106"/>
        <v>9</v>
      </c>
    </row>
    <row r="3388" spans="1:10" ht="15.75">
      <c r="A3388" s="53">
        <f t="shared" si="105"/>
        <v>3384</v>
      </c>
      <c r="B3388" s="144" t="s">
        <v>202</v>
      </c>
      <c r="C3388" s="145" t="s">
        <v>6730</v>
      </c>
      <c r="D3388" s="142" t="s">
        <v>6731</v>
      </c>
      <c r="E3388" s="142" t="s">
        <v>211</v>
      </c>
      <c r="F3388" s="142"/>
      <c r="G3388" s="142">
        <v>1</v>
      </c>
      <c r="H3388" s="180">
        <v>12</v>
      </c>
      <c r="I3388" s="191">
        <v>0.25</v>
      </c>
      <c r="J3388" s="187">
        <f t="shared" si="106"/>
        <v>9</v>
      </c>
    </row>
    <row r="3389" spans="1:10" ht="15.75">
      <c r="A3389" s="53">
        <f t="shared" si="105"/>
        <v>3385</v>
      </c>
      <c r="B3389" s="144" t="s">
        <v>202</v>
      </c>
      <c r="C3389" s="145" t="s">
        <v>6732</v>
      </c>
      <c r="D3389" s="142" t="s">
        <v>6733</v>
      </c>
      <c r="E3389" s="142" t="s">
        <v>211</v>
      </c>
      <c r="F3389" s="142"/>
      <c r="G3389" s="142">
        <v>1</v>
      </c>
      <c r="H3389" s="180">
        <v>36</v>
      </c>
      <c r="I3389" s="191">
        <v>0.25</v>
      </c>
      <c r="J3389" s="187">
        <f t="shared" si="106"/>
        <v>27</v>
      </c>
    </row>
    <row r="3390" spans="1:10" ht="15.75">
      <c r="A3390" s="53">
        <f t="shared" si="105"/>
        <v>3386</v>
      </c>
      <c r="B3390" s="144" t="s">
        <v>202</v>
      </c>
      <c r="C3390" s="145" t="s">
        <v>6734</v>
      </c>
      <c r="D3390" s="142" t="s">
        <v>6735</v>
      </c>
      <c r="E3390" s="142" t="s">
        <v>211</v>
      </c>
      <c r="F3390" s="142"/>
      <c r="G3390" s="142">
        <v>1</v>
      </c>
      <c r="H3390" s="180">
        <v>575</v>
      </c>
      <c r="I3390" s="191">
        <v>0.25</v>
      </c>
      <c r="J3390" s="187">
        <f t="shared" si="106"/>
        <v>431.25</v>
      </c>
    </row>
    <row r="3391" spans="1:10" ht="15.75">
      <c r="A3391" s="53">
        <f t="shared" si="105"/>
        <v>3387</v>
      </c>
      <c r="B3391" s="144" t="s">
        <v>202</v>
      </c>
      <c r="C3391" s="145" t="s">
        <v>6724</v>
      </c>
      <c r="D3391" s="142" t="s">
        <v>6736</v>
      </c>
      <c r="E3391" s="142" t="s">
        <v>211</v>
      </c>
      <c r="F3391" s="142"/>
      <c r="G3391" s="142">
        <v>1</v>
      </c>
      <c r="H3391" s="180">
        <v>70</v>
      </c>
      <c r="I3391" s="191">
        <v>0.25</v>
      </c>
      <c r="J3391" s="187">
        <f t="shared" si="106"/>
        <v>52.5</v>
      </c>
    </row>
    <row r="3392" spans="1:10" ht="15.75">
      <c r="A3392" s="53">
        <f t="shared" si="105"/>
        <v>3388</v>
      </c>
      <c r="B3392" s="144" t="s">
        <v>202</v>
      </c>
      <c r="C3392" s="145" t="s">
        <v>6737</v>
      </c>
      <c r="D3392" s="142" t="s">
        <v>6738</v>
      </c>
      <c r="E3392" s="142" t="s">
        <v>211</v>
      </c>
      <c r="F3392" s="142"/>
      <c r="G3392" s="142">
        <v>1</v>
      </c>
      <c r="H3392" s="180">
        <v>50</v>
      </c>
      <c r="I3392" s="191">
        <v>0.25</v>
      </c>
      <c r="J3392" s="187">
        <f t="shared" si="106"/>
        <v>37.5</v>
      </c>
    </row>
    <row r="3393" spans="1:10" ht="15.75">
      <c r="A3393" s="53">
        <f t="shared" si="105"/>
        <v>3389</v>
      </c>
      <c r="B3393" s="144" t="s">
        <v>202</v>
      </c>
      <c r="C3393" s="122" t="s">
        <v>6739</v>
      </c>
      <c r="D3393" s="142" t="s">
        <v>6740</v>
      </c>
      <c r="E3393" s="142" t="s">
        <v>211</v>
      </c>
      <c r="F3393" s="142"/>
      <c r="G3393" s="142">
        <v>1</v>
      </c>
      <c r="H3393" s="180">
        <v>16.5</v>
      </c>
      <c r="I3393" s="191">
        <v>0.25</v>
      </c>
      <c r="J3393" s="187">
        <f t="shared" si="106"/>
        <v>12.375</v>
      </c>
    </row>
    <row r="3394" spans="1:10" ht="15.75">
      <c r="A3394" s="53">
        <f t="shared" si="105"/>
        <v>3390</v>
      </c>
      <c r="B3394" s="144" t="s">
        <v>202</v>
      </c>
      <c r="C3394" s="145" t="s">
        <v>6741</v>
      </c>
      <c r="D3394" s="142" t="s">
        <v>6742</v>
      </c>
      <c r="E3394" s="142" t="s">
        <v>211</v>
      </c>
      <c r="F3394" s="142"/>
      <c r="G3394" s="142">
        <v>1</v>
      </c>
      <c r="H3394" s="180">
        <v>16.5</v>
      </c>
      <c r="I3394" s="191">
        <v>0.25</v>
      </c>
      <c r="J3394" s="187">
        <f t="shared" si="106"/>
        <v>12.375</v>
      </c>
    </row>
    <row r="3395" spans="1:10" ht="15.75">
      <c r="A3395" s="53">
        <f t="shared" si="105"/>
        <v>3391</v>
      </c>
      <c r="B3395" s="144" t="s">
        <v>202</v>
      </c>
      <c r="C3395" s="145" t="s">
        <v>6743</v>
      </c>
      <c r="D3395" s="142" t="s">
        <v>6744</v>
      </c>
      <c r="E3395" s="142" t="s">
        <v>211</v>
      </c>
      <c r="F3395" s="142"/>
      <c r="G3395" s="142">
        <v>1</v>
      </c>
      <c r="H3395" s="180">
        <v>1.25</v>
      </c>
      <c r="I3395" s="191">
        <v>0.25</v>
      </c>
      <c r="J3395" s="187">
        <f t="shared" si="106"/>
        <v>0.9375</v>
      </c>
    </row>
    <row r="3396" spans="1:10" ht="15.75">
      <c r="A3396" s="53">
        <f t="shared" si="105"/>
        <v>3392</v>
      </c>
      <c r="B3396" s="144" t="s">
        <v>202</v>
      </c>
      <c r="C3396" s="145" t="s">
        <v>6745</v>
      </c>
      <c r="D3396" s="142" t="s">
        <v>6746</v>
      </c>
      <c r="E3396" s="142" t="s">
        <v>211</v>
      </c>
      <c r="F3396" s="142"/>
      <c r="G3396" s="142">
        <v>1</v>
      </c>
      <c r="H3396" s="180">
        <v>20.5</v>
      </c>
      <c r="I3396" s="191">
        <v>0.25</v>
      </c>
      <c r="J3396" s="187">
        <f t="shared" si="106"/>
        <v>15.375</v>
      </c>
    </row>
    <row r="3397" spans="1:10" ht="15.75">
      <c r="A3397" s="53">
        <f t="shared" si="105"/>
        <v>3393</v>
      </c>
      <c r="B3397" s="144" t="s">
        <v>202</v>
      </c>
      <c r="C3397" s="145" t="s">
        <v>6747</v>
      </c>
      <c r="D3397" s="142" t="s">
        <v>6748</v>
      </c>
      <c r="E3397" s="142" t="s">
        <v>211</v>
      </c>
      <c r="F3397" s="142"/>
      <c r="G3397" s="142">
        <v>1</v>
      </c>
      <c r="H3397" s="180">
        <v>6.5</v>
      </c>
      <c r="I3397" s="191">
        <v>0.25</v>
      </c>
      <c r="J3397" s="187">
        <f t="shared" si="106"/>
        <v>4.875</v>
      </c>
    </row>
    <row r="3398" spans="1:10" ht="15.75">
      <c r="A3398" s="53">
        <f t="shared" si="105"/>
        <v>3394</v>
      </c>
      <c r="B3398" s="144" t="s">
        <v>202</v>
      </c>
      <c r="C3398" s="145" t="s">
        <v>6749</v>
      </c>
      <c r="D3398" s="142" t="s">
        <v>6750</v>
      </c>
      <c r="E3398" s="142" t="s">
        <v>211</v>
      </c>
      <c r="F3398" s="142"/>
      <c r="G3398" s="142">
        <v>1</v>
      </c>
      <c r="H3398" s="180">
        <v>2.5</v>
      </c>
      <c r="I3398" s="191">
        <v>0.25</v>
      </c>
      <c r="J3398" s="187">
        <f t="shared" si="106"/>
        <v>1.875</v>
      </c>
    </row>
    <row r="3399" spans="1:10" ht="15.75">
      <c r="A3399" s="53">
        <f t="shared" ref="A3399:A3462" si="107">A3398+1</f>
        <v>3395</v>
      </c>
      <c r="B3399" s="144" t="s">
        <v>202</v>
      </c>
      <c r="C3399" s="145" t="s">
        <v>6336</v>
      </c>
      <c r="D3399" s="142" t="s">
        <v>6751</v>
      </c>
      <c r="E3399" s="142" t="s">
        <v>211</v>
      </c>
      <c r="F3399" s="142"/>
      <c r="G3399" s="142">
        <v>1</v>
      </c>
      <c r="H3399" s="180">
        <v>1</v>
      </c>
      <c r="I3399" s="191">
        <v>0.25</v>
      </c>
      <c r="J3399" s="187">
        <f t="shared" si="106"/>
        <v>0.75</v>
      </c>
    </row>
    <row r="3400" spans="1:10" ht="15.75">
      <c r="A3400" s="53">
        <f t="shared" si="107"/>
        <v>3396</v>
      </c>
      <c r="B3400" s="144" t="s">
        <v>202</v>
      </c>
      <c r="C3400" s="145" t="s">
        <v>6752</v>
      </c>
      <c r="D3400" s="142" t="s">
        <v>6753</v>
      </c>
      <c r="E3400" s="142" t="s">
        <v>211</v>
      </c>
      <c r="F3400" s="142"/>
      <c r="G3400" s="142">
        <v>1</v>
      </c>
      <c r="H3400" s="180">
        <v>4.5</v>
      </c>
      <c r="I3400" s="191">
        <v>0.25</v>
      </c>
      <c r="J3400" s="187">
        <f t="shared" si="106"/>
        <v>3.375</v>
      </c>
    </row>
    <row r="3401" spans="1:10" ht="15.75">
      <c r="A3401" s="53">
        <f t="shared" si="107"/>
        <v>3397</v>
      </c>
      <c r="B3401" s="144" t="s">
        <v>202</v>
      </c>
      <c r="C3401" s="122" t="s">
        <v>6754</v>
      </c>
      <c r="D3401" s="142" t="s">
        <v>6755</v>
      </c>
      <c r="E3401" s="142" t="s">
        <v>211</v>
      </c>
      <c r="F3401" s="142"/>
      <c r="G3401" s="142">
        <v>1</v>
      </c>
      <c r="H3401" s="180">
        <v>1.25</v>
      </c>
      <c r="I3401" s="191">
        <v>0.25</v>
      </c>
      <c r="J3401" s="187">
        <f t="shared" si="106"/>
        <v>0.9375</v>
      </c>
    </row>
    <row r="3402" spans="1:10" ht="15.75">
      <c r="A3402" s="53">
        <f t="shared" si="107"/>
        <v>3398</v>
      </c>
      <c r="B3402" s="144" t="s">
        <v>202</v>
      </c>
      <c r="C3402" s="145" t="s">
        <v>6756</v>
      </c>
      <c r="D3402" s="142" t="s">
        <v>6757</v>
      </c>
      <c r="E3402" s="142" t="s">
        <v>211</v>
      </c>
      <c r="F3402" s="142"/>
      <c r="G3402" s="142">
        <v>1</v>
      </c>
      <c r="H3402" s="180">
        <v>1.5</v>
      </c>
      <c r="I3402" s="191">
        <v>0.25</v>
      </c>
      <c r="J3402" s="187">
        <f t="shared" si="106"/>
        <v>1.125</v>
      </c>
    </row>
    <row r="3403" spans="1:10" ht="15.75">
      <c r="A3403" s="53">
        <f t="shared" si="107"/>
        <v>3399</v>
      </c>
      <c r="B3403" s="144" t="s">
        <v>202</v>
      </c>
      <c r="C3403" s="145" t="s">
        <v>6758</v>
      </c>
      <c r="D3403" s="142" t="s">
        <v>6759</v>
      </c>
      <c r="E3403" s="142" t="s">
        <v>211</v>
      </c>
      <c r="F3403" s="142"/>
      <c r="G3403" s="142">
        <v>1</v>
      </c>
      <c r="H3403" s="180">
        <v>56</v>
      </c>
      <c r="I3403" s="191">
        <v>0.25</v>
      </c>
      <c r="J3403" s="187">
        <f t="shared" si="106"/>
        <v>42</v>
      </c>
    </row>
    <row r="3404" spans="1:10" ht="15.75">
      <c r="A3404" s="53">
        <f t="shared" si="107"/>
        <v>3400</v>
      </c>
      <c r="B3404" s="144" t="s">
        <v>202</v>
      </c>
      <c r="C3404" s="145" t="s">
        <v>6760</v>
      </c>
      <c r="D3404" s="142" t="s">
        <v>6761</v>
      </c>
      <c r="E3404" s="142" t="s">
        <v>211</v>
      </c>
      <c r="F3404" s="142"/>
      <c r="G3404" s="142">
        <v>1</v>
      </c>
      <c r="H3404" s="180">
        <v>10</v>
      </c>
      <c r="I3404" s="191">
        <v>0.25</v>
      </c>
      <c r="J3404" s="187">
        <f t="shared" si="106"/>
        <v>7.5</v>
      </c>
    </row>
    <row r="3405" spans="1:10" ht="15.75">
      <c r="A3405" s="53">
        <f t="shared" si="107"/>
        <v>3401</v>
      </c>
      <c r="B3405" s="144" t="s">
        <v>202</v>
      </c>
      <c r="C3405" s="145" t="s">
        <v>6762</v>
      </c>
      <c r="D3405" s="142" t="s">
        <v>6763</v>
      </c>
      <c r="E3405" s="142" t="s">
        <v>211</v>
      </c>
      <c r="F3405" s="142"/>
      <c r="G3405" s="142">
        <v>1</v>
      </c>
      <c r="H3405" s="180">
        <v>43</v>
      </c>
      <c r="I3405" s="191">
        <v>0.25</v>
      </c>
      <c r="J3405" s="187">
        <f t="shared" si="106"/>
        <v>32.25</v>
      </c>
    </row>
    <row r="3406" spans="1:10" ht="15.75">
      <c r="A3406" s="53">
        <f t="shared" si="107"/>
        <v>3402</v>
      </c>
      <c r="B3406" s="144" t="s">
        <v>202</v>
      </c>
      <c r="C3406" s="145" t="s">
        <v>6764</v>
      </c>
      <c r="D3406" s="142" t="s">
        <v>6765</v>
      </c>
      <c r="E3406" s="142" t="s">
        <v>211</v>
      </c>
      <c r="F3406" s="142"/>
      <c r="G3406" s="142">
        <v>1</v>
      </c>
      <c r="H3406" s="180">
        <v>1250</v>
      </c>
      <c r="I3406" s="191">
        <v>0.25</v>
      </c>
      <c r="J3406" s="187">
        <f t="shared" si="106"/>
        <v>937.5</v>
      </c>
    </row>
    <row r="3407" spans="1:10" ht="15.75">
      <c r="A3407" s="53">
        <f t="shared" si="107"/>
        <v>3403</v>
      </c>
      <c r="B3407" s="144" t="s">
        <v>202</v>
      </c>
      <c r="C3407" s="145" t="s">
        <v>6766</v>
      </c>
      <c r="D3407" s="142" t="s">
        <v>6767</v>
      </c>
      <c r="E3407" s="142" t="s">
        <v>211</v>
      </c>
      <c r="F3407" s="142"/>
      <c r="G3407" s="142">
        <v>1</v>
      </c>
      <c r="H3407" s="180">
        <v>1250</v>
      </c>
      <c r="I3407" s="191">
        <v>0.25</v>
      </c>
      <c r="J3407" s="187">
        <f t="shared" si="106"/>
        <v>937.5</v>
      </c>
    </row>
    <row r="3408" spans="1:10" ht="15.75">
      <c r="A3408" s="53">
        <f t="shared" si="107"/>
        <v>3404</v>
      </c>
      <c r="B3408" s="144" t="s">
        <v>202</v>
      </c>
      <c r="C3408" s="145" t="s">
        <v>6768</v>
      </c>
      <c r="D3408" s="142" t="s">
        <v>6769</v>
      </c>
      <c r="E3408" s="142" t="s">
        <v>211</v>
      </c>
      <c r="F3408" s="142"/>
      <c r="G3408" s="142">
        <v>1</v>
      </c>
      <c r="H3408" s="180">
        <v>185.5</v>
      </c>
      <c r="I3408" s="191">
        <v>0.25</v>
      </c>
      <c r="J3408" s="187">
        <f t="shared" si="106"/>
        <v>139.125</v>
      </c>
    </row>
    <row r="3409" spans="1:10" ht="15.75">
      <c r="A3409" s="53">
        <f t="shared" si="107"/>
        <v>3405</v>
      </c>
      <c r="B3409" s="144" t="s">
        <v>202</v>
      </c>
      <c r="C3409" s="145" t="s">
        <v>6770</v>
      </c>
      <c r="D3409" s="142" t="s">
        <v>6771</v>
      </c>
      <c r="E3409" s="142" t="s">
        <v>211</v>
      </c>
      <c r="F3409" s="142"/>
      <c r="G3409" s="142">
        <v>1</v>
      </c>
      <c r="H3409" s="180">
        <v>193.5</v>
      </c>
      <c r="I3409" s="191">
        <v>0.25</v>
      </c>
      <c r="J3409" s="187">
        <f t="shared" si="106"/>
        <v>145.125</v>
      </c>
    </row>
    <row r="3410" spans="1:10" ht="15.75">
      <c r="A3410" s="53">
        <f t="shared" si="107"/>
        <v>3406</v>
      </c>
      <c r="B3410" s="144" t="s">
        <v>202</v>
      </c>
      <c r="C3410" s="145" t="s">
        <v>6772</v>
      </c>
      <c r="D3410" s="142" t="s">
        <v>6773</v>
      </c>
      <c r="E3410" s="142" t="s">
        <v>211</v>
      </c>
      <c r="F3410" s="142"/>
      <c r="G3410" s="142">
        <v>1</v>
      </c>
      <c r="H3410" s="180">
        <v>191.5</v>
      </c>
      <c r="I3410" s="191">
        <v>0.25</v>
      </c>
      <c r="J3410" s="187">
        <f t="shared" si="106"/>
        <v>143.625</v>
      </c>
    </row>
    <row r="3411" spans="1:10" ht="15.75">
      <c r="A3411" s="53">
        <f t="shared" si="107"/>
        <v>3407</v>
      </c>
      <c r="B3411" s="144" t="s">
        <v>202</v>
      </c>
      <c r="C3411" s="145" t="s">
        <v>6774</v>
      </c>
      <c r="D3411" s="142" t="s">
        <v>6775</v>
      </c>
      <c r="E3411" s="142" t="s">
        <v>211</v>
      </c>
      <c r="F3411" s="142"/>
      <c r="G3411" s="142">
        <v>1</v>
      </c>
      <c r="H3411" s="180">
        <v>855</v>
      </c>
      <c r="I3411" s="191">
        <v>0.25</v>
      </c>
      <c r="J3411" s="187">
        <f t="shared" si="106"/>
        <v>641.25</v>
      </c>
    </row>
    <row r="3412" spans="1:10" ht="15.75">
      <c r="A3412" s="53">
        <f t="shared" si="107"/>
        <v>3408</v>
      </c>
      <c r="B3412" s="144" t="s">
        <v>202</v>
      </c>
      <c r="C3412" s="122" t="s">
        <v>6776</v>
      </c>
      <c r="D3412" s="142" t="s">
        <v>6777</v>
      </c>
      <c r="E3412" s="142" t="s">
        <v>211</v>
      </c>
      <c r="F3412" s="142"/>
      <c r="G3412" s="142">
        <v>1</v>
      </c>
      <c r="H3412" s="180">
        <v>119.995</v>
      </c>
      <c r="I3412" s="191">
        <v>0.25</v>
      </c>
      <c r="J3412" s="187">
        <f t="shared" si="106"/>
        <v>89.996250000000003</v>
      </c>
    </row>
    <row r="3413" spans="1:10" ht="15.75">
      <c r="A3413" s="53">
        <f t="shared" si="107"/>
        <v>3409</v>
      </c>
      <c r="B3413" s="144" t="s">
        <v>202</v>
      </c>
      <c r="C3413" s="145" t="s">
        <v>6778</v>
      </c>
      <c r="D3413" s="142" t="s">
        <v>6721</v>
      </c>
      <c r="E3413" s="142" t="s">
        <v>211</v>
      </c>
      <c r="F3413" s="142"/>
      <c r="G3413" s="142">
        <v>1</v>
      </c>
      <c r="H3413" s="180">
        <v>109</v>
      </c>
      <c r="I3413" s="191">
        <v>0.25</v>
      </c>
      <c r="J3413" s="187">
        <f t="shared" si="106"/>
        <v>81.75</v>
      </c>
    </row>
    <row r="3414" spans="1:10" ht="15.75">
      <c r="A3414" s="53">
        <f t="shared" si="107"/>
        <v>3410</v>
      </c>
      <c r="B3414" s="144" t="s">
        <v>202</v>
      </c>
      <c r="C3414" s="145" t="s">
        <v>6779</v>
      </c>
      <c r="D3414" s="142" t="s">
        <v>6723</v>
      </c>
      <c r="E3414" s="142" t="s">
        <v>211</v>
      </c>
      <c r="F3414" s="142"/>
      <c r="G3414" s="142">
        <v>1</v>
      </c>
      <c r="H3414" s="180">
        <v>109</v>
      </c>
      <c r="I3414" s="191">
        <v>0.25</v>
      </c>
      <c r="J3414" s="187">
        <f t="shared" si="106"/>
        <v>81.75</v>
      </c>
    </row>
    <row r="3415" spans="1:10" ht="15.75">
      <c r="A3415" s="53">
        <f t="shared" si="107"/>
        <v>3411</v>
      </c>
      <c r="B3415" s="144" t="s">
        <v>202</v>
      </c>
      <c r="C3415" s="145" t="s">
        <v>6780</v>
      </c>
      <c r="D3415" s="142" t="s">
        <v>6781</v>
      </c>
      <c r="E3415" s="142" t="s">
        <v>211</v>
      </c>
      <c r="F3415" s="142"/>
      <c r="G3415" s="142">
        <v>1</v>
      </c>
      <c r="H3415" s="180">
        <v>116</v>
      </c>
      <c r="I3415" s="191">
        <v>0.25</v>
      </c>
      <c r="J3415" s="187">
        <f t="shared" si="106"/>
        <v>87</v>
      </c>
    </row>
    <row r="3416" spans="1:10" ht="15.75">
      <c r="A3416" s="53">
        <f t="shared" si="107"/>
        <v>3412</v>
      </c>
      <c r="B3416" s="144" t="s">
        <v>202</v>
      </c>
      <c r="C3416" s="145" t="s">
        <v>6782</v>
      </c>
      <c r="D3416" s="142" t="s">
        <v>6783</v>
      </c>
      <c r="E3416" s="142" t="s">
        <v>211</v>
      </c>
      <c r="F3416" s="142"/>
      <c r="G3416" s="142">
        <v>1</v>
      </c>
      <c r="H3416" s="180">
        <v>109</v>
      </c>
      <c r="I3416" s="191">
        <v>0.25</v>
      </c>
      <c r="J3416" s="187">
        <f t="shared" si="106"/>
        <v>81.75</v>
      </c>
    </row>
    <row r="3417" spans="1:10" ht="15.75">
      <c r="A3417" s="53">
        <f t="shared" si="107"/>
        <v>3413</v>
      </c>
      <c r="B3417" s="144" t="s">
        <v>202</v>
      </c>
      <c r="C3417" s="145" t="s">
        <v>6784</v>
      </c>
      <c r="D3417" s="142" t="s">
        <v>6785</v>
      </c>
      <c r="E3417" s="142" t="s">
        <v>211</v>
      </c>
      <c r="F3417" s="142"/>
      <c r="G3417" s="142">
        <v>1</v>
      </c>
      <c r="H3417" s="180">
        <v>302.5</v>
      </c>
      <c r="I3417" s="191">
        <v>0.25</v>
      </c>
      <c r="J3417" s="187">
        <f t="shared" si="106"/>
        <v>226.875</v>
      </c>
    </row>
    <row r="3418" spans="1:10" ht="15.75">
      <c r="A3418" s="53">
        <f t="shared" si="107"/>
        <v>3414</v>
      </c>
      <c r="B3418" s="144" t="s">
        <v>202</v>
      </c>
      <c r="C3418" s="145" t="s">
        <v>6786</v>
      </c>
      <c r="D3418" s="142" t="s">
        <v>6787</v>
      </c>
      <c r="E3418" s="142" t="s">
        <v>211</v>
      </c>
      <c r="F3418" s="142"/>
      <c r="G3418" s="142">
        <v>1</v>
      </c>
      <c r="H3418" s="180">
        <v>302.5</v>
      </c>
      <c r="I3418" s="191">
        <v>0.25</v>
      </c>
      <c r="J3418" s="187">
        <f t="shared" si="106"/>
        <v>226.875</v>
      </c>
    </row>
    <row r="3419" spans="1:10" ht="15.75">
      <c r="A3419" s="53">
        <f t="shared" si="107"/>
        <v>3415</v>
      </c>
      <c r="B3419" s="144" t="s">
        <v>202</v>
      </c>
      <c r="C3419" s="145" t="s">
        <v>6788</v>
      </c>
      <c r="D3419" s="142" t="s">
        <v>6789</v>
      </c>
      <c r="E3419" s="142" t="s">
        <v>211</v>
      </c>
      <c r="F3419" s="142"/>
      <c r="G3419" s="142">
        <v>1</v>
      </c>
      <c r="H3419" s="180">
        <v>302.5</v>
      </c>
      <c r="I3419" s="191">
        <v>0.25</v>
      </c>
      <c r="J3419" s="187">
        <f t="shared" si="106"/>
        <v>226.875</v>
      </c>
    </row>
    <row r="3420" spans="1:10" ht="15.75">
      <c r="A3420" s="53">
        <f t="shared" si="107"/>
        <v>3416</v>
      </c>
      <c r="B3420" s="144" t="s">
        <v>202</v>
      </c>
      <c r="C3420" s="145" t="s">
        <v>6790</v>
      </c>
      <c r="D3420" s="142" t="s">
        <v>6791</v>
      </c>
      <c r="E3420" s="142" t="s">
        <v>211</v>
      </c>
      <c r="F3420" s="142"/>
      <c r="G3420" s="142">
        <v>1</v>
      </c>
      <c r="H3420" s="180">
        <v>47.5</v>
      </c>
      <c r="I3420" s="191">
        <v>0.25</v>
      </c>
      <c r="J3420" s="187">
        <f t="shared" si="106"/>
        <v>35.625</v>
      </c>
    </row>
    <row r="3421" spans="1:10" ht="15.75">
      <c r="A3421" s="53">
        <f t="shared" si="107"/>
        <v>3417</v>
      </c>
      <c r="B3421" s="144" t="s">
        <v>202</v>
      </c>
      <c r="C3421" s="145" t="s">
        <v>6792</v>
      </c>
      <c r="D3421" s="142" t="s">
        <v>6793</v>
      </c>
      <c r="E3421" s="142" t="s">
        <v>211</v>
      </c>
      <c r="F3421" s="142"/>
      <c r="G3421" s="142">
        <v>1</v>
      </c>
      <c r="H3421" s="180">
        <v>61.5</v>
      </c>
      <c r="I3421" s="191">
        <v>0.25</v>
      </c>
      <c r="J3421" s="187">
        <f t="shared" si="106"/>
        <v>46.125</v>
      </c>
    </row>
    <row r="3422" spans="1:10" ht="15.75">
      <c r="A3422" s="53">
        <f t="shared" si="107"/>
        <v>3418</v>
      </c>
      <c r="B3422" s="144" t="s">
        <v>202</v>
      </c>
      <c r="C3422" s="145" t="s">
        <v>6794</v>
      </c>
      <c r="D3422" s="142" t="s">
        <v>6795</v>
      </c>
      <c r="E3422" s="142" t="s">
        <v>211</v>
      </c>
      <c r="F3422" s="142"/>
      <c r="G3422" s="142">
        <v>1</v>
      </c>
      <c r="H3422" s="180">
        <v>61.5</v>
      </c>
      <c r="I3422" s="191">
        <v>0.25</v>
      </c>
      <c r="J3422" s="187">
        <f t="shared" si="106"/>
        <v>46.125</v>
      </c>
    </row>
    <row r="3423" spans="1:10" ht="15.75">
      <c r="A3423" s="53">
        <f t="shared" si="107"/>
        <v>3419</v>
      </c>
      <c r="B3423" s="144" t="s">
        <v>202</v>
      </c>
      <c r="C3423" s="145" t="s">
        <v>6796</v>
      </c>
      <c r="D3423" s="142" t="s">
        <v>6797</v>
      </c>
      <c r="E3423" s="142" t="s">
        <v>211</v>
      </c>
      <c r="F3423" s="142"/>
      <c r="G3423" s="142">
        <v>1</v>
      </c>
      <c r="H3423" s="180">
        <v>16.5</v>
      </c>
      <c r="I3423" s="191">
        <v>0.25</v>
      </c>
      <c r="J3423" s="187">
        <f t="shared" si="106"/>
        <v>12.375</v>
      </c>
    </row>
    <row r="3424" spans="1:10" ht="15.75">
      <c r="A3424" s="53">
        <f t="shared" si="107"/>
        <v>3420</v>
      </c>
      <c r="B3424" s="144" t="s">
        <v>202</v>
      </c>
      <c r="C3424" s="145" t="s">
        <v>6798</v>
      </c>
      <c r="D3424" s="142" t="s">
        <v>6799</v>
      </c>
      <c r="E3424" s="142" t="s">
        <v>211</v>
      </c>
      <c r="F3424" s="142"/>
      <c r="G3424" s="142">
        <v>1</v>
      </c>
      <c r="H3424" s="180">
        <v>16.5</v>
      </c>
      <c r="I3424" s="191">
        <v>0.25</v>
      </c>
      <c r="J3424" s="187">
        <f t="shared" si="106"/>
        <v>12.375</v>
      </c>
    </row>
    <row r="3425" spans="1:10" ht="15.75">
      <c r="A3425" s="53">
        <f t="shared" si="107"/>
        <v>3421</v>
      </c>
      <c r="B3425" s="144" t="s">
        <v>202</v>
      </c>
      <c r="C3425" s="145" t="s">
        <v>6800</v>
      </c>
      <c r="D3425" s="142" t="s">
        <v>6801</v>
      </c>
      <c r="E3425" s="142" t="s">
        <v>211</v>
      </c>
      <c r="F3425" s="142"/>
      <c r="G3425" s="142">
        <v>1</v>
      </c>
      <c r="H3425" s="180">
        <v>20.5</v>
      </c>
      <c r="I3425" s="191">
        <v>0.25</v>
      </c>
      <c r="J3425" s="187">
        <f t="shared" si="106"/>
        <v>15.375</v>
      </c>
    </row>
    <row r="3426" spans="1:10" ht="15.75">
      <c r="A3426" s="53">
        <f t="shared" si="107"/>
        <v>3422</v>
      </c>
      <c r="B3426" s="144" t="s">
        <v>202</v>
      </c>
      <c r="C3426" s="122" t="s">
        <v>6802</v>
      </c>
      <c r="D3426" s="121" t="s">
        <v>6803</v>
      </c>
      <c r="E3426" s="142" t="s">
        <v>211</v>
      </c>
      <c r="F3426" s="121"/>
      <c r="G3426" s="142">
        <v>1</v>
      </c>
      <c r="H3426" s="180">
        <v>8.75</v>
      </c>
      <c r="I3426" s="191">
        <v>0.25</v>
      </c>
      <c r="J3426" s="187">
        <f t="shared" si="106"/>
        <v>6.5625</v>
      </c>
    </row>
    <row r="3427" spans="1:10" ht="15.75">
      <c r="A3427" s="53">
        <f t="shared" si="107"/>
        <v>3423</v>
      </c>
      <c r="B3427" s="144" t="s">
        <v>202</v>
      </c>
      <c r="C3427" s="145" t="s">
        <v>6804</v>
      </c>
      <c r="D3427" s="142" t="s">
        <v>6805</v>
      </c>
      <c r="E3427" s="142" t="s">
        <v>211</v>
      </c>
      <c r="F3427" s="142"/>
      <c r="G3427" s="142">
        <v>1</v>
      </c>
      <c r="H3427" s="180">
        <v>226.5</v>
      </c>
      <c r="I3427" s="191">
        <v>0.25</v>
      </c>
      <c r="J3427" s="187">
        <f t="shared" si="106"/>
        <v>169.875</v>
      </c>
    </row>
    <row r="3428" spans="1:10" ht="15.75">
      <c r="A3428" s="53">
        <f t="shared" si="107"/>
        <v>3424</v>
      </c>
      <c r="B3428" s="144" t="s">
        <v>202</v>
      </c>
      <c r="C3428" s="145" t="s">
        <v>6806</v>
      </c>
      <c r="D3428" s="142" t="s">
        <v>6807</v>
      </c>
      <c r="E3428" s="142" t="s">
        <v>211</v>
      </c>
      <c r="F3428" s="142"/>
      <c r="G3428" s="142">
        <v>1</v>
      </c>
      <c r="H3428" s="180">
        <v>5.25</v>
      </c>
      <c r="I3428" s="191">
        <v>0.25</v>
      </c>
      <c r="J3428" s="187">
        <f t="shared" si="106"/>
        <v>3.9375</v>
      </c>
    </row>
    <row r="3429" spans="1:10" ht="15.75">
      <c r="A3429" s="53">
        <f t="shared" si="107"/>
        <v>3425</v>
      </c>
      <c r="B3429" s="144" t="s">
        <v>202</v>
      </c>
      <c r="C3429" s="145" t="s">
        <v>6808</v>
      </c>
      <c r="D3429" s="142" t="s">
        <v>6809</v>
      </c>
      <c r="E3429" s="142" t="s">
        <v>211</v>
      </c>
      <c r="F3429" s="142"/>
      <c r="G3429" s="142">
        <v>1</v>
      </c>
      <c r="H3429" s="180">
        <v>5.25</v>
      </c>
      <c r="I3429" s="191">
        <v>0.25</v>
      </c>
      <c r="J3429" s="187">
        <f t="shared" si="106"/>
        <v>3.9375</v>
      </c>
    </row>
    <row r="3430" spans="1:10" ht="15.75">
      <c r="A3430" s="53">
        <f t="shared" si="107"/>
        <v>3426</v>
      </c>
      <c r="B3430" s="144" t="s">
        <v>202</v>
      </c>
      <c r="C3430" s="145" t="s">
        <v>6810</v>
      </c>
      <c r="D3430" s="142" t="s">
        <v>6811</v>
      </c>
      <c r="E3430" s="142" t="s">
        <v>211</v>
      </c>
      <c r="F3430" s="142"/>
      <c r="G3430" s="142">
        <v>1</v>
      </c>
      <c r="H3430" s="180">
        <v>4.5</v>
      </c>
      <c r="I3430" s="191">
        <v>0.25</v>
      </c>
      <c r="J3430" s="187">
        <f t="shared" si="106"/>
        <v>3.375</v>
      </c>
    </row>
    <row r="3431" spans="1:10" ht="15.75">
      <c r="A3431" s="53">
        <f t="shared" si="107"/>
        <v>3427</v>
      </c>
      <c r="B3431" s="144" t="s">
        <v>202</v>
      </c>
      <c r="C3431" s="145" t="s">
        <v>6812</v>
      </c>
      <c r="D3431" s="142" t="s">
        <v>6813</v>
      </c>
      <c r="E3431" s="142" t="s">
        <v>211</v>
      </c>
      <c r="F3431" s="142"/>
      <c r="G3431" s="142">
        <v>1</v>
      </c>
      <c r="H3431" s="180">
        <v>5.25</v>
      </c>
      <c r="I3431" s="191">
        <v>0.25</v>
      </c>
      <c r="J3431" s="187">
        <f t="shared" si="106"/>
        <v>3.9375</v>
      </c>
    </row>
    <row r="3432" spans="1:10" ht="15.75">
      <c r="A3432" s="53">
        <f t="shared" si="107"/>
        <v>3428</v>
      </c>
      <c r="B3432" s="144" t="s">
        <v>202</v>
      </c>
      <c r="C3432" s="145" t="s">
        <v>6814</v>
      </c>
      <c r="D3432" s="142" t="s">
        <v>6815</v>
      </c>
      <c r="E3432" s="142" t="s">
        <v>211</v>
      </c>
      <c r="F3432" s="142"/>
      <c r="G3432" s="142">
        <v>1</v>
      </c>
      <c r="H3432" s="180">
        <v>5.25</v>
      </c>
      <c r="I3432" s="191">
        <v>0.25</v>
      </c>
      <c r="J3432" s="187">
        <f t="shared" si="106"/>
        <v>3.9375</v>
      </c>
    </row>
    <row r="3433" spans="1:10" ht="15.75">
      <c r="A3433" s="53">
        <f t="shared" si="107"/>
        <v>3429</v>
      </c>
      <c r="B3433" s="144" t="s">
        <v>202</v>
      </c>
      <c r="C3433" s="145" t="s">
        <v>6816</v>
      </c>
      <c r="D3433" s="142" t="s">
        <v>6817</v>
      </c>
      <c r="E3433" s="142" t="s">
        <v>211</v>
      </c>
      <c r="F3433" s="142"/>
      <c r="G3433" s="142">
        <v>1</v>
      </c>
      <c r="H3433" s="180">
        <v>5.25</v>
      </c>
      <c r="I3433" s="191">
        <v>0.25</v>
      </c>
      <c r="J3433" s="187">
        <f t="shared" si="106"/>
        <v>3.9375</v>
      </c>
    </row>
    <row r="3434" spans="1:10" ht="15.75">
      <c r="A3434" s="53">
        <f t="shared" si="107"/>
        <v>3430</v>
      </c>
      <c r="B3434" s="144" t="s">
        <v>202</v>
      </c>
      <c r="C3434" s="145" t="s">
        <v>6818</v>
      </c>
      <c r="D3434" s="142" t="s">
        <v>6819</v>
      </c>
      <c r="E3434" s="142" t="s">
        <v>211</v>
      </c>
      <c r="F3434" s="142"/>
      <c r="G3434" s="142">
        <v>1</v>
      </c>
      <c r="H3434" s="180">
        <v>49.5</v>
      </c>
      <c r="I3434" s="191">
        <v>0.25</v>
      </c>
      <c r="J3434" s="187">
        <f t="shared" si="106"/>
        <v>37.125</v>
      </c>
    </row>
    <row r="3435" spans="1:10" ht="15.75">
      <c r="A3435" s="53">
        <f t="shared" si="107"/>
        <v>3431</v>
      </c>
      <c r="B3435" s="144" t="s">
        <v>202</v>
      </c>
      <c r="C3435" s="145" t="s">
        <v>6820</v>
      </c>
      <c r="D3435" s="142" t="s">
        <v>6821</v>
      </c>
      <c r="E3435" s="142" t="s">
        <v>211</v>
      </c>
      <c r="F3435" s="142"/>
      <c r="G3435" s="142">
        <v>1</v>
      </c>
      <c r="H3435" s="180">
        <v>495</v>
      </c>
      <c r="I3435" s="191">
        <v>0.25</v>
      </c>
      <c r="J3435" s="187">
        <f t="shared" si="106"/>
        <v>371.25</v>
      </c>
    </row>
    <row r="3436" spans="1:10" ht="15.75">
      <c r="A3436" s="53">
        <f t="shared" si="107"/>
        <v>3432</v>
      </c>
      <c r="B3436" s="144" t="s">
        <v>202</v>
      </c>
      <c r="C3436" s="145" t="s">
        <v>6822</v>
      </c>
      <c r="D3436" s="142" t="s">
        <v>6823</v>
      </c>
      <c r="E3436" s="142" t="s">
        <v>211</v>
      </c>
      <c r="F3436" s="142"/>
      <c r="G3436" s="142">
        <v>1</v>
      </c>
      <c r="H3436" s="180">
        <v>93.5</v>
      </c>
      <c r="I3436" s="191">
        <v>0.25</v>
      </c>
      <c r="J3436" s="187">
        <f t="shared" si="106"/>
        <v>70.125</v>
      </c>
    </row>
    <row r="3437" spans="1:10" ht="15.75">
      <c r="A3437" s="53">
        <f t="shared" si="107"/>
        <v>3433</v>
      </c>
      <c r="B3437" s="144" t="s">
        <v>202</v>
      </c>
      <c r="C3437" s="145" t="s">
        <v>6824</v>
      </c>
      <c r="D3437" s="142" t="s">
        <v>6825</v>
      </c>
      <c r="E3437" s="142" t="s">
        <v>211</v>
      </c>
      <c r="F3437" s="142"/>
      <c r="G3437" s="142">
        <v>1</v>
      </c>
      <c r="H3437" s="180">
        <v>48</v>
      </c>
      <c r="I3437" s="191">
        <v>0.25</v>
      </c>
      <c r="J3437" s="187">
        <f t="shared" si="106"/>
        <v>36</v>
      </c>
    </row>
    <row r="3438" spans="1:10" ht="15.75">
      <c r="A3438" s="53">
        <f t="shared" si="107"/>
        <v>3434</v>
      </c>
      <c r="B3438" s="144" t="s">
        <v>202</v>
      </c>
      <c r="C3438" s="145" t="s">
        <v>6826</v>
      </c>
      <c r="D3438" s="142" t="s">
        <v>6827</v>
      </c>
      <c r="E3438" s="142" t="s">
        <v>211</v>
      </c>
      <c r="F3438" s="142"/>
      <c r="G3438" s="142">
        <v>1</v>
      </c>
      <c r="H3438" s="180">
        <v>525</v>
      </c>
      <c r="I3438" s="191">
        <v>0.25</v>
      </c>
      <c r="J3438" s="187">
        <f t="shared" si="106"/>
        <v>393.75</v>
      </c>
    </row>
    <row r="3439" spans="1:10" ht="15.75">
      <c r="A3439" s="53">
        <f t="shared" si="107"/>
        <v>3435</v>
      </c>
      <c r="B3439" s="144" t="s">
        <v>202</v>
      </c>
      <c r="C3439" s="145" t="s">
        <v>6828</v>
      </c>
      <c r="D3439" s="142" t="s">
        <v>6829</v>
      </c>
      <c r="E3439" s="142" t="s">
        <v>211</v>
      </c>
      <c r="F3439" s="142"/>
      <c r="G3439" s="142">
        <v>1</v>
      </c>
      <c r="H3439" s="180">
        <v>204.5</v>
      </c>
      <c r="I3439" s="191">
        <v>0.25</v>
      </c>
      <c r="J3439" s="187">
        <f t="shared" si="106"/>
        <v>153.375</v>
      </c>
    </row>
    <row r="3440" spans="1:10" ht="15.75">
      <c r="A3440" s="53">
        <f t="shared" si="107"/>
        <v>3436</v>
      </c>
      <c r="B3440" s="144" t="s">
        <v>202</v>
      </c>
      <c r="C3440" s="145" t="s">
        <v>6830</v>
      </c>
      <c r="D3440" s="142" t="s">
        <v>6831</v>
      </c>
      <c r="E3440" s="142" t="s">
        <v>211</v>
      </c>
      <c r="F3440" s="142"/>
      <c r="G3440" s="142">
        <v>1</v>
      </c>
      <c r="H3440" s="180">
        <v>82.5</v>
      </c>
      <c r="I3440" s="191">
        <v>0.25</v>
      </c>
      <c r="J3440" s="187">
        <f t="shared" si="106"/>
        <v>61.875</v>
      </c>
    </row>
    <row r="3441" spans="1:10" ht="15.75">
      <c r="A3441" s="53">
        <f t="shared" si="107"/>
        <v>3437</v>
      </c>
      <c r="B3441" s="144" t="s">
        <v>202</v>
      </c>
      <c r="C3441" s="122" t="s">
        <v>6832</v>
      </c>
      <c r="D3441" s="121" t="s">
        <v>6833</v>
      </c>
      <c r="E3441" s="142" t="s">
        <v>211</v>
      </c>
      <c r="F3441" s="121"/>
      <c r="G3441" s="142">
        <v>1</v>
      </c>
      <c r="H3441" s="147">
        <v>2270</v>
      </c>
      <c r="I3441" s="191">
        <v>0.25</v>
      </c>
      <c r="J3441" s="187">
        <f t="shared" si="106"/>
        <v>1702.5</v>
      </c>
    </row>
    <row r="3442" spans="1:10" ht="15.75">
      <c r="A3442" s="53">
        <f t="shared" si="107"/>
        <v>3438</v>
      </c>
      <c r="B3442" s="144" t="s">
        <v>202</v>
      </c>
      <c r="C3442" s="122" t="s">
        <v>6834</v>
      </c>
      <c r="D3442" s="121" t="s">
        <v>6835</v>
      </c>
      <c r="E3442" s="142" t="s">
        <v>211</v>
      </c>
      <c r="F3442" s="121"/>
      <c r="G3442" s="142">
        <v>1</v>
      </c>
      <c r="H3442" s="147">
        <v>2270</v>
      </c>
      <c r="I3442" s="191">
        <v>0.25</v>
      </c>
      <c r="J3442" s="187">
        <f t="shared" si="106"/>
        <v>1702.5</v>
      </c>
    </row>
    <row r="3443" spans="1:10" ht="15.75">
      <c r="A3443" s="53">
        <f t="shared" si="107"/>
        <v>3439</v>
      </c>
      <c r="B3443" s="144" t="s">
        <v>202</v>
      </c>
      <c r="C3443" s="122" t="s">
        <v>6836</v>
      </c>
      <c r="D3443" s="121" t="s">
        <v>6833</v>
      </c>
      <c r="E3443" s="142" t="s">
        <v>211</v>
      </c>
      <c r="F3443" s="121"/>
      <c r="G3443" s="142">
        <v>1</v>
      </c>
      <c r="H3443" s="147">
        <v>2550</v>
      </c>
      <c r="I3443" s="191">
        <v>0.25</v>
      </c>
      <c r="J3443" s="187">
        <f t="shared" si="106"/>
        <v>1912.5</v>
      </c>
    </row>
    <row r="3444" spans="1:10" ht="15.75">
      <c r="A3444" s="53">
        <f t="shared" si="107"/>
        <v>3440</v>
      </c>
      <c r="B3444" s="144" t="s">
        <v>202</v>
      </c>
      <c r="C3444" s="122" t="s">
        <v>6837</v>
      </c>
      <c r="D3444" s="121" t="s">
        <v>6835</v>
      </c>
      <c r="E3444" s="142" t="s">
        <v>211</v>
      </c>
      <c r="F3444" s="121"/>
      <c r="G3444" s="142">
        <v>1</v>
      </c>
      <c r="H3444" s="147">
        <v>2551</v>
      </c>
      <c r="I3444" s="191">
        <v>0.25</v>
      </c>
      <c r="J3444" s="187">
        <f t="shared" si="106"/>
        <v>1913.25</v>
      </c>
    </row>
    <row r="3445" spans="1:10" ht="60">
      <c r="A3445" s="53">
        <f t="shared" si="107"/>
        <v>3441</v>
      </c>
      <c r="B3445" s="144" t="s">
        <v>202</v>
      </c>
      <c r="C3445" s="145" t="s">
        <v>6838</v>
      </c>
      <c r="D3445" s="121" t="s">
        <v>6839</v>
      </c>
      <c r="E3445" s="142" t="s">
        <v>211</v>
      </c>
      <c r="F3445" s="121"/>
      <c r="G3445" s="142">
        <v>1</v>
      </c>
      <c r="H3445" s="147">
        <v>2956</v>
      </c>
      <c r="I3445" s="191">
        <v>0.25</v>
      </c>
      <c r="J3445" s="187">
        <f t="shared" si="106"/>
        <v>2217</v>
      </c>
    </row>
    <row r="3446" spans="1:10" ht="60">
      <c r="A3446" s="53">
        <f t="shared" si="107"/>
        <v>3442</v>
      </c>
      <c r="B3446" s="144" t="s">
        <v>202</v>
      </c>
      <c r="C3446" s="145" t="s">
        <v>6840</v>
      </c>
      <c r="D3446" s="121" t="s">
        <v>6841</v>
      </c>
      <c r="E3446" s="142" t="s">
        <v>211</v>
      </c>
      <c r="F3446" s="121"/>
      <c r="G3446" s="142">
        <v>1</v>
      </c>
      <c r="H3446" s="147">
        <v>2956</v>
      </c>
      <c r="I3446" s="191">
        <v>0.25</v>
      </c>
      <c r="J3446" s="187">
        <f t="shared" si="106"/>
        <v>2217</v>
      </c>
    </row>
    <row r="3447" spans="1:10" ht="60">
      <c r="A3447" s="53">
        <f t="shared" si="107"/>
        <v>3443</v>
      </c>
      <c r="B3447" s="144" t="s">
        <v>202</v>
      </c>
      <c r="C3447" s="145" t="s">
        <v>6842</v>
      </c>
      <c r="D3447" s="121" t="s">
        <v>6843</v>
      </c>
      <c r="E3447" s="142" t="s">
        <v>211</v>
      </c>
      <c r="F3447" s="121"/>
      <c r="G3447" s="142">
        <v>1</v>
      </c>
      <c r="H3447" s="147">
        <v>3012.75</v>
      </c>
      <c r="I3447" s="191">
        <v>0.25</v>
      </c>
      <c r="J3447" s="187">
        <f t="shared" ref="J3447:J3510" si="108">H3447*(1-I3447)</f>
        <v>2259.5625</v>
      </c>
    </row>
    <row r="3448" spans="1:10" ht="60">
      <c r="A3448" s="53">
        <f t="shared" si="107"/>
        <v>3444</v>
      </c>
      <c r="B3448" s="144" t="s">
        <v>202</v>
      </c>
      <c r="C3448" s="145" t="s">
        <v>6844</v>
      </c>
      <c r="D3448" s="121" t="s">
        <v>6845</v>
      </c>
      <c r="E3448" s="142" t="s">
        <v>211</v>
      </c>
      <c r="F3448" s="121"/>
      <c r="G3448" s="142">
        <v>1</v>
      </c>
      <c r="H3448" s="147">
        <v>3193</v>
      </c>
      <c r="I3448" s="191">
        <v>0.25</v>
      </c>
      <c r="J3448" s="187">
        <f t="shared" si="108"/>
        <v>2394.75</v>
      </c>
    </row>
    <row r="3449" spans="1:10" ht="60">
      <c r="A3449" s="53">
        <f t="shared" si="107"/>
        <v>3445</v>
      </c>
      <c r="B3449" s="144" t="s">
        <v>202</v>
      </c>
      <c r="C3449" s="145" t="s">
        <v>6846</v>
      </c>
      <c r="D3449" s="121" t="s">
        <v>6847</v>
      </c>
      <c r="E3449" s="142" t="s">
        <v>211</v>
      </c>
      <c r="F3449" s="121"/>
      <c r="G3449" s="142">
        <v>1</v>
      </c>
      <c r="H3449" s="147">
        <v>3012.75</v>
      </c>
      <c r="I3449" s="191">
        <v>0.25</v>
      </c>
      <c r="J3449" s="187">
        <f t="shared" si="108"/>
        <v>2259.5625</v>
      </c>
    </row>
    <row r="3450" spans="1:10" ht="60">
      <c r="A3450" s="53">
        <f t="shared" si="107"/>
        <v>3446</v>
      </c>
      <c r="B3450" s="144" t="s">
        <v>202</v>
      </c>
      <c r="C3450" s="145" t="s">
        <v>6848</v>
      </c>
      <c r="D3450" s="121" t="s">
        <v>6849</v>
      </c>
      <c r="E3450" s="142" t="s">
        <v>211</v>
      </c>
      <c r="F3450" s="121"/>
      <c r="G3450" s="142">
        <v>1</v>
      </c>
      <c r="H3450" s="147">
        <v>3038.5</v>
      </c>
      <c r="I3450" s="191">
        <v>0.25</v>
      </c>
      <c r="J3450" s="187">
        <f t="shared" si="108"/>
        <v>2278.875</v>
      </c>
    </row>
    <row r="3451" spans="1:10" ht="60">
      <c r="A3451" s="53">
        <f t="shared" si="107"/>
        <v>3447</v>
      </c>
      <c r="B3451" s="144" t="s">
        <v>202</v>
      </c>
      <c r="C3451" s="145" t="s">
        <v>6850</v>
      </c>
      <c r="D3451" s="121" t="s">
        <v>6851</v>
      </c>
      <c r="E3451" s="142" t="s">
        <v>211</v>
      </c>
      <c r="F3451" s="121"/>
      <c r="G3451" s="142">
        <v>1</v>
      </c>
      <c r="H3451" s="147">
        <v>3069</v>
      </c>
      <c r="I3451" s="191">
        <v>0.25</v>
      </c>
      <c r="J3451" s="187">
        <f t="shared" si="108"/>
        <v>2301.75</v>
      </c>
    </row>
    <row r="3452" spans="1:10" ht="60">
      <c r="A3452" s="53">
        <f t="shared" si="107"/>
        <v>3448</v>
      </c>
      <c r="B3452" s="144" t="s">
        <v>202</v>
      </c>
      <c r="C3452" s="145" t="s">
        <v>6852</v>
      </c>
      <c r="D3452" s="121" t="s">
        <v>6853</v>
      </c>
      <c r="E3452" s="142" t="s">
        <v>211</v>
      </c>
      <c r="F3452" s="121"/>
      <c r="G3452" s="142">
        <v>1</v>
      </c>
      <c r="H3452" s="147">
        <v>3100</v>
      </c>
      <c r="I3452" s="191">
        <v>0.25</v>
      </c>
      <c r="J3452" s="187">
        <f t="shared" si="108"/>
        <v>2325</v>
      </c>
    </row>
    <row r="3453" spans="1:10" ht="60">
      <c r="A3453" s="53">
        <f t="shared" si="107"/>
        <v>3449</v>
      </c>
      <c r="B3453" s="144" t="s">
        <v>202</v>
      </c>
      <c r="C3453" s="145" t="s">
        <v>6854</v>
      </c>
      <c r="D3453" s="121" t="s">
        <v>6855</v>
      </c>
      <c r="E3453" s="142" t="s">
        <v>211</v>
      </c>
      <c r="F3453" s="121"/>
      <c r="G3453" s="142">
        <v>1</v>
      </c>
      <c r="H3453" s="147">
        <v>1818</v>
      </c>
      <c r="I3453" s="191">
        <v>0.25</v>
      </c>
      <c r="J3453" s="187">
        <f t="shared" si="108"/>
        <v>1363.5</v>
      </c>
    </row>
    <row r="3454" spans="1:10" ht="60">
      <c r="A3454" s="53">
        <f t="shared" si="107"/>
        <v>3450</v>
      </c>
      <c r="B3454" s="144" t="s">
        <v>202</v>
      </c>
      <c r="C3454" s="145" t="s">
        <v>6856</v>
      </c>
      <c r="D3454" s="121" t="s">
        <v>6857</v>
      </c>
      <c r="E3454" s="142" t="s">
        <v>211</v>
      </c>
      <c r="F3454" s="121"/>
      <c r="G3454" s="142">
        <v>1</v>
      </c>
      <c r="H3454" s="147">
        <v>1931</v>
      </c>
      <c r="I3454" s="191">
        <v>0.25</v>
      </c>
      <c r="J3454" s="187">
        <f t="shared" si="108"/>
        <v>1448.25</v>
      </c>
    </row>
    <row r="3455" spans="1:10" ht="60">
      <c r="A3455" s="53">
        <f t="shared" si="107"/>
        <v>3451</v>
      </c>
      <c r="B3455" s="144" t="s">
        <v>202</v>
      </c>
      <c r="C3455" s="145" t="s">
        <v>6858</v>
      </c>
      <c r="D3455" s="121" t="s">
        <v>6859</v>
      </c>
      <c r="E3455" s="142" t="s">
        <v>211</v>
      </c>
      <c r="F3455" s="121"/>
      <c r="G3455" s="142">
        <v>1</v>
      </c>
      <c r="H3455" s="147">
        <v>1931</v>
      </c>
      <c r="I3455" s="191">
        <v>0.25</v>
      </c>
      <c r="J3455" s="187">
        <f t="shared" si="108"/>
        <v>1448.25</v>
      </c>
    </row>
    <row r="3456" spans="1:10" ht="60">
      <c r="A3456" s="53">
        <f t="shared" si="107"/>
        <v>3452</v>
      </c>
      <c r="B3456" s="144" t="s">
        <v>202</v>
      </c>
      <c r="C3456" s="145" t="s">
        <v>6860</v>
      </c>
      <c r="D3456" s="121" t="s">
        <v>6861</v>
      </c>
      <c r="E3456" s="142" t="s">
        <v>211</v>
      </c>
      <c r="F3456" s="121"/>
      <c r="G3456" s="142">
        <v>1</v>
      </c>
      <c r="H3456" s="147">
        <v>2044.5</v>
      </c>
      <c r="I3456" s="191">
        <v>0.25</v>
      </c>
      <c r="J3456" s="187">
        <f t="shared" si="108"/>
        <v>1533.375</v>
      </c>
    </row>
    <row r="3457" spans="1:10" ht="15.75">
      <c r="A3457" s="53">
        <f t="shared" si="107"/>
        <v>3453</v>
      </c>
      <c r="B3457" s="144" t="s">
        <v>202</v>
      </c>
      <c r="C3457" s="145" t="s">
        <v>6862</v>
      </c>
      <c r="D3457" s="142" t="s">
        <v>6863</v>
      </c>
      <c r="E3457" s="142" t="s">
        <v>211</v>
      </c>
      <c r="F3457" s="142"/>
      <c r="G3457" s="142">
        <v>1</v>
      </c>
      <c r="H3457" s="147">
        <v>149.5</v>
      </c>
      <c r="I3457" s="191">
        <v>0.25</v>
      </c>
      <c r="J3457" s="187">
        <f t="shared" si="108"/>
        <v>112.125</v>
      </c>
    </row>
    <row r="3458" spans="1:10" ht="15.75">
      <c r="A3458" s="53">
        <f t="shared" si="107"/>
        <v>3454</v>
      </c>
      <c r="B3458" s="144" t="s">
        <v>202</v>
      </c>
      <c r="C3458" s="145" t="s">
        <v>6864</v>
      </c>
      <c r="D3458" s="142" t="s">
        <v>6865</v>
      </c>
      <c r="E3458" s="142" t="s">
        <v>211</v>
      </c>
      <c r="F3458" s="142"/>
      <c r="G3458" s="142">
        <v>1</v>
      </c>
      <c r="H3458" s="147">
        <v>149.5</v>
      </c>
      <c r="I3458" s="191">
        <v>0.25</v>
      </c>
      <c r="J3458" s="187">
        <f t="shared" si="108"/>
        <v>112.125</v>
      </c>
    </row>
    <row r="3459" spans="1:10" ht="15.75">
      <c r="A3459" s="53">
        <f t="shared" si="107"/>
        <v>3455</v>
      </c>
      <c r="B3459" s="144" t="s">
        <v>202</v>
      </c>
      <c r="C3459" s="145" t="s">
        <v>6866</v>
      </c>
      <c r="D3459" s="142" t="s">
        <v>6867</v>
      </c>
      <c r="E3459" s="142" t="s">
        <v>211</v>
      </c>
      <c r="F3459" s="142"/>
      <c r="G3459" s="142">
        <v>1</v>
      </c>
      <c r="H3459" s="147">
        <v>345</v>
      </c>
      <c r="I3459" s="191">
        <v>0.25</v>
      </c>
      <c r="J3459" s="187">
        <f t="shared" si="108"/>
        <v>258.75</v>
      </c>
    </row>
    <row r="3460" spans="1:10" ht="15.75">
      <c r="A3460" s="53">
        <f t="shared" si="107"/>
        <v>3456</v>
      </c>
      <c r="B3460" s="144" t="s">
        <v>202</v>
      </c>
      <c r="C3460" s="145" t="s">
        <v>6868</v>
      </c>
      <c r="D3460" s="142" t="s">
        <v>6869</v>
      </c>
      <c r="E3460" s="142" t="s">
        <v>211</v>
      </c>
      <c r="F3460" s="142"/>
      <c r="G3460" s="142">
        <v>1</v>
      </c>
      <c r="H3460" s="147">
        <v>345</v>
      </c>
      <c r="I3460" s="191">
        <v>0.25</v>
      </c>
      <c r="J3460" s="187">
        <f t="shared" si="108"/>
        <v>258.75</v>
      </c>
    </row>
    <row r="3461" spans="1:10" ht="15.75">
      <c r="A3461" s="53">
        <f t="shared" si="107"/>
        <v>3457</v>
      </c>
      <c r="B3461" s="144" t="s">
        <v>202</v>
      </c>
      <c r="C3461" s="145" t="s">
        <v>6870</v>
      </c>
      <c r="D3461" s="142" t="s">
        <v>6871</v>
      </c>
      <c r="E3461" s="142" t="s">
        <v>211</v>
      </c>
      <c r="F3461" s="142"/>
      <c r="G3461" s="142">
        <v>1</v>
      </c>
      <c r="H3461" s="147">
        <v>500</v>
      </c>
      <c r="I3461" s="191">
        <v>0.25</v>
      </c>
      <c r="J3461" s="187">
        <f t="shared" si="108"/>
        <v>375</v>
      </c>
    </row>
    <row r="3462" spans="1:10" ht="15.75">
      <c r="A3462" s="53">
        <f t="shared" si="107"/>
        <v>3458</v>
      </c>
      <c r="B3462" s="144" t="s">
        <v>202</v>
      </c>
      <c r="C3462" s="145" t="s">
        <v>6872</v>
      </c>
      <c r="D3462" s="142" t="s">
        <v>6873</v>
      </c>
      <c r="E3462" s="142" t="s">
        <v>211</v>
      </c>
      <c r="F3462" s="142"/>
      <c r="G3462" s="142">
        <v>1</v>
      </c>
      <c r="H3462" s="147">
        <v>550</v>
      </c>
      <c r="I3462" s="191">
        <v>0.25</v>
      </c>
      <c r="J3462" s="187">
        <f t="shared" si="108"/>
        <v>412.5</v>
      </c>
    </row>
    <row r="3463" spans="1:10" ht="15.75">
      <c r="A3463" s="53">
        <f t="shared" ref="A3463:A3526" si="109">A3462+1</f>
        <v>3459</v>
      </c>
      <c r="B3463" s="144" t="s">
        <v>202</v>
      </c>
      <c r="C3463" s="145" t="s">
        <v>6874</v>
      </c>
      <c r="D3463" s="142" t="s">
        <v>6875</v>
      </c>
      <c r="E3463" s="142" t="s">
        <v>211</v>
      </c>
      <c r="F3463" s="142"/>
      <c r="G3463" s="142">
        <v>1</v>
      </c>
      <c r="H3463" s="147">
        <v>445</v>
      </c>
      <c r="I3463" s="191">
        <v>0.25</v>
      </c>
      <c r="J3463" s="187">
        <f t="shared" si="108"/>
        <v>333.75</v>
      </c>
    </row>
    <row r="3464" spans="1:10" ht="15.75">
      <c r="A3464" s="53">
        <f t="shared" si="109"/>
        <v>3460</v>
      </c>
      <c r="B3464" s="144" t="s">
        <v>202</v>
      </c>
      <c r="C3464" s="145" t="s">
        <v>6876</v>
      </c>
      <c r="D3464" s="121" t="s">
        <v>6877</v>
      </c>
      <c r="E3464" s="142" t="s">
        <v>211</v>
      </c>
      <c r="F3464" s="121"/>
      <c r="G3464" s="142">
        <v>1</v>
      </c>
      <c r="H3464" s="147">
        <v>195</v>
      </c>
      <c r="I3464" s="191">
        <v>0.25</v>
      </c>
      <c r="J3464" s="187">
        <f t="shared" si="108"/>
        <v>146.25</v>
      </c>
    </row>
    <row r="3465" spans="1:10" ht="15.75">
      <c r="A3465" s="53">
        <f t="shared" si="109"/>
        <v>3461</v>
      </c>
      <c r="B3465" s="144" t="s">
        <v>202</v>
      </c>
      <c r="C3465" s="122" t="s">
        <v>6878</v>
      </c>
      <c r="D3465" s="121" t="s">
        <v>6879</v>
      </c>
      <c r="E3465" s="142" t="s">
        <v>211</v>
      </c>
      <c r="F3465" s="121"/>
      <c r="G3465" s="142">
        <v>1</v>
      </c>
      <c r="H3465" s="147">
        <v>600</v>
      </c>
      <c r="I3465" s="191">
        <v>0.25</v>
      </c>
      <c r="J3465" s="187">
        <f t="shared" si="108"/>
        <v>450</v>
      </c>
    </row>
    <row r="3466" spans="1:10" ht="15.75">
      <c r="A3466" s="53">
        <f t="shared" si="109"/>
        <v>3462</v>
      </c>
      <c r="B3466" s="144" t="s">
        <v>202</v>
      </c>
      <c r="C3466" s="145" t="s">
        <v>6880</v>
      </c>
      <c r="D3466" s="142" t="s">
        <v>6881</v>
      </c>
      <c r="E3466" s="142" t="s">
        <v>211</v>
      </c>
      <c r="F3466" s="142"/>
      <c r="G3466" s="142">
        <v>1</v>
      </c>
      <c r="H3466" s="148">
        <v>265</v>
      </c>
      <c r="I3466" s="191">
        <v>0.25</v>
      </c>
      <c r="J3466" s="187">
        <f t="shared" si="108"/>
        <v>198.75</v>
      </c>
    </row>
    <row r="3467" spans="1:10" ht="15.75">
      <c r="A3467" s="53">
        <f t="shared" si="109"/>
        <v>3463</v>
      </c>
      <c r="B3467" s="144" t="s">
        <v>202</v>
      </c>
      <c r="C3467" s="145" t="s">
        <v>6882</v>
      </c>
      <c r="D3467" s="142" t="s">
        <v>6883</v>
      </c>
      <c r="E3467" s="142" t="s">
        <v>211</v>
      </c>
      <c r="F3467" s="142"/>
      <c r="G3467" s="142">
        <v>1</v>
      </c>
      <c r="H3467" s="147">
        <v>210</v>
      </c>
      <c r="I3467" s="191">
        <v>0.25</v>
      </c>
      <c r="J3467" s="187">
        <f t="shared" si="108"/>
        <v>157.5</v>
      </c>
    </row>
    <row r="3468" spans="1:10" ht="15.75">
      <c r="A3468" s="53">
        <f t="shared" si="109"/>
        <v>3464</v>
      </c>
      <c r="B3468" s="144" t="s">
        <v>202</v>
      </c>
      <c r="C3468" s="145" t="s">
        <v>6884</v>
      </c>
      <c r="D3468" s="142" t="s">
        <v>6885</v>
      </c>
      <c r="E3468" s="142" t="s">
        <v>211</v>
      </c>
      <c r="F3468" s="142"/>
      <c r="G3468" s="142">
        <v>1</v>
      </c>
      <c r="H3468" s="147">
        <v>665</v>
      </c>
      <c r="I3468" s="191">
        <v>0.25</v>
      </c>
      <c r="J3468" s="187">
        <f t="shared" si="108"/>
        <v>498.75</v>
      </c>
    </row>
    <row r="3469" spans="1:10" ht="15.75">
      <c r="A3469" s="53">
        <f t="shared" si="109"/>
        <v>3465</v>
      </c>
      <c r="B3469" s="144" t="s">
        <v>202</v>
      </c>
      <c r="C3469" s="145" t="s">
        <v>6886</v>
      </c>
      <c r="D3469" s="142" t="s">
        <v>6887</v>
      </c>
      <c r="E3469" s="142" t="s">
        <v>211</v>
      </c>
      <c r="F3469" s="142"/>
      <c r="G3469" s="142">
        <v>1</v>
      </c>
      <c r="H3469" s="147">
        <v>840</v>
      </c>
      <c r="I3469" s="191">
        <v>0.25</v>
      </c>
      <c r="J3469" s="187">
        <f t="shared" si="108"/>
        <v>630</v>
      </c>
    </row>
    <row r="3470" spans="1:10" ht="15.75">
      <c r="A3470" s="53">
        <f t="shared" si="109"/>
        <v>3466</v>
      </c>
      <c r="B3470" s="144" t="s">
        <v>202</v>
      </c>
      <c r="C3470" s="145" t="s">
        <v>6888</v>
      </c>
      <c r="D3470" s="142" t="s">
        <v>6889</v>
      </c>
      <c r="E3470" s="142" t="s">
        <v>211</v>
      </c>
      <c r="F3470" s="142"/>
      <c r="G3470" s="142">
        <v>1</v>
      </c>
      <c r="H3470" s="148">
        <v>685</v>
      </c>
      <c r="I3470" s="191">
        <v>0.25</v>
      </c>
      <c r="J3470" s="187">
        <f t="shared" si="108"/>
        <v>513.75</v>
      </c>
    </row>
    <row r="3471" spans="1:10" ht="15.75">
      <c r="A3471" s="53">
        <f t="shared" si="109"/>
        <v>3467</v>
      </c>
      <c r="B3471" s="144" t="s">
        <v>202</v>
      </c>
      <c r="C3471" s="145" t="s">
        <v>6890</v>
      </c>
      <c r="D3471" s="142" t="s">
        <v>6891</v>
      </c>
      <c r="E3471" s="142" t="s">
        <v>211</v>
      </c>
      <c r="F3471" s="142"/>
      <c r="G3471" s="142">
        <v>1</v>
      </c>
      <c r="H3471" s="147">
        <v>1975</v>
      </c>
      <c r="I3471" s="191">
        <v>0.25</v>
      </c>
      <c r="J3471" s="187">
        <f t="shared" si="108"/>
        <v>1481.25</v>
      </c>
    </row>
    <row r="3472" spans="1:10" ht="15.75">
      <c r="A3472" s="53">
        <f t="shared" si="109"/>
        <v>3468</v>
      </c>
      <c r="B3472" s="144" t="s">
        <v>202</v>
      </c>
      <c r="C3472" s="122" t="s">
        <v>6892</v>
      </c>
      <c r="D3472" s="121" t="s">
        <v>6893</v>
      </c>
      <c r="E3472" s="142" t="s">
        <v>211</v>
      </c>
      <c r="F3472" s="121"/>
      <c r="G3472" s="142">
        <v>1</v>
      </c>
      <c r="H3472" s="147">
        <v>7.5</v>
      </c>
      <c r="I3472" s="191">
        <v>0.25</v>
      </c>
      <c r="J3472" s="187">
        <f t="shared" si="108"/>
        <v>5.625</v>
      </c>
    </row>
    <row r="3473" spans="1:10" ht="15.75">
      <c r="A3473" s="53">
        <f t="shared" si="109"/>
        <v>3469</v>
      </c>
      <c r="B3473" s="144" t="s">
        <v>202</v>
      </c>
      <c r="C3473" s="145" t="s">
        <v>6894</v>
      </c>
      <c r="D3473" s="121" t="s">
        <v>6895</v>
      </c>
      <c r="E3473" s="142" t="s">
        <v>211</v>
      </c>
      <c r="F3473" s="121"/>
      <c r="G3473" s="142">
        <v>1</v>
      </c>
      <c r="H3473" s="147">
        <v>1000</v>
      </c>
      <c r="I3473" s="191">
        <v>0.25</v>
      </c>
      <c r="J3473" s="187">
        <f t="shared" si="108"/>
        <v>750</v>
      </c>
    </row>
    <row r="3474" spans="1:10" ht="15.75">
      <c r="A3474" s="53">
        <f t="shared" si="109"/>
        <v>3470</v>
      </c>
      <c r="B3474" s="144" t="s">
        <v>202</v>
      </c>
      <c r="C3474" s="122" t="s">
        <v>6896</v>
      </c>
      <c r="D3474" s="121" t="s">
        <v>6897</v>
      </c>
      <c r="E3474" s="142" t="s">
        <v>211</v>
      </c>
      <c r="F3474" s="121"/>
      <c r="G3474" s="142">
        <v>1</v>
      </c>
      <c r="H3474" s="147">
        <v>1000</v>
      </c>
      <c r="I3474" s="191">
        <v>0.25</v>
      </c>
      <c r="J3474" s="187">
        <f t="shared" si="108"/>
        <v>750</v>
      </c>
    </row>
    <row r="3475" spans="1:10" ht="15.75">
      <c r="A3475" s="53">
        <f t="shared" si="109"/>
        <v>3471</v>
      </c>
      <c r="B3475" s="144" t="s">
        <v>202</v>
      </c>
      <c r="C3475" s="122" t="s">
        <v>6898</v>
      </c>
      <c r="D3475" s="121" t="s">
        <v>6899</v>
      </c>
      <c r="E3475" s="142" t="s">
        <v>211</v>
      </c>
      <c r="F3475" s="121"/>
      <c r="G3475" s="142">
        <v>1</v>
      </c>
      <c r="H3475" s="147">
        <v>1650</v>
      </c>
      <c r="I3475" s="191">
        <v>0.25</v>
      </c>
      <c r="J3475" s="187">
        <f t="shared" si="108"/>
        <v>1237.5</v>
      </c>
    </row>
    <row r="3476" spans="1:10" ht="15.75">
      <c r="A3476" s="53">
        <f t="shared" si="109"/>
        <v>3472</v>
      </c>
      <c r="B3476" s="144" t="s">
        <v>202</v>
      </c>
      <c r="C3476" s="122" t="s">
        <v>6900</v>
      </c>
      <c r="D3476" s="121" t="s">
        <v>6901</v>
      </c>
      <c r="E3476" s="142" t="s">
        <v>211</v>
      </c>
      <c r="F3476" s="121"/>
      <c r="G3476" s="142">
        <v>1</v>
      </c>
      <c r="H3476" s="147">
        <v>1650</v>
      </c>
      <c r="I3476" s="191">
        <v>0.25</v>
      </c>
      <c r="J3476" s="187">
        <f t="shared" si="108"/>
        <v>1237.5</v>
      </c>
    </row>
    <row r="3477" spans="1:10" ht="15.75">
      <c r="A3477" s="53">
        <f t="shared" si="109"/>
        <v>3473</v>
      </c>
      <c r="B3477" s="144" t="s">
        <v>202</v>
      </c>
      <c r="C3477" s="122" t="s">
        <v>6902</v>
      </c>
      <c r="D3477" s="121" t="s">
        <v>6903</v>
      </c>
      <c r="E3477" s="142" t="s">
        <v>211</v>
      </c>
      <c r="F3477" s="121"/>
      <c r="G3477" s="142">
        <v>1</v>
      </c>
      <c r="H3477" s="147">
        <v>183</v>
      </c>
      <c r="I3477" s="191">
        <v>0.25</v>
      </c>
      <c r="J3477" s="187">
        <f t="shared" si="108"/>
        <v>137.25</v>
      </c>
    </row>
    <row r="3478" spans="1:10" ht="15.75">
      <c r="A3478" s="53">
        <f t="shared" si="109"/>
        <v>3474</v>
      </c>
      <c r="B3478" s="144" t="s">
        <v>202</v>
      </c>
      <c r="C3478" s="122" t="s">
        <v>6904</v>
      </c>
      <c r="D3478" s="121" t="s">
        <v>6905</v>
      </c>
      <c r="E3478" s="142" t="s">
        <v>211</v>
      </c>
      <c r="F3478" s="121"/>
      <c r="G3478" s="142">
        <v>1</v>
      </c>
      <c r="H3478" s="147">
        <v>235</v>
      </c>
      <c r="I3478" s="191">
        <v>0.25</v>
      </c>
      <c r="J3478" s="187">
        <f t="shared" si="108"/>
        <v>176.25</v>
      </c>
    </row>
    <row r="3479" spans="1:10" ht="15.75">
      <c r="A3479" s="53">
        <f t="shared" si="109"/>
        <v>3475</v>
      </c>
      <c r="B3479" s="144" t="s">
        <v>202</v>
      </c>
      <c r="C3479" s="122" t="s">
        <v>6906</v>
      </c>
      <c r="D3479" s="121" t="s">
        <v>6907</v>
      </c>
      <c r="E3479" s="142" t="s">
        <v>211</v>
      </c>
      <c r="F3479" s="121"/>
      <c r="G3479" s="142">
        <v>1</v>
      </c>
      <c r="H3479" s="147">
        <v>520</v>
      </c>
      <c r="I3479" s="191">
        <v>0.25</v>
      </c>
      <c r="J3479" s="187">
        <f t="shared" si="108"/>
        <v>390</v>
      </c>
    </row>
    <row r="3480" spans="1:10" ht="15.75">
      <c r="A3480" s="53">
        <f t="shared" si="109"/>
        <v>3476</v>
      </c>
      <c r="B3480" s="144" t="s">
        <v>202</v>
      </c>
      <c r="C3480" s="145" t="s">
        <v>6908</v>
      </c>
      <c r="D3480" s="142" t="s">
        <v>6909</v>
      </c>
      <c r="E3480" s="142" t="s">
        <v>211</v>
      </c>
      <c r="F3480" s="142"/>
      <c r="G3480" s="142">
        <v>1</v>
      </c>
      <c r="H3480" s="147">
        <v>735</v>
      </c>
      <c r="I3480" s="191">
        <v>0.25</v>
      </c>
      <c r="J3480" s="187">
        <f t="shared" si="108"/>
        <v>551.25</v>
      </c>
    </row>
    <row r="3481" spans="1:10" ht="15.75">
      <c r="A3481" s="53">
        <f t="shared" si="109"/>
        <v>3477</v>
      </c>
      <c r="B3481" s="144" t="s">
        <v>202</v>
      </c>
      <c r="C3481" s="145" t="s">
        <v>6910</v>
      </c>
      <c r="D3481" s="142" t="s">
        <v>6911</v>
      </c>
      <c r="E3481" s="142" t="s">
        <v>211</v>
      </c>
      <c r="F3481" s="142"/>
      <c r="G3481" s="142">
        <v>1</v>
      </c>
      <c r="H3481" s="147">
        <v>735</v>
      </c>
      <c r="I3481" s="191">
        <v>0.25</v>
      </c>
      <c r="J3481" s="187">
        <f t="shared" si="108"/>
        <v>551.25</v>
      </c>
    </row>
    <row r="3482" spans="1:10" ht="15.75">
      <c r="A3482" s="53">
        <f t="shared" si="109"/>
        <v>3478</v>
      </c>
      <c r="B3482" s="144" t="s">
        <v>202</v>
      </c>
      <c r="C3482" s="145" t="s">
        <v>6912</v>
      </c>
      <c r="D3482" s="142" t="s">
        <v>6913</v>
      </c>
      <c r="E3482" s="142" t="s">
        <v>211</v>
      </c>
      <c r="F3482" s="142"/>
      <c r="G3482" s="142">
        <v>1</v>
      </c>
      <c r="H3482" s="147">
        <v>875</v>
      </c>
      <c r="I3482" s="191">
        <v>0.25</v>
      </c>
      <c r="J3482" s="187">
        <f t="shared" si="108"/>
        <v>656.25</v>
      </c>
    </row>
    <row r="3483" spans="1:10" ht="15.75">
      <c r="A3483" s="53">
        <f t="shared" si="109"/>
        <v>3479</v>
      </c>
      <c r="B3483" s="144" t="s">
        <v>202</v>
      </c>
      <c r="C3483" s="145" t="s">
        <v>6914</v>
      </c>
      <c r="D3483" s="142" t="s">
        <v>6915</v>
      </c>
      <c r="E3483" s="142" t="s">
        <v>211</v>
      </c>
      <c r="F3483" s="142"/>
      <c r="G3483" s="142">
        <v>1</v>
      </c>
      <c r="H3483" s="147">
        <v>1050</v>
      </c>
      <c r="I3483" s="191">
        <v>0.25</v>
      </c>
      <c r="J3483" s="187">
        <f t="shared" si="108"/>
        <v>787.5</v>
      </c>
    </row>
    <row r="3484" spans="1:10" ht="15.75">
      <c r="A3484" s="53">
        <f t="shared" si="109"/>
        <v>3480</v>
      </c>
      <c r="B3484" s="144" t="s">
        <v>202</v>
      </c>
      <c r="C3484" s="145" t="s">
        <v>6916</v>
      </c>
      <c r="D3484" s="142" t="s">
        <v>6917</v>
      </c>
      <c r="E3484" s="142" t="s">
        <v>211</v>
      </c>
      <c r="F3484" s="142"/>
      <c r="G3484" s="142">
        <v>1</v>
      </c>
      <c r="H3484" s="147">
        <v>885</v>
      </c>
      <c r="I3484" s="191">
        <v>0.25</v>
      </c>
      <c r="J3484" s="187">
        <f t="shared" si="108"/>
        <v>663.75</v>
      </c>
    </row>
    <row r="3485" spans="1:10" ht="15.75">
      <c r="A3485" s="53">
        <f t="shared" si="109"/>
        <v>3481</v>
      </c>
      <c r="B3485" s="144" t="s">
        <v>202</v>
      </c>
      <c r="C3485" s="145" t="s">
        <v>6918</v>
      </c>
      <c r="D3485" s="142" t="s">
        <v>6919</v>
      </c>
      <c r="E3485" s="142" t="s">
        <v>211</v>
      </c>
      <c r="F3485" s="142"/>
      <c r="G3485" s="142">
        <v>1</v>
      </c>
      <c r="H3485" s="147">
        <v>39.5</v>
      </c>
      <c r="I3485" s="191">
        <v>0.25</v>
      </c>
      <c r="J3485" s="187">
        <f t="shared" si="108"/>
        <v>29.625</v>
      </c>
    </row>
    <row r="3486" spans="1:10" ht="15.75">
      <c r="A3486" s="53">
        <f t="shared" si="109"/>
        <v>3482</v>
      </c>
      <c r="B3486" s="144" t="s">
        <v>202</v>
      </c>
      <c r="C3486" s="145" t="s">
        <v>6920</v>
      </c>
      <c r="D3486" s="142" t="s">
        <v>6921</v>
      </c>
      <c r="E3486" s="142" t="s">
        <v>211</v>
      </c>
      <c r="F3486" s="142"/>
      <c r="G3486" s="142">
        <v>1</v>
      </c>
      <c r="H3486" s="147">
        <v>34</v>
      </c>
      <c r="I3486" s="191">
        <v>0.25</v>
      </c>
      <c r="J3486" s="187">
        <f t="shared" si="108"/>
        <v>25.5</v>
      </c>
    </row>
    <row r="3487" spans="1:10" ht="15.75">
      <c r="A3487" s="53">
        <f t="shared" si="109"/>
        <v>3483</v>
      </c>
      <c r="B3487" s="144" t="s">
        <v>202</v>
      </c>
      <c r="C3487" s="145" t="s">
        <v>6922</v>
      </c>
      <c r="D3487" s="142" t="s">
        <v>6923</v>
      </c>
      <c r="E3487" s="142" t="s">
        <v>211</v>
      </c>
      <c r="F3487" s="142"/>
      <c r="G3487" s="142">
        <v>1</v>
      </c>
      <c r="H3487" s="147">
        <v>42</v>
      </c>
      <c r="I3487" s="191">
        <v>0.25</v>
      </c>
      <c r="J3487" s="187">
        <f t="shared" si="108"/>
        <v>31.5</v>
      </c>
    </row>
    <row r="3488" spans="1:10" ht="15.75">
      <c r="A3488" s="53">
        <f t="shared" si="109"/>
        <v>3484</v>
      </c>
      <c r="B3488" s="144" t="s">
        <v>202</v>
      </c>
      <c r="C3488" s="145" t="s">
        <v>6924</v>
      </c>
      <c r="D3488" s="142" t="s">
        <v>6925</v>
      </c>
      <c r="E3488" s="142" t="s">
        <v>211</v>
      </c>
      <c r="F3488" s="142"/>
      <c r="G3488" s="142">
        <v>1</v>
      </c>
      <c r="H3488" s="147">
        <v>37.5</v>
      </c>
      <c r="I3488" s="191">
        <v>0.25</v>
      </c>
      <c r="J3488" s="187">
        <f t="shared" si="108"/>
        <v>28.125</v>
      </c>
    </row>
    <row r="3489" spans="1:10" ht="15.75">
      <c r="A3489" s="53">
        <f t="shared" si="109"/>
        <v>3485</v>
      </c>
      <c r="B3489" s="144" t="s">
        <v>202</v>
      </c>
      <c r="C3489" s="145" t="s">
        <v>6926</v>
      </c>
      <c r="D3489" s="142" t="s">
        <v>6927</v>
      </c>
      <c r="E3489" s="142" t="s">
        <v>211</v>
      </c>
      <c r="F3489" s="142"/>
      <c r="G3489" s="142">
        <v>1</v>
      </c>
      <c r="H3489" s="148">
        <v>29.5</v>
      </c>
      <c r="I3489" s="191">
        <v>0.25</v>
      </c>
      <c r="J3489" s="187">
        <f t="shared" si="108"/>
        <v>22.125</v>
      </c>
    </row>
    <row r="3490" spans="1:10" ht="15.75">
      <c r="A3490" s="53">
        <f t="shared" si="109"/>
        <v>3486</v>
      </c>
      <c r="B3490" s="144" t="s">
        <v>202</v>
      </c>
      <c r="C3490" s="145" t="s">
        <v>6928</v>
      </c>
      <c r="D3490" s="142" t="s">
        <v>6929</v>
      </c>
      <c r="E3490" s="142" t="s">
        <v>211</v>
      </c>
      <c r="F3490" s="142"/>
      <c r="G3490" s="142">
        <v>1</v>
      </c>
      <c r="H3490" s="148">
        <v>12.5</v>
      </c>
      <c r="I3490" s="191">
        <v>0.25</v>
      </c>
      <c r="J3490" s="187">
        <f t="shared" si="108"/>
        <v>9.375</v>
      </c>
    </row>
    <row r="3491" spans="1:10" ht="15.75">
      <c r="A3491" s="53">
        <f t="shared" si="109"/>
        <v>3487</v>
      </c>
      <c r="B3491" s="144" t="s">
        <v>202</v>
      </c>
      <c r="C3491" s="145" t="s">
        <v>6930</v>
      </c>
      <c r="D3491" s="142" t="s">
        <v>6931</v>
      </c>
      <c r="E3491" s="142" t="s">
        <v>211</v>
      </c>
      <c r="F3491" s="142"/>
      <c r="G3491" s="142">
        <v>1</v>
      </c>
      <c r="H3491" s="147">
        <v>475</v>
      </c>
      <c r="I3491" s="191">
        <v>0.25</v>
      </c>
      <c r="J3491" s="187">
        <f t="shared" si="108"/>
        <v>356.25</v>
      </c>
    </row>
    <row r="3492" spans="1:10" ht="15.75">
      <c r="A3492" s="53">
        <f t="shared" si="109"/>
        <v>3488</v>
      </c>
      <c r="B3492" s="144" t="s">
        <v>202</v>
      </c>
      <c r="C3492" s="122" t="s">
        <v>6932</v>
      </c>
      <c r="D3492" s="142" t="s">
        <v>6933</v>
      </c>
      <c r="E3492" s="142" t="s">
        <v>211</v>
      </c>
      <c r="F3492" s="142"/>
      <c r="G3492" s="142">
        <v>1</v>
      </c>
      <c r="H3492" s="147">
        <v>525</v>
      </c>
      <c r="I3492" s="191">
        <v>0.25</v>
      </c>
      <c r="J3492" s="187">
        <f t="shared" si="108"/>
        <v>393.75</v>
      </c>
    </row>
    <row r="3493" spans="1:10" ht="15.75">
      <c r="A3493" s="53">
        <f t="shared" si="109"/>
        <v>3489</v>
      </c>
      <c r="B3493" s="144" t="s">
        <v>202</v>
      </c>
      <c r="C3493" s="145" t="s">
        <v>6934</v>
      </c>
      <c r="D3493" s="142" t="s">
        <v>6935</v>
      </c>
      <c r="E3493" s="142" t="s">
        <v>211</v>
      </c>
      <c r="F3493" s="142"/>
      <c r="G3493" s="142">
        <v>1</v>
      </c>
      <c r="H3493" s="147">
        <v>735</v>
      </c>
      <c r="I3493" s="191">
        <v>0.25</v>
      </c>
      <c r="J3493" s="187">
        <f t="shared" si="108"/>
        <v>551.25</v>
      </c>
    </row>
    <row r="3494" spans="1:10" ht="15.75">
      <c r="A3494" s="53">
        <f t="shared" si="109"/>
        <v>3490</v>
      </c>
      <c r="B3494" s="144" t="s">
        <v>202</v>
      </c>
      <c r="C3494" s="145" t="s">
        <v>6936</v>
      </c>
      <c r="D3494" s="142" t="s">
        <v>6937</v>
      </c>
      <c r="E3494" s="142" t="s">
        <v>211</v>
      </c>
      <c r="F3494" s="142"/>
      <c r="G3494" s="142">
        <v>1</v>
      </c>
      <c r="H3494" s="147">
        <v>475</v>
      </c>
      <c r="I3494" s="191">
        <v>0.25</v>
      </c>
      <c r="J3494" s="187">
        <f t="shared" si="108"/>
        <v>356.25</v>
      </c>
    </row>
    <row r="3495" spans="1:10" ht="15.75">
      <c r="A3495" s="53">
        <f t="shared" si="109"/>
        <v>3491</v>
      </c>
      <c r="B3495" s="144" t="s">
        <v>202</v>
      </c>
      <c r="C3495" s="145" t="s">
        <v>6938</v>
      </c>
      <c r="D3495" s="142" t="s">
        <v>6939</v>
      </c>
      <c r="E3495" s="142" t="s">
        <v>211</v>
      </c>
      <c r="F3495" s="142"/>
      <c r="G3495" s="142">
        <v>1</v>
      </c>
      <c r="H3495" s="147">
        <v>1050</v>
      </c>
      <c r="I3495" s="191">
        <v>0.25</v>
      </c>
      <c r="J3495" s="187">
        <f t="shared" si="108"/>
        <v>787.5</v>
      </c>
    </row>
    <row r="3496" spans="1:10" ht="15.75">
      <c r="A3496" s="53">
        <f t="shared" si="109"/>
        <v>3492</v>
      </c>
      <c r="B3496" s="144" t="s">
        <v>202</v>
      </c>
      <c r="C3496" s="145" t="s">
        <v>6940</v>
      </c>
      <c r="D3496" s="142" t="s">
        <v>6941</v>
      </c>
      <c r="E3496" s="142" t="s">
        <v>211</v>
      </c>
      <c r="F3496" s="142"/>
      <c r="G3496" s="142">
        <v>1</v>
      </c>
      <c r="H3496" s="147">
        <v>1105</v>
      </c>
      <c r="I3496" s="191">
        <v>0.25</v>
      </c>
      <c r="J3496" s="187">
        <f t="shared" si="108"/>
        <v>828.75</v>
      </c>
    </row>
    <row r="3497" spans="1:10" ht="15.75">
      <c r="A3497" s="53">
        <f t="shared" si="109"/>
        <v>3493</v>
      </c>
      <c r="B3497" s="144" t="s">
        <v>202</v>
      </c>
      <c r="C3497" s="145" t="s">
        <v>6942</v>
      </c>
      <c r="D3497" s="142" t="s">
        <v>6943</v>
      </c>
      <c r="E3497" s="142" t="s">
        <v>211</v>
      </c>
      <c r="F3497" s="142"/>
      <c r="G3497" s="142">
        <v>1</v>
      </c>
      <c r="H3497" s="147">
        <v>265</v>
      </c>
      <c r="I3497" s="191">
        <v>0.25</v>
      </c>
      <c r="J3497" s="187">
        <f t="shared" si="108"/>
        <v>198.75</v>
      </c>
    </row>
    <row r="3498" spans="1:10" ht="15.75">
      <c r="A3498" s="53">
        <f t="shared" si="109"/>
        <v>3494</v>
      </c>
      <c r="B3498" s="144" t="s">
        <v>202</v>
      </c>
      <c r="C3498" s="145" t="s">
        <v>6944</v>
      </c>
      <c r="D3498" s="142" t="s">
        <v>6945</v>
      </c>
      <c r="E3498" s="142" t="s">
        <v>211</v>
      </c>
      <c r="F3498" s="142"/>
      <c r="G3498" s="142">
        <v>1</v>
      </c>
      <c r="H3498" s="147">
        <v>935</v>
      </c>
      <c r="I3498" s="191">
        <v>0.25</v>
      </c>
      <c r="J3498" s="187">
        <f t="shared" si="108"/>
        <v>701.25</v>
      </c>
    </row>
    <row r="3499" spans="1:10" ht="15.75">
      <c r="A3499" s="53">
        <f t="shared" si="109"/>
        <v>3495</v>
      </c>
      <c r="B3499" s="144" t="s">
        <v>202</v>
      </c>
      <c r="C3499" s="145" t="s">
        <v>6946</v>
      </c>
      <c r="D3499" s="142" t="s">
        <v>6947</v>
      </c>
      <c r="E3499" s="142" t="s">
        <v>211</v>
      </c>
      <c r="F3499" s="142"/>
      <c r="G3499" s="142">
        <v>1</v>
      </c>
      <c r="H3499" s="147">
        <v>225</v>
      </c>
      <c r="I3499" s="191">
        <v>0.25</v>
      </c>
      <c r="J3499" s="187">
        <f t="shared" si="108"/>
        <v>168.75</v>
      </c>
    </row>
    <row r="3500" spans="1:10" ht="15.75">
      <c r="A3500" s="53">
        <f t="shared" si="109"/>
        <v>3496</v>
      </c>
      <c r="B3500" s="144" t="s">
        <v>202</v>
      </c>
      <c r="C3500" s="145" t="s">
        <v>6948</v>
      </c>
      <c r="D3500" s="142" t="s">
        <v>6949</v>
      </c>
      <c r="E3500" s="142" t="s">
        <v>211</v>
      </c>
      <c r="F3500" s="142"/>
      <c r="G3500" s="142">
        <v>1</v>
      </c>
      <c r="H3500" s="147">
        <v>50</v>
      </c>
      <c r="I3500" s="191">
        <v>0.25</v>
      </c>
      <c r="J3500" s="187">
        <f t="shared" si="108"/>
        <v>37.5</v>
      </c>
    </row>
    <row r="3501" spans="1:10" ht="15.75">
      <c r="A3501" s="53">
        <f t="shared" si="109"/>
        <v>3497</v>
      </c>
      <c r="B3501" s="144" t="s">
        <v>202</v>
      </c>
      <c r="C3501" s="145" t="s">
        <v>6950</v>
      </c>
      <c r="D3501" s="142" t="s">
        <v>6951</v>
      </c>
      <c r="E3501" s="142" t="s">
        <v>211</v>
      </c>
      <c r="F3501" s="142"/>
      <c r="G3501" s="142">
        <v>1</v>
      </c>
      <c r="H3501" s="147">
        <v>170</v>
      </c>
      <c r="I3501" s="191">
        <v>0.25</v>
      </c>
      <c r="J3501" s="187">
        <f t="shared" si="108"/>
        <v>127.5</v>
      </c>
    </row>
    <row r="3502" spans="1:10" ht="15.75">
      <c r="A3502" s="53">
        <f t="shared" si="109"/>
        <v>3498</v>
      </c>
      <c r="B3502" s="144" t="s">
        <v>202</v>
      </c>
      <c r="C3502" s="122" t="s">
        <v>6952</v>
      </c>
      <c r="D3502" s="121" t="s">
        <v>6953</v>
      </c>
      <c r="E3502" s="142" t="s">
        <v>211</v>
      </c>
      <c r="F3502" s="121"/>
      <c r="G3502" s="142">
        <v>1</v>
      </c>
      <c r="H3502" s="147">
        <v>50</v>
      </c>
      <c r="I3502" s="191">
        <v>0.25</v>
      </c>
      <c r="J3502" s="187">
        <f t="shared" si="108"/>
        <v>37.5</v>
      </c>
    </row>
    <row r="3503" spans="1:10" ht="15.75">
      <c r="A3503" s="53">
        <f t="shared" si="109"/>
        <v>3499</v>
      </c>
      <c r="B3503" s="144" t="s">
        <v>202</v>
      </c>
      <c r="C3503" s="145" t="s">
        <v>6954</v>
      </c>
      <c r="D3503" s="142" t="s">
        <v>6955</v>
      </c>
      <c r="E3503" s="142" t="s">
        <v>211</v>
      </c>
      <c r="F3503" s="142"/>
      <c r="G3503" s="142">
        <v>1</v>
      </c>
      <c r="H3503" s="147">
        <v>210</v>
      </c>
      <c r="I3503" s="191">
        <v>0.25</v>
      </c>
      <c r="J3503" s="187">
        <f t="shared" si="108"/>
        <v>157.5</v>
      </c>
    </row>
    <row r="3504" spans="1:10" ht="15.75">
      <c r="A3504" s="53">
        <f t="shared" si="109"/>
        <v>3500</v>
      </c>
      <c r="B3504" s="144" t="s">
        <v>202</v>
      </c>
      <c r="C3504" s="145" t="s">
        <v>6956</v>
      </c>
      <c r="D3504" s="142" t="s">
        <v>6957</v>
      </c>
      <c r="E3504" s="142" t="s">
        <v>211</v>
      </c>
      <c r="F3504" s="142"/>
      <c r="G3504" s="142">
        <v>1</v>
      </c>
      <c r="H3504" s="147">
        <v>1595</v>
      </c>
      <c r="I3504" s="191">
        <v>0.25</v>
      </c>
      <c r="J3504" s="187">
        <f t="shared" si="108"/>
        <v>1196.25</v>
      </c>
    </row>
    <row r="3505" spans="1:10" ht="15.75">
      <c r="A3505" s="53">
        <f t="shared" si="109"/>
        <v>3501</v>
      </c>
      <c r="B3505" s="144" t="s">
        <v>202</v>
      </c>
      <c r="C3505" s="145" t="s">
        <v>6958</v>
      </c>
      <c r="D3505" s="142" t="s">
        <v>6959</v>
      </c>
      <c r="E3505" s="142" t="s">
        <v>211</v>
      </c>
      <c r="F3505" s="142"/>
      <c r="G3505" s="142">
        <v>1</v>
      </c>
      <c r="H3505" s="147">
        <v>2616</v>
      </c>
      <c r="I3505" s="191">
        <v>0.25</v>
      </c>
      <c r="J3505" s="187">
        <f t="shared" si="108"/>
        <v>1962</v>
      </c>
    </row>
    <row r="3506" spans="1:10" ht="15.75">
      <c r="A3506" s="53">
        <f t="shared" si="109"/>
        <v>3502</v>
      </c>
      <c r="B3506" s="144" t="s">
        <v>202</v>
      </c>
      <c r="C3506" s="145" t="s">
        <v>6960</v>
      </c>
      <c r="D3506" s="142" t="s">
        <v>6961</v>
      </c>
      <c r="E3506" s="142" t="s">
        <v>211</v>
      </c>
      <c r="F3506" s="142"/>
      <c r="G3506" s="142">
        <v>1</v>
      </c>
      <c r="H3506" s="147">
        <v>220</v>
      </c>
      <c r="I3506" s="191">
        <v>0.25</v>
      </c>
      <c r="J3506" s="187">
        <f t="shared" si="108"/>
        <v>165</v>
      </c>
    </row>
    <row r="3507" spans="1:10" ht="15.75">
      <c r="A3507" s="53">
        <f t="shared" si="109"/>
        <v>3503</v>
      </c>
      <c r="B3507" s="144" t="s">
        <v>202</v>
      </c>
      <c r="C3507" s="145" t="s">
        <v>6962</v>
      </c>
      <c r="D3507" s="142" t="s">
        <v>6963</v>
      </c>
      <c r="E3507" s="142" t="s">
        <v>211</v>
      </c>
      <c r="F3507" s="142"/>
      <c r="G3507" s="142">
        <v>1</v>
      </c>
      <c r="H3507" s="147">
        <v>220</v>
      </c>
      <c r="I3507" s="191">
        <v>0.25</v>
      </c>
      <c r="J3507" s="187">
        <f t="shared" si="108"/>
        <v>165</v>
      </c>
    </row>
    <row r="3508" spans="1:10" ht="15.75">
      <c r="A3508" s="53">
        <f t="shared" si="109"/>
        <v>3504</v>
      </c>
      <c r="B3508" s="144" t="s">
        <v>202</v>
      </c>
      <c r="C3508" s="145" t="s">
        <v>6964</v>
      </c>
      <c r="D3508" s="142" t="s">
        <v>6965</v>
      </c>
      <c r="E3508" s="142" t="s">
        <v>211</v>
      </c>
      <c r="F3508" s="142"/>
      <c r="G3508" s="142">
        <v>1</v>
      </c>
      <c r="H3508" s="147">
        <v>138</v>
      </c>
      <c r="I3508" s="191">
        <v>0.25</v>
      </c>
      <c r="J3508" s="187">
        <f t="shared" si="108"/>
        <v>103.5</v>
      </c>
    </row>
    <row r="3509" spans="1:10" ht="15.75">
      <c r="A3509" s="53">
        <f t="shared" si="109"/>
        <v>3505</v>
      </c>
      <c r="B3509" s="144" t="s">
        <v>202</v>
      </c>
      <c r="C3509" s="145" t="s">
        <v>6966</v>
      </c>
      <c r="D3509" s="142" t="s">
        <v>6967</v>
      </c>
      <c r="E3509" s="142" t="s">
        <v>211</v>
      </c>
      <c r="F3509" s="142"/>
      <c r="G3509" s="142">
        <v>1</v>
      </c>
      <c r="H3509" s="147">
        <v>165</v>
      </c>
      <c r="I3509" s="191">
        <v>0.25</v>
      </c>
      <c r="J3509" s="187">
        <f t="shared" si="108"/>
        <v>123.75</v>
      </c>
    </row>
    <row r="3510" spans="1:10" ht="15.75">
      <c r="A3510" s="53">
        <f t="shared" si="109"/>
        <v>3506</v>
      </c>
      <c r="B3510" s="144" t="s">
        <v>202</v>
      </c>
      <c r="C3510" s="145" t="s">
        <v>6968</v>
      </c>
      <c r="D3510" s="121" t="s">
        <v>6969</v>
      </c>
      <c r="E3510" s="142" t="s">
        <v>211</v>
      </c>
      <c r="F3510" s="121"/>
      <c r="G3510" s="142">
        <v>1</v>
      </c>
      <c r="H3510" s="147">
        <v>9</v>
      </c>
      <c r="I3510" s="191">
        <v>0.25</v>
      </c>
      <c r="J3510" s="187">
        <f t="shared" si="108"/>
        <v>6.75</v>
      </c>
    </row>
    <row r="3511" spans="1:10" ht="15.75">
      <c r="A3511" s="53">
        <f t="shared" si="109"/>
        <v>3507</v>
      </c>
      <c r="B3511" s="144" t="s">
        <v>202</v>
      </c>
      <c r="C3511" s="145" t="s">
        <v>6970</v>
      </c>
      <c r="D3511" s="121" t="s">
        <v>6971</v>
      </c>
      <c r="E3511" s="142" t="s">
        <v>211</v>
      </c>
      <c r="F3511" s="121"/>
      <c r="G3511" s="142">
        <v>1</v>
      </c>
      <c r="H3511" s="147">
        <v>9</v>
      </c>
      <c r="I3511" s="191">
        <v>0.25</v>
      </c>
      <c r="J3511" s="187">
        <f t="shared" ref="J3511:J3574" si="110">H3511*(1-I3511)</f>
        <v>6.75</v>
      </c>
    </row>
    <row r="3512" spans="1:10" ht="15.75">
      <c r="A3512" s="53">
        <f t="shared" si="109"/>
        <v>3508</v>
      </c>
      <c r="B3512" s="144" t="s">
        <v>202</v>
      </c>
      <c r="C3512" s="122" t="s">
        <v>6972</v>
      </c>
      <c r="D3512" s="142" t="s">
        <v>6973</v>
      </c>
      <c r="E3512" s="142" t="s">
        <v>211</v>
      </c>
      <c r="F3512" s="142"/>
      <c r="G3512" s="142">
        <v>1</v>
      </c>
      <c r="H3512" s="147">
        <v>3</v>
      </c>
      <c r="I3512" s="191">
        <v>0.25</v>
      </c>
      <c r="J3512" s="187">
        <f t="shared" si="110"/>
        <v>2.25</v>
      </c>
    </row>
    <row r="3513" spans="1:10" ht="15.75">
      <c r="A3513" s="53">
        <f t="shared" si="109"/>
        <v>3509</v>
      </c>
      <c r="B3513" s="144" t="s">
        <v>202</v>
      </c>
      <c r="C3513" s="145" t="s">
        <v>6974</v>
      </c>
      <c r="D3513" s="142" t="s">
        <v>6975</v>
      </c>
      <c r="E3513" s="142" t="s">
        <v>211</v>
      </c>
      <c r="F3513" s="142"/>
      <c r="G3513" s="142">
        <v>1</v>
      </c>
      <c r="H3513" s="147">
        <v>3</v>
      </c>
      <c r="I3513" s="191">
        <v>0.25</v>
      </c>
      <c r="J3513" s="187">
        <f t="shared" si="110"/>
        <v>2.25</v>
      </c>
    </row>
    <row r="3514" spans="1:10" ht="15.75">
      <c r="A3514" s="53">
        <f t="shared" si="109"/>
        <v>3510</v>
      </c>
      <c r="B3514" s="144" t="s">
        <v>202</v>
      </c>
      <c r="C3514" s="145" t="s">
        <v>6976</v>
      </c>
      <c r="D3514" s="142" t="s">
        <v>6977</v>
      </c>
      <c r="E3514" s="142" t="s">
        <v>211</v>
      </c>
      <c r="F3514" s="142"/>
      <c r="G3514" s="142">
        <v>1</v>
      </c>
      <c r="H3514" s="147">
        <v>17</v>
      </c>
      <c r="I3514" s="191">
        <v>0.25</v>
      </c>
      <c r="J3514" s="187">
        <f t="shared" si="110"/>
        <v>12.75</v>
      </c>
    </row>
    <row r="3515" spans="1:10" ht="15.75">
      <c r="A3515" s="53">
        <f t="shared" si="109"/>
        <v>3511</v>
      </c>
      <c r="B3515" s="144" t="s">
        <v>202</v>
      </c>
      <c r="C3515" s="145" t="s">
        <v>6978</v>
      </c>
      <c r="D3515" s="121" t="s">
        <v>6979</v>
      </c>
      <c r="E3515" s="142" t="s">
        <v>211</v>
      </c>
      <c r="F3515" s="121"/>
      <c r="G3515" s="142">
        <v>1</v>
      </c>
      <c r="H3515" s="147">
        <v>1.1000000000000001</v>
      </c>
      <c r="I3515" s="191">
        <v>0.25</v>
      </c>
      <c r="J3515" s="187">
        <f t="shared" si="110"/>
        <v>0.82500000000000007</v>
      </c>
    </row>
    <row r="3516" spans="1:10" ht="15.75">
      <c r="A3516" s="53">
        <f t="shared" si="109"/>
        <v>3512</v>
      </c>
      <c r="B3516" s="144" t="s">
        <v>202</v>
      </c>
      <c r="C3516" s="145" t="s">
        <v>6980</v>
      </c>
      <c r="D3516" s="142" t="s">
        <v>6981</v>
      </c>
      <c r="E3516" s="142" t="s">
        <v>211</v>
      </c>
      <c r="F3516" s="142"/>
      <c r="G3516" s="142">
        <v>1</v>
      </c>
      <c r="H3516" s="147">
        <v>7</v>
      </c>
      <c r="I3516" s="191">
        <v>0.25</v>
      </c>
      <c r="J3516" s="187">
        <f t="shared" si="110"/>
        <v>5.25</v>
      </c>
    </row>
    <row r="3517" spans="1:10" ht="15.75">
      <c r="A3517" s="53">
        <f t="shared" si="109"/>
        <v>3513</v>
      </c>
      <c r="B3517" s="144" t="s">
        <v>202</v>
      </c>
      <c r="C3517" s="145" t="s">
        <v>6982</v>
      </c>
      <c r="D3517" s="142" t="s">
        <v>6983</v>
      </c>
      <c r="E3517" s="142" t="s">
        <v>211</v>
      </c>
      <c r="F3517" s="142"/>
      <c r="G3517" s="142">
        <v>1</v>
      </c>
      <c r="H3517" s="147">
        <v>1.1000000000000001</v>
      </c>
      <c r="I3517" s="191">
        <v>0.25</v>
      </c>
      <c r="J3517" s="187">
        <f t="shared" si="110"/>
        <v>0.82500000000000007</v>
      </c>
    </row>
    <row r="3518" spans="1:10" ht="15.75">
      <c r="A3518" s="53">
        <f t="shared" si="109"/>
        <v>3514</v>
      </c>
      <c r="B3518" s="144" t="s">
        <v>202</v>
      </c>
      <c r="C3518" s="145" t="s">
        <v>6984</v>
      </c>
      <c r="D3518" s="142" t="s">
        <v>6985</v>
      </c>
      <c r="E3518" s="142" t="s">
        <v>211</v>
      </c>
      <c r="F3518" s="142"/>
      <c r="G3518" s="142">
        <v>1</v>
      </c>
      <c r="H3518" s="147">
        <v>2.2000000000000002</v>
      </c>
      <c r="I3518" s="191">
        <v>0.25</v>
      </c>
      <c r="J3518" s="187">
        <f t="shared" si="110"/>
        <v>1.6500000000000001</v>
      </c>
    </row>
    <row r="3519" spans="1:10" ht="15.75">
      <c r="A3519" s="53">
        <f t="shared" si="109"/>
        <v>3515</v>
      </c>
      <c r="B3519" s="144" t="s">
        <v>202</v>
      </c>
      <c r="C3519" s="145" t="s">
        <v>6986</v>
      </c>
      <c r="D3519" s="142" t="s">
        <v>6987</v>
      </c>
      <c r="E3519" s="142" t="s">
        <v>211</v>
      </c>
      <c r="F3519" s="142"/>
      <c r="G3519" s="142">
        <v>1</v>
      </c>
      <c r="H3519" s="147">
        <v>4</v>
      </c>
      <c r="I3519" s="191">
        <v>0.25</v>
      </c>
      <c r="J3519" s="187">
        <f t="shared" si="110"/>
        <v>3</v>
      </c>
    </row>
    <row r="3520" spans="1:10" ht="15.75">
      <c r="A3520" s="53">
        <f t="shared" si="109"/>
        <v>3516</v>
      </c>
      <c r="B3520" s="144" t="s">
        <v>202</v>
      </c>
      <c r="C3520" s="145" t="s">
        <v>6988</v>
      </c>
      <c r="D3520" s="142" t="s">
        <v>6989</v>
      </c>
      <c r="E3520" s="142" t="s">
        <v>211</v>
      </c>
      <c r="F3520" s="142"/>
      <c r="G3520" s="142">
        <v>1</v>
      </c>
      <c r="H3520" s="147">
        <v>13.5</v>
      </c>
      <c r="I3520" s="191">
        <v>0.25</v>
      </c>
      <c r="J3520" s="187">
        <f t="shared" si="110"/>
        <v>10.125</v>
      </c>
    </row>
    <row r="3521" spans="1:10" ht="15.75">
      <c r="A3521" s="53">
        <f t="shared" si="109"/>
        <v>3517</v>
      </c>
      <c r="B3521" s="144" t="s">
        <v>202</v>
      </c>
      <c r="C3521" s="145" t="s">
        <v>6990</v>
      </c>
      <c r="D3521" s="142" t="s">
        <v>6991</v>
      </c>
      <c r="E3521" s="142" t="s">
        <v>211</v>
      </c>
      <c r="F3521" s="142"/>
      <c r="G3521" s="142">
        <v>1</v>
      </c>
      <c r="H3521" s="147">
        <v>8</v>
      </c>
      <c r="I3521" s="191">
        <v>0.25</v>
      </c>
      <c r="J3521" s="187">
        <f t="shared" si="110"/>
        <v>6</v>
      </c>
    </row>
    <row r="3522" spans="1:10" ht="15.75">
      <c r="A3522" s="53">
        <f t="shared" si="109"/>
        <v>3518</v>
      </c>
      <c r="B3522" s="144" t="s">
        <v>202</v>
      </c>
      <c r="C3522" s="145" t="s">
        <v>6992</v>
      </c>
      <c r="D3522" s="142" t="s">
        <v>6993</v>
      </c>
      <c r="E3522" s="142" t="s">
        <v>211</v>
      </c>
      <c r="F3522" s="142"/>
      <c r="G3522" s="142">
        <v>1</v>
      </c>
      <c r="H3522" s="147">
        <v>6</v>
      </c>
      <c r="I3522" s="191">
        <v>0.25</v>
      </c>
      <c r="J3522" s="187">
        <f t="shared" si="110"/>
        <v>4.5</v>
      </c>
    </row>
    <row r="3523" spans="1:10" ht="15.75">
      <c r="A3523" s="53">
        <f t="shared" si="109"/>
        <v>3519</v>
      </c>
      <c r="B3523" s="144" t="s">
        <v>202</v>
      </c>
      <c r="C3523" s="145" t="s">
        <v>6994</v>
      </c>
      <c r="D3523" s="142" t="s">
        <v>6995</v>
      </c>
      <c r="E3523" s="142" t="s">
        <v>211</v>
      </c>
      <c r="F3523" s="142"/>
      <c r="G3523" s="142">
        <v>1</v>
      </c>
      <c r="H3523" s="147">
        <v>9.5</v>
      </c>
      <c r="I3523" s="191">
        <v>0.25</v>
      </c>
      <c r="J3523" s="187">
        <f t="shared" si="110"/>
        <v>7.125</v>
      </c>
    </row>
    <row r="3524" spans="1:10" ht="15.75">
      <c r="A3524" s="53">
        <f t="shared" si="109"/>
        <v>3520</v>
      </c>
      <c r="B3524" s="144" t="s">
        <v>202</v>
      </c>
      <c r="C3524" s="145" t="s">
        <v>6996</v>
      </c>
      <c r="D3524" s="142" t="s">
        <v>6997</v>
      </c>
      <c r="E3524" s="142" t="s">
        <v>211</v>
      </c>
      <c r="F3524" s="142"/>
      <c r="G3524" s="142">
        <v>1</v>
      </c>
      <c r="H3524" s="147">
        <v>30</v>
      </c>
      <c r="I3524" s="191">
        <v>0.25</v>
      </c>
      <c r="J3524" s="187">
        <f t="shared" si="110"/>
        <v>22.5</v>
      </c>
    </row>
    <row r="3525" spans="1:10" ht="15.75">
      <c r="A3525" s="53">
        <f t="shared" si="109"/>
        <v>3521</v>
      </c>
      <c r="B3525" s="144" t="s">
        <v>202</v>
      </c>
      <c r="C3525" s="145" t="s">
        <v>6998</v>
      </c>
      <c r="D3525" s="142" t="s">
        <v>6999</v>
      </c>
      <c r="E3525" s="142" t="s">
        <v>211</v>
      </c>
      <c r="F3525" s="142"/>
      <c r="G3525" s="142">
        <v>1</v>
      </c>
      <c r="H3525" s="147">
        <v>2.2000000000000002</v>
      </c>
      <c r="I3525" s="191">
        <v>0.25</v>
      </c>
      <c r="J3525" s="187">
        <f t="shared" si="110"/>
        <v>1.6500000000000001</v>
      </c>
    </row>
    <row r="3526" spans="1:10" ht="15.75">
      <c r="A3526" s="53">
        <f t="shared" si="109"/>
        <v>3522</v>
      </c>
      <c r="B3526" s="144" t="s">
        <v>202</v>
      </c>
      <c r="C3526" s="145" t="s">
        <v>7000</v>
      </c>
      <c r="D3526" s="142" t="s">
        <v>7001</v>
      </c>
      <c r="E3526" s="142" t="s">
        <v>211</v>
      </c>
      <c r="F3526" s="142"/>
      <c r="G3526" s="142">
        <v>1</v>
      </c>
      <c r="H3526" s="147">
        <v>0.6</v>
      </c>
      <c r="I3526" s="191">
        <v>0.25</v>
      </c>
      <c r="J3526" s="187">
        <f t="shared" si="110"/>
        <v>0.44999999999999996</v>
      </c>
    </row>
    <row r="3527" spans="1:10" ht="15.75">
      <c r="A3527" s="53">
        <f t="shared" ref="A3527:A3590" si="111">A3526+1</f>
        <v>3523</v>
      </c>
      <c r="B3527" s="144" t="s">
        <v>202</v>
      </c>
      <c r="C3527" s="122" t="s">
        <v>7002</v>
      </c>
      <c r="D3527" s="121" t="s">
        <v>7003</v>
      </c>
      <c r="E3527" s="142" t="s">
        <v>211</v>
      </c>
      <c r="F3527" s="121"/>
      <c r="G3527" s="142">
        <v>1</v>
      </c>
      <c r="H3527" s="147">
        <v>94</v>
      </c>
      <c r="I3527" s="191">
        <v>0.25</v>
      </c>
      <c r="J3527" s="187">
        <f t="shared" si="110"/>
        <v>70.5</v>
      </c>
    </row>
    <row r="3528" spans="1:10" ht="15.75">
      <c r="A3528" s="53">
        <f t="shared" si="111"/>
        <v>3524</v>
      </c>
      <c r="B3528" s="144" t="s">
        <v>202</v>
      </c>
      <c r="C3528" s="122" t="s">
        <v>7004</v>
      </c>
      <c r="D3528" s="121" t="s">
        <v>7005</v>
      </c>
      <c r="E3528" s="142" t="s">
        <v>211</v>
      </c>
      <c r="F3528" s="121"/>
      <c r="G3528" s="142">
        <v>1</v>
      </c>
      <c r="H3528" s="147">
        <v>5</v>
      </c>
      <c r="I3528" s="191">
        <v>0.25</v>
      </c>
      <c r="J3528" s="187">
        <f t="shared" si="110"/>
        <v>3.75</v>
      </c>
    </row>
    <row r="3529" spans="1:10" ht="15.75">
      <c r="A3529" s="53">
        <f t="shared" si="111"/>
        <v>3525</v>
      </c>
      <c r="B3529" s="144" t="s">
        <v>202</v>
      </c>
      <c r="C3529" s="145" t="s">
        <v>7006</v>
      </c>
      <c r="D3529" s="142" t="s">
        <v>7007</v>
      </c>
      <c r="E3529" s="142" t="s">
        <v>211</v>
      </c>
      <c r="F3529" s="142"/>
      <c r="G3529" s="142">
        <v>1</v>
      </c>
      <c r="H3529" s="147">
        <v>33</v>
      </c>
      <c r="I3529" s="191">
        <v>0.25</v>
      </c>
      <c r="J3529" s="187">
        <f t="shared" si="110"/>
        <v>24.75</v>
      </c>
    </row>
    <row r="3530" spans="1:10" ht="15.75">
      <c r="A3530" s="53">
        <f t="shared" si="111"/>
        <v>3526</v>
      </c>
      <c r="B3530" s="144" t="s">
        <v>202</v>
      </c>
      <c r="C3530" s="145" t="s">
        <v>7008</v>
      </c>
      <c r="D3530" s="142" t="s">
        <v>7009</v>
      </c>
      <c r="E3530" s="142" t="s">
        <v>211</v>
      </c>
      <c r="F3530" s="142"/>
      <c r="G3530" s="142">
        <v>1</v>
      </c>
      <c r="H3530" s="147">
        <v>11</v>
      </c>
      <c r="I3530" s="191">
        <v>0.25</v>
      </c>
      <c r="J3530" s="187">
        <f t="shared" si="110"/>
        <v>8.25</v>
      </c>
    </row>
    <row r="3531" spans="1:10" ht="15.75">
      <c r="A3531" s="53">
        <f t="shared" si="111"/>
        <v>3527</v>
      </c>
      <c r="B3531" s="144" t="s">
        <v>202</v>
      </c>
      <c r="C3531" s="145" t="s">
        <v>7010</v>
      </c>
      <c r="D3531" s="142" t="s">
        <v>7011</v>
      </c>
      <c r="E3531" s="142" t="s">
        <v>211</v>
      </c>
      <c r="F3531" s="142"/>
      <c r="G3531" s="142">
        <v>1</v>
      </c>
      <c r="H3531" s="147">
        <v>84</v>
      </c>
      <c r="I3531" s="191">
        <v>0.25</v>
      </c>
      <c r="J3531" s="187">
        <f t="shared" si="110"/>
        <v>63</v>
      </c>
    </row>
    <row r="3532" spans="1:10" ht="15.75">
      <c r="A3532" s="53">
        <f t="shared" si="111"/>
        <v>3528</v>
      </c>
      <c r="B3532" s="144" t="s">
        <v>202</v>
      </c>
      <c r="C3532" s="145" t="s">
        <v>7012</v>
      </c>
      <c r="D3532" s="142" t="s">
        <v>7013</v>
      </c>
      <c r="E3532" s="142" t="s">
        <v>211</v>
      </c>
      <c r="F3532" s="142"/>
      <c r="G3532" s="142">
        <v>1</v>
      </c>
      <c r="H3532" s="147">
        <v>100.5</v>
      </c>
      <c r="I3532" s="191">
        <v>0.25</v>
      </c>
      <c r="J3532" s="187">
        <f t="shared" si="110"/>
        <v>75.375</v>
      </c>
    </row>
    <row r="3533" spans="1:10" ht="15.75">
      <c r="A3533" s="53">
        <f t="shared" si="111"/>
        <v>3529</v>
      </c>
      <c r="B3533" s="144" t="s">
        <v>202</v>
      </c>
      <c r="C3533" s="145" t="s">
        <v>7014</v>
      </c>
      <c r="D3533" s="142" t="s">
        <v>7015</v>
      </c>
      <c r="E3533" s="142" t="s">
        <v>211</v>
      </c>
      <c r="F3533" s="142"/>
      <c r="G3533" s="142">
        <v>1</v>
      </c>
      <c r="H3533" s="147">
        <v>107.5</v>
      </c>
      <c r="I3533" s="191">
        <v>0.25</v>
      </c>
      <c r="J3533" s="187">
        <f t="shared" si="110"/>
        <v>80.625</v>
      </c>
    </row>
    <row r="3534" spans="1:10" ht="15.75">
      <c r="A3534" s="53">
        <f t="shared" si="111"/>
        <v>3530</v>
      </c>
      <c r="B3534" s="144" t="s">
        <v>202</v>
      </c>
      <c r="C3534" s="145" t="s">
        <v>7016</v>
      </c>
      <c r="D3534" s="142" t="s">
        <v>7017</v>
      </c>
      <c r="E3534" s="142" t="s">
        <v>211</v>
      </c>
      <c r="F3534" s="142"/>
      <c r="G3534" s="142">
        <v>1</v>
      </c>
      <c r="H3534" s="147">
        <v>123.5</v>
      </c>
      <c r="I3534" s="191">
        <v>0.25</v>
      </c>
      <c r="J3534" s="187">
        <f t="shared" si="110"/>
        <v>92.625</v>
      </c>
    </row>
    <row r="3535" spans="1:10" ht="15.75">
      <c r="A3535" s="53">
        <f t="shared" si="111"/>
        <v>3531</v>
      </c>
      <c r="B3535" s="144" t="s">
        <v>202</v>
      </c>
      <c r="C3535" s="145" t="s">
        <v>7018</v>
      </c>
      <c r="D3535" s="142" t="s">
        <v>7019</v>
      </c>
      <c r="E3535" s="142" t="s">
        <v>211</v>
      </c>
      <c r="F3535" s="142"/>
      <c r="G3535" s="142">
        <v>1</v>
      </c>
      <c r="H3535" s="147">
        <v>63</v>
      </c>
      <c r="I3535" s="191">
        <v>0.25</v>
      </c>
      <c r="J3535" s="187">
        <f t="shared" si="110"/>
        <v>47.25</v>
      </c>
    </row>
    <row r="3536" spans="1:10" ht="15.75">
      <c r="A3536" s="53">
        <f t="shared" si="111"/>
        <v>3532</v>
      </c>
      <c r="B3536" s="144" t="s">
        <v>202</v>
      </c>
      <c r="C3536" s="145" t="s">
        <v>7020</v>
      </c>
      <c r="D3536" s="142" t="s">
        <v>7021</v>
      </c>
      <c r="E3536" s="142" t="s">
        <v>211</v>
      </c>
      <c r="F3536" s="142"/>
      <c r="G3536" s="142">
        <v>1</v>
      </c>
      <c r="H3536" s="147">
        <v>77.5</v>
      </c>
      <c r="I3536" s="191">
        <v>0.25</v>
      </c>
      <c r="J3536" s="187">
        <f t="shared" si="110"/>
        <v>58.125</v>
      </c>
    </row>
    <row r="3537" spans="1:10" ht="15.75">
      <c r="A3537" s="53">
        <f t="shared" si="111"/>
        <v>3533</v>
      </c>
      <c r="B3537" s="144" t="s">
        <v>202</v>
      </c>
      <c r="C3537" s="145" t="s">
        <v>7022</v>
      </c>
      <c r="D3537" s="142" t="s">
        <v>7023</v>
      </c>
      <c r="E3537" s="142" t="s">
        <v>211</v>
      </c>
      <c r="F3537" s="142"/>
      <c r="G3537" s="142">
        <v>1</v>
      </c>
      <c r="H3537" s="147">
        <v>90.5</v>
      </c>
      <c r="I3537" s="191">
        <v>0.25</v>
      </c>
      <c r="J3537" s="187">
        <f t="shared" si="110"/>
        <v>67.875</v>
      </c>
    </row>
    <row r="3538" spans="1:10" ht="15.75">
      <c r="A3538" s="53">
        <f t="shared" si="111"/>
        <v>3534</v>
      </c>
      <c r="B3538" s="144" t="s">
        <v>202</v>
      </c>
      <c r="C3538" s="145" t="s">
        <v>7024</v>
      </c>
      <c r="D3538" s="142" t="s">
        <v>7025</v>
      </c>
      <c r="E3538" s="142" t="s">
        <v>211</v>
      </c>
      <c r="F3538" s="142"/>
      <c r="G3538" s="142">
        <v>1</v>
      </c>
      <c r="H3538" s="147">
        <v>11</v>
      </c>
      <c r="I3538" s="191">
        <v>0.25</v>
      </c>
      <c r="J3538" s="187">
        <f t="shared" si="110"/>
        <v>8.25</v>
      </c>
    </row>
    <row r="3539" spans="1:10" ht="15.75">
      <c r="A3539" s="53">
        <f t="shared" si="111"/>
        <v>3535</v>
      </c>
      <c r="B3539" s="144" t="s">
        <v>202</v>
      </c>
      <c r="C3539" s="145" t="s">
        <v>7026</v>
      </c>
      <c r="D3539" s="142" t="s">
        <v>7027</v>
      </c>
      <c r="E3539" s="142" t="s">
        <v>211</v>
      </c>
      <c r="F3539" s="142"/>
      <c r="G3539" s="142">
        <v>1</v>
      </c>
      <c r="H3539" s="147">
        <v>19</v>
      </c>
      <c r="I3539" s="191">
        <v>0.25</v>
      </c>
      <c r="J3539" s="187">
        <f t="shared" si="110"/>
        <v>14.25</v>
      </c>
    </row>
    <row r="3540" spans="1:10" ht="15.75">
      <c r="A3540" s="53">
        <f t="shared" si="111"/>
        <v>3536</v>
      </c>
      <c r="B3540" s="144" t="s">
        <v>202</v>
      </c>
      <c r="C3540" s="145" t="s">
        <v>7028</v>
      </c>
      <c r="D3540" s="142" t="s">
        <v>7029</v>
      </c>
      <c r="E3540" s="142" t="s">
        <v>211</v>
      </c>
      <c r="F3540" s="142"/>
      <c r="G3540" s="142">
        <v>1</v>
      </c>
      <c r="H3540" s="147">
        <v>10</v>
      </c>
      <c r="I3540" s="191">
        <v>0.25</v>
      </c>
      <c r="J3540" s="187">
        <f t="shared" si="110"/>
        <v>7.5</v>
      </c>
    </row>
    <row r="3541" spans="1:10" ht="15.75">
      <c r="A3541" s="53">
        <f t="shared" si="111"/>
        <v>3537</v>
      </c>
      <c r="B3541" s="144" t="s">
        <v>202</v>
      </c>
      <c r="C3541" s="145" t="s">
        <v>7030</v>
      </c>
      <c r="D3541" s="121" t="s">
        <v>7031</v>
      </c>
      <c r="E3541" s="142" t="s">
        <v>211</v>
      </c>
      <c r="F3541" s="121"/>
      <c r="G3541" s="142">
        <v>1</v>
      </c>
      <c r="H3541" s="147">
        <v>16.5</v>
      </c>
      <c r="I3541" s="191">
        <v>0.25</v>
      </c>
      <c r="J3541" s="187">
        <f t="shared" si="110"/>
        <v>12.375</v>
      </c>
    </row>
    <row r="3542" spans="1:10" ht="15.75">
      <c r="A3542" s="53">
        <f t="shared" si="111"/>
        <v>3538</v>
      </c>
      <c r="B3542" s="144" t="s">
        <v>202</v>
      </c>
      <c r="C3542" s="145" t="s">
        <v>7032</v>
      </c>
      <c r="D3542" s="142" t="s">
        <v>7033</v>
      </c>
      <c r="E3542" s="142" t="s">
        <v>211</v>
      </c>
      <c r="F3542" s="142"/>
      <c r="G3542" s="142">
        <v>1</v>
      </c>
      <c r="H3542" s="147">
        <v>62</v>
      </c>
      <c r="I3542" s="191">
        <v>0.25</v>
      </c>
      <c r="J3542" s="187">
        <f t="shared" si="110"/>
        <v>46.5</v>
      </c>
    </row>
    <row r="3543" spans="1:10" ht="15.75">
      <c r="A3543" s="53">
        <f t="shared" si="111"/>
        <v>3539</v>
      </c>
      <c r="B3543" s="144" t="s">
        <v>202</v>
      </c>
      <c r="C3543" s="145" t="s">
        <v>7034</v>
      </c>
      <c r="D3543" s="142" t="s">
        <v>7035</v>
      </c>
      <c r="E3543" s="142" t="s">
        <v>211</v>
      </c>
      <c r="F3543" s="142"/>
      <c r="G3543" s="142">
        <v>1</v>
      </c>
      <c r="H3543" s="147">
        <v>53</v>
      </c>
      <c r="I3543" s="191">
        <v>0.25</v>
      </c>
      <c r="J3543" s="187">
        <f t="shared" si="110"/>
        <v>39.75</v>
      </c>
    </row>
    <row r="3544" spans="1:10" ht="15.75">
      <c r="A3544" s="53">
        <f t="shared" si="111"/>
        <v>3540</v>
      </c>
      <c r="B3544" s="144" t="s">
        <v>202</v>
      </c>
      <c r="C3544" s="145" t="s">
        <v>7036</v>
      </c>
      <c r="D3544" s="142" t="s">
        <v>7037</v>
      </c>
      <c r="E3544" s="142" t="s">
        <v>211</v>
      </c>
      <c r="F3544" s="142"/>
      <c r="G3544" s="142">
        <v>1</v>
      </c>
      <c r="H3544" s="147">
        <v>284.5</v>
      </c>
      <c r="I3544" s="191">
        <v>0.25</v>
      </c>
      <c r="J3544" s="187">
        <f t="shared" si="110"/>
        <v>213.375</v>
      </c>
    </row>
    <row r="3545" spans="1:10" ht="15.75">
      <c r="A3545" s="53">
        <f t="shared" si="111"/>
        <v>3541</v>
      </c>
      <c r="B3545" s="144" t="s">
        <v>202</v>
      </c>
      <c r="C3545" s="145" t="s">
        <v>7038</v>
      </c>
      <c r="D3545" s="142" t="s">
        <v>7039</v>
      </c>
      <c r="E3545" s="142" t="s">
        <v>211</v>
      </c>
      <c r="F3545" s="142"/>
      <c r="G3545" s="142">
        <v>1</v>
      </c>
      <c r="H3545" s="147">
        <v>300</v>
      </c>
      <c r="I3545" s="191">
        <v>0.25</v>
      </c>
      <c r="J3545" s="187">
        <f t="shared" si="110"/>
        <v>225</v>
      </c>
    </row>
    <row r="3546" spans="1:10" ht="15.75">
      <c r="A3546" s="53">
        <f t="shared" si="111"/>
        <v>3542</v>
      </c>
      <c r="B3546" s="144" t="s">
        <v>202</v>
      </c>
      <c r="C3546" s="145" t="s">
        <v>7040</v>
      </c>
      <c r="D3546" s="142" t="s">
        <v>7041</v>
      </c>
      <c r="E3546" s="142" t="s">
        <v>211</v>
      </c>
      <c r="F3546" s="142"/>
      <c r="G3546" s="142">
        <v>1</v>
      </c>
      <c r="H3546" s="147">
        <v>60.5</v>
      </c>
      <c r="I3546" s="191">
        <v>0.25</v>
      </c>
      <c r="J3546" s="187">
        <f t="shared" si="110"/>
        <v>45.375</v>
      </c>
    </row>
    <row r="3547" spans="1:10" ht="15.75">
      <c r="A3547" s="53">
        <f t="shared" si="111"/>
        <v>3543</v>
      </c>
      <c r="B3547" s="144" t="s">
        <v>202</v>
      </c>
      <c r="C3547" s="145" t="s">
        <v>7042</v>
      </c>
      <c r="D3547" s="142" t="s">
        <v>7043</v>
      </c>
      <c r="E3547" s="142" t="s">
        <v>211</v>
      </c>
      <c r="F3547" s="142"/>
      <c r="G3547" s="142">
        <v>1</v>
      </c>
      <c r="H3547" s="147">
        <v>76.5</v>
      </c>
      <c r="I3547" s="191">
        <v>0.25</v>
      </c>
      <c r="J3547" s="187">
        <f t="shared" si="110"/>
        <v>57.375</v>
      </c>
    </row>
    <row r="3548" spans="1:10" ht="15.75">
      <c r="A3548" s="53">
        <f t="shared" si="111"/>
        <v>3544</v>
      </c>
      <c r="B3548" s="144" t="s">
        <v>202</v>
      </c>
      <c r="C3548" s="145" t="s">
        <v>7044</v>
      </c>
      <c r="D3548" s="142" t="s">
        <v>7045</v>
      </c>
      <c r="E3548" s="142" t="s">
        <v>211</v>
      </c>
      <c r="F3548" s="142"/>
      <c r="G3548" s="142">
        <v>1</v>
      </c>
      <c r="H3548" s="147">
        <v>70.5</v>
      </c>
      <c r="I3548" s="191">
        <v>0.25</v>
      </c>
      <c r="J3548" s="187">
        <f t="shared" si="110"/>
        <v>52.875</v>
      </c>
    </row>
    <row r="3549" spans="1:10" ht="15.75">
      <c r="A3549" s="53">
        <f t="shared" si="111"/>
        <v>3545</v>
      </c>
      <c r="B3549" s="144" t="s">
        <v>202</v>
      </c>
      <c r="C3549" s="145" t="s">
        <v>7046</v>
      </c>
      <c r="D3549" s="142" t="s">
        <v>7047</v>
      </c>
      <c r="E3549" s="142" t="s">
        <v>211</v>
      </c>
      <c r="F3549" s="142"/>
      <c r="G3549" s="142">
        <v>1</v>
      </c>
      <c r="H3549" s="147">
        <v>87.5</v>
      </c>
      <c r="I3549" s="191">
        <v>0.25</v>
      </c>
      <c r="J3549" s="187">
        <f t="shared" si="110"/>
        <v>65.625</v>
      </c>
    </row>
    <row r="3550" spans="1:10" ht="15.75">
      <c r="A3550" s="53">
        <f t="shared" si="111"/>
        <v>3546</v>
      </c>
      <c r="B3550" s="144" t="s">
        <v>202</v>
      </c>
      <c r="C3550" s="145" t="s">
        <v>7048</v>
      </c>
      <c r="D3550" s="142" t="s">
        <v>7049</v>
      </c>
      <c r="E3550" s="142" t="s">
        <v>211</v>
      </c>
      <c r="F3550" s="142"/>
      <c r="G3550" s="142">
        <v>1</v>
      </c>
      <c r="H3550" s="147">
        <v>90.5</v>
      </c>
      <c r="I3550" s="191">
        <v>0.25</v>
      </c>
      <c r="J3550" s="187">
        <f t="shared" si="110"/>
        <v>67.875</v>
      </c>
    </row>
    <row r="3551" spans="1:10" ht="15.75">
      <c r="A3551" s="53">
        <f t="shared" si="111"/>
        <v>3547</v>
      </c>
      <c r="B3551" s="144" t="s">
        <v>202</v>
      </c>
      <c r="C3551" s="145" t="s">
        <v>7050</v>
      </c>
      <c r="D3551" s="142" t="s">
        <v>7051</v>
      </c>
      <c r="E3551" s="142" t="s">
        <v>211</v>
      </c>
      <c r="F3551" s="142"/>
      <c r="G3551" s="142">
        <v>1</v>
      </c>
      <c r="H3551" s="147">
        <v>103.5</v>
      </c>
      <c r="I3551" s="191">
        <v>0.25</v>
      </c>
      <c r="J3551" s="187">
        <f t="shared" si="110"/>
        <v>77.625</v>
      </c>
    </row>
    <row r="3552" spans="1:10" ht="15.75">
      <c r="A3552" s="53">
        <f t="shared" si="111"/>
        <v>3548</v>
      </c>
      <c r="B3552" s="144" t="s">
        <v>202</v>
      </c>
      <c r="C3552" s="145" t="s">
        <v>7052</v>
      </c>
      <c r="D3552" s="142" t="s">
        <v>7053</v>
      </c>
      <c r="E3552" s="142" t="s">
        <v>211</v>
      </c>
      <c r="F3552" s="142"/>
      <c r="G3552" s="142">
        <v>1</v>
      </c>
      <c r="H3552" s="147">
        <v>39</v>
      </c>
      <c r="I3552" s="191">
        <v>0.25</v>
      </c>
      <c r="J3552" s="187">
        <f t="shared" si="110"/>
        <v>29.25</v>
      </c>
    </row>
    <row r="3553" spans="1:10" ht="15.75">
      <c r="A3553" s="53">
        <f t="shared" si="111"/>
        <v>3549</v>
      </c>
      <c r="B3553" s="144" t="s">
        <v>202</v>
      </c>
      <c r="C3553" s="145" t="s">
        <v>7054</v>
      </c>
      <c r="D3553" s="142" t="s">
        <v>7055</v>
      </c>
      <c r="E3553" s="142" t="s">
        <v>211</v>
      </c>
      <c r="F3553" s="142"/>
      <c r="G3553" s="142">
        <v>1</v>
      </c>
      <c r="H3553" s="147">
        <v>87.5</v>
      </c>
      <c r="I3553" s="191">
        <v>0.25</v>
      </c>
      <c r="J3553" s="187">
        <f t="shared" si="110"/>
        <v>65.625</v>
      </c>
    </row>
    <row r="3554" spans="1:10" ht="15.75">
      <c r="A3554" s="53">
        <f t="shared" si="111"/>
        <v>3550</v>
      </c>
      <c r="B3554" s="144" t="s">
        <v>202</v>
      </c>
      <c r="C3554" s="145" t="s">
        <v>7056</v>
      </c>
      <c r="D3554" s="142" t="s">
        <v>7057</v>
      </c>
      <c r="E3554" s="142" t="s">
        <v>211</v>
      </c>
      <c r="F3554" s="142"/>
      <c r="G3554" s="142">
        <v>1</v>
      </c>
      <c r="H3554" s="147">
        <v>101.5</v>
      </c>
      <c r="I3554" s="191">
        <v>0.25</v>
      </c>
      <c r="J3554" s="187">
        <f t="shared" si="110"/>
        <v>76.125</v>
      </c>
    </row>
    <row r="3555" spans="1:10" ht="15.75">
      <c r="A3555" s="53">
        <f t="shared" si="111"/>
        <v>3551</v>
      </c>
      <c r="B3555" s="144" t="s">
        <v>202</v>
      </c>
      <c r="C3555" s="145" t="s">
        <v>7058</v>
      </c>
      <c r="D3555" s="142" t="s">
        <v>7059</v>
      </c>
      <c r="E3555" s="142" t="s">
        <v>211</v>
      </c>
      <c r="F3555" s="142"/>
      <c r="G3555" s="142">
        <v>1</v>
      </c>
      <c r="H3555" s="147">
        <v>99</v>
      </c>
      <c r="I3555" s="191">
        <v>0.25</v>
      </c>
      <c r="J3555" s="187">
        <f t="shared" si="110"/>
        <v>74.25</v>
      </c>
    </row>
    <row r="3556" spans="1:10" ht="15.75">
      <c r="A3556" s="53">
        <f t="shared" si="111"/>
        <v>3552</v>
      </c>
      <c r="B3556" s="144" t="s">
        <v>202</v>
      </c>
      <c r="C3556" s="145" t="s">
        <v>7060</v>
      </c>
      <c r="D3556" s="142" t="s">
        <v>7061</v>
      </c>
      <c r="E3556" s="142" t="s">
        <v>211</v>
      </c>
      <c r="F3556" s="142"/>
      <c r="G3556" s="142">
        <v>1</v>
      </c>
      <c r="H3556" s="147">
        <v>90</v>
      </c>
      <c r="I3556" s="191">
        <v>0.25</v>
      </c>
      <c r="J3556" s="187">
        <f t="shared" si="110"/>
        <v>67.5</v>
      </c>
    </row>
    <row r="3557" spans="1:10" ht="15.75">
      <c r="A3557" s="53">
        <f t="shared" si="111"/>
        <v>3553</v>
      </c>
      <c r="B3557" s="144" t="s">
        <v>202</v>
      </c>
      <c r="C3557" s="145" t="s">
        <v>7062</v>
      </c>
      <c r="D3557" s="142" t="s">
        <v>7063</v>
      </c>
      <c r="E3557" s="142" t="s">
        <v>211</v>
      </c>
      <c r="F3557" s="142"/>
      <c r="G3557" s="142">
        <v>1</v>
      </c>
      <c r="H3557" s="147">
        <v>104.5</v>
      </c>
      <c r="I3557" s="191">
        <v>0.25</v>
      </c>
      <c r="J3557" s="187">
        <f t="shared" si="110"/>
        <v>78.375</v>
      </c>
    </row>
    <row r="3558" spans="1:10" ht="15.75">
      <c r="A3558" s="53">
        <f t="shared" si="111"/>
        <v>3554</v>
      </c>
      <c r="B3558" s="144" t="s">
        <v>202</v>
      </c>
      <c r="C3558" s="145" t="s">
        <v>7064</v>
      </c>
      <c r="D3558" s="142" t="s">
        <v>7065</v>
      </c>
      <c r="E3558" s="142" t="s">
        <v>211</v>
      </c>
      <c r="F3558" s="142"/>
      <c r="G3558" s="142">
        <v>1</v>
      </c>
      <c r="H3558" s="147">
        <v>84</v>
      </c>
      <c r="I3558" s="191">
        <v>0.25</v>
      </c>
      <c r="J3558" s="187">
        <f t="shared" si="110"/>
        <v>63</v>
      </c>
    </row>
    <row r="3559" spans="1:10" ht="15.75">
      <c r="A3559" s="53">
        <f t="shared" si="111"/>
        <v>3555</v>
      </c>
      <c r="B3559" s="144" t="s">
        <v>202</v>
      </c>
      <c r="C3559" s="145" t="s">
        <v>7066</v>
      </c>
      <c r="D3559" s="142" t="s">
        <v>7067</v>
      </c>
      <c r="E3559" s="142" t="s">
        <v>211</v>
      </c>
      <c r="F3559" s="142"/>
      <c r="G3559" s="142">
        <v>1</v>
      </c>
      <c r="H3559" s="147">
        <v>128</v>
      </c>
      <c r="I3559" s="191">
        <v>0.25</v>
      </c>
      <c r="J3559" s="187">
        <f t="shared" si="110"/>
        <v>96</v>
      </c>
    </row>
    <row r="3560" spans="1:10" ht="15.75">
      <c r="A3560" s="53">
        <f t="shared" si="111"/>
        <v>3556</v>
      </c>
      <c r="B3560" s="144" t="s">
        <v>202</v>
      </c>
      <c r="C3560" s="145" t="s">
        <v>7068</v>
      </c>
      <c r="D3560" s="142" t="s">
        <v>7069</v>
      </c>
      <c r="E3560" s="142" t="s">
        <v>211</v>
      </c>
      <c r="F3560" s="142"/>
      <c r="G3560" s="142">
        <v>1</v>
      </c>
      <c r="H3560" s="147">
        <v>157.5</v>
      </c>
      <c r="I3560" s="191">
        <v>0.25</v>
      </c>
      <c r="J3560" s="187">
        <f t="shared" si="110"/>
        <v>118.125</v>
      </c>
    </row>
    <row r="3561" spans="1:10" ht="15.75">
      <c r="A3561" s="53">
        <f t="shared" si="111"/>
        <v>3557</v>
      </c>
      <c r="B3561" s="144" t="s">
        <v>202</v>
      </c>
      <c r="C3561" s="145" t="s">
        <v>7070</v>
      </c>
      <c r="D3561" s="142" t="s">
        <v>7071</v>
      </c>
      <c r="E3561" s="142" t="s">
        <v>211</v>
      </c>
      <c r="F3561" s="142"/>
      <c r="G3561" s="142">
        <v>1</v>
      </c>
      <c r="H3561" s="147">
        <v>130</v>
      </c>
      <c r="I3561" s="191">
        <v>0.25</v>
      </c>
      <c r="J3561" s="187">
        <f t="shared" si="110"/>
        <v>97.5</v>
      </c>
    </row>
    <row r="3562" spans="1:10" ht="15.75">
      <c r="A3562" s="53">
        <f t="shared" si="111"/>
        <v>3558</v>
      </c>
      <c r="B3562" s="144" t="s">
        <v>202</v>
      </c>
      <c r="C3562" s="145" t="s">
        <v>7072</v>
      </c>
      <c r="D3562" s="142" t="s">
        <v>7073</v>
      </c>
      <c r="E3562" s="142" t="s">
        <v>211</v>
      </c>
      <c r="F3562" s="142"/>
      <c r="G3562" s="142">
        <v>1</v>
      </c>
      <c r="H3562" s="147">
        <v>10.5</v>
      </c>
      <c r="I3562" s="191">
        <v>0.25</v>
      </c>
      <c r="J3562" s="187">
        <f t="shared" si="110"/>
        <v>7.875</v>
      </c>
    </row>
    <row r="3563" spans="1:10" ht="15.75">
      <c r="A3563" s="53">
        <f t="shared" si="111"/>
        <v>3559</v>
      </c>
      <c r="B3563" s="144" t="s">
        <v>202</v>
      </c>
      <c r="C3563" s="145" t="s">
        <v>7074</v>
      </c>
      <c r="D3563" s="142" t="s">
        <v>7075</v>
      </c>
      <c r="E3563" s="142" t="s">
        <v>211</v>
      </c>
      <c r="F3563" s="142"/>
      <c r="G3563" s="142">
        <v>1</v>
      </c>
      <c r="H3563" s="147">
        <v>100.5</v>
      </c>
      <c r="I3563" s="191">
        <v>0.25</v>
      </c>
      <c r="J3563" s="187">
        <f t="shared" si="110"/>
        <v>75.375</v>
      </c>
    </row>
    <row r="3564" spans="1:10" ht="15.75">
      <c r="A3564" s="53">
        <f t="shared" si="111"/>
        <v>3560</v>
      </c>
      <c r="B3564" s="144" t="s">
        <v>202</v>
      </c>
      <c r="C3564" s="145" t="s">
        <v>7076</v>
      </c>
      <c r="D3564" s="142" t="s">
        <v>7077</v>
      </c>
      <c r="E3564" s="142" t="s">
        <v>211</v>
      </c>
      <c r="F3564" s="142"/>
      <c r="G3564" s="142">
        <v>1</v>
      </c>
      <c r="H3564" s="148">
        <v>105</v>
      </c>
      <c r="I3564" s="191">
        <v>0.25</v>
      </c>
      <c r="J3564" s="187">
        <f t="shared" si="110"/>
        <v>78.75</v>
      </c>
    </row>
    <row r="3565" spans="1:10" ht="15.75">
      <c r="A3565" s="53">
        <f t="shared" si="111"/>
        <v>3561</v>
      </c>
      <c r="B3565" s="144" t="s">
        <v>202</v>
      </c>
      <c r="C3565" s="145" t="s">
        <v>7078</v>
      </c>
      <c r="D3565" s="142" t="s">
        <v>7079</v>
      </c>
      <c r="E3565" s="142" t="s">
        <v>211</v>
      </c>
      <c r="F3565" s="142"/>
      <c r="G3565" s="142">
        <v>1</v>
      </c>
      <c r="H3565" s="148">
        <v>10</v>
      </c>
      <c r="I3565" s="191">
        <v>0.25</v>
      </c>
      <c r="J3565" s="187">
        <f t="shared" si="110"/>
        <v>7.5</v>
      </c>
    </row>
    <row r="3566" spans="1:10" ht="15.75">
      <c r="A3566" s="53">
        <f t="shared" si="111"/>
        <v>3562</v>
      </c>
      <c r="B3566" s="144" t="s">
        <v>202</v>
      </c>
      <c r="C3566" s="145" t="s">
        <v>7080</v>
      </c>
      <c r="D3566" s="142" t="s">
        <v>7081</v>
      </c>
      <c r="E3566" s="142" t="s">
        <v>211</v>
      </c>
      <c r="F3566" s="142"/>
      <c r="G3566" s="142">
        <v>1</v>
      </c>
      <c r="H3566" s="148">
        <v>13.5</v>
      </c>
      <c r="I3566" s="191">
        <v>0.25</v>
      </c>
      <c r="J3566" s="187">
        <f t="shared" si="110"/>
        <v>10.125</v>
      </c>
    </row>
    <row r="3567" spans="1:10" ht="15.75">
      <c r="A3567" s="53">
        <f t="shared" si="111"/>
        <v>3563</v>
      </c>
      <c r="B3567" s="144" t="s">
        <v>202</v>
      </c>
      <c r="C3567" s="145" t="s">
        <v>7082</v>
      </c>
      <c r="D3567" s="142" t="s">
        <v>7083</v>
      </c>
      <c r="E3567" s="142" t="s">
        <v>211</v>
      </c>
      <c r="F3567" s="142"/>
      <c r="G3567" s="142">
        <v>1</v>
      </c>
      <c r="H3567" s="148">
        <v>18</v>
      </c>
      <c r="I3567" s="191">
        <v>0.25</v>
      </c>
      <c r="J3567" s="187">
        <f t="shared" si="110"/>
        <v>13.5</v>
      </c>
    </row>
    <row r="3568" spans="1:10" ht="15.75">
      <c r="A3568" s="53">
        <f t="shared" si="111"/>
        <v>3564</v>
      </c>
      <c r="B3568" s="144" t="s">
        <v>202</v>
      </c>
      <c r="C3568" s="145" t="s">
        <v>7084</v>
      </c>
      <c r="D3568" s="142" t="s">
        <v>7085</v>
      </c>
      <c r="E3568" s="142" t="s">
        <v>211</v>
      </c>
      <c r="F3568" s="142"/>
      <c r="G3568" s="142">
        <v>1</v>
      </c>
      <c r="H3568" s="148">
        <v>25.5</v>
      </c>
      <c r="I3568" s="191">
        <v>0.25</v>
      </c>
      <c r="J3568" s="187">
        <f t="shared" si="110"/>
        <v>19.125</v>
      </c>
    </row>
    <row r="3569" spans="1:10" ht="15.75">
      <c r="A3569" s="53">
        <f t="shared" si="111"/>
        <v>3565</v>
      </c>
      <c r="B3569" s="144" t="s">
        <v>202</v>
      </c>
      <c r="C3569" s="145" t="s">
        <v>7086</v>
      </c>
      <c r="D3569" s="142" t="s">
        <v>7087</v>
      </c>
      <c r="E3569" s="142" t="s">
        <v>211</v>
      </c>
      <c r="F3569" s="142"/>
      <c r="G3569" s="142">
        <v>1</v>
      </c>
      <c r="H3569" s="148">
        <v>63.5</v>
      </c>
      <c r="I3569" s="191">
        <v>0.25</v>
      </c>
      <c r="J3569" s="187">
        <f t="shared" si="110"/>
        <v>47.625</v>
      </c>
    </row>
    <row r="3570" spans="1:10" ht="15.75">
      <c r="A3570" s="53">
        <f t="shared" si="111"/>
        <v>3566</v>
      </c>
      <c r="B3570" s="144" t="s">
        <v>202</v>
      </c>
      <c r="C3570" s="145" t="s">
        <v>7088</v>
      </c>
      <c r="D3570" s="142" t="s">
        <v>7089</v>
      </c>
      <c r="E3570" s="142" t="s">
        <v>211</v>
      </c>
      <c r="F3570" s="142"/>
      <c r="G3570" s="142">
        <v>1</v>
      </c>
      <c r="H3570" s="148">
        <v>210</v>
      </c>
      <c r="I3570" s="191">
        <v>0.25</v>
      </c>
      <c r="J3570" s="187">
        <f t="shared" si="110"/>
        <v>157.5</v>
      </c>
    </row>
    <row r="3571" spans="1:10" ht="15.75">
      <c r="A3571" s="53">
        <f t="shared" si="111"/>
        <v>3567</v>
      </c>
      <c r="B3571" s="144" t="s">
        <v>202</v>
      </c>
      <c r="C3571" s="145" t="s">
        <v>7090</v>
      </c>
      <c r="D3571" s="142" t="s">
        <v>7091</v>
      </c>
      <c r="E3571" s="142" t="s">
        <v>211</v>
      </c>
      <c r="F3571" s="142"/>
      <c r="G3571" s="142">
        <v>1</v>
      </c>
      <c r="H3571" s="148">
        <v>7</v>
      </c>
      <c r="I3571" s="191">
        <v>0.25</v>
      </c>
      <c r="J3571" s="187">
        <f t="shared" si="110"/>
        <v>5.25</v>
      </c>
    </row>
    <row r="3572" spans="1:10" ht="30">
      <c r="A3572" s="53">
        <f t="shared" si="111"/>
        <v>3568</v>
      </c>
      <c r="B3572" s="144" t="s">
        <v>202</v>
      </c>
      <c r="C3572" s="145" t="s">
        <v>7092</v>
      </c>
      <c r="D3572" s="121" t="s">
        <v>7093</v>
      </c>
      <c r="E3572" s="142" t="s">
        <v>211</v>
      </c>
      <c r="F3572" s="121"/>
      <c r="G3572" s="142">
        <v>1</v>
      </c>
      <c r="H3572" s="147">
        <v>1025</v>
      </c>
      <c r="I3572" s="191">
        <v>0.25</v>
      </c>
      <c r="J3572" s="187">
        <f t="shared" si="110"/>
        <v>768.75</v>
      </c>
    </row>
    <row r="3573" spans="1:10" ht="30">
      <c r="A3573" s="53">
        <f t="shared" si="111"/>
        <v>3569</v>
      </c>
      <c r="B3573" s="144" t="s">
        <v>202</v>
      </c>
      <c r="C3573" s="145" t="s">
        <v>7094</v>
      </c>
      <c r="D3573" s="121" t="s">
        <v>7095</v>
      </c>
      <c r="E3573" s="142" t="s">
        <v>211</v>
      </c>
      <c r="F3573" s="121"/>
      <c r="G3573" s="142">
        <v>1</v>
      </c>
      <c r="H3573" s="147">
        <v>1081.5</v>
      </c>
      <c r="I3573" s="191">
        <v>0.25</v>
      </c>
      <c r="J3573" s="187">
        <f t="shared" si="110"/>
        <v>811.125</v>
      </c>
    </row>
    <row r="3574" spans="1:10" ht="30">
      <c r="A3574" s="53">
        <f t="shared" si="111"/>
        <v>3570</v>
      </c>
      <c r="B3574" s="144" t="s">
        <v>202</v>
      </c>
      <c r="C3574" s="145" t="s">
        <v>7096</v>
      </c>
      <c r="D3574" s="121" t="s">
        <v>7097</v>
      </c>
      <c r="E3574" s="142" t="s">
        <v>211</v>
      </c>
      <c r="F3574" s="121"/>
      <c r="G3574" s="142">
        <v>1</v>
      </c>
      <c r="H3574" s="147">
        <v>1081.5</v>
      </c>
      <c r="I3574" s="191">
        <v>0.25</v>
      </c>
      <c r="J3574" s="187">
        <f t="shared" si="110"/>
        <v>811.125</v>
      </c>
    </row>
    <row r="3575" spans="1:10" ht="30">
      <c r="A3575" s="53">
        <f t="shared" si="111"/>
        <v>3571</v>
      </c>
      <c r="B3575" s="144" t="s">
        <v>202</v>
      </c>
      <c r="C3575" s="145" t="s">
        <v>7098</v>
      </c>
      <c r="D3575" s="121" t="s">
        <v>7099</v>
      </c>
      <c r="E3575" s="142" t="s">
        <v>211</v>
      </c>
      <c r="F3575" s="121"/>
      <c r="G3575" s="142">
        <v>1</v>
      </c>
      <c r="H3575" s="147">
        <v>1081.5</v>
      </c>
      <c r="I3575" s="191">
        <v>0.25</v>
      </c>
      <c r="J3575" s="187">
        <f t="shared" ref="J3575:J3638" si="112">H3575*(1-I3575)</f>
        <v>811.125</v>
      </c>
    </row>
    <row r="3576" spans="1:10" ht="30">
      <c r="A3576" s="53">
        <f t="shared" si="111"/>
        <v>3572</v>
      </c>
      <c r="B3576" s="144" t="s">
        <v>202</v>
      </c>
      <c r="C3576" s="145" t="s">
        <v>7100</v>
      </c>
      <c r="D3576" s="121" t="s">
        <v>7101</v>
      </c>
      <c r="E3576" s="142" t="s">
        <v>211</v>
      </c>
      <c r="F3576" s="121"/>
      <c r="G3576" s="142">
        <v>1</v>
      </c>
      <c r="H3576" s="147">
        <v>855</v>
      </c>
      <c r="I3576" s="191">
        <v>0.25</v>
      </c>
      <c r="J3576" s="187">
        <f t="shared" si="112"/>
        <v>641.25</v>
      </c>
    </row>
    <row r="3577" spans="1:10" ht="30">
      <c r="A3577" s="53">
        <f t="shared" si="111"/>
        <v>3573</v>
      </c>
      <c r="B3577" s="144" t="s">
        <v>202</v>
      </c>
      <c r="C3577" s="145" t="s">
        <v>7102</v>
      </c>
      <c r="D3577" s="121" t="s">
        <v>7103</v>
      </c>
      <c r="E3577" s="142" t="s">
        <v>211</v>
      </c>
      <c r="F3577" s="121"/>
      <c r="G3577" s="142">
        <v>1</v>
      </c>
      <c r="H3577" s="147">
        <v>908.5</v>
      </c>
      <c r="I3577" s="191">
        <v>0.25</v>
      </c>
      <c r="J3577" s="187">
        <f t="shared" si="112"/>
        <v>681.375</v>
      </c>
    </row>
    <row r="3578" spans="1:10" ht="30">
      <c r="A3578" s="53">
        <f t="shared" si="111"/>
        <v>3574</v>
      </c>
      <c r="B3578" s="144" t="s">
        <v>202</v>
      </c>
      <c r="C3578" s="145" t="s">
        <v>7104</v>
      </c>
      <c r="D3578" s="121" t="s">
        <v>7105</v>
      </c>
      <c r="E3578" s="142" t="s">
        <v>211</v>
      </c>
      <c r="F3578" s="121"/>
      <c r="G3578" s="142">
        <v>1</v>
      </c>
      <c r="H3578" s="147">
        <v>908.5</v>
      </c>
      <c r="I3578" s="191">
        <v>0.25</v>
      </c>
      <c r="J3578" s="187">
        <f t="shared" si="112"/>
        <v>681.375</v>
      </c>
    </row>
    <row r="3579" spans="1:10" ht="30">
      <c r="A3579" s="53">
        <f t="shared" si="111"/>
        <v>3575</v>
      </c>
      <c r="B3579" s="144" t="s">
        <v>202</v>
      </c>
      <c r="C3579" s="145" t="s">
        <v>7106</v>
      </c>
      <c r="D3579" s="121" t="s">
        <v>7107</v>
      </c>
      <c r="E3579" s="142" t="s">
        <v>211</v>
      </c>
      <c r="F3579" s="121"/>
      <c r="G3579" s="142">
        <v>1</v>
      </c>
      <c r="H3579" s="147">
        <v>963</v>
      </c>
      <c r="I3579" s="191">
        <v>0.25</v>
      </c>
      <c r="J3579" s="187">
        <f t="shared" si="112"/>
        <v>722.25</v>
      </c>
    </row>
    <row r="3580" spans="1:10" ht="15.75">
      <c r="A3580" s="53">
        <f t="shared" si="111"/>
        <v>3576</v>
      </c>
      <c r="B3580" s="144" t="s">
        <v>202</v>
      </c>
      <c r="C3580" s="145" t="s">
        <v>7108</v>
      </c>
      <c r="D3580" s="142" t="s">
        <v>7109</v>
      </c>
      <c r="E3580" s="142" t="s">
        <v>211</v>
      </c>
      <c r="F3580" s="142"/>
      <c r="G3580" s="142">
        <v>1</v>
      </c>
      <c r="H3580" s="147">
        <v>628.5</v>
      </c>
      <c r="I3580" s="191">
        <v>0.25</v>
      </c>
      <c r="J3580" s="187">
        <f t="shared" si="112"/>
        <v>471.375</v>
      </c>
    </row>
    <row r="3581" spans="1:10" ht="15.75">
      <c r="A3581" s="53">
        <f t="shared" si="111"/>
        <v>3577</v>
      </c>
      <c r="B3581" s="144" t="s">
        <v>202</v>
      </c>
      <c r="C3581" s="145" t="s">
        <v>7110</v>
      </c>
      <c r="D3581" s="142" t="s">
        <v>7111</v>
      </c>
      <c r="E3581" s="142" t="s">
        <v>211</v>
      </c>
      <c r="F3581" s="142"/>
      <c r="G3581" s="142">
        <v>1</v>
      </c>
      <c r="H3581" s="147">
        <v>571.5</v>
      </c>
      <c r="I3581" s="191">
        <v>0.25</v>
      </c>
      <c r="J3581" s="187">
        <f t="shared" si="112"/>
        <v>428.625</v>
      </c>
    </row>
    <row r="3582" spans="1:10" ht="15.75">
      <c r="A3582" s="53">
        <f t="shared" si="111"/>
        <v>3578</v>
      </c>
      <c r="B3582" s="144" t="s">
        <v>202</v>
      </c>
      <c r="C3582" s="145" t="s">
        <v>7112</v>
      </c>
      <c r="D3582" s="142" t="s">
        <v>7113</v>
      </c>
      <c r="E3582" s="142" t="s">
        <v>211</v>
      </c>
      <c r="F3582" s="142"/>
      <c r="G3582" s="142">
        <v>1</v>
      </c>
      <c r="H3582" s="147">
        <v>170.5</v>
      </c>
      <c r="I3582" s="191">
        <v>0.25</v>
      </c>
      <c r="J3582" s="187">
        <f t="shared" si="112"/>
        <v>127.875</v>
      </c>
    </row>
    <row r="3583" spans="1:10" ht="15.75">
      <c r="A3583" s="53">
        <f t="shared" si="111"/>
        <v>3579</v>
      </c>
      <c r="B3583" s="144" t="s">
        <v>202</v>
      </c>
      <c r="C3583" s="145" t="s">
        <v>7114</v>
      </c>
      <c r="D3583" s="142" t="s">
        <v>7115</v>
      </c>
      <c r="E3583" s="142" t="s">
        <v>211</v>
      </c>
      <c r="F3583" s="142"/>
      <c r="G3583" s="142">
        <v>1</v>
      </c>
      <c r="H3583" s="147">
        <v>170.5</v>
      </c>
      <c r="I3583" s="191">
        <v>0.25</v>
      </c>
      <c r="J3583" s="187">
        <f t="shared" si="112"/>
        <v>127.875</v>
      </c>
    </row>
    <row r="3584" spans="1:10" ht="15.75">
      <c r="A3584" s="53">
        <f t="shared" si="111"/>
        <v>3580</v>
      </c>
      <c r="B3584" s="144" t="s">
        <v>202</v>
      </c>
      <c r="C3584" s="145" t="s">
        <v>6876</v>
      </c>
      <c r="D3584" s="142" t="s">
        <v>7116</v>
      </c>
      <c r="E3584" s="142" t="s">
        <v>211</v>
      </c>
      <c r="F3584" s="142"/>
      <c r="G3584" s="142">
        <v>1</v>
      </c>
      <c r="H3584" s="147">
        <v>195</v>
      </c>
      <c r="I3584" s="191">
        <v>0.25</v>
      </c>
      <c r="J3584" s="187">
        <f t="shared" si="112"/>
        <v>146.25</v>
      </c>
    </row>
    <row r="3585" spans="1:10" ht="15.75">
      <c r="A3585" s="53">
        <f t="shared" si="111"/>
        <v>3581</v>
      </c>
      <c r="B3585" s="144" t="s">
        <v>202</v>
      </c>
      <c r="C3585" s="122" t="s">
        <v>7117</v>
      </c>
      <c r="D3585" s="121" t="s">
        <v>7118</v>
      </c>
      <c r="E3585" s="142" t="s">
        <v>211</v>
      </c>
      <c r="F3585" s="121"/>
      <c r="G3585" s="142">
        <v>1</v>
      </c>
      <c r="H3585" s="147">
        <v>250</v>
      </c>
      <c r="I3585" s="191">
        <v>0.25</v>
      </c>
      <c r="J3585" s="187">
        <f t="shared" si="112"/>
        <v>187.5</v>
      </c>
    </row>
    <row r="3586" spans="1:10" ht="30">
      <c r="A3586" s="53">
        <f t="shared" si="111"/>
        <v>3582</v>
      </c>
      <c r="B3586" s="144" t="s">
        <v>202</v>
      </c>
      <c r="C3586" s="145" t="s">
        <v>7119</v>
      </c>
      <c r="D3586" s="121" t="s">
        <v>7120</v>
      </c>
      <c r="E3586" s="142" t="s">
        <v>211</v>
      </c>
      <c r="F3586" s="121"/>
      <c r="G3586" s="142">
        <v>1</v>
      </c>
      <c r="H3586" s="147">
        <v>738.5</v>
      </c>
      <c r="I3586" s="191">
        <v>0.25</v>
      </c>
      <c r="J3586" s="187">
        <f t="shared" si="112"/>
        <v>553.875</v>
      </c>
    </row>
    <row r="3587" spans="1:10" ht="30">
      <c r="A3587" s="53">
        <f t="shared" si="111"/>
        <v>3583</v>
      </c>
      <c r="B3587" s="144" t="s">
        <v>202</v>
      </c>
      <c r="C3587" s="145" t="s">
        <v>7121</v>
      </c>
      <c r="D3587" s="121" t="s">
        <v>7122</v>
      </c>
      <c r="E3587" s="142" t="s">
        <v>211</v>
      </c>
      <c r="F3587" s="121"/>
      <c r="G3587" s="142">
        <v>1</v>
      </c>
      <c r="H3587" s="147">
        <v>785</v>
      </c>
      <c r="I3587" s="191">
        <v>0.25</v>
      </c>
      <c r="J3587" s="187">
        <f t="shared" si="112"/>
        <v>588.75</v>
      </c>
    </row>
    <row r="3588" spans="1:10" ht="30">
      <c r="A3588" s="53">
        <f t="shared" si="111"/>
        <v>3584</v>
      </c>
      <c r="B3588" s="144" t="s">
        <v>202</v>
      </c>
      <c r="C3588" s="145" t="s">
        <v>7123</v>
      </c>
      <c r="D3588" s="121" t="s">
        <v>7124</v>
      </c>
      <c r="E3588" s="142" t="s">
        <v>211</v>
      </c>
      <c r="F3588" s="121"/>
      <c r="G3588" s="142">
        <v>1</v>
      </c>
      <c r="H3588" s="147">
        <v>843.5</v>
      </c>
      <c r="I3588" s="191">
        <v>0.25</v>
      </c>
      <c r="J3588" s="187">
        <f t="shared" si="112"/>
        <v>632.625</v>
      </c>
    </row>
    <row r="3589" spans="1:10" ht="30">
      <c r="A3589" s="53">
        <f t="shared" si="111"/>
        <v>3585</v>
      </c>
      <c r="B3589" s="144" t="s">
        <v>202</v>
      </c>
      <c r="C3589" s="145" t="s">
        <v>7125</v>
      </c>
      <c r="D3589" s="121" t="s">
        <v>7126</v>
      </c>
      <c r="E3589" s="142" t="s">
        <v>211</v>
      </c>
      <c r="F3589" s="121"/>
      <c r="G3589" s="142">
        <v>1</v>
      </c>
      <c r="H3589" s="147">
        <v>568</v>
      </c>
      <c r="I3589" s="191">
        <v>0.25</v>
      </c>
      <c r="J3589" s="187">
        <f t="shared" si="112"/>
        <v>426</v>
      </c>
    </row>
    <row r="3590" spans="1:10" ht="30">
      <c r="A3590" s="53">
        <f t="shared" si="111"/>
        <v>3586</v>
      </c>
      <c r="B3590" s="144" t="s">
        <v>202</v>
      </c>
      <c r="C3590" s="122" t="s">
        <v>7127</v>
      </c>
      <c r="D3590" s="121" t="s">
        <v>7128</v>
      </c>
      <c r="E3590" s="142" t="s">
        <v>211</v>
      </c>
      <c r="F3590" s="121"/>
      <c r="G3590" s="142">
        <v>1</v>
      </c>
      <c r="H3590" s="147">
        <v>21</v>
      </c>
      <c r="I3590" s="191">
        <v>0.25</v>
      </c>
      <c r="J3590" s="187">
        <f t="shared" si="112"/>
        <v>15.75</v>
      </c>
    </row>
    <row r="3591" spans="1:10" ht="30">
      <c r="A3591" s="53">
        <f t="shared" ref="A3591:A3654" si="113">A3590+1</f>
        <v>3587</v>
      </c>
      <c r="B3591" s="144" t="s">
        <v>202</v>
      </c>
      <c r="C3591" s="122" t="s">
        <v>7129</v>
      </c>
      <c r="D3591" s="121" t="s">
        <v>7130</v>
      </c>
      <c r="E3591" s="142" t="s">
        <v>211</v>
      </c>
      <c r="F3591" s="121"/>
      <c r="G3591" s="142">
        <v>1</v>
      </c>
      <c r="H3591" s="147">
        <v>10.5</v>
      </c>
      <c r="I3591" s="191">
        <v>0.25</v>
      </c>
      <c r="J3591" s="187">
        <f t="shared" si="112"/>
        <v>7.875</v>
      </c>
    </row>
    <row r="3592" spans="1:10" ht="30">
      <c r="A3592" s="53">
        <f t="shared" si="113"/>
        <v>3588</v>
      </c>
      <c r="B3592" s="144" t="s">
        <v>202</v>
      </c>
      <c r="C3592" s="145" t="s">
        <v>7131</v>
      </c>
      <c r="D3592" s="142" t="s">
        <v>7132</v>
      </c>
      <c r="E3592" s="142" t="s">
        <v>211</v>
      </c>
      <c r="F3592" s="142"/>
      <c r="G3592" s="142">
        <v>1</v>
      </c>
      <c r="H3592" s="147">
        <v>4620</v>
      </c>
      <c r="I3592" s="191">
        <v>0.25</v>
      </c>
      <c r="J3592" s="187">
        <f t="shared" si="112"/>
        <v>3465</v>
      </c>
    </row>
    <row r="3593" spans="1:10" ht="30">
      <c r="A3593" s="53">
        <f t="shared" si="113"/>
        <v>3589</v>
      </c>
      <c r="B3593" s="144" t="s">
        <v>202</v>
      </c>
      <c r="C3593" s="145" t="s">
        <v>7133</v>
      </c>
      <c r="D3593" s="142" t="s">
        <v>7134</v>
      </c>
      <c r="E3593" s="142" t="s">
        <v>211</v>
      </c>
      <c r="F3593" s="142"/>
      <c r="G3593" s="142">
        <v>1</v>
      </c>
      <c r="H3593" s="147">
        <v>2310</v>
      </c>
      <c r="I3593" s="191">
        <v>0.25</v>
      </c>
      <c r="J3593" s="187">
        <f t="shared" si="112"/>
        <v>1732.5</v>
      </c>
    </row>
    <row r="3594" spans="1:10" ht="30">
      <c r="A3594" s="53">
        <f t="shared" si="113"/>
        <v>3590</v>
      </c>
      <c r="B3594" s="144" t="s">
        <v>202</v>
      </c>
      <c r="C3594" s="145" t="s">
        <v>7135</v>
      </c>
      <c r="D3594" s="142" t="s">
        <v>7136</v>
      </c>
      <c r="E3594" s="142" t="s">
        <v>211</v>
      </c>
      <c r="F3594" s="142"/>
      <c r="G3594" s="142">
        <v>1</v>
      </c>
      <c r="H3594" s="147">
        <v>5880</v>
      </c>
      <c r="I3594" s="191">
        <v>0.25</v>
      </c>
      <c r="J3594" s="187">
        <f t="shared" si="112"/>
        <v>4410</v>
      </c>
    </row>
    <row r="3595" spans="1:10" ht="30">
      <c r="A3595" s="53">
        <f t="shared" si="113"/>
        <v>3591</v>
      </c>
      <c r="B3595" s="144" t="s">
        <v>202</v>
      </c>
      <c r="C3595" s="145" t="s">
        <v>7137</v>
      </c>
      <c r="D3595" s="142" t="s">
        <v>7138</v>
      </c>
      <c r="E3595" s="142" t="s">
        <v>211</v>
      </c>
      <c r="F3595" s="142"/>
      <c r="G3595" s="142">
        <v>1</v>
      </c>
      <c r="H3595" s="147">
        <v>2940</v>
      </c>
      <c r="I3595" s="191">
        <v>0.25</v>
      </c>
      <c r="J3595" s="187">
        <f t="shared" si="112"/>
        <v>2205</v>
      </c>
    </row>
    <row r="3596" spans="1:10" ht="30">
      <c r="A3596" s="53">
        <f t="shared" si="113"/>
        <v>3592</v>
      </c>
      <c r="B3596" s="144" t="s">
        <v>202</v>
      </c>
      <c r="C3596" s="145" t="s">
        <v>7139</v>
      </c>
      <c r="D3596" s="142" t="s">
        <v>7140</v>
      </c>
      <c r="E3596" s="142" t="s">
        <v>211</v>
      </c>
      <c r="F3596" s="142"/>
      <c r="G3596" s="142">
        <v>1</v>
      </c>
      <c r="H3596" s="147">
        <v>8400</v>
      </c>
      <c r="I3596" s="191">
        <v>0.25</v>
      </c>
      <c r="J3596" s="187">
        <f t="shared" si="112"/>
        <v>6300</v>
      </c>
    </row>
    <row r="3597" spans="1:10" ht="30">
      <c r="A3597" s="53">
        <f t="shared" si="113"/>
        <v>3593</v>
      </c>
      <c r="B3597" s="144" t="s">
        <v>202</v>
      </c>
      <c r="C3597" s="145" t="s">
        <v>7141</v>
      </c>
      <c r="D3597" s="142" t="s">
        <v>7142</v>
      </c>
      <c r="E3597" s="142" t="s">
        <v>211</v>
      </c>
      <c r="F3597" s="142"/>
      <c r="G3597" s="142">
        <v>1</v>
      </c>
      <c r="H3597" s="147">
        <v>4200</v>
      </c>
      <c r="I3597" s="191">
        <v>0.25</v>
      </c>
      <c r="J3597" s="187">
        <f t="shared" si="112"/>
        <v>3150</v>
      </c>
    </row>
    <row r="3598" spans="1:10" ht="15.75">
      <c r="A3598" s="53">
        <f t="shared" si="113"/>
        <v>3594</v>
      </c>
      <c r="B3598" s="144" t="s">
        <v>202</v>
      </c>
      <c r="C3598" s="145" t="s">
        <v>7143</v>
      </c>
      <c r="D3598" s="142" t="s">
        <v>7144</v>
      </c>
      <c r="E3598" s="142" t="s">
        <v>211</v>
      </c>
      <c r="F3598" s="142"/>
      <c r="G3598" s="142">
        <v>1</v>
      </c>
      <c r="H3598" s="147">
        <v>1050</v>
      </c>
      <c r="I3598" s="191">
        <v>0.25</v>
      </c>
      <c r="J3598" s="187">
        <f t="shared" si="112"/>
        <v>787.5</v>
      </c>
    </row>
    <row r="3599" spans="1:10" ht="15.75">
      <c r="A3599" s="53">
        <f t="shared" si="113"/>
        <v>3595</v>
      </c>
      <c r="B3599" s="144" t="s">
        <v>202</v>
      </c>
      <c r="C3599" s="145" t="s">
        <v>7145</v>
      </c>
      <c r="D3599" s="142" t="s">
        <v>7146</v>
      </c>
      <c r="E3599" s="142" t="s">
        <v>211</v>
      </c>
      <c r="F3599" s="142"/>
      <c r="G3599" s="142">
        <v>1</v>
      </c>
      <c r="H3599" s="147">
        <v>525</v>
      </c>
      <c r="I3599" s="191">
        <v>0.25</v>
      </c>
      <c r="J3599" s="187">
        <f t="shared" si="112"/>
        <v>393.75</v>
      </c>
    </row>
    <row r="3600" spans="1:10" ht="30">
      <c r="A3600" s="53">
        <f t="shared" si="113"/>
        <v>3596</v>
      </c>
      <c r="B3600" s="144" t="s">
        <v>202</v>
      </c>
      <c r="C3600" s="122" t="s">
        <v>7147</v>
      </c>
      <c r="D3600" s="121" t="s">
        <v>7148</v>
      </c>
      <c r="E3600" s="142" t="s">
        <v>211</v>
      </c>
      <c r="F3600" s="121"/>
      <c r="G3600" s="142">
        <v>1</v>
      </c>
      <c r="H3600" s="147">
        <v>5250</v>
      </c>
      <c r="I3600" s="191">
        <v>0.25</v>
      </c>
      <c r="J3600" s="187">
        <f t="shared" si="112"/>
        <v>3937.5</v>
      </c>
    </row>
    <row r="3601" spans="1:10" ht="30">
      <c r="A3601" s="53">
        <f t="shared" si="113"/>
        <v>3597</v>
      </c>
      <c r="B3601" s="144" t="s">
        <v>202</v>
      </c>
      <c r="C3601" s="122" t="s">
        <v>7149</v>
      </c>
      <c r="D3601" s="121" t="s">
        <v>7150</v>
      </c>
      <c r="E3601" s="142" t="s">
        <v>211</v>
      </c>
      <c r="F3601" s="121"/>
      <c r="G3601" s="142">
        <v>1</v>
      </c>
      <c r="H3601" s="147">
        <v>7350</v>
      </c>
      <c r="I3601" s="191">
        <v>0.25</v>
      </c>
      <c r="J3601" s="187">
        <f t="shared" si="112"/>
        <v>5512.5</v>
      </c>
    </row>
    <row r="3602" spans="1:10" ht="30">
      <c r="A3602" s="53">
        <f t="shared" si="113"/>
        <v>3598</v>
      </c>
      <c r="B3602" s="144" t="s">
        <v>202</v>
      </c>
      <c r="C3602" s="122" t="s">
        <v>7151</v>
      </c>
      <c r="D3602" s="121" t="s">
        <v>7152</v>
      </c>
      <c r="E3602" s="142" t="s">
        <v>211</v>
      </c>
      <c r="F3602" s="121"/>
      <c r="G3602" s="142">
        <v>1</v>
      </c>
      <c r="H3602" s="147">
        <v>10500</v>
      </c>
      <c r="I3602" s="191">
        <v>0.25</v>
      </c>
      <c r="J3602" s="187">
        <f t="shared" si="112"/>
        <v>7875</v>
      </c>
    </row>
    <row r="3603" spans="1:10" ht="15.75">
      <c r="A3603" s="53">
        <f t="shared" si="113"/>
        <v>3599</v>
      </c>
      <c r="B3603" s="144" t="s">
        <v>202</v>
      </c>
      <c r="C3603" s="122" t="s">
        <v>7153</v>
      </c>
      <c r="D3603" s="121" t="s">
        <v>7154</v>
      </c>
      <c r="E3603" s="142" t="s">
        <v>211</v>
      </c>
      <c r="F3603" s="121"/>
      <c r="G3603" s="142">
        <v>1</v>
      </c>
      <c r="H3603" s="147">
        <v>26</v>
      </c>
      <c r="I3603" s="191">
        <v>0.25</v>
      </c>
      <c r="J3603" s="187">
        <f t="shared" si="112"/>
        <v>19.5</v>
      </c>
    </row>
    <row r="3604" spans="1:10" ht="15.75">
      <c r="A3604" s="53">
        <f t="shared" si="113"/>
        <v>3600</v>
      </c>
      <c r="B3604" s="144" t="s">
        <v>202</v>
      </c>
      <c r="C3604" s="145" t="s">
        <v>7155</v>
      </c>
      <c r="D3604" s="121" t="s">
        <v>7156</v>
      </c>
      <c r="E3604" s="142" t="s">
        <v>211</v>
      </c>
      <c r="F3604" s="121"/>
      <c r="G3604" s="142">
        <v>1</v>
      </c>
      <c r="H3604" s="147">
        <v>840</v>
      </c>
      <c r="I3604" s="191">
        <v>0.25</v>
      </c>
      <c r="J3604" s="187">
        <f t="shared" si="112"/>
        <v>630</v>
      </c>
    </row>
    <row r="3605" spans="1:10" ht="15.75">
      <c r="A3605" s="53">
        <f t="shared" si="113"/>
        <v>3601</v>
      </c>
      <c r="B3605" s="144" t="s">
        <v>202</v>
      </c>
      <c r="C3605" s="122" t="s">
        <v>7157</v>
      </c>
      <c r="D3605" s="121" t="s">
        <v>7158</v>
      </c>
      <c r="E3605" s="142" t="s">
        <v>211</v>
      </c>
      <c r="F3605" s="121"/>
      <c r="G3605" s="142">
        <v>1</v>
      </c>
      <c r="H3605" s="147">
        <v>5000</v>
      </c>
      <c r="I3605" s="191">
        <v>0.25</v>
      </c>
      <c r="J3605" s="187">
        <f t="shared" si="112"/>
        <v>3750</v>
      </c>
    </row>
    <row r="3606" spans="1:10" ht="15.75">
      <c r="A3606" s="53">
        <f t="shared" si="113"/>
        <v>3602</v>
      </c>
      <c r="B3606" s="144" t="s">
        <v>202</v>
      </c>
      <c r="C3606" s="122" t="s">
        <v>7159</v>
      </c>
      <c r="D3606" s="121" t="s">
        <v>7160</v>
      </c>
      <c r="E3606" s="142" t="s">
        <v>211</v>
      </c>
      <c r="F3606" s="121"/>
      <c r="G3606" s="142">
        <v>1</v>
      </c>
      <c r="H3606" s="147">
        <v>4000</v>
      </c>
      <c r="I3606" s="191">
        <v>0.25</v>
      </c>
      <c r="J3606" s="187">
        <f t="shared" si="112"/>
        <v>3000</v>
      </c>
    </row>
    <row r="3607" spans="1:10" ht="15.75">
      <c r="A3607" s="53">
        <f t="shared" si="113"/>
        <v>3603</v>
      </c>
      <c r="B3607" s="144" t="s">
        <v>202</v>
      </c>
      <c r="C3607" s="145" t="s">
        <v>7143</v>
      </c>
      <c r="D3607" s="142" t="s">
        <v>7144</v>
      </c>
      <c r="E3607" s="142" t="s">
        <v>211</v>
      </c>
      <c r="F3607" s="142"/>
      <c r="G3607" s="142">
        <v>1</v>
      </c>
      <c r="H3607" s="147">
        <v>1050</v>
      </c>
      <c r="I3607" s="191">
        <v>0.25</v>
      </c>
      <c r="J3607" s="187">
        <f t="shared" si="112"/>
        <v>787.5</v>
      </c>
    </row>
    <row r="3608" spans="1:10" ht="15.75">
      <c r="A3608" s="53">
        <f t="shared" si="113"/>
        <v>3604</v>
      </c>
      <c r="B3608" s="144" t="s">
        <v>202</v>
      </c>
      <c r="C3608" s="122" t="s">
        <v>7145</v>
      </c>
      <c r="D3608" s="121" t="s">
        <v>7161</v>
      </c>
      <c r="E3608" s="142" t="s">
        <v>211</v>
      </c>
      <c r="F3608" s="121"/>
      <c r="G3608" s="142">
        <v>1</v>
      </c>
      <c r="H3608" s="147">
        <v>525</v>
      </c>
      <c r="I3608" s="191">
        <v>0.25</v>
      </c>
      <c r="J3608" s="187">
        <f t="shared" si="112"/>
        <v>393.75</v>
      </c>
    </row>
    <row r="3609" spans="1:10" ht="30">
      <c r="A3609" s="53">
        <f t="shared" si="113"/>
        <v>3605</v>
      </c>
      <c r="B3609" s="144" t="s">
        <v>202</v>
      </c>
      <c r="C3609" s="145" t="s">
        <v>7162</v>
      </c>
      <c r="D3609" s="121" t="s">
        <v>7163</v>
      </c>
      <c r="E3609" s="142" t="s">
        <v>211</v>
      </c>
      <c r="F3609" s="121"/>
      <c r="G3609" s="142">
        <v>1</v>
      </c>
      <c r="H3609" s="147">
        <v>12500</v>
      </c>
      <c r="I3609" s="191">
        <v>0.25</v>
      </c>
      <c r="J3609" s="187">
        <f t="shared" si="112"/>
        <v>9375</v>
      </c>
    </row>
    <row r="3610" spans="1:10" ht="30">
      <c r="A3610" s="53">
        <f t="shared" si="113"/>
        <v>3606</v>
      </c>
      <c r="B3610" s="144" t="s">
        <v>202</v>
      </c>
      <c r="C3610" s="122" t="s">
        <v>7164</v>
      </c>
      <c r="D3610" s="121" t="s">
        <v>7165</v>
      </c>
      <c r="E3610" s="142" t="s">
        <v>211</v>
      </c>
      <c r="F3610" s="121"/>
      <c r="G3610" s="142">
        <v>1</v>
      </c>
      <c r="H3610" s="147">
        <v>21000</v>
      </c>
      <c r="I3610" s="191">
        <v>0.25</v>
      </c>
      <c r="J3610" s="187">
        <f t="shared" si="112"/>
        <v>15750</v>
      </c>
    </row>
    <row r="3611" spans="1:10" ht="45">
      <c r="A3611" s="53">
        <f t="shared" si="113"/>
        <v>3607</v>
      </c>
      <c r="B3611" s="144" t="s">
        <v>202</v>
      </c>
      <c r="C3611" s="122" t="s">
        <v>7166</v>
      </c>
      <c r="D3611" s="121" t="s">
        <v>7167</v>
      </c>
      <c r="E3611" s="142" t="s">
        <v>211</v>
      </c>
      <c r="F3611" s="121"/>
      <c r="G3611" s="142">
        <v>1</v>
      </c>
      <c r="H3611" s="147">
        <v>7350</v>
      </c>
      <c r="I3611" s="191">
        <v>0.25</v>
      </c>
      <c r="J3611" s="187">
        <f t="shared" si="112"/>
        <v>5512.5</v>
      </c>
    </row>
    <row r="3612" spans="1:10" ht="15.75">
      <c r="A3612" s="53">
        <f t="shared" si="113"/>
        <v>3608</v>
      </c>
      <c r="B3612" s="144" t="s">
        <v>202</v>
      </c>
      <c r="C3612" s="122" t="s">
        <v>7168</v>
      </c>
      <c r="D3612" s="121" t="s">
        <v>7169</v>
      </c>
      <c r="E3612" s="142" t="s">
        <v>211</v>
      </c>
      <c r="F3612" s="121"/>
      <c r="G3612" s="142">
        <v>1</v>
      </c>
      <c r="H3612" s="147">
        <v>23000</v>
      </c>
      <c r="I3612" s="191">
        <v>0.25</v>
      </c>
      <c r="J3612" s="187">
        <f t="shared" si="112"/>
        <v>17250</v>
      </c>
    </row>
    <row r="3613" spans="1:10" ht="15.75">
      <c r="A3613" s="53">
        <f t="shared" si="113"/>
        <v>3609</v>
      </c>
      <c r="B3613" s="144" t="s">
        <v>202</v>
      </c>
      <c r="C3613" s="122" t="s">
        <v>7170</v>
      </c>
      <c r="D3613" s="121" t="s">
        <v>7171</v>
      </c>
      <c r="E3613" s="142" t="s">
        <v>211</v>
      </c>
      <c r="F3613" s="121"/>
      <c r="G3613" s="142">
        <v>1</v>
      </c>
      <c r="H3613" s="147">
        <v>11400</v>
      </c>
      <c r="I3613" s="191">
        <v>0.25</v>
      </c>
      <c r="J3613" s="187">
        <f t="shared" si="112"/>
        <v>8550</v>
      </c>
    </row>
    <row r="3614" spans="1:10" ht="15.75">
      <c r="A3614" s="53">
        <f t="shared" si="113"/>
        <v>3610</v>
      </c>
      <c r="B3614" s="144" t="s">
        <v>202</v>
      </c>
      <c r="C3614" s="122" t="s">
        <v>7172</v>
      </c>
      <c r="D3614" s="121" t="s">
        <v>7173</v>
      </c>
      <c r="E3614" s="142" t="s">
        <v>211</v>
      </c>
      <c r="F3614" s="121"/>
      <c r="G3614" s="142">
        <v>1</v>
      </c>
      <c r="H3614" s="147">
        <v>373.5</v>
      </c>
      <c r="I3614" s="191">
        <v>0.25</v>
      </c>
      <c r="J3614" s="187">
        <f t="shared" si="112"/>
        <v>280.125</v>
      </c>
    </row>
    <row r="3615" spans="1:10" ht="15.75">
      <c r="A3615" s="53">
        <f t="shared" si="113"/>
        <v>3611</v>
      </c>
      <c r="B3615" s="144" t="s">
        <v>202</v>
      </c>
      <c r="C3615" s="122" t="s">
        <v>7174</v>
      </c>
      <c r="D3615" s="121" t="s">
        <v>7175</v>
      </c>
      <c r="E3615" s="142" t="s">
        <v>211</v>
      </c>
      <c r="F3615" s="121"/>
      <c r="G3615" s="142">
        <v>1</v>
      </c>
      <c r="H3615" s="147">
        <v>11</v>
      </c>
      <c r="I3615" s="191">
        <v>0.25</v>
      </c>
      <c r="J3615" s="187">
        <f t="shared" si="112"/>
        <v>8.25</v>
      </c>
    </row>
    <row r="3616" spans="1:10" ht="15.75">
      <c r="A3616" s="53">
        <f t="shared" si="113"/>
        <v>3612</v>
      </c>
      <c r="B3616" s="144" t="s">
        <v>202</v>
      </c>
      <c r="C3616" s="122" t="s">
        <v>7176</v>
      </c>
      <c r="D3616" s="121" t="s">
        <v>7177</v>
      </c>
      <c r="E3616" s="142" t="s">
        <v>211</v>
      </c>
      <c r="F3616" s="121"/>
      <c r="G3616" s="142">
        <v>1</v>
      </c>
      <c r="H3616" s="147">
        <v>28.5</v>
      </c>
      <c r="I3616" s="191">
        <v>0.25</v>
      </c>
      <c r="J3616" s="187">
        <f t="shared" si="112"/>
        <v>21.375</v>
      </c>
    </row>
    <row r="3617" spans="1:10" ht="15.75">
      <c r="A3617" s="53">
        <f t="shared" si="113"/>
        <v>3613</v>
      </c>
      <c r="B3617" s="144" t="s">
        <v>202</v>
      </c>
      <c r="C3617" s="122" t="s">
        <v>7178</v>
      </c>
      <c r="D3617" s="121" t="s">
        <v>7179</v>
      </c>
      <c r="E3617" s="142" t="s">
        <v>211</v>
      </c>
      <c r="F3617" s="121"/>
      <c r="G3617" s="142">
        <v>1</v>
      </c>
      <c r="H3617" s="147">
        <v>3780</v>
      </c>
      <c r="I3617" s="191">
        <v>0.25</v>
      </c>
      <c r="J3617" s="187">
        <f t="shared" si="112"/>
        <v>2835</v>
      </c>
    </row>
    <row r="3618" spans="1:10" ht="15.75">
      <c r="A3618" s="53">
        <f t="shared" si="113"/>
        <v>3614</v>
      </c>
      <c r="B3618" s="144" t="s">
        <v>202</v>
      </c>
      <c r="C3618" s="122" t="s">
        <v>7180</v>
      </c>
      <c r="D3618" s="121" t="s">
        <v>7181</v>
      </c>
      <c r="E3618" s="142" t="s">
        <v>211</v>
      </c>
      <c r="F3618" s="121"/>
      <c r="G3618" s="142">
        <v>1</v>
      </c>
      <c r="H3618" s="147">
        <v>6510</v>
      </c>
      <c r="I3618" s="191">
        <v>0.25</v>
      </c>
      <c r="J3618" s="187">
        <f t="shared" si="112"/>
        <v>4882.5</v>
      </c>
    </row>
    <row r="3619" spans="1:10" ht="15.75">
      <c r="A3619" s="53">
        <f t="shared" si="113"/>
        <v>3615</v>
      </c>
      <c r="B3619" s="144" t="s">
        <v>202</v>
      </c>
      <c r="C3619" s="122" t="s">
        <v>7182</v>
      </c>
      <c r="D3619" s="121" t="s">
        <v>7183</v>
      </c>
      <c r="E3619" s="142" t="s">
        <v>211</v>
      </c>
      <c r="F3619" s="121"/>
      <c r="G3619" s="142">
        <v>1</v>
      </c>
      <c r="H3619" s="147">
        <v>4400</v>
      </c>
      <c r="I3619" s="191">
        <v>0.25</v>
      </c>
      <c r="J3619" s="187">
        <f t="shared" si="112"/>
        <v>3300</v>
      </c>
    </row>
    <row r="3620" spans="1:10" ht="15.75">
      <c r="A3620" s="53">
        <f t="shared" si="113"/>
        <v>3616</v>
      </c>
      <c r="B3620" s="144" t="s">
        <v>202</v>
      </c>
      <c r="C3620" s="122" t="s">
        <v>7184</v>
      </c>
      <c r="D3620" s="121" t="s">
        <v>7185</v>
      </c>
      <c r="E3620" s="142" t="s">
        <v>211</v>
      </c>
      <c r="F3620" s="121"/>
      <c r="G3620" s="142">
        <v>1</v>
      </c>
      <c r="H3620" s="147">
        <v>6930</v>
      </c>
      <c r="I3620" s="191">
        <v>0.25</v>
      </c>
      <c r="J3620" s="187">
        <f t="shared" si="112"/>
        <v>5197.5</v>
      </c>
    </row>
    <row r="3621" spans="1:10" ht="15.75">
      <c r="A3621" s="53">
        <f t="shared" si="113"/>
        <v>3617</v>
      </c>
      <c r="B3621" s="144" t="s">
        <v>202</v>
      </c>
      <c r="C3621" s="145" t="s">
        <v>7186</v>
      </c>
      <c r="D3621" s="142" t="s">
        <v>7187</v>
      </c>
      <c r="E3621" s="142" t="s">
        <v>211</v>
      </c>
      <c r="F3621" s="142"/>
      <c r="G3621" s="142">
        <v>1</v>
      </c>
      <c r="H3621" s="147">
        <v>385</v>
      </c>
      <c r="I3621" s="191">
        <v>0.25</v>
      </c>
      <c r="J3621" s="187">
        <f t="shared" si="112"/>
        <v>288.75</v>
      </c>
    </row>
    <row r="3622" spans="1:10" ht="15.75">
      <c r="A3622" s="53">
        <f t="shared" si="113"/>
        <v>3618</v>
      </c>
      <c r="B3622" s="144" t="s">
        <v>202</v>
      </c>
      <c r="C3622" s="145" t="s">
        <v>7155</v>
      </c>
      <c r="D3622" s="121" t="s">
        <v>7156</v>
      </c>
      <c r="E3622" s="142" t="s">
        <v>211</v>
      </c>
      <c r="F3622" s="121"/>
      <c r="G3622" s="142">
        <v>1</v>
      </c>
      <c r="H3622" s="147">
        <v>840</v>
      </c>
      <c r="I3622" s="191">
        <v>0.25</v>
      </c>
      <c r="J3622" s="187">
        <f t="shared" si="112"/>
        <v>630</v>
      </c>
    </row>
    <row r="3623" spans="1:10" ht="15.75">
      <c r="A3623" s="53">
        <f t="shared" si="113"/>
        <v>3619</v>
      </c>
      <c r="B3623" s="144" t="s">
        <v>202</v>
      </c>
      <c r="C3623" s="122" t="s">
        <v>7188</v>
      </c>
      <c r="D3623" s="142" t="s">
        <v>7189</v>
      </c>
      <c r="E3623" s="142" t="s">
        <v>211</v>
      </c>
      <c r="F3623" s="142"/>
      <c r="G3623" s="142">
        <v>1</v>
      </c>
      <c r="H3623" s="147">
        <v>114.5</v>
      </c>
      <c r="I3623" s="191">
        <v>0.25</v>
      </c>
      <c r="J3623" s="187">
        <f t="shared" si="112"/>
        <v>85.875</v>
      </c>
    </row>
    <row r="3624" spans="1:10" ht="15.75">
      <c r="A3624" s="53">
        <f t="shared" si="113"/>
        <v>3620</v>
      </c>
      <c r="B3624" s="144" t="s">
        <v>202</v>
      </c>
      <c r="C3624" s="145" t="s">
        <v>7190</v>
      </c>
      <c r="D3624" s="121" t="s">
        <v>7191</v>
      </c>
      <c r="E3624" s="142" t="s">
        <v>211</v>
      </c>
      <c r="F3624" s="121"/>
      <c r="G3624" s="142">
        <v>1</v>
      </c>
      <c r="H3624" s="147">
        <v>226.5</v>
      </c>
      <c r="I3624" s="191">
        <v>0.25</v>
      </c>
      <c r="J3624" s="187">
        <f t="shared" si="112"/>
        <v>169.875</v>
      </c>
    </row>
    <row r="3625" spans="1:10" ht="15.75">
      <c r="A3625" s="53">
        <f t="shared" si="113"/>
        <v>3621</v>
      </c>
      <c r="B3625" s="144" t="s">
        <v>202</v>
      </c>
      <c r="C3625" s="145" t="s">
        <v>7192</v>
      </c>
      <c r="D3625" s="142" t="s">
        <v>7193</v>
      </c>
      <c r="E3625" s="142" t="s">
        <v>211</v>
      </c>
      <c r="F3625" s="142"/>
      <c r="G3625" s="142">
        <v>1</v>
      </c>
      <c r="H3625" s="147">
        <v>11.5</v>
      </c>
      <c r="I3625" s="191">
        <v>0.25</v>
      </c>
      <c r="J3625" s="187">
        <f t="shared" si="112"/>
        <v>8.625</v>
      </c>
    </row>
    <row r="3626" spans="1:10" ht="15.75">
      <c r="A3626" s="53">
        <f t="shared" si="113"/>
        <v>3622</v>
      </c>
      <c r="B3626" s="144" t="s">
        <v>202</v>
      </c>
      <c r="C3626" s="145" t="s">
        <v>7194</v>
      </c>
      <c r="D3626" s="142" t="s">
        <v>7195</v>
      </c>
      <c r="E3626" s="142" t="s">
        <v>211</v>
      </c>
      <c r="F3626" s="142"/>
      <c r="G3626" s="142">
        <v>1</v>
      </c>
      <c r="H3626" s="147">
        <v>60.75</v>
      </c>
      <c r="I3626" s="191">
        <v>0.25</v>
      </c>
      <c r="J3626" s="187">
        <f t="shared" si="112"/>
        <v>45.5625</v>
      </c>
    </row>
    <row r="3627" spans="1:10" ht="15.75">
      <c r="A3627" s="53">
        <f t="shared" si="113"/>
        <v>3623</v>
      </c>
      <c r="B3627" s="144" t="s">
        <v>202</v>
      </c>
      <c r="C3627" s="145" t="s">
        <v>7196</v>
      </c>
      <c r="D3627" s="142" t="s">
        <v>7197</v>
      </c>
      <c r="E3627" s="142" t="s">
        <v>211</v>
      </c>
      <c r="F3627" s="142"/>
      <c r="G3627" s="142">
        <v>1</v>
      </c>
      <c r="H3627" s="147">
        <v>120.5</v>
      </c>
      <c r="I3627" s="191">
        <v>0.25</v>
      </c>
      <c r="J3627" s="187">
        <f t="shared" si="112"/>
        <v>90.375</v>
      </c>
    </row>
    <row r="3628" spans="1:10" ht="15.75">
      <c r="A3628" s="53">
        <f t="shared" si="113"/>
        <v>3624</v>
      </c>
      <c r="B3628" s="144" t="s">
        <v>202</v>
      </c>
      <c r="C3628" s="145" t="s">
        <v>7198</v>
      </c>
      <c r="D3628" s="142" t="s">
        <v>7199</v>
      </c>
      <c r="E3628" s="142" t="s">
        <v>211</v>
      </c>
      <c r="F3628" s="142"/>
      <c r="G3628" s="142">
        <v>1</v>
      </c>
      <c r="H3628" s="147">
        <v>216.5</v>
      </c>
      <c r="I3628" s="191">
        <v>0.25</v>
      </c>
      <c r="J3628" s="187">
        <f t="shared" si="112"/>
        <v>162.375</v>
      </c>
    </row>
    <row r="3629" spans="1:10" ht="15.75">
      <c r="A3629" s="53">
        <f t="shared" si="113"/>
        <v>3625</v>
      </c>
      <c r="B3629" s="144" t="s">
        <v>202</v>
      </c>
      <c r="C3629" s="145" t="s">
        <v>7200</v>
      </c>
      <c r="D3629" s="142" t="s">
        <v>7201</v>
      </c>
      <c r="E3629" s="142" t="s">
        <v>211</v>
      </c>
      <c r="F3629" s="142"/>
      <c r="G3629" s="142">
        <v>1</v>
      </c>
      <c r="H3629" s="147">
        <v>454.5</v>
      </c>
      <c r="I3629" s="191">
        <v>0.25</v>
      </c>
      <c r="J3629" s="187">
        <f t="shared" si="112"/>
        <v>340.875</v>
      </c>
    </row>
    <row r="3630" spans="1:10" ht="15.75">
      <c r="A3630" s="53">
        <f t="shared" si="113"/>
        <v>3626</v>
      </c>
      <c r="B3630" s="144" t="s">
        <v>202</v>
      </c>
      <c r="C3630" s="145" t="s">
        <v>7202</v>
      </c>
      <c r="D3630" s="142" t="s">
        <v>7203</v>
      </c>
      <c r="E3630" s="142" t="s">
        <v>211</v>
      </c>
      <c r="F3630" s="142"/>
      <c r="G3630" s="142">
        <v>1</v>
      </c>
      <c r="H3630" s="147">
        <v>479</v>
      </c>
      <c r="I3630" s="191">
        <v>0.25</v>
      </c>
      <c r="J3630" s="187">
        <f t="shared" si="112"/>
        <v>359.25</v>
      </c>
    </row>
    <row r="3631" spans="1:10" ht="15.75">
      <c r="A3631" s="53">
        <f t="shared" si="113"/>
        <v>3627</v>
      </c>
      <c r="B3631" s="144" t="s">
        <v>202</v>
      </c>
      <c r="C3631" s="145" t="s">
        <v>7204</v>
      </c>
      <c r="D3631" s="142" t="s">
        <v>7205</v>
      </c>
      <c r="E3631" s="142" t="s">
        <v>211</v>
      </c>
      <c r="F3631" s="142"/>
      <c r="G3631" s="142">
        <v>1</v>
      </c>
      <c r="H3631" s="147">
        <v>454.5</v>
      </c>
      <c r="I3631" s="191">
        <v>0.25</v>
      </c>
      <c r="J3631" s="187">
        <f t="shared" si="112"/>
        <v>340.875</v>
      </c>
    </row>
    <row r="3632" spans="1:10" ht="15.75">
      <c r="A3632" s="53">
        <f t="shared" si="113"/>
        <v>3628</v>
      </c>
      <c r="B3632" s="144" t="s">
        <v>202</v>
      </c>
      <c r="C3632" s="145" t="s">
        <v>7206</v>
      </c>
      <c r="D3632" s="121" t="s">
        <v>7207</v>
      </c>
      <c r="E3632" s="142" t="s">
        <v>211</v>
      </c>
      <c r="F3632" s="121"/>
      <c r="G3632" s="142">
        <v>1</v>
      </c>
      <c r="H3632" s="147">
        <v>968</v>
      </c>
      <c r="I3632" s="191">
        <v>0.25</v>
      </c>
      <c r="J3632" s="187">
        <f t="shared" si="112"/>
        <v>726</v>
      </c>
    </row>
    <row r="3633" spans="1:10" ht="15.75">
      <c r="A3633" s="53">
        <f t="shared" si="113"/>
        <v>3629</v>
      </c>
      <c r="B3633" s="144" t="s">
        <v>202</v>
      </c>
      <c r="C3633" s="122" t="s">
        <v>7208</v>
      </c>
      <c r="D3633" s="121" t="s">
        <v>7209</v>
      </c>
      <c r="E3633" s="142" t="s">
        <v>211</v>
      </c>
      <c r="F3633" s="121"/>
      <c r="G3633" s="142">
        <v>1</v>
      </c>
      <c r="H3633" s="147">
        <v>3</v>
      </c>
      <c r="I3633" s="191">
        <v>0.25</v>
      </c>
      <c r="J3633" s="187">
        <f t="shared" si="112"/>
        <v>2.25</v>
      </c>
    </row>
    <row r="3634" spans="1:10" ht="15.75">
      <c r="A3634" s="53">
        <f t="shared" si="113"/>
        <v>3630</v>
      </c>
      <c r="B3634" s="144" t="s">
        <v>202</v>
      </c>
      <c r="C3634" s="145" t="s">
        <v>7210</v>
      </c>
      <c r="D3634" s="121" t="s">
        <v>7211</v>
      </c>
      <c r="E3634" s="142" t="s">
        <v>211</v>
      </c>
      <c r="F3634" s="121"/>
      <c r="G3634" s="142">
        <v>1</v>
      </c>
      <c r="H3634" s="147">
        <v>65</v>
      </c>
      <c r="I3634" s="191">
        <v>0.25</v>
      </c>
      <c r="J3634" s="187">
        <f t="shared" si="112"/>
        <v>48.75</v>
      </c>
    </row>
    <row r="3635" spans="1:10" ht="15.75">
      <c r="A3635" s="53">
        <f t="shared" si="113"/>
        <v>3631</v>
      </c>
      <c r="B3635" s="144" t="s">
        <v>202</v>
      </c>
      <c r="C3635" s="122" t="s">
        <v>7212</v>
      </c>
      <c r="D3635" s="121" t="s">
        <v>7213</v>
      </c>
      <c r="E3635" s="142" t="s">
        <v>211</v>
      </c>
      <c r="F3635" s="121"/>
      <c r="G3635" s="142">
        <v>1</v>
      </c>
      <c r="H3635" s="147">
        <v>44</v>
      </c>
      <c r="I3635" s="191">
        <v>0.25</v>
      </c>
      <c r="J3635" s="187">
        <f t="shared" si="112"/>
        <v>33</v>
      </c>
    </row>
    <row r="3636" spans="1:10" ht="15.75">
      <c r="A3636" s="53">
        <f t="shared" si="113"/>
        <v>3632</v>
      </c>
      <c r="B3636" s="144" t="s">
        <v>202</v>
      </c>
      <c r="C3636" s="122" t="s">
        <v>7214</v>
      </c>
      <c r="D3636" s="121" t="s">
        <v>7215</v>
      </c>
      <c r="E3636" s="142" t="s">
        <v>211</v>
      </c>
      <c r="F3636" s="121"/>
      <c r="G3636" s="142">
        <v>1</v>
      </c>
      <c r="H3636" s="147">
        <v>4000</v>
      </c>
      <c r="I3636" s="191">
        <v>0.25</v>
      </c>
      <c r="J3636" s="187">
        <f t="shared" si="112"/>
        <v>3000</v>
      </c>
    </row>
    <row r="3637" spans="1:10" ht="15.75">
      <c r="A3637" s="53">
        <f t="shared" si="113"/>
        <v>3633</v>
      </c>
      <c r="B3637" s="144" t="s">
        <v>202</v>
      </c>
      <c r="C3637" s="145" t="s">
        <v>7216</v>
      </c>
      <c r="D3637" s="142" t="s">
        <v>7217</v>
      </c>
      <c r="E3637" s="142" t="s">
        <v>211</v>
      </c>
      <c r="F3637" s="142"/>
      <c r="G3637" s="142">
        <v>1</v>
      </c>
      <c r="H3637" s="147">
        <v>4000</v>
      </c>
      <c r="I3637" s="191">
        <v>0.25</v>
      </c>
      <c r="J3637" s="187">
        <f t="shared" si="112"/>
        <v>3000</v>
      </c>
    </row>
    <row r="3638" spans="1:10" ht="15.75">
      <c r="A3638" s="53">
        <f t="shared" si="113"/>
        <v>3634</v>
      </c>
      <c r="B3638" s="144" t="s">
        <v>202</v>
      </c>
      <c r="C3638" s="122" t="s">
        <v>7218</v>
      </c>
      <c r="D3638" s="121" t="s">
        <v>7219</v>
      </c>
      <c r="E3638" s="142" t="s">
        <v>211</v>
      </c>
      <c r="F3638" s="121"/>
      <c r="G3638" s="142">
        <v>1</v>
      </c>
      <c r="H3638" s="147">
        <v>30</v>
      </c>
      <c r="I3638" s="191">
        <v>0.25</v>
      </c>
      <c r="J3638" s="187">
        <f t="shared" si="112"/>
        <v>22.5</v>
      </c>
    </row>
    <row r="3639" spans="1:10" ht="30">
      <c r="A3639" s="53">
        <f t="shared" si="113"/>
        <v>3635</v>
      </c>
      <c r="B3639" s="144" t="s">
        <v>202</v>
      </c>
      <c r="C3639" s="122" t="s">
        <v>7220</v>
      </c>
      <c r="D3639" s="121" t="s">
        <v>7221</v>
      </c>
      <c r="E3639" s="142" t="s">
        <v>211</v>
      </c>
      <c r="F3639" s="121"/>
      <c r="G3639" s="142">
        <v>1</v>
      </c>
      <c r="H3639" s="147">
        <v>2114.19</v>
      </c>
      <c r="I3639" s="191">
        <v>0.25</v>
      </c>
      <c r="J3639" s="187">
        <f t="shared" ref="J3639:J3702" si="114">H3639*(1-I3639)</f>
        <v>1585.6424999999999</v>
      </c>
    </row>
    <row r="3640" spans="1:10" ht="60">
      <c r="A3640" s="53">
        <f t="shared" si="113"/>
        <v>3636</v>
      </c>
      <c r="B3640" s="144" t="s">
        <v>202</v>
      </c>
      <c r="C3640" s="121" t="s">
        <v>7222</v>
      </c>
      <c r="D3640" s="142" t="s">
        <v>7223</v>
      </c>
      <c r="E3640" s="142" t="s">
        <v>211</v>
      </c>
      <c r="F3640" s="142"/>
      <c r="G3640" s="142">
        <v>1</v>
      </c>
      <c r="H3640" s="147">
        <v>6623.51</v>
      </c>
      <c r="I3640" s="191">
        <v>0.25</v>
      </c>
      <c r="J3640" s="187">
        <f t="shared" si="114"/>
        <v>4967.6324999999997</v>
      </c>
    </row>
    <row r="3641" spans="1:10" ht="60">
      <c r="A3641" s="53">
        <f t="shared" si="113"/>
        <v>3637</v>
      </c>
      <c r="B3641" s="144" t="s">
        <v>202</v>
      </c>
      <c r="C3641" s="121" t="s">
        <v>7224</v>
      </c>
      <c r="D3641" s="142" t="s">
        <v>7225</v>
      </c>
      <c r="E3641" s="142" t="s">
        <v>211</v>
      </c>
      <c r="F3641" s="142"/>
      <c r="G3641" s="142">
        <v>1</v>
      </c>
      <c r="H3641" s="147">
        <v>7316.38</v>
      </c>
      <c r="I3641" s="191">
        <v>0.25</v>
      </c>
      <c r="J3641" s="187">
        <f t="shared" si="114"/>
        <v>5487.2849999999999</v>
      </c>
    </row>
    <row r="3642" spans="1:10" ht="45">
      <c r="A3642" s="53">
        <f t="shared" si="113"/>
        <v>3638</v>
      </c>
      <c r="B3642" s="144" t="s">
        <v>202</v>
      </c>
      <c r="C3642" s="121" t="s">
        <v>7226</v>
      </c>
      <c r="D3642" s="142" t="s">
        <v>7227</v>
      </c>
      <c r="E3642" s="142" t="s">
        <v>211</v>
      </c>
      <c r="F3642" s="142"/>
      <c r="G3642" s="142">
        <v>1</v>
      </c>
      <c r="H3642" s="181">
        <v>6896.0892000000003</v>
      </c>
      <c r="I3642" s="191">
        <v>0.25</v>
      </c>
      <c r="J3642" s="187">
        <f t="shared" si="114"/>
        <v>5172.0668999999998</v>
      </c>
    </row>
    <row r="3643" spans="1:10" ht="45">
      <c r="A3643" s="53">
        <f t="shared" si="113"/>
        <v>3639</v>
      </c>
      <c r="B3643" s="144" t="s">
        <v>202</v>
      </c>
      <c r="C3643" s="121" t="s">
        <v>7228</v>
      </c>
      <c r="D3643" s="142" t="s">
        <v>7229</v>
      </c>
      <c r="E3643" s="142" t="s">
        <v>211</v>
      </c>
      <c r="F3643" s="142"/>
      <c r="G3643" s="142">
        <v>1</v>
      </c>
      <c r="H3643" s="147">
        <v>7994.84</v>
      </c>
      <c r="I3643" s="191">
        <v>0.25</v>
      </c>
      <c r="J3643" s="187">
        <f t="shared" si="114"/>
        <v>5996.13</v>
      </c>
    </row>
    <row r="3644" spans="1:10" ht="60">
      <c r="A3644" s="53">
        <f t="shared" si="113"/>
        <v>3640</v>
      </c>
      <c r="B3644" s="144" t="s">
        <v>202</v>
      </c>
      <c r="C3644" s="121" t="s">
        <v>7230</v>
      </c>
      <c r="D3644" s="142" t="s">
        <v>7231</v>
      </c>
      <c r="E3644" s="142" t="s">
        <v>211</v>
      </c>
      <c r="F3644" s="142"/>
      <c r="G3644" s="142">
        <v>1</v>
      </c>
      <c r="H3644" s="147">
        <v>9920.2000000000007</v>
      </c>
      <c r="I3644" s="191">
        <v>0.25</v>
      </c>
      <c r="J3644" s="187">
        <f t="shared" si="114"/>
        <v>7440.1500000000005</v>
      </c>
    </row>
    <row r="3645" spans="1:10" ht="60">
      <c r="A3645" s="53">
        <f t="shared" si="113"/>
        <v>3641</v>
      </c>
      <c r="B3645" s="144" t="s">
        <v>202</v>
      </c>
      <c r="C3645" s="121" t="s">
        <v>7232</v>
      </c>
      <c r="D3645" s="142" t="s">
        <v>7233</v>
      </c>
      <c r="E3645" s="142" t="s">
        <v>211</v>
      </c>
      <c r="F3645" s="142"/>
      <c r="G3645" s="142">
        <v>1</v>
      </c>
      <c r="H3645" s="147">
        <v>10475.540000000001</v>
      </c>
      <c r="I3645" s="191">
        <v>0.25</v>
      </c>
      <c r="J3645" s="187">
        <f t="shared" si="114"/>
        <v>7856.6550000000007</v>
      </c>
    </row>
    <row r="3646" spans="1:10" ht="45">
      <c r="A3646" s="53">
        <f t="shared" si="113"/>
        <v>3642</v>
      </c>
      <c r="B3646" s="144" t="s">
        <v>202</v>
      </c>
      <c r="C3646" s="121" t="s">
        <v>7234</v>
      </c>
      <c r="D3646" s="142" t="s">
        <v>7235</v>
      </c>
      <c r="E3646" s="142" t="s">
        <v>211</v>
      </c>
      <c r="F3646" s="142"/>
      <c r="G3646" s="142">
        <v>1</v>
      </c>
      <c r="H3646" s="147">
        <v>10910.38</v>
      </c>
      <c r="I3646" s="191">
        <v>0.25</v>
      </c>
      <c r="J3646" s="187">
        <f t="shared" si="114"/>
        <v>8182.7849999999999</v>
      </c>
    </row>
    <row r="3647" spans="1:10" ht="45">
      <c r="A3647" s="53">
        <f t="shared" si="113"/>
        <v>3643</v>
      </c>
      <c r="B3647" s="144" t="s">
        <v>202</v>
      </c>
      <c r="C3647" s="121" t="s">
        <v>7236</v>
      </c>
      <c r="D3647" s="142" t="s">
        <v>7237</v>
      </c>
      <c r="E3647" s="142" t="s">
        <v>211</v>
      </c>
      <c r="F3647" s="142"/>
      <c r="G3647" s="142">
        <v>1</v>
      </c>
      <c r="H3647" s="147">
        <v>11447.39</v>
      </c>
      <c r="I3647" s="191">
        <v>0.25</v>
      </c>
      <c r="J3647" s="187">
        <f t="shared" si="114"/>
        <v>8585.5424999999996</v>
      </c>
    </row>
    <row r="3648" spans="1:10" ht="45">
      <c r="A3648" s="53">
        <f t="shared" si="113"/>
        <v>3644</v>
      </c>
      <c r="B3648" s="144" t="s">
        <v>202</v>
      </c>
      <c r="C3648" s="121" t="s">
        <v>7238</v>
      </c>
      <c r="D3648" s="142" t="s">
        <v>7239</v>
      </c>
      <c r="E3648" s="142" t="s">
        <v>211</v>
      </c>
      <c r="F3648" s="142"/>
      <c r="G3648" s="142">
        <v>1</v>
      </c>
      <c r="H3648" s="147">
        <v>10687.076400000002</v>
      </c>
      <c r="I3648" s="191">
        <v>0.25</v>
      </c>
      <c r="J3648" s="187">
        <f t="shared" si="114"/>
        <v>8015.3073000000013</v>
      </c>
    </row>
    <row r="3649" spans="1:10" ht="45">
      <c r="A3649" s="53">
        <f t="shared" si="113"/>
        <v>3645</v>
      </c>
      <c r="B3649" s="144" t="s">
        <v>202</v>
      </c>
      <c r="C3649" s="121" t="s">
        <v>7240</v>
      </c>
      <c r="D3649" s="142" t="s">
        <v>7241</v>
      </c>
      <c r="E3649" s="142" t="s">
        <v>211</v>
      </c>
      <c r="F3649" s="142"/>
      <c r="G3649" s="142">
        <v>1</v>
      </c>
      <c r="H3649" s="147">
        <v>12061.67</v>
      </c>
      <c r="I3649" s="191">
        <v>0.25</v>
      </c>
      <c r="J3649" s="187">
        <f t="shared" si="114"/>
        <v>9046.2525000000005</v>
      </c>
    </row>
    <row r="3650" spans="1:10" ht="45">
      <c r="A3650" s="53">
        <f t="shared" si="113"/>
        <v>3646</v>
      </c>
      <c r="B3650" s="144" t="s">
        <v>202</v>
      </c>
      <c r="C3650" s="121" t="s">
        <v>7242</v>
      </c>
      <c r="D3650" s="142" t="s">
        <v>7243</v>
      </c>
      <c r="E3650" s="142" t="s">
        <v>211</v>
      </c>
      <c r="F3650" s="142"/>
      <c r="G3650" s="142">
        <v>1</v>
      </c>
      <c r="H3650" s="147">
        <v>12603.92</v>
      </c>
      <c r="I3650" s="191">
        <v>0.25</v>
      </c>
      <c r="J3650" s="187">
        <f t="shared" si="114"/>
        <v>9452.94</v>
      </c>
    </row>
    <row r="3651" spans="1:10" ht="105">
      <c r="A3651" s="53">
        <f t="shared" si="113"/>
        <v>3647</v>
      </c>
      <c r="B3651" s="144" t="s">
        <v>202</v>
      </c>
      <c r="C3651" s="121" t="s">
        <v>7244</v>
      </c>
      <c r="D3651" s="142" t="s">
        <v>7245</v>
      </c>
      <c r="E3651" s="142" t="s">
        <v>211</v>
      </c>
      <c r="F3651" s="142"/>
      <c r="G3651" s="142">
        <v>1</v>
      </c>
      <c r="H3651" s="147">
        <v>4468.9399999999996</v>
      </c>
      <c r="I3651" s="191">
        <v>0.25</v>
      </c>
      <c r="J3651" s="187">
        <f t="shared" si="114"/>
        <v>3351.7049999999999</v>
      </c>
    </row>
    <row r="3652" spans="1:10" ht="105">
      <c r="A3652" s="53">
        <f t="shared" si="113"/>
        <v>3648</v>
      </c>
      <c r="B3652" s="144" t="s">
        <v>202</v>
      </c>
      <c r="C3652" s="121" t="s">
        <v>7246</v>
      </c>
      <c r="D3652" s="142" t="s">
        <v>7247</v>
      </c>
      <c r="E3652" s="142" t="s">
        <v>211</v>
      </c>
      <c r="F3652" s="142"/>
      <c r="G3652" s="142">
        <v>1</v>
      </c>
      <c r="H3652" s="147">
        <v>3580.91</v>
      </c>
      <c r="I3652" s="191">
        <v>0.25</v>
      </c>
      <c r="J3652" s="187">
        <f t="shared" si="114"/>
        <v>2685.6824999999999</v>
      </c>
    </row>
    <row r="3653" spans="1:10" ht="15.75">
      <c r="A3653" s="53">
        <f t="shared" si="113"/>
        <v>3649</v>
      </c>
      <c r="B3653" s="144" t="s">
        <v>202</v>
      </c>
      <c r="C3653" s="142" t="s">
        <v>7248</v>
      </c>
      <c r="D3653" s="142" t="s">
        <v>7249</v>
      </c>
      <c r="E3653" s="142" t="s">
        <v>211</v>
      </c>
      <c r="F3653" s="142"/>
      <c r="G3653" s="142">
        <v>1</v>
      </c>
      <c r="H3653" s="181">
        <v>5606.0004000000017</v>
      </c>
      <c r="I3653" s="191">
        <v>0.25</v>
      </c>
      <c r="J3653" s="187">
        <f t="shared" si="114"/>
        <v>4204.5003000000015</v>
      </c>
    </row>
    <row r="3654" spans="1:10" ht="15.75">
      <c r="A3654" s="53">
        <f t="shared" si="113"/>
        <v>3650</v>
      </c>
      <c r="B3654" s="144" t="s">
        <v>202</v>
      </c>
      <c r="C3654" s="142" t="s">
        <v>7250</v>
      </c>
      <c r="D3654" s="142" t="s">
        <v>7251</v>
      </c>
      <c r="E3654" s="142" t="s">
        <v>211</v>
      </c>
      <c r="F3654" s="142"/>
      <c r="G3654" s="142">
        <v>1</v>
      </c>
      <c r="H3654" s="181">
        <v>6272.666400000001</v>
      </c>
      <c r="I3654" s="191">
        <v>0.25</v>
      </c>
      <c r="J3654" s="187">
        <f t="shared" si="114"/>
        <v>4704.4998000000005</v>
      </c>
    </row>
    <row r="3655" spans="1:10" ht="15.75">
      <c r="A3655" s="53">
        <f t="shared" ref="A3655:A3718" si="115">A3654+1</f>
        <v>3651</v>
      </c>
      <c r="B3655" s="144" t="s">
        <v>202</v>
      </c>
      <c r="C3655" s="142" t="s">
        <v>7252</v>
      </c>
      <c r="D3655" s="142" t="s">
        <v>7253</v>
      </c>
      <c r="E3655" s="142" t="s">
        <v>211</v>
      </c>
      <c r="F3655" s="142"/>
      <c r="G3655" s="142">
        <v>1</v>
      </c>
      <c r="H3655" s="147">
        <v>13347.18</v>
      </c>
      <c r="I3655" s="191">
        <v>0.25</v>
      </c>
      <c r="J3655" s="187">
        <f t="shared" si="114"/>
        <v>10010.385</v>
      </c>
    </row>
    <row r="3656" spans="1:10" ht="15.75">
      <c r="A3656" s="53">
        <f t="shared" si="115"/>
        <v>3652</v>
      </c>
      <c r="B3656" s="144" t="s">
        <v>202</v>
      </c>
      <c r="C3656" s="142" t="s">
        <v>7254</v>
      </c>
      <c r="D3656" s="142" t="s">
        <v>7255</v>
      </c>
      <c r="E3656" s="142" t="s">
        <v>211</v>
      </c>
      <c r="F3656" s="142"/>
      <c r="G3656" s="142">
        <v>1</v>
      </c>
      <c r="H3656" s="147">
        <v>14089.28</v>
      </c>
      <c r="I3656" s="191">
        <v>0.25</v>
      </c>
      <c r="J3656" s="187">
        <f t="shared" si="114"/>
        <v>10566.960000000001</v>
      </c>
    </row>
    <row r="3657" spans="1:10" ht="90">
      <c r="A3657" s="53">
        <f t="shared" si="115"/>
        <v>3653</v>
      </c>
      <c r="B3657" s="144" t="s">
        <v>202</v>
      </c>
      <c r="C3657" s="121" t="s">
        <v>7256</v>
      </c>
      <c r="D3657" s="142" t="s">
        <v>7257</v>
      </c>
      <c r="E3657" s="142" t="s">
        <v>211</v>
      </c>
      <c r="F3657" s="142"/>
      <c r="G3657" s="142">
        <v>1</v>
      </c>
      <c r="H3657" s="147">
        <v>2738.73</v>
      </c>
      <c r="I3657" s="191">
        <v>0.25</v>
      </c>
      <c r="J3657" s="187">
        <f t="shared" si="114"/>
        <v>2054.0475000000001</v>
      </c>
    </row>
    <row r="3658" spans="1:10" ht="90">
      <c r="A3658" s="53">
        <f t="shared" si="115"/>
        <v>3654</v>
      </c>
      <c r="B3658" s="144" t="s">
        <v>202</v>
      </c>
      <c r="C3658" s="121" t="s">
        <v>7258</v>
      </c>
      <c r="D3658" s="142" t="s">
        <v>7259</v>
      </c>
      <c r="E3658" s="142" t="s">
        <v>211</v>
      </c>
      <c r="F3658" s="142"/>
      <c r="G3658" s="142">
        <v>1</v>
      </c>
      <c r="H3658" s="147">
        <v>3376.59</v>
      </c>
      <c r="I3658" s="191">
        <v>0.25</v>
      </c>
      <c r="J3658" s="187">
        <f t="shared" si="114"/>
        <v>2532.4425000000001</v>
      </c>
    </row>
    <row r="3659" spans="1:10" ht="75">
      <c r="A3659" s="53">
        <f t="shared" si="115"/>
        <v>3655</v>
      </c>
      <c r="B3659" s="144" t="s">
        <v>202</v>
      </c>
      <c r="C3659" s="121" t="s">
        <v>7260</v>
      </c>
      <c r="D3659" s="142" t="s">
        <v>7261</v>
      </c>
      <c r="E3659" s="142" t="s">
        <v>211</v>
      </c>
      <c r="F3659" s="142"/>
      <c r="G3659" s="142">
        <v>1</v>
      </c>
      <c r="H3659" s="147">
        <v>555.34</v>
      </c>
      <c r="I3659" s="191">
        <v>0.25</v>
      </c>
      <c r="J3659" s="187">
        <f t="shared" si="114"/>
        <v>416.505</v>
      </c>
    </row>
    <row r="3660" spans="1:10" ht="45">
      <c r="A3660" s="53">
        <f t="shared" si="115"/>
        <v>3656</v>
      </c>
      <c r="B3660" s="144" t="s">
        <v>202</v>
      </c>
      <c r="C3660" s="142" t="s">
        <v>7262</v>
      </c>
      <c r="D3660" s="142" t="s">
        <v>7263</v>
      </c>
      <c r="E3660" s="142" t="s">
        <v>211</v>
      </c>
      <c r="F3660" s="142"/>
      <c r="G3660" s="142">
        <v>1</v>
      </c>
      <c r="H3660" s="147">
        <v>419.13</v>
      </c>
      <c r="I3660" s="191">
        <v>0.25</v>
      </c>
      <c r="J3660" s="187">
        <f t="shared" si="114"/>
        <v>314.34749999999997</v>
      </c>
    </row>
    <row r="3661" spans="1:10" ht="45">
      <c r="A3661" s="53">
        <f t="shared" si="115"/>
        <v>3657</v>
      </c>
      <c r="B3661" s="144" t="s">
        <v>202</v>
      </c>
      <c r="C3661" s="121" t="s">
        <v>7264</v>
      </c>
      <c r="D3661" s="142" t="s">
        <v>7265</v>
      </c>
      <c r="E3661" s="142" t="s">
        <v>211</v>
      </c>
      <c r="F3661" s="142"/>
      <c r="G3661" s="142">
        <v>1</v>
      </c>
      <c r="H3661" s="147">
        <v>492.47</v>
      </c>
      <c r="I3661" s="191">
        <v>0.25</v>
      </c>
      <c r="J3661" s="187">
        <f t="shared" si="114"/>
        <v>369.35250000000002</v>
      </c>
    </row>
    <row r="3662" spans="1:10" ht="15.75">
      <c r="A3662" s="53">
        <f t="shared" si="115"/>
        <v>3658</v>
      </c>
      <c r="B3662" s="144" t="s">
        <v>202</v>
      </c>
      <c r="C3662" s="121" t="s">
        <v>7266</v>
      </c>
      <c r="D3662" s="142" t="s">
        <v>7267</v>
      </c>
      <c r="E3662" s="142" t="s">
        <v>211</v>
      </c>
      <c r="F3662" s="142"/>
      <c r="G3662" s="142">
        <v>1</v>
      </c>
      <c r="H3662" s="147">
        <v>8732.24</v>
      </c>
      <c r="I3662" s="191">
        <v>0.25</v>
      </c>
      <c r="J3662" s="187">
        <f t="shared" si="114"/>
        <v>6549.18</v>
      </c>
    </row>
    <row r="3663" spans="1:10" ht="15.75">
      <c r="A3663" s="53">
        <f t="shared" si="115"/>
        <v>3659</v>
      </c>
      <c r="B3663" s="144" t="s">
        <v>202</v>
      </c>
      <c r="C3663" s="121" t="s">
        <v>7268</v>
      </c>
      <c r="D3663" s="142" t="s">
        <v>7269</v>
      </c>
      <c r="E3663" s="142" t="s">
        <v>211</v>
      </c>
      <c r="F3663" s="142"/>
      <c r="G3663" s="142">
        <v>1</v>
      </c>
      <c r="H3663" s="147">
        <v>8004</v>
      </c>
      <c r="I3663" s="191">
        <v>0.25</v>
      </c>
      <c r="J3663" s="187">
        <f t="shared" si="114"/>
        <v>6003</v>
      </c>
    </row>
    <row r="3664" spans="1:10" ht="15.75">
      <c r="A3664" s="53">
        <f t="shared" si="115"/>
        <v>3660</v>
      </c>
      <c r="B3664" s="144" t="s">
        <v>202</v>
      </c>
      <c r="C3664" s="142" t="s">
        <v>7270</v>
      </c>
      <c r="D3664" s="142" t="s">
        <v>7271</v>
      </c>
      <c r="E3664" s="142" t="s">
        <v>211</v>
      </c>
      <c r="F3664" s="142"/>
      <c r="G3664" s="142">
        <v>1</v>
      </c>
      <c r="H3664" s="147">
        <v>9421.6</v>
      </c>
      <c r="I3664" s="191">
        <v>0.25</v>
      </c>
      <c r="J3664" s="187">
        <f t="shared" si="114"/>
        <v>7066.2000000000007</v>
      </c>
    </row>
    <row r="3665" spans="1:10" ht="15.75">
      <c r="A3665" s="53">
        <f t="shared" si="115"/>
        <v>3661</v>
      </c>
      <c r="B3665" s="144" t="s">
        <v>202</v>
      </c>
      <c r="C3665" s="142" t="s">
        <v>7272</v>
      </c>
      <c r="D3665" s="142" t="s">
        <v>7273</v>
      </c>
      <c r="E3665" s="142" t="s">
        <v>211</v>
      </c>
      <c r="F3665" s="142"/>
      <c r="G3665" s="142">
        <v>1</v>
      </c>
      <c r="H3665" s="147">
        <v>10407.06</v>
      </c>
      <c r="I3665" s="191">
        <v>0.25</v>
      </c>
      <c r="J3665" s="187">
        <f t="shared" si="114"/>
        <v>7805.2950000000001</v>
      </c>
    </row>
    <row r="3666" spans="1:10" ht="15.75">
      <c r="A3666" s="53">
        <f t="shared" si="115"/>
        <v>3662</v>
      </c>
      <c r="B3666" s="144" t="s">
        <v>202</v>
      </c>
      <c r="C3666" s="121" t="s">
        <v>7274</v>
      </c>
      <c r="D3666" s="121" t="s">
        <v>7275</v>
      </c>
      <c r="E3666" s="142" t="s">
        <v>211</v>
      </c>
      <c r="F3666" s="121"/>
      <c r="G3666" s="142">
        <v>1</v>
      </c>
      <c r="H3666" s="147">
        <v>6644.2</v>
      </c>
      <c r="I3666" s="191">
        <v>0.25</v>
      </c>
      <c r="J3666" s="187">
        <f t="shared" si="114"/>
        <v>4983.1499999999996</v>
      </c>
    </row>
    <row r="3667" spans="1:10" ht="15.75">
      <c r="A3667" s="53">
        <f t="shared" si="115"/>
        <v>3663</v>
      </c>
      <c r="B3667" s="144" t="s">
        <v>202</v>
      </c>
      <c r="C3667" s="121" t="s">
        <v>7276</v>
      </c>
      <c r="D3667" s="121" t="s">
        <v>7277</v>
      </c>
      <c r="E3667" s="142" t="s">
        <v>211</v>
      </c>
      <c r="F3667" s="121"/>
      <c r="G3667" s="142">
        <v>1</v>
      </c>
      <c r="H3667" s="147">
        <v>7375.83</v>
      </c>
      <c r="I3667" s="191">
        <v>0.25</v>
      </c>
      <c r="J3667" s="187">
        <f t="shared" si="114"/>
        <v>5531.8724999999995</v>
      </c>
    </row>
    <row r="3668" spans="1:10" ht="15.75">
      <c r="A3668" s="53">
        <f t="shared" si="115"/>
        <v>3664</v>
      </c>
      <c r="B3668" s="144" t="s">
        <v>202</v>
      </c>
      <c r="C3668" s="121" t="s">
        <v>7278</v>
      </c>
      <c r="D3668" s="121" t="s">
        <v>7279</v>
      </c>
      <c r="E3668" s="142" t="s">
        <v>211</v>
      </c>
      <c r="F3668" s="121"/>
      <c r="G3668" s="142">
        <v>1</v>
      </c>
      <c r="H3668" s="147">
        <v>4464.0200000000004</v>
      </c>
      <c r="I3668" s="191">
        <v>0.25</v>
      </c>
      <c r="J3668" s="187">
        <f t="shared" si="114"/>
        <v>3348.0150000000003</v>
      </c>
    </row>
    <row r="3669" spans="1:10" ht="15.75">
      <c r="A3669" s="53">
        <f t="shared" si="115"/>
        <v>3665</v>
      </c>
      <c r="B3669" s="144" t="s">
        <v>202</v>
      </c>
      <c r="C3669" s="142" t="s">
        <v>7280</v>
      </c>
      <c r="D3669" s="142" t="s">
        <v>7281</v>
      </c>
      <c r="E3669" s="142" t="s">
        <v>211</v>
      </c>
      <c r="F3669" s="142"/>
      <c r="G3669" s="142">
        <v>1</v>
      </c>
      <c r="H3669" s="147">
        <v>8910.48</v>
      </c>
      <c r="I3669" s="191">
        <v>0.25</v>
      </c>
      <c r="J3669" s="187">
        <f t="shared" si="114"/>
        <v>6682.86</v>
      </c>
    </row>
    <row r="3670" spans="1:10" ht="15.75">
      <c r="A3670" s="53">
        <f t="shared" si="115"/>
        <v>3666</v>
      </c>
      <c r="B3670" s="144" t="s">
        <v>202</v>
      </c>
      <c r="C3670" s="142" t="s">
        <v>7282</v>
      </c>
      <c r="D3670" s="142" t="s">
        <v>7283</v>
      </c>
      <c r="E3670" s="142" t="s">
        <v>211</v>
      </c>
      <c r="F3670" s="142"/>
      <c r="G3670" s="142">
        <v>1</v>
      </c>
      <c r="H3670" s="147">
        <v>9862.2000000000007</v>
      </c>
      <c r="I3670" s="191">
        <v>0.25</v>
      </c>
      <c r="J3670" s="187">
        <f t="shared" si="114"/>
        <v>7396.6500000000005</v>
      </c>
    </row>
    <row r="3671" spans="1:10" ht="15.75">
      <c r="A3671" s="53">
        <f t="shared" si="115"/>
        <v>3667</v>
      </c>
      <c r="B3671" s="144" t="s">
        <v>202</v>
      </c>
      <c r="C3671" s="142" t="s">
        <v>7284</v>
      </c>
      <c r="D3671" s="142" t="s">
        <v>7285</v>
      </c>
      <c r="E3671" s="142" t="s">
        <v>211</v>
      </c>
      <c r="F3671" s="142"/>
      <c r="G3671" s="142">
        <v>1</v>
      </c>
      <c r="H3671" s="147">
        <v>4270.8500000000004</v>
      </c>
      <c r="I3671" s="191">
        <v>0.25</v>
      </c>
      <c r="J3671" s="187">
        <f t="shared" si="114"/>
        <v>3203.1375000000003</v>
      </c>
    </row>
    <row r="3672" spans="1:10" ht="15.75">
      <c r="A3672" s="53">
        <f t="shared" si="115"/>
        <v>3668</v>
      </c>
      <c r="B3672" s="144" t="s">
        <v>202</v>
      </c>
      <c r="C3672" s="142" t="s">
        <v>7286</v>
      </c>
      <c r="D3672" s="142" t="s">
        <v>7287</v>
      </c>
      <c r="E3672" s="142" t="s">
        <v>211</v>
      </c>
      <c r="F3672" s="142"/>
      <c r="G3672" s="142">
        <v>1</v>
      </c>
      <c r="H3672" s="181">
        <v>8188.9500000000016</v>
      </c>
      <c r="I3672" s="191">
        <v>0.25</v>
      </c>
      <c r="J3672" s="187">
        <f t="shared" si="114"/>
        <v>6141.7125000000015</v>
      </c>
    </row>
    <row r="3673" spans="1:10" ht="15.75">
      <c r="A3673" s="53">
        <f t="shared" si="115"/>
        <v>3669</v>
      </c>
      <c r="B3673" s="144" t="s">
        <v>202</v>
      </c>
      <c r="C3673" s="142" t="s">
        <v>7288</v>
      </c>
      <c r="D3673" s="142" t="s">
        <v>7289</v>
      </c>
      <c r="E3673" s="142" t="s">
        <v>211</v>
      </c>
      <c r="F3673" s="142"/>
      <c r="G3673" s="142">
        <v>1</v>
      </c>
      <c r="H3673" s="147">
        <v>2367.41</v>
      </c>
      <c r="I3673" s="191">
        <v>0.25</v>
      </c>
      <c r="J3673" s="187">
        <f t="shared" si="114"/>
        <v>1775.5574999999999</v>
      </c>
    </row>
    <row r="3674" spans="1:10" ht="15.75">
      <c r="A3674" s="53">
        <f t="shared" si="115"/>
        <v>3670</v>
      </c>
      <c r="B3674" s="144" t="s">
        <v>202</v>
      </c>
      <c r="C3674" s="142" t="s">
        <v>7290</v>
      </c>
      <c r="D3674" s="142" t="s">
        <v>7291</v>
      </c>
      <c r="E3674" s="142" t="s">
        <v>211</v>
      </c>
      <c r="F3674" s="142"/>
      <c r="G3674" s="142">
        <v>1</v>
      </c>
      <c r="H3674" s="147">
        <v>3211.5560399999999</v>
      </c>
      <c r="I3674" s="191">
        <v>0.25</v>
      </c>
      <c r="J3674" s="187">
        <f t="shared" si="114"/>
        <v>2408.6670300000001</v>
      </c>
    </row>
    <row r="3675" spans="1:10" ht="15.75">
      <c r="A3675" s="53">
        <f t="shared" si="115"/>
        <v>3671</v>
      </c>
      <c r="B3675" s="144" t="s">
        <v>202</v>
      </c>
      <c r="C3675" s="142" t="s">
        <v>7292</v>
      </c>
      <c r="D3675" s="142" t="s">
        <v>7293</v>
      </c>
      <c r="E3675" s="142" t="s">
        <v>211</v>
      </c>
      <c r="F3675" s="142"/>
      <c r="G3675" s="142">
        <v>1</v>
      </c>
      <c r="H3675" s="147">
        <v>3140.8284600000006</v>
      </c>
      <c r="I3675" s="191">
        <v>0.25</v>
      </c>
      <c r="J3675" s="187">
        <f t="shared" si="114"/>
        <v>2355.6213450000005</v>
      </c>
    </row>
    <row r="3676" spans="1:10" ht="15.75">
      <c r="A3676" s="53">
        <f t="shared" si="115"/>
        <v>3672</v>
      </c>
      <c r="B3676" s="144" t="s">
        <v>202</v>
      </c>
      <c r="C3676" s="142" t="s">
        <v>7294</v>
      </c>
      <c r="D3676" s="142" t="s">
        <v>7295</v>
      </c>
      <c r="E3676" s="142" t="s">
        <v>211</v>
      </c>
      <c r="F3676" s="142"/>
      <c r="G3676" s="142">
        <v>1</v>
      </c>
      <c r="H3676" s="147">
        <v>3140.8284600000006</v>
      </c>
      <c r="I3676" s="191">
        <v>0.25</v>
      </c>
      <c r="J3676" s="187">
        <f t="shared" si="114"/>
        <v>2355.6213450000005</v>
      </c>
    </row>
    <row r="3677" spans="1:10" ht="15.75">
      <c r="A3677" s="53">
        <f t="shared" si="115"/>
        <v>3673</v>
      </c>
      <c r="B3677" s="144" t="s">
        <v>202</v>
      </c>
      <c r="C3677" s="142" t="s">
        <v>7296</v>
      </c>
      <c r="D3677" s="142" t="s">
        <v>7297</v>
      </c>
      <c r="E3677" s="142" t="s">
        <v>211</v>
      </c>
      <c r="F3677" s="142"/>
      <c r="G3677" s="142">
        <v>1</v>
      </c>
      <c r="H3677" s="147">
        <v>4255.4427300000007</v>
      </c>
      <c r="I3677" s="191">
        <v>0.25</v>
      </c>
      <c r="J3677" s="187">
        <f t="shared" si="114"/>
        <v>3191.5820475000005</v>
      </c>
    </row>
    <row r="3678" spans="1:10" ht="15.75">
      <c r="A3678" s="53">
        <f t="shared" si="115"/>
        <v>3674</v>
      </c>
      <c r="B3678" s="144" t="s">
        <v>202</v>
      </c>
      <c r="C3678" s="142" t="s">
        <v>7298</v>
      </c>
      <c r="D3678" s="142" t="s">
        <v>7299</v>
      </c>
      <c r="E3678" s="142" t="s">
        <v>211</v>
      </c>
      <c r="F3678" s="142"/>
      <c r="G3678" s="142">
        <v>1</v>
      </c>
      <c r="H3678" s="147">
        <v>3211.5560399999999</v>
      </c>
      <c r="I3678" s="191">
        <v>0.25</v>
      </c>
      <c r="J3678" s="187">
        <f t="shared" si="114"/>
        <v>2408.6670300000001</v>
      </c>
    </row>
    <row r="3679" spans="1:10" ht="15.75">
      <c r="A3679" s="53">
        <f t="shared" si="115"/>
        <v>3675</v>
      </c>
      <c r="B3679" s="144" t="s">
        <v>202</v>
      </c>
      <c r="C3679" s="142" t="s">
        <v>7300</v>
      </c>
      <c r="D3679" s="142" t="s">
        <v>7301</v>
      </c>
      <c r="E3679" s="142" t="s">
        <v>211</v>
      </c>
      <c r="F3679" s="142"/>
      <c r="G3679" s="142">
        <v>1</v>
      </c>
      <c r="H3679" s="147">
        <v>3211.5560399999999</v>
      </c>
      <c r="I3679" s="191">
        <v>0.25</v>
      </c>
      <c r="J3679" s="187">
        <f t="shared" si="114"/>
        <v>2408.6670300000001</v>
      </c>
    </row>
    <row r="3680" spans="1:10" ht="15.75">
      <c r="A3680" s="53">
        <f t="shared" si="115"/>
        <v>3676</v>
      </c>
      <c r="B3680" s="144" t="s">
        <v>202</v>
      </c>
      <c r="C3680" s="142" t="s">
        <v>7302</v>
      </c>
      <c r="D3680" s="142" t="s">
        <v>7303</v>
      </c>
      <c r="E3680" s="142" t="s">
        <v>211</v>
      </c>
      <c r="F3680" s="142"/>
      <c r="G3680" s="142">
        <v>1</v>
      </c>
      <c r="H3680" s="147">
        <v>3058.62</v>
      </c>
      <c r="I3680" s="191">
        <v>0.25</v>
      </c>
      <c r="J3680" s="187">
        <f t="shared" si="114"/>
        <v>2293.9650000000001</v>
      </c>
    </row>
    <row r="3681" spans="1:10" ht="15.75">
      <c r="A3681" s="53">
        <f t="shared" si="115"/>
        <v>3677</v>
      </c>
      <c r="B3681" s="144" t="s">
        <v>202</v>
      </c>
      <c r="C3681" s="142" t="s">
        <v>7304</v>
      </c>
      <c r="D3681" s="142" t="s">
        <v>7305</v>
      </c>
      <c r="E3681" s="142" t="s">
        <v>211</v>
      </c>
      <c r="F3681" s="142"/>
      <c r="G3681" s="142">
        <v>1</v>
      </c>
      <c r="H3681" s="147">
        <v>3211.5560399999999</v>
      </c>
      <c r="I3681" s="191">
        <v>0.25</v>
      </c>
      <c r="J3681" s="187">
        <f t="shared" si="114"/>
        <v>2408.6670300000001</v>
      </c>
    </row>
    <row r="3682" spans="1:10" ht="15.75">
      <c r="A3682" s="53">
        <f t="shared" si="115"/>
        <v>3678</v>
      </c>
      <c r="B3682" s="144" t="s">
        <v>202</v>
      </c>
      <c r="C3682" s="142" t="s">
        <v>7306</v>
      </c>
      <c r="D3682" s="142" t="s">
        <v>7307</v>
      </c>
      <c r="E3682" s="142" t="s">
        <v>211</v>
      </c>
      <c r="F3682" s="142"/>
      <c r="G3682" s="142">
        <v>1</v>
      </c>
      <c r="H3682" s="147">
        <v>2665.3819500000004</v>
      </c>
      <c r="I3682" s="191">
        <v>0.25</v>
      </c>
      <c r="J3682" s="187">
        <f t="shared" si="114"/>
        <v>1999.0364625000002</v>
      </c>
    </row>
    <row r="3683" spans="1:10" ht="15.75">
      <c r="A3683" s="53">
        <f t="shared" si="115"/>
        <v>3679</v>
      </c>
      <c r="B3683" s="144" t="s">
        <v>202</v>
      </c>
      <c r="C3683" s="142" t="s">
        <v>7308</v>
      </c>
      <c r="D3683" s="142" t="s">
        <v>7309</v>
      </c>
      <c r="E3683" s="142" t="s">
        <v>211</v>
      </c>
      <c r="F3683" s="142"/>
      <c r="G3683" s="142">
        <v>1</v>
      </c>
      <c r="H3683" s="147">
        <v>2665.3819500000004</v>
      </c>
      <c r="I3683" s="191">
        <v>0.25</v>
      </c>
      <c r="J3683" s="187">
        <f t="shared" si="114"/>
        <v>1999.0364625000002</v>
      </c>
    </row>
    <row r="3684" spans="1:10" ht="15.75">
      <c r="A3684" s="53">
        <f t="shared" si="115"/>
        <v>3680</v>
      </c>
      <c r="B3684" s="144" t="s">
        <v>202</v>
      </c>
      <c r="C3684" s="142" t="s">
        <v>7310</v>
      </c>
      <c r="D3684" s="142" t="s">
        <v>7311</v>
      </c>
      <c r="E3684" s="142" t="s">
        <v>211</v>
      </c>
      <c r="F3684" s="142"/>
      <c r="G3684" s="142">
        <v>1</v>
      </c>
      <c r="H3684" s="147">
        <v>2998.06</v>
      </c>
      <c r="I3684" s="191">
        <v>0.25</v>
      </c>
      <c r="J3684" s="187">
        <f t="shared" si="114"/>
        <v>2248.5450000000001</v>
      </c>
    </row>
    <row r="3685" spans="1:10" ht="15.75">
      <c r="A3685" s="53">
        <f t="shared" si="115"/>
        <v>3681</v>
      </c>
      <c r="B3685" s="144" t="s">
        <v>202</v>
      </c>
      <c r="C3685" s="142" t="s">
        <v>7312</v>
      </c>
      <c r="D3685" s="142" t="s">
        <v>7313</v>
      </c>
      <c r="E3685" s="142" t="s">
        <v>211</v>
      </c>
      <c r="F3685" s="142"/>
      <c r="G3685" s="142">
        <v>1</v>
      </c>
      <c r="H3685" s="147">
        <v>4556.1516000000001</v>
      </c>
      <c r="I3685" s="191">
        <v>0.25</v>
      </c>
      <c r="J3685" s="187">
        <f t="shared" si="114"/>
        <v>3417.1136999999999</v>
      </c>
    </row>
    <row r="3686" spans="1:10" ht="15.75">
      <c r="A3686" s="53">
        <f t="shared" si="115"/>
        <v>3682</v>
      </c>
      <c r="B3686" s="144" t="s">
        <v>202</v>
      </c>
      <c r="C3686" s="142" t="s">
        <v>7314</v>
      </c>
      <c r="D3686" s="142" t="s">
        <v>7315</v>
      </c>
      <c r="E3686" s="142" t="s">
        <v>211</v>
      </c>
      <c r="F3686" s="142"/>
      <c r="G3686" s="142">
        <v>1</v>
      </c>
      <c r="H3686" s="147">
        <v>3140.83</v>
      </c>
      <c r="I3686" s="191">
        <v>0.25</v>
      </c>
      <c r="J3686" s="187">
        <f t="shared" si="114"/>
        <v>2355.6224999999999</v>
      </c>
    </row>
    <row r="3687" spans="1:10" ht="15.75">
      <c r="A3687" s="53">
        <f t="shared" si="115"/>
        <v>3683</v>
      </c>
      <c r="B3687" s="144" t="s">
        <v>202</v>
      </c>
      <c r="C3687" s="142" t="s">
        <v>7316</v>
      </c>
      <c r="D3687" s="142" t="s">
        <v>7317</v>
      </c>
      <c r="E3687" s="142" t="s">
        <v>211</v>
      </c>
      <c r="F3687" s="142"/>
      <c r="G3687" s="142">
        <v>1</v>
      </c>
      <c r="H3687" s="147">
        <v>4255.4399999999996</v>
      </c>
      <c r="I3687" s="191">
        <v>0.25</v>
      </c>
      <c r="J3687" s="187">
        <f t="shared" si="114"/>
        <v>3191.58</v>
      </c>
    </row>
    <row r="3688" spans="1:10" ht="15.75">
      <c r="A3688" s="53">
        <f t="shared" si="115"/>
        <v>3684</v>
      </c>
      <c r="B3688" s="144" t="s">
        <v>202</v>
      </c>
      <c r="C3688" s="142" t="s">
        <v>7318</v>
      </c>
      <c r="D3688" s="142" t="s">
        <v>7319</v>
      </c>
      <c r="E3688" s="142" t="s">
        <v>211</v>
      </c>
      <c r="F3688" s="142"/>
      <c r="G3688" s="142">
        <v>1</v>
      </c>
      <c r="H3688" s="147">
        <v>4255.4399999999996</v>
      </c>
      <c r="I3688" s="191">
        <v>0.25</v>
      </c>
      <c r="J3688" s="187">
        <f t="shared" si="114"/>
        <v>3191.58</v>
      </c>
    </row>
    <row r="3689" spans="1:10" ht="15.75">
      <c r="A3689" s="53">
        <f t="shared" si="115"/>
        <v>3685</v>
      </c>
      <c r="B3689" s="144" t="s">
        <v>202</v>
      </c>
      <c r="C3689" s="142" t="s">
        <v>7320</v>
      </c>
      <c r="D3689" s="142" t="s">
        <v>7321</v>
      </c>
      <c r="E3689" s="142" t="s">
        <v>211</v>
      </c>
      <c r="F3689" s="142"/>
      <c r="G3689" s="142">
        <v>1</v>
      </c>
      <c r="H3689" s="147">
        <v>3483.4800000000005</v>
      </c>
      <c r="I3689" s="191">
        <v>0.25</v>
      </c>
      <c r="J3689" s="187">
        <f t="shared" si="114"/>
        <v>2612.6100000000006</v>
      </c>
    </row>
    <row r="3690" spans="1:10" ht="15.75">
      <c r="A3690" s="53">
        <f t="shared" si="115"/>
        <v>3686</v>
      </c>
      <c r="B3690" s="144" t="s">
        <v>202</v>
      </c>
      <c r="C3690" s="142" t="s">
        <v>7322</v>
      </c>
      <c r="D3690" s="142" t="s">
        <v>7323</v>
      </c>
      <c r="E3690" s="142" t="s">
        <v>211</v>
      </c>
      <c r="F3690" s="142"/>
      <c r="G3690" s="142">
        <v>1</v>
      </c>
      <c r="H3690" s="147">
        <v>4977.13</v>
      </c>
      <c r="I3690" s="191">
        <v>0.25</v>
      </c>
      <c r="J3690" s="187">
        <f t="shared" si="114"/>
        <v>3732.8474999999999</v>
      </c>
    </row>
    <row r="3691" spans="1:10" ht="15.75">
      <c r="A3691" s="53">
        <f t="shared" si="115"/>
        <v>3687</v>
      </c>
      <c r="B3691" s="144" t="s">
        <v>202</v>
      </c>
      <c r="C3691" s="142" t="s">
        <v>7324</v>
      </c>
      <c r="D3691" s="142" t="s">
        <v>7325</v>
      </c>
      <c r="E3691" s="142" t="s">
        <v>211</v>
      </c>
      <c r="F3691" s="142"/>
      <c r="G3691" s="142">
        <v>1</v>
      </c>
      <c r="H3691" s="147">
        <v>4027.6236000000004</v>
      </c>
      <c r="I3691" s="191">
        <v>0.25</v>
      </c>
      <c r="J3691" s="187">
        <f t="shared" si="114"/>
        <v>3020.7177000000001</v>
      </c>
    </row>
    <row r="3692" spans="1:10" ht="15.75">
      <c r="A3692" s="53">
        <f t="shared" si="115"/>
        <v>3688</v>
      </c>
      <c r="B3692" s="144" t="s">
        <v>202</v>
      </c>
      <c r="C3692" s="142" t="s">
        <v>7326</v>
      </c>
      <c r="D3692" s="142" t="s">
        <v>7327</v>
      </c>
      <c r="E3692" s="142" t="s">
        <v>211</v>
      </c>
      <c r="F3692" s="142"/>
      <c r="G3692" s="142">
        <v>1</v>
      </c>
      <c r="H3692" s="147">
        <v>4320.93</v>
      </c>
      <c r="I3692" s="191">
        <v>0.25</v>
      </c>
      <c r="J3692" s="187">
        <f t="shared" si="114"/>
        <v>3240.6975000000002</v>
      </c>
    </row>
    <row r="3693" spans="1:10" ht="15.75">
      <c r="A3693" s="53">
        <f t="shared" si="115"/>
        <v>3689</v>
      </c>
      <c r="B3693" s="144" t="s">
        <v>202</v>
      </c>
      <c r="C3693" s="142" t="s">
        <v>7328</v>
      </c>
      <c r="D3693" s="142" t="s">
        <v>7329</v>
      </c>
      <c r="E3693" s="142" t="s">
        <v>211</v>
      </c>
      <c r="F3693" s="142"/>
      <c r="G3693" s="142">
        <v>1</v>
      </c>
      <c r="H3693" s="147">
        <v>4795.07</v>
      </c>
      <c r="I3693" s="191">
        <v>0.25</v>
      </c>
      <c r="J3693" s="187">
        <f t="shared" si="114"/>
        <v>3596.3024999999998</v>
      </c>
    </row>
    <row r="3694" spans="1:10" ht="15.75">
      <c r="A3694" s="53">
        <f t="shared" si="115"/>
        <v>3690</v>
      </c>
      <c r="B3694" s="144" t="s">
        <v>202</v>
      </c>
      <c r="C3694" s="142" t="s">
        <v>7330</v>
      </c>
      <c r="D3694" s="142" t="s">
        <v>7331</v>
      </c>
      <c r="E3694" s="142" t="s">
        <v>211</v>
      </c>
      <c r="F3694" s="142"/>
      <c r="G3694" s="142">
        <v>1</v>
      </c>
      <c r="H3694" s="147">
        <v>5768.23</v>
      </c>
      <c r="I3694" s="191">
        <v>0.25</v>
      </c>
      <c r="J3694" s="187">
        <f t="shared" si="114"/>
        <v>4326.1724999999997</v>
      </c>
    </row>
    <row r="3695" spans="1:10" ht="15.75">
      <c r="A3695" s="53">
        <f t="shared" si="115"/>
        <v>3691</v>
      </c>
      <c r="B3695" s="144" t="s">
        <v>202</v>
      </c>
      <c r="C3695" s="142" t="s">
        <v>7332</v>
      </c>
      <c r="D3695" s="142" t="s">
        <v>7333</v>
      </c>
      <c r="E3695" s="142" t="s">
        <v>211</v>
      </c>
      <c r="F3695" s="142"/>
      <c r="G3695" s="142">
        <v>1</v>
      </c>
      <c r="H3695" s="147">
        <v>4320.93</v>
      </c>
      <c r="I3695" s="191">
        <v>0.25</v>
      </c>
      <c r="J3695" s="187">
        <f t="shared" si="114"/>
        <v>3240.6975000000002</v>
      </c>
    </row>
    <row r="3696" spans="1:10" ht="15.75">
      <c r="A3696" s="53">
        <f t="shared" si="115"/>
        <v>3692</v>
      </c>
      <c r="B3696" s="144" t="s">
        <v>202</v>
      </c>
      <c r="C3696" s="142" t="s">
        <v>7334</v>
      </c>
      <c r="D3696" s="142" t="s">
        <v>7335</v>
      </c>
      <c r="E3696" s="142" t="s">
        <v>211</v>
      </c>
      <c r="F3696" s="142"/>
      <c r="G3696" s="142">
        <v>1</v>
      </c>
      <c r="H3696" s="147">
        <v>4178.17</v>
      </c>
      <c r="I3696" s="191">
        <v>0.25</v>
      </c>
      <c r="J3696" s="187">
        <f t="shared" si="114"/>
        <v>3133.6275000000001</v>
      </c>
    </row>
    <row r="3697" spans="1:10" ht="15.75">
      <c r="A3697" s="53">
        <f t="shared" si="115"/>
        <v>3693</v>
      </c>
      <c r="B3697" s="144" t="s">
        <v>202</v>
      </c>
      <c r="C3697" s="142" t="s">
        <v>7336</v>
      </c>
      <c r="D3697" s="142" t="s">
        <v>7337</v>
      </c>
      <c r="E3697" s="142" t="s">
        <v>211</v>
      </c>
      <c r="F3697" s="142"/>
      <c r="G3697" s="142">
        <v>1</v>
      </c>
      <c r="H3697" s="147">
        <v>4653.6099999999997</v>
      </c>
      <c r="I3697" s="191">
        <v>0.25</v>
      </c>
      <c r="J3697" s="187">
        <f t="shared" si="114"/>
        <v>3490.2074999999995</v>
      </c>
    </row>
    <row r="3698" spans="1:10" ht="15.75">
      <c r="A3698" s="53">
        <f t="shared" si="115"/>
        <v>3694</v>
      </c>
      <c r="B3698" s="144" t="s">
        <v>202</v>
      </c>
      <c r="C3698" s="142" t="s">
        <v>7338</v>
      </c>
      <c r="D3698" s="142" t="s">
        <v>7291</v>
      </c>
      <c r="E3698" s="142" t="s">
        <v>211</v>
      </c>
      <c r="F3698" s="142"/>
      <c r="G3698" s="142">
        <v>1</v>
      </c>
      <c r="H3698" s="147">
        <v>1508.8550400000004</v>
      </c>
      <c r="I3698" s="191">
        <v>0.25</v>
      </c>
      <c r="J3698" s="187">
        <f t="shared" si="114"/>
        <v>1131.6412800000003</v>
      </c>
    </row>
    <row r="3699" spans="1:10" ht="15.75">
      <c r="A3699" s="53">
        <f t="shared" si="115"/>
        <v>3695</v>
      </c>
      <c r="B3699" s="144" t="s">
        <v>202</v>
      </c>
      <c r="C3699" s="142" t="s">
        <v>7339</v>
      </c>
      <c r="D3699" s="142" t="s">
        <v>7293</v>
      </c>
      <c r="E3699" s="142" t="s">
        <v>211</v>
      </c>
      <c r="F3699" s="142"/>
      <c r="G3699" s="142">
        <v>1</v>
      </c>
      <c r="H3699" s="147">
        <v>1476.1107900000002</v>
      </c>
      <c r="I3699" s="191">
        <v>0.25</v>
      </c>
      <c r="J3699" s="187">
        <f t="shared" si="114"/>
        <v>1107.0830925</v>
      </c>
    </row>
    <row r="3700" spans="1:10" ht="15.75">
      <c r="A3700" s="53">
        <f t="shared" si="115"/>
        <v>3696</v>
      </c>
      <c r="B3700" s="144" t="s">
        <v>202</v>
      </c>
      <c r="C3700" s="142" t="s">
        <v>7340</v>
      </c>
      <c r="D3700" s="142" t="s">
        <v>7295</v>
      </c>
      <c r="E3700" s="142" t="s">
        <v>211</v>
      </c>
      <c r="F3700" s="142"/>
      <c r="G3700" s="142">
        <v>1</v>
      </c>
      <c r="H3700" s="147">
        <v>1476.1107900000002</v>
      </c>
      <c r="I3700" s="191">
        <v>0.25</v>
      </c>
      <c r="J3700" s="187">
        <f t="shared" si="114"/>
        <v>1107.0830925</v>
      </c>
    </row>
    <row r="3701" spans="1:10" ht="15.75">
      <c r="A3701" s="53">
        <f t="shared" si="115"/>
        <v>3697</v>
      </c>
      <c r="B3701" s="144" t="s">
        <v>202</v>
      </c>
      <c r="C3701" s="142" t="s">
        <v>7341</v>
      </c>
      <c r="D3701" s="142" t="s">
        <v>7342</v>
      </c>
      <c r="E3701" s="142" t="s">
        <v>211</v>
      </c>
      <c r="F3701" s="142"/>
      <c r="G3701" s="142">
        <v>1</v>
      </c>
      <c r="H3701" s="147">
        <v>2000.0187900000003</v>
      </c>
      <c r="I3701" s="191">
        <v>0.25</v>
      </c>
      <c r="J3701" s="187">
        <f t="shared" si="114"/>
        <v>1500.0140925000003</v>
      </c>
    </row>
    <row r="3702" spans="1:10" ht="15.75">
      <c r="A3702" s="53">
        <f t="shared" si="115"/>
        <v>3698</v>
      </c>
      <c r="B3702" s="144" t="s">
        <v>202</v>
      </c>
      <c r="C3702" s="142" t="s">
        <v>7343</v>
      </c>
      <c r="D3702" s="142" t="s">
        <v>7299</v>
      </c>
      <c r="E3702" s="142" t="s">
        <v>211</v>
      </c>
      <c r="F3702" s="142"/>
      <c r="G3702" s="142">
        <v>1</v>
      </c>
      <c r="H3702" s="147">
        <v>1508.8550400000004</v>
      </c>
      <c r="I3702" s="191">
        <v>0.25</v>
      </c>
      <c r="J3702" s="187">
        <f t="shared" si="114"/>
        <v>1131.6412800000003</v>
      </c>
    </row>
    <row r="3703" spans="1:10" ht="15.75">
      <c r="A3703" s="53">
        <f t="shared" si="115"/>
        <v>3699</v>
      </c>
      <c r="B3703" s="144" t="s">
        <v>202</v>
      </c>
      <c r="C3703" s="142" t="s">
        <v>7344</v>
      </c>
      <c r="D3703" s="142" t="s">
        <v>7301</v>
      </c>
      <c r="E3703" s="142" t="s">
        <v>211</v>
      </c>
      <c r="F3703" s="142"/>
      <c r="G3703" s="142">
        <v>1</v>
      </c>
      <c r="H3703" s="147">
        <v>1508.8550400000004</v>
      </c>
      <c r="I3703" s="191">
        <v>0.25</v>
      </c>
      <c r="J3703" s="187">
        <f t="shared" ref="J3703:J3766" si="116">H3703*(1-I3703)</f>
        <v>1131.6412800000003</v>
      </c>
    </row>
    <row r="3704" spans="1:10" ht="15.75">
      <c r="A3704" s="53">
        <f t="shared" si="115"/>
        <v>3700</v>
      </c>
      <c r="B3704" s="144" t="s">
        <v>202</v>
      </c>
      <c r="C3704" s="142" t="s">
        <v>7345</v>
      </c>
      <c r="D3704" s="142" t="s">
        <v>7303</v>
      </c>
      <c r="E3704" s="142" t="s">
        <v>211</v>
      </c>
      <c r="F3704" s="142"/>
      <c r="G3704" s="142">
        <v>1</v>
      </c>
      <c r="H3704" s="147">
        <v>1383.7824000000003</v>
      </c>
      <c r="I3704" s="191">
        <v>0.25</v>
      </c>
      <c r="J3704" s="187">
        <f t="shared" si="116"/>
        <v>1037.8368000000003</v>
      </c>
    </row>
    <row r="3705" spans="1:10" ht="15.75">
      <c r="A3705" s="53">
        <f t="shared" si="115"/>
        <v>3701</v>
      </c>
      <c r="B3705" s="144" t="s">
        <v>202</v>
      </c>
      <c r="C3705" s="142" t="s">
        <v>7346</v>
      </c>
      <c r="D3705" s="142" t="s">
        <v>7305</v>
      </c>
      <c r="E3705" s="142" t="s">
        <v>211</v>
      </c>
      <c r="F3705" s="142"/>
      <c r="G3705" s="142">
        <v>1</v>
      </c>
      <c r="H3705" s="147">
        <v>1508.8550400000004</v>
      </c>
      <c r="I3705" s="191">
        <v>0.25</v>
      </c>
      <c r="J3705" s="187">
        <f t="shared" si="116"/>
        <v>1131.6412800000003</v>
      </c>
    </row>
    <row r="3706" spans="1:10" ht="15.75">
      <c r="A3706" s="53">
        <f t="shared" si="115"/>
        <v>3702</v>
      </c>
      <c r="B3706" s="144" t="s">
        <v>202</v>
      </c>
      <c r="C3706" s="142" t="s">
        <v>7347</v>
      </c>
      <c r="D3706" s="142" t="s">
        <v>7307</v>
      </c>
      <c r="E3706" s="142" t="s">
        <v>211</v>
      </c>
      <c r="F3706" s="142"/>
      <c r="G3706" s="142">
        <v>1</v>
      </c>
      <c r="H3706" s="147">
        <v>1252.1401200000003</v>
      </c>
      <c r="I3706" s="191">
        <v>0.25</v>
      </c>
      <c r="J3706" s="187">
        <f t="shared" si="116"/>
        <v>939.10509000000025</v>
      </c>
    </row>
    <row r="3707" spans="1:10" ht="15.75">
      <c r="A3707" s="53">
        <f t="shared" si="115"/>
        <v>3703</v>
      </c>
      <c r="B3707" s="144" t="s">
        <v>202</v>
      </c>
      <c r="C3707" s="142" t="s">
        <v>7348</v>
      </c>
      <c r="D3707" s="142" t="s">
        <v>7349</v>
      </c>
      <c r="E3707" s="142" t="s">
        <v>211</v>
      </c>
      <c r="F3707" s="142"/>
      <c r="G3707" s="142">
        <v>1</v>
      </c>
      <c r="H3707" s="147">
        <v>1252.1401200000003</v>
      </c>
      <c r="I3707" s="191">
        <v>0.25</v>
      </c>
      <c r="J3707" s="187">
        <f t="shared" si="116"/>
        <v>939.10509000000025</v>
      </c>
    </row>
    <row r="3708" spans="1:10" ht="15.75">
      <c r="A3708" s="53">
        <f t="shared" si="115"/>
        <v>3704</v>
      </c>
      <c r="B3708" s="144" t="s">
        <v>202</v>
      </c>
      <c r="C3708" s="142" t="s">
        <v>7350</v>
      </c>
      <c r="D3708" s="142" t="s">
        <v>7311</v>
      </c>
      <c r="E3708" s="142" t="s">
        <v>211</v>
      </c>
      <c r="F3708" s="142"/>
      <c r="G3708" s="142">
        <v>1</v>
      </c>
      <c r="H3708" s="147">
        <v>1409.3125199999999</v>
      </c>
      <c r="I3708" s="191">
        <v>0.25</v>
      </c>
      <c r="J3708" s="187">
        <f t="shared" si="116"/>
        <v>1056.9843900000001</v>
      </c>
    </row>
    <row r="3709" spans="1:10" ht="15.75">
      <c r="A3709" s="53">
        <f t="shared" si="115"/>
        <v>3705</v>
      </c>
      <c r="B3709" s="144" t="s">
        <v>202</v>
      </c>
      <c r="C3709" s="142" t="s">
        <v>7351</v>
      </c>
      <c r="D3709" s="142" t="s">
        <v>7313</v>
      </c>
      <c r="E3709" s="142" t="s">
        <v>211</v>
      </c>
      <c r="F3709" s="142"/>
      <c r="G3709" s="142">
        <v>1</v>
      </c>
      <c r="H3709" s="147">
        <v>2141.7396000000003</v>
      </c>
      <c r="I3709" s="191">
        <v>0.25</v>
      </c>
      <c r="J3709" s="187">
        <f t="shared" si="116"/>
        <v>1606.3047000000001</v>
      </c>
    </row>
    <row r="3710" spans="1:10" ht="15.75">
      <c r="A3710" s="53">
        <f t="shared" si="115"/>
        <v>3706</v>
      </c>
      <c r="B3710" s="144" t="s">
        <v>202</v>
      </c>
      <c r="C3710" s="142" t="s">
        <v>7352</v>
      </c>
      <c r="D3710" s="142" t="s">
        <v>7315</v>
      </c>
      <c r="E3710" s="142" t="s">
        <v>211</v>
      </c>
      <c r="F3710" s="142"/>
      <c r="G3710" s="142">
        <v>1</v>
      </c>
      <c r="H3710" s="147">
        <v>1476.1107900000002</v>
      </c>
      <c r="I3710" s="191">
        <v>0.25</v>
      </c>
      <c r="J3710" s="187">
        <f t="shared" si="116"/>
        <v>1107.0830925</v>
      </c>
    </row>
    <row r="3711" spans="1:10" ht="15.75">
      <c r="A3711" s="53">
        <f t="shared" si="115"/>
        <v>3707</v>
      </c>
      <c r="B3711" s="144" t="s">
        <v>202</v>
      </c>
      <c r="C3711" s="142" t="s">
        <v>7353</v>
      </c>
      <c r="D3711" s="142" t="s">
        <v>7317</v>
      </c>
      <c r="E3711" s="142" t="s">
        <v>211</v>
      </c>
      <c r="F3711" s="142"/>
      <c r="G3711" s="142">
        <v>1</v>
      </c>
      <c r="H3711" s="147">
        <v>2000.0187900000003</v>
      </c>
      <c r="I3711" s="191">
        <v>0.25</v>
      </c>
      <c r="J3711" s="187">
        <f t="shared" si="116"/>
        <v>1500.0140925000003</v>
      </c>
    </row>
    <row r="3712" spans="1:10" ht="15.75">
      <c r="A3712" s="53">
        <f t="shared" si="115"/>
        <v>3708</v>
      </c>
      <c r="B3712" s="144" t="s">
        <v>202</v>
      </c>
      <c r="C3712" s="142" t="s">
        <v>7354</v>
      </c>
      <c r="D3712" s="142" t="s">
        <v>7319</v>
      </c>
      <c r="E3712" s="142" t="s">
        <v>211</v>
      </c>
      <c r="F3712" s="142"/>
      <c r="G3712" s="142">
        <v>1</v>
      </c>
      <c r="H3712" s="147">
        <v>2000.0187900000003</v>
      </c>
      <c r="I3712" s="191">
        <v>0.25</v>
      </c>
      <c r="J3712" s="187">
        <f t="shared" si="116"/>
        <v>1500.0140925000003</v>
      </c>
    </row>
    <row r="3713" spans="1:10" ht="15.75">
      <c r="A3713" s="53">
        <f t="shared" si="115"/>
        <v>3709</v>
      </c>
      <c r="B3713" s="144" t="s">
        <v>202</v>
      </c>
      <c r="C3713" s="142" t="s">
        <v>7355</v>
      </c>
      <c r="D3713" s="142" t="s">
        <v>7321</v>
      </c>
      <c r="E3713" s="142" t="s">
        <v>211</v>
      </c>
      <c r="F3713" s="142"/>
      <c r="G3713" s="142">
        <v>1</v>
      </c>
      <c r="H3713" s="147">
        <v>1637.2356000000004</v>
      </c>
      <c r="I3713" s="191">
        <v>0.25</v>
      </c>
      <c r="J3713" s="187">
        <f t="shared" si="116"/>
        <v>1227.9267000000004</v>
      </c>
    </row>
    <row r="3714" spans="1:10" ht="15.75">
      <c r="A3714" s="53">
        <f t="shared" si="115"/>
        <v>3710</v>
      </c>
      <c r="B3714" s="144" t="s">
        <v>202</v>
      </c>
      <c r="C3714" s="142" t="s">
        <v>7356</v>
      </c>
      <c r="D3714" s="142" t="s">
        <v>7323</v>
      </c>
      <c r="E3714" s="142" t="s">
        <v>211</v>
      </c>
      <c r="F3714" s="142"/>
      <c r="G3714" s="142">
        <v>1</v>
      </c>
      <c r="H3714" s="147">
        <v>2357.5860000000002</v>
      </c>
      <c r="I3714" s="191">
        <v>0.25</v>
      </c>
      <c r="J3714" s="187">
        <f t="shared" si="116"/>
        <v>1768.1895000000002</v>
      </c>
    </row>
    <row r="3715" spans="1:10" ht="15.75">
      <c r="A3715" s="53">
        <f t="shared" si="115"/>
        <v>3711</v>
      </c>
      <c r="B3715" s="144" t="s">
        <v>202</v>
      </c>
      <c r="C3715" s="142" t="s">
        <v>7357</v>
      </c>
      <c r="D3715" s="142" t="s">
        <v>7325</v>
      </c>
      <c r="E3715" s="142" t="s">
        <v>211</v>
      </c>
      <c r="F3715" s="142"/>
      <c r="G3715" s="142">
        <v>1</v>
      </c>
      <c r="H3715" s="147">
        <v>2064.1975200000006</v>
      </c>
      <c r="I3715" s="191">
        <v>0.25</v>
      </c>
      <c r="J3715" s="187">
        <f t="shared" si="116"/>
        <v>1548.1481400000005</v>
      </c>
    </row>
    <row r="3716" spans="1:10" ht="15.75">
      <c r="A3716" s="53">
        <f t="shared" si="115"/>
        <v>3712</v>
      </c>
      <c r="B3716" s="144" t="s">
        <v>202</v>
      </c>
      <c r="C3716" s="142" t="s">
        <v>7358</v>
      </c>
      <c r="D3716" s="142" t="s">
        <v>7327</v>
      </c>
      <c r="E3716" s="142" t="s">
        <v>211</v>
      </c>
      <c r="F3716" s="142"/>
      <c r="G3716" s="142">
        <v>1</v>
      </c>
      <c r="H3716" s="147">
        <v>2031.4532700000007</v>
      </c>
      <c r="I3716" s="191">
        <v>0.25</v>
      </c>
      <c r="J3716" s="187">
        <f t="shared" si="116"/>
        <v>1523.5899525000004</v>
      </c>
    </row>
    <row r="3717" spans="1:10" ht="15.75">
      <c r="A3717" s="53">
        <f t="shared" si="115"/>
        <v>3713</v>
      </c>
      <c r="B3717" s="144" t="s">
        <v>202</v>
      </c>
      <c r="C3717" s="142" t="s">
        <v>7359</v>
      </c>
      <c r="D3717" s="142" t="s">
        <v>7329</v>
      </c>
      <c r="E3717" s="142" t="s">
        <v>211</v>
      </c>
      <c r="F3717" s="142"/>
      <c r="G3717" s="142">
        <v>1</v>
      </c>
      <c r="H3717" s="147">
        <v>2254.1141700000007</v>
      </c>
      <c r="I3717" s="191">
        <v>0.25</v>
      </c>
      <c r="J3717" s="187">
        <f t="shared" si="116"/>
        <v>1690.5856275000006</v>
      </c>
    </row>
    <row r="3718" spans="1:10" ht="15.75">
      <c r="A3718" s="53">
        <f t="shared" si="115"/>
        <v>3714</v>
      </c>
      <c r="B3718" s="144" t="s">
        <v>202</v>
      </c>
      <c r="C3718" s="142" t="s">
        <v>7360</v>
      </c>
      <c r="D3718" s="142" t="s">
        <v>7361</v>
      </c>
      <c r="E3718" s="142" t="s">
        <v>211</v>
      </c>
      <c r="F3718" s="142"/>
      <c r="G3718" s="142">
        <v>1</v>
      </c>
      <c r="H3718" s="147">
        <v>2254.1141700000007</v>
      </c>
      <c r="I3718" s="191">
        <v>0.25</v>
      </c>
      <c r="J3718" s="187">
        <f t="shared" si="116"/>
        <v>1690.5856275000006</v>
      </c>
    </row>
    <row r="3719" spans="1:10" ht="15.75">
      <c r="A3719" s="53">
        <f t="shared" ref="A3719:A3782" si="117">A3718+1</f>
        <v>3715</v>
      </c>
      <c r="B3719" s="144" t="s">
        <v>202</v>
      </c>
      <c r="C3719" s="142" t="s">
        <v>7362</v>
      </c>
      <c r="D3719" s="142" t="s">
        <v>7333</v>
      </c>
      <c r="E3719" s="142" t="s">
        <v>211</v>
      </c>
      <c r="F3719" s="142"/>
      <c r="G3719" s="142">
        <v>1</v>
      </c>
      <c r="H3719" s="147">
        <v>2031.4532700000007</v>
      </c>
      <c r="I3719" s="191">
        <v>0.25</v>
      </c>
      <c r="J3719" s="187">
        <f t="shared" si="116"/>
        <v>1523.5899525000004</v>
      </c>
    </row>
    <row r="3720" spans="1:10" ht="15.75">
      <c r="A3720" s="53">
        <f t="shared" si="117"/>
        <v>3716</v>
      </c>
      <c r="B3720" s="144" t="s">
        <v>202</v>
      </c>
      <c r="C3720" s="142" t="s">
        <v>7363</v>
      </c>
      <c r="D3720" s="142" t="s">
        <v>7335</v>
      </c>
      <c r="E3720" s="142" t="s">
        <v>211</v>
      </c>
      <c r="F3720" s="142"/>
      <c r="G3720" s="142">
        <v>1</v>
      </c>
      <c r="H3720" s="147">
        <v>1963.3452300000001</v>
      </c>
      <c r="I3720" s="191">
        <v>0.25</v>
      </c>
      <c r="J3720" s="187">
        <f t="shared" si="116"/>
        <v>1472.5089225000002</v>
      </c>
    </row>
    <row r="3721" spans="1:10" ht="15.75">
      <c r="A3721" s="53">
        <f t="shared" si="117"/>
        <v>3717</v>
      </c>
      <c r="B3721" s="144" t="s">
        <v>202</v>
      </c>
      <c r="C3721" s="142" t="s">
        <v>7364</v>
      </c>
      <c r="D3721" s="142" t="s">
        <v>7291</v>
      </c>
      <c r="E3721" s="142" t="s">
        <v>211</v>
      </c>
      <c r="F3721" s="142"/>
      <c r="G3721" s="142">
        <v>1</v>
      </c>
      <c r="H3721" s="147">
        <v>3536.3790000000008</v>
      </c>
      <c r="I3721" s="191">
        <v>0.25</v>
      </c>
      <c r="J3721" s="187">
        <f t="shared" si="116"/>
        <v>2652.2842500000006</v>
      </c>
    </row>
    <row r="3722" spans="1:10" ht="15.75">
      <c r="A3722" s="53">
        <f t="shared" si="117"/>
        <v>3718</v>
      </c>
      <c r="B3722" s="144" t="s">
        <v>202</v>
      </c>
      <c r="C3722" s="142" t="s">
        <v>7365</v>
      </c>
      <c r="D3722" s="142" t="s">
        <v>7293</v>
      </c>
      <c r="E3722" s="142" t="s">
        <v>211</v>
      </c>
      <c r="F3722" s="142"/>
      <c r="G3722" s="142">
        <v>1</v>
      </c>
      <c r="H3722" s="147">
        <v>3536.3790000000008</v>
      </c>
      <c r="I3722" s="191">
        <v>0.25</v>
      </c>
      <c r="J3722" s="187">
        <f t="shared" si="116"/>
        <v>2652.2842500000006</v>
      </c>
    </row>
    <row r="3723" spans="1:10" ht="15.75">
      <c r="A3723" s="53">
        <f t="shared" si="117"/>
        <v>3719</v>
      </c>
      <c r="B3723" s="144" t="s">
        <v>202</v>
      </c>
      <c r="C3723" s="142" t="s">
        <v>7366</v>
      </c>
      <c r="D3723" s="142" t="s">
        <v>7295</v>
      </c>
      <c r="E3723" s="142" t="s">
        <v>211</v>
      </c>
      <c r="F3723" s="142"/>
      <c r="G3723" s="142">
        <v>1</v>
      </c>
      <c r="H3723" s="147">
        <v>3536.3790000000008</v>
      </c>
      <c r="I3723" s="191">
        <v>0.25</v>
      </c>
      <c r="J3723" s="187">
        <f t="shared" si="116"/>
        <v>2652.2842500000006</v>
      </c>
    </row>
    <row r="3724" spans="1:10" ht="15.75">
      <c r="A3724" s="53">
        <f t="shared" si="117"/>
        <v>3720</v>
      </c>
      <c r="B3724" s="144" t="s">
        <v>202</v>
      </c>
      <c r="C3724" s="142" t="s">
        <v>7367</v>
      </c>
      <c r="D3724" s="142" t="s">
        <v>7297</v>
      </c>
      <c r="E3724" s="142" t="s">
        <v>211</v>
      </c>
      <c r="F3724" s="142"/>
      <c r="G3724" s="142">
        <v>1</v>
      </c>
      <c r="H3724" s="147">
        <v>4584.1950000000006</v>
      </c>
      <c r="I3724" s="191">
        <v>0.25</v>
      </c>
      <c r="J3724" s="187">
        <f t="shared" si="116"/>
        <v>3438.1462500000007</v>
      </c>
    </row>
    <row r="3725" spans="1:10" ht="15.75">
      <c r="A3725" s="53">
        <f t="shared" si="117"/>
        <v>3721</v>
      </c>
      <c r="B3725" s="144" t="s">
        <v>202</v>
      </c>
      <c r="C3725" s="142" t="s">
        <v>7368</v>
      </c>
      <c r="D3725" s="142" t="s">
        <v>7299</v>
      </c>
      <c r="E3725" s="142" t="s">
        <v>211</v>
      </c>
      <c r="F3725" s="142"/>
      <c r="G3725" s="142">
        <v>1</v>
      </c>
      <c r="H3725" s="147">
        <v>3536.3790000000008</v>
      </c>
      <c r="I3725" s="191">
        <v>0.25</v>
      </c>
      <c r="J3725" s="187">
        <f t="shared" si="116"/>
        <v>2652.2842500000006</v>
      </c>
    </row>
    <row r="3726" spans="1:10" ht="15.75">
      <c r="A3726" s="53">
        <f t="shared" si="117"/>
        <v>3722</v>
      </c>
      <c r="B3726" s="144" t="s">
        <v>202</v>
      </c>
      <c r="C3726" s="142" t="s">
        <v>7369</v>
      </c>
      <c r="D3726" s="142" t="s">
        <v>7301</v>
      </c>
      <c r="E3726" s="142" t="s">
        <v>211</v>
      </c>
      <c r="F3726" s="142"/>
      <c r="G3726" s="142">
        <v>1</v>
      </c>
      <c r="H3726" s="147">
        <v>3536.3790000000008</v>
      </c>
      <c r="I3726" s="191">
        <v>0.25</v>
      </c>
      <c r="J3726" s="187">
        <f t="shared" si="116"/>
        <v>2652.2842500000006</v>
      </c>
    </row>
    <row r="3727" spans="1:10" ht="15.75">
      <c r="A3727" s="53">
        <f t="shared" si="117"/>
        <v>3723</v>
      </c>
      <c r="B3727" s="144" t="s">
        <v>202</v>
      </c>
      <c r="C3727" s="142" t="s">
        <v>7370</v>
      </c>
      <c r="D3727" s="142" t="s">
        <v>7303</v>
      </c>
      <c r="E3727" s="142" t="s">
        <v>211</v>
      </c>
      <c r="F3727" s="142"/>
      <c r="G3727" s="142">
        <v>1</v>
      </c>
      <c r="H3727" s="147">
        <v>2267.98</v>
      </c>
      <c r="I3727" s="191">
        <v>0.25</v>
      </c>
      <c r="J3727" s="187">
        <f t="shared" si="116"/>
        <v>1700.9850000000001</v>
      </c>
    </row>
    <row r="3728" spans="1:10" ht="15.75">
      <c r="A3728" s="53">
        <f t="shared" si="117"/>
        <v>3724</v>
      </c>
      <c r="B3728" s="144" t="s">
        <v>202</v>
      </c>
      <c r="C3728" s="142" t="s">
        <v>7371</v>
      </c>
      <c r="D3728" s="142" t="s">
        <v>7305</v>
      </c>
      <c r="E3728" s="142" t="s">
        <v>211</v>
      </c>
      <c r="F3728" s="142"/>
      <c r="G3728" s="142">
        <v>1</v>
      </c>
      <c r="H3728" s="147">
        <v>3536.3790000000008</v>
      </c>
      <c r="I3728" s="191">
        <v>0.25</v>
      </c>
      <c r="J3728" s="187">
        <f t="shared" si="116"/>
        <v>2652.2842500000006</v>
      </c>
    </row>
    <row r="3729" spans="1:10" ht="15.75">
      <c r="A3729" s="53">
        <f t="shared" si="117"/>
        <v>3725</v>
      </c>
      <c r="B3729" s="144" t="s">
        <v>202</v>
      </c>
      <c r="C3729" s="142" t="s">
        <v>7372</v>
      </c>
      <c r="D3729" s="142" t="s">
        <v>7373</v>
      </c>
      <c r="E3729" s="142" t="s">
        <v>211</v>
      </c>
      <c r="F3729" s="142"/>
      <c r="G3729" s="142">
        <v>1</v>
      </c>
      <c r="H3729" s="147">
        <v>3012.471</v>
      </c>
      <c r="I3729" s="191">
        <v>0.25</v>
      </c>
      <c r="J3729" s="187">
        <f t="shared" si="116"/>
        <v>2259.3532500000001</v>
      </c>
    </row>
    <row r="3730" spans="1:10" ht="15.75">
      <c r="A3730" s="53">
        <f t="shared" si="117"/>
        <v>3726</v>
      </c>
      <c r="B3730" s="144" t="s">
        <v>202</v>
      </c>
      <c r="C3730" s="142" t="s">
        <v>7374</v>
      </c>
      <c r="D3730" s="142" t="s">
        <v>7349</v>
      </c>
      <c r="E3730" s="142" t="s">
        <v>211</v>
      </c>
      <c r="F3730" s="142"/>
      <c r="G3730" s="142">
        <v>1</v>
      </c>
      <c r="H3730" s="147">
        <v>3012.471</v>
      </c>
      <c r="I3730" s="191">
        <v>0.25</v>
      </c>
      <c r="J3730" s="187">
        <f t="shared" si="116"/>
        <v>2259.3532500000001</v>
      </c>
    </row>
    <row r="3731" spans="1:10" ht="15.75">
      <c r="A3731" s="53">
        <f t="shared" si="117"/>
        <v>3727</v>
      </c>
      <c r="B3731" s="144" t="s">
        <v>202</v>
      </c>
      <c r="C3731" s="142" t="s">
        <v>7375</v>
      </c>
      <c r="D3731" s="142" t="s">
        <v>7311</v>
      </c>
      <c r="E3731" s="142" t="s">
        <v>211</v>
      </c>
      <c r="F3731" s="142"/>
      <c r="G3731" s="142">
        <v>1</v>
      </c>
      <c r="H3731" s="147">
        <v>3536.3790000000008</v>
      </c>
      <c r="I3731" s="191">
        <v>0.25</v>
      </c>
      <c r="J3731" s="187">
        <f t="shared" si="116"/>
        <v>2652.2842500000006</v>
      </c>
    </row>
    <row r="3732" spans="1:10" ht="15.75">
      <c r="A3732" s="53">
        <f t="shared" si="117"/>
        <v>3728</v>
      </c>
      <c r="B3732" s="144" t="s">
        <v>202</v>
      </c>
      <c r="C3732" s="142" t="s">
        <v>7376</v>
      </c>
      <c r="D3732" s="142" t="s">
        <v>7313</v>
      </c>
      <c r="E3732" s="142" t="s">
        <v>211</v>
      </c>
      <c r="F3732" s="142"/>
      <c r="G3732" s="142">
        <v>1</v>
      </c>
      <c r="H3732" s="147">
        <v>4924.92</v>
      </c>
      <c r="I3732" s="191">
        <v>0.25</v>
      </c>
      <c r="J3732" s="187">
        <f t="shared" si="116"/>
        <v>3693.69</v>
      </c>
    </row>
    <row r="3733" spans="1:10" ht="15.75">
      <c r="A3733" s="53">
        <f t="shared" si="117"/>
        <v>3729</v>
      </c>
      <c r="B3733" s="144" t="s">
        <v>202</v>
      </c>
      <c r="C3733" s="142" t="s">
        <v>7377</v>
      </c>
      <c r="D3733" s="142" t="s">
        <v>7315</v>
      </c>
      <c r="E3733" s="142" t="s">
        <v>211</v>
      </c>
      <c r="F3733" s="142"/>
      <c r="G3733" s="142">
        <v>1</v>
      </c>
      <c r="H3733" s="147">
        <v>3536.3790000000008</v>
      </c>
      <c r="I3733" s="191">
        <v>0.25</v>
      </c>
      <c r="J3733" s="187">
        <f t="shared" si="116"/>
        <v>2652.2842500000006</v>
      </c>
    </row>
    <row r="3734" spans="1:10" ht="15.75">
      <c r="A3734" s="53">
        <f t="shared" si="117"/>
        <v>3730</v>
      </c>
      <c r="B3734" s="144" t="s">
        <v>202</v>
      </c>
      <c r="C3734" s="142" t="s">
        <v>7378</v>
      </c>
      <c r="D3734" s="142" t="s">
        <v>7317</v>
      </c>
      <c r="E3734" s="142" t="s">
        <v>211</v>
      </c>
      <c r="F3734" s="142"/>
      <c r="G3734" s="142">
        <v>1</v>
      </c>
      <c r="H3734" s="147">
        <v>4584.1950000000006</v>
      </c>
      <c r="I3734" s="191">
        <v>0.25</v>
      </c>
      <c r="J3734" s="187">
        <f t="shared" si="116"/>
        <v>3438.1462500000007</v>
      </c>
    </row>
    <row r="3735" spans="1:10" ht="15.75">
      <c r="A3735" s="53">
        <f t="shared" si="117"/>
        <v>3731</v>
      </c>
      <c r="B3735" s="144" t="s">
        <v>202</v>
      </c>
      <c r="C3735" s="142" t="s">
        <v>7379</v>
      </c>
      <c r="D3735" s="142" t="s">
        <v>7319</v>
      </c>
      <c r="E3735" s="142" t="s">
        <v>211</v>
      </c>
      <c r="F3735" s="142"/>
      <c r="G3735" s="142">
        <v>1</v>
      </c>
      <c r="H3735" s="147">
        <v>4584.1950000000006</v>
      </c>
      <c r="I3735" s="191">
        <v>0.25</v>
      </c>
      <c r="J3735" s="187">
        <f t="shared" si="116"/>
        <v>3438.1462500000007</v>
      </c>
    </row>
    <row r="3736" spans="1:10" ht="15.75">
      <c r="A3736" s="53">
        <f t="shared" si="117"/>
        <v>3732</v>
      </c>
      <c r="B3736" s="144" t="s">
        <v>202</v>
      </c>
      <c r="C3736" s="142" t="s">
        <v>7380</v>
      </c>
      <c r="D3736" s="142" t="s">
        <v>7321</v>
      </c>
      <c r="E3736" s="142" t="s">
        <v>211</v>
      </c>
      <c r="F3736" s="142"/>
      <c r="G3736" s="142">
        <v>1</v>
      </c>
      <c r="H3736" s="147">
        <v>3843.8400000000006</v>
      </c>
      <c r="I3736" s="191">
        <v>0.25</v>
      </c>
      <c r="J3736" s="187">
        <f t="shared" si="116"/>
        <v>2882.8800000000006</v>
      </c>
    </row>
    <row r="3737" spans="1:10" ht="15.75">
      <c r="A3737" s="53">
        <f t="shared" si="117"/>
        <v>3733</v>
      </c>
      <c r="B3737" s="144" t="s">
        <v>202</v>
      </c>
      <c r="C3737" s="142" t="s">
        <v>7381</v>
      </c>
      <c r="D3737" s="142" t="s">
        <v>7323</v>
      </c>
      <c r="E3737" s="142" t="s">
        <v>211</v>
      </c>
      <c r="F3737" s="142"/>
      <c r="G3737" s="142">
        <v>1</v>
      </c>
      <c r="H3737" s="147">
        <v>5370.06</v>
      </c>
      <c r="I3737" s="191">
        <v>0.25</v>
      </c>
      <c r="J3737" s="187">
        <f t="shared" si="116"/>
        <v>4027.5450000000001</v>
      </c>
    </row>
    <row r="3738" spans="1:10" ht="15.75">
      <c r="A3738" s="53">
        <f t="shared" si="117"/>
        <v>3734</v>
      </c>
      <c r="B3738" s="144" t="s">
        <v>202</v>
      </c>
      <c r="C3738" s="142" t="s">
        <v>7382</v>
      </c>
      <c r="D3738" s="142" t="s">
        <v>7361</v>
      </c>
      <c r="E3738" s="142" t="s">
        <v>211</v>
      </c>
      <c r="F3738" s="142"/>
      <c r="G3738" s="142">
        <v>1</v>
      </c>
      <c r="H3738" s="147">
        <v>5408.86</v>
      </c>
      <c r="I3738" s="191">
        <v>0.25</v>
      </c>
      <c r="J3738" s="187">
        <f t="shared" si="116"/>
        <v>4056.6449999999995</v>
      </c>
    </row>
    <row r="3739" spans="1:10" ht="15.75">
      <c r="A3739" s="53">
        <f t="shared" si="117"/>
        <v>3735</v>
      </c>
      <c r="B3739" s="144" t="s">
        <v>202</v>
      </c>
      <c r="C3739" s="142" t="s">
        <v>7383</v>
      </c>
      <c r="D3739" s="142" t="s">
        <v>7333</v>
      </c>
      <c r="E3739" s="142" t="s">
        <v>211</v>
      </c>
      <c r="F3739" s="142"/>
      <c r="G3739" s="142">
        <v>1</v>
      </c>
      <c r="H3739" s="147">
        <v>4715.17</v>
      </c>
      <c r="I3739" s="191">
        <v>0.25</v>
      </c>
      <c r="J3739" s="187">
        <f t="shared" si="116"/>
        <v>3536.3775000000001</v>
      </c>
    </row>
    <row r="3740" spans="1:10" ht="15.75">
      <c r="A3740" s="53">
        <f t="shared" si="117"/>
        <v>3736</v>
      </c>
      <c r="B3740" s="144" t="s">
        <v>202</v>
      </c>
      <c r="C3740" s="142" t="s">
        <v>7384</v>
      </c>
      <c r="D3740" s="142" t="s">
        <v>7291</v>
      </c>
      <c r="E3740" s="142" t="s">
        <v>211</v>
      </c>
      <c r="F3740" s="142"/>
      <c r="G3740" s="142">
        <v>1</v>
      </c>
      <c r="H3740" s="147">
        <v>1702.7010000000002</v>
      </c>
      <c r="I3740" s="191">
        <v>0.25</v>
      </c>
      <c r="J3740" s="187">
        <f t="shared" si="116"/>
        <v>1277.0257500000002</v>
      </c>
    </row>
    <row r="3741" spans="1:10" ht="15.75">
      <c r="A3741" s="53">
        <f t="shared" si="117"/>
        <v>3737</v>
      </c>
      <c r="B3741" s="144" t="s">
        <v>202</v>
      </c>
      <c r="C3741" s="142" t="s">
        <v>7385</v>
      </c>
      <c r="D3741" s="142" t="s">
        <v>7293</v>
      </c>
      <c r="E3741" s="142" t="s">
        <v>211</v>
      </c>
      <c r="F3741" s="142"/>
      <c r="G3741" s="142">
        <v>1</v>
      </c>
      <c r="H3741" s="147">
        <v>1702.7010000000002</v>
      </c>
      <c r="I3741" s="191">
        <v>0.25</v>
      </c>
      <c r="J3741" s="187">
        <f t="shared" si="116"/>
        <v>1277.0257500000002</v>
      </c>
    </row>
    <row r="3742" spans="1:10" ht="15.75">
      <c r="A3742" s="53">
        <f t="shared" si="117"/>
        <v>3738</v>
      </c>
      <c r="B3742" s="144" t="s">
        <v>202</v>
      </c>
      <c r="C3742" s="142" t="s">
        <v>7386</v>
      </c>
      <c r="D3742" s="142" t="s">
        <v>7295</v>
      </c>
      <c r="E3742" s="142" t="s">
        <v>211</v>
      </c>
      <c r="F3742" s="142"/>
      <c r="G3742" s="142">
        <v>1</v>
      </c>
      <c r="H3742" s="147">
        <v>1702.7010000000002</v>
      </c>
      <c r="I3742" s="191">
        <v>0.25</v>
      </c>
      <c r="J3742" s="187">
        <f t="shared" si="116"/>
        <v>1277.0257500000002</v>
      </c>
    </row>
    <row r="3743" spans="1:10" ht="15.75">
      <c r="A3743" s="53">
        <f t="shared" si="117"/>
        <v>3739</v>
      </c>
      <c r="B3743" s="144" t="s">
        <v>202</v>
      </c>
      <c r="C3743" s="142" t="s">
        <v>7387</v>
      </c>
      <c r="D3743" s="142" t="s">
        <v>7297</v>
      </c>
      <c r="E3743" s="142" t="s">
        <v>211</v>
      </c>
      <c r="F3743" s="142"/>
      <c r="G3743" s="142">
        <v>1</v>
      </c>
      <c r="H3743" s="147">
        <v>2226.6090000000004</v>
      </c>
      <c r="I3743" s="191">
        <v>0.25</v>
      </c>
      <c r="J3743" s="187">
        <f t="shared" si="116"/>
        <v>1669.9567500000003</v>
      </c>
    </row>
    <row r="3744" spans="1:10" ht="15.75">
      <c r="A3744" s="53">
        <f t="shared" si="117"/>
        <v>3740</v>
      </c>
      <c r="B3744" s="144" t="s">
        <v>202</v>
      </c>
      <c r="C3744" s="142" t="s">
        <v>7388</v>
      </c>
      <c r="D3744" s="142" t="s">
        <v>7299</v>
      </c>
      <c r="E3744" s="142" t="s">
        <v>211</v>
      </c>
      <c r="F3744" s="142"/>
      <c r="G3744" s="142">
        <v>1</v>
      </c>
      <c r="H3744" s="147">
        <v>1702.7010000000002</v>
      </c>
      <c r="I3744" s="191">
        <v>0.25</v>
      </c>
      <c r="J3744" s="187">
        <f t="shared" si="116"/>
        <v>1277.0257500000002</v>
      </c>
    </row>
    <row r="3745" spans="1:10" ht="15.75">
      <c r="A3745" s="53">
        <f t="shared" si="117"/>
        <v>3741</v>
      </c>
      <c r="B3745" s="144" t="s">
        <v>202</v>
      </c>
      <c r="C3745" s="142" t="s">
        <v>7389</v>
      </c>
      <c r="D3745" s="142" t="s">
        <v>7301</v>
      </c>
      <c r="E3745" s="142" t="s">
        <v>211</v>
      </c>
      <c r="F3745" s="142"/>
      <c r="G3745" s="142">
        <v>1</v>
      </c>
      <c r="H3745" s="147">
        <v>1702.7010000000002</v>
      </c>
      <c r="I3745" s="191">
        <v>0.25</v>
      </c>
      <c r="J3745" s="187">
        <f t="shared" si="116"/>
        <v>1277.0257500000002</v>
      </c>
    </row>
    <row r="3746" spans="1:10" ht="15.75">
      <c r="A3746" s="53">
        <f t="shared" si="117"/>
        <v>3742</v>
      </c>
      <c r="B3746" s="144" t="s">
        <v>202</v>
      </c>
      <c r="C3746" s="142" t="s">
        <v>7390</v>
      </c>
      <c r="D3746" s="142" t="s">
        <v>7303</v>
      </c>
      <c r="E3746" s="142" t="s">
        <v>211</v>
      </c>
      <c r="F3746" s="142"/>
      <c r="G3746" s="142">
        <v>1</v>
      </c>
      <c r="H3746" s="147">
        <v>1561.5600000000004</v>
      </c>
      <c r="I3746" s="191">
        <v>0.25</v>
      </c>
      <c r="J3746" s="187">
        <f t="shared" si="116"/>
        <v>1171.1700000000003</v>
      </c>
    </row>
    <row r="3747" spans="1:10" ht="15.75">
      <c r="A3747" s="53">
        <f t="shared" si="117"/>
        <v>3743</v>
      </c>
      <c r="B3747" s="144" t="s">
        <v>202</v>
      </c>
      <c r="C3747" s="142" t="s">
        <v>7391</v>
      </c>
      <c r="D3747" s="142" t="s">
        <v>7305</v>
      </c>
      <c r="E3747" s="142" t="s">
        <v>211</v>
      </c>
      <c r="F3747" s="142"/>
      <c r="G3747" s="142">
        <v>1</v>
      </c>
      <c r="H3747" s="147">
        <v>1702.7010000000002</v>
      </c>
      <c r="I3747" s="191">
        <v>0.25</v>
      </c>
      <c r="J3747" s="187">
        <f t="shared" si="116"/>
        <v>1277.0257500000002</v>
      </c>
    </row>
    <row r="3748" spans="1:10" ht="15.75">
      <c r="A3748" s="53">
        <f t="shared" si="117"/>
        <v>3744</v>
      </c>
      <c r="B3748" s="144" t="s">
        <v>202</v>
      </c>
      <c r="C3748" s="142" t="s">
        <v>7392</v>
      </c>
      <c r="D3748" s="142" t="s">
        <v>7373</v>
      </c>
      <c r="E3748" s="142" t="s">
        <v>211</v>
      </c>
      <c r="F3748" s="142"/>
      <c r="G3748" s="142">
        <v>1</v>
      </c>
      <c r="H3748" s="147">
        <v>1440.7470000000001</v>
      </c>
      <c r="I3748" s="191">
        <v>0.25</v>
      </c>
      <c r="J3748" s="187">
        <f t="shared" si="116"/>
        <v>1080.56025</v>
      </c>
    </row>
    <row r="3749" spans="1:10" ht="15.75">
      <c r="A3749" s="53">
        <f t="shared" si="117"/>
        <v>3745</v>
      </c>
      <c r="B3749" s="144" t="s">
        <v>202</v>
      </c>
      <c r="C3749" s="142" t="s">
        <v>7393</v>
      </c>
      <c r="D3749" s="142" t="s">
        <v>7349</v>
      </c>
      <c r="E3749" s="142" t="s">
        <v>211</v>
      </c>
      <c r="F3749" s="142"/>
      <c r="G3749" s="142">
        <v>1</v>
      </c>
      <c r="H3749" s="147">
        <v>1440.7470000000001</v>
      </c>
      <c r="I3749" s="191">
        <v>0.25</v>
      </c>
      <c r="J3749" s="187">
        <f t="shared" si="116"/>
        <v>1080.56025</v>
      </c>
    </row>
    <row r="3750" spans="1:10" ht="15.75">
      <c r="A3750" s="53">
        <f t="shared" si="117"/>
        <v>3746</v>
      </c>
      <c r="B3750" s="144" t="s">
        <v>202</v>
      </c>
      <c r="C3750" s="142" t="s">
        <v>7394</v>
      </c>
      <c r="D3750" s="142" t="s">
        <v>7311</v>
      </c>
      <c r="E3750" s="142" t="s">
        <v>211</v>
      </c>
      <c r="F3750" s="142"/>
      <c r="G3750" s="142">
        <v>1</v>
      </c>
      <c r="H3750" s="147">
        <v>1702.7010000000002</v>
      </c>
      <c r="I3750" s="191">
        <v>0.25</v>
      </c>
      <c r="J3750" s="187">
        <f t="shared" si="116"/>
        <v>1277.0257500000002</v>
      </c>
    </row>
    <row r="3751" spans="1:10" ht="15.75">
      <c r="A3751" s="53">
        <f t="shared" si="117"/>
        <v>3747</v>
      </c>
      <c r="B3751" s="144" t="s">
        <v>202</v>
      </c>
      <c r="C3751" s="142" t="s">
        <v>7395</v>
      </c>
      <c r="D3751" s="142" t="s">
        <v>7313</v>
      </c>
      <c r="E3751" s="142" t="s">
        <v>211</v>
      </c>
      <c r="F3751" s="142"/>
      <c r="G3751" s="142">
        <v>1</v>
      </c>
      <c r="H3751" s="147">
        <v>1621.62</v>
      </c>
      <c r="I3751" s="191">
        <v>0.25</v>
      </c>
      <c r="J3751" s="187">
        <f t="shared" si="116"/>
        <v>1216.2149999999999</v>
      </c>
    </row>
    <row r="3752" spans="1:10" ht="15.75">
      <c r="A3752" s="53">
        <f t="shared" si="117"/>
        <v>3748</v>
      </c>
      <c r="B3752" s="144" t="s">
        <v>202</v>
      </c>
      <c r="C3752" s="142" t="s">
        <v>7396</v>
      </c>
      <c r="D3752" s="142" t="s">
        <v>7315</v>
      </c>
      <c r="E3752" s="142" t="s">
        <v>211</v>
      </c>
      <c r="F3752" s="142"/>
      <c r="G3752" s="142">
        <v>1</v>
      </c>
      <c r="H3752" s="147">
        <v>1702.7010000000002</v>
      </c>
      <c r="I3752" s="191">
        <v>0.25</v>
      </c>
      <c r="J3752" s="187">
        <f t="shared" si="116"/>
        <v>1277.0257500000002</v>
      </c>
    </row>
    <row r="3753" spans="1:10" ht="15.75">
      <c r="A3753" s="53">
        <f t="shared" si="117"/>
        <v>3749</v>
      </c>
      <c r="B3753" s="144" t="s">
        <v>202</v>
      </c>
      <c r="C3753" s="142" t="s">
        <v>7397</v>
      </c>
      <c r="D3753" s="142" t="s">
        <v>7317</v>
      </c>
      <c r="E3753" s="142" t="s">
        <v>211</v>
      </c>
      <c r="F3753" s="142"/>
      <c r="G3753" s="142">
        <v>1</v>
      </c>
      <c r="H3753" s="147">
        <v>2226.6090000000004</v>
      </c>
      <c r="I3753" s="191">
        <v>0.25</v>
      </c>
      <c r="J3753" s="187">
        <f t="shared" si="116"/>
        <v>1669.9567500000003</v>
      </c>
    </row>
    <row r="3754" spans="1:10" ht="15.75">
      <c r="A3754" s="53">
        <f t="shared" si="117"/>
        <v>3750</v>
      </c>
      <c r="B3754" s="144" t="s">
        <v>202</v>
      </c>
      <c r="C3754" s="142" t="s">
        <v>7398</v>
      </c>
      <c r="D3754" s="142" t="s">
        <v>7319</v>
      </c>
      <c r="E3754" s="142" t="s">
        <v>211</v>
      </c>
      <c r="F3754" s="142"/>
      <c r="G3754" s="142">
        <v>1</v>
      </c>
      <c r="H3754" s="147">
        <v>2226.6090000000004</v>
      </c>
      <c r="I3754" s="191">
        <v>0.25</v>
      </c>
      <c r="J3754" s="187">
        <f t="shared" si="116"/>
        <v>1669.9567500000003</v>
      </c>
    </row>
    <row r="3755" spans="1:10" ht="15.75">
      <c r="A3755" s="53">
        <f t="shared" si="117"/>
        <v>3751</v>
      </c>
      <c r="B3755" s="144" t="s">
        <v>202</v>
      </c>
      <c r="C3755" s="142" t="s">
        <v>7399</v>
      </c>
      <c r="D3755" s="142" t="s">
        <v>7321</v>
      </c>
      <c r="E3755" s="142" t="s">
        <v>211</v>
      </c>
      <c r="F3755" s="142"/>
      <c r="G3755" s="142">
        <v>1</v>
      </c>
      <c r="H3755" s="147">
        <v>1801.8000000000004</v>
      </c>
      <c r="I3755" s="191">
        <v>0.25</v>
      </c>
      <c r="J3755" s="187">
        <f t="shared" si="116"/>
        <v>1351.3500000000004</v>
      </c>
    </row>
    <row r="3756" spans="1:10" ht="15.75">
      <c r="A3756" s="53">
        <f t="shared" si="117"/>
        <v>3752</v>
      </c>
      <c r="B3756" s="144" t="s">
        <v>202</v>
      </c>
      <c r="C3756" s="142" t="s">
        <v>7400</v>
      </c>
      <c r="D3756" s="142" t="s">
        <v>7323</v>
      </c>
      <c r="E3756" s="142" t="s">
        <v>211</v>
      </c>
      <c r="F3756" s="142"/>
      <c r="G3756" s="142">
        <v>1</v>
      </c>
      <c r="H3756" s="147">
        <v>2619.5400000000004</v>
      </c>
      <c r="I3756" s="191">
        <v>0.25</v>
      </c>
      <c r="J3756" s="187">
        <f t="shared" si="116"/>
        <v>1964.6550000000002</v>
      </c>
    </row>
    <row r="3757" spans="1:10" ht="15.75">
      <c r="A3757" s="53">
        <f t="shared" si="117"/>
        <v>3753</v>
      </c>
      <c r="B3757" s="144" t="s">
        <v>202</v>
      </c>
      <c r="C3757" s="142" t="s">
        <v>7401</v>
      </c>
      <c r="D3757" s="142" t="s">
        <v>7361</v>
      </c>
      <c r="E3757" s="142" t="s">
        <v>211</v>
      </c>
      <c r="F3757" s="142"/>
      <c r="G3757" s="142">
        <v>1</v>
      </c>
      <c r="H3757" s="147">
        <v>2488.56</v>
      </c>
      <c r="I3757" s="191">
        <v>0.25</v>
      </c>
      <c r="J3757" s="187">
        <f t="shared" si="116"/>
        <v>1866.42</v>
      </c>
    </row>
    <row r="3758" spans="1:10" ht="15.75">
      <c r="A3758" s="53">
        <f t="shared" si="117"/>
        <v>3754</v>
      </c>
      <c r="B3758" s="144" t="s">
        <v>202</v>
      </c>
      <c r="C3758" s="142" t="s">
        <v>7402</v>
      </c>
      <c r="D3758" s="142" t="s">
        <v>7333</v>
      </c>
      <c r="E3758" s="142" t="s">
        <v>211</v>
      </c>
      <c r="F3758" s="142"/>
      <c r="G3758" s="142">
        <v>1</v>
      </c>
      <c r="H3758" s="147">
        <v>2226.61</v>
      </c>
      <c r="I3758" s="191">
        <v>0.25</v>
      </c>
      <c r="J3758" s="187">
        <f t="shared" si="116"/>
        <v>1669.9575</v>
      </c>
    </row>
    <row r="3759" spans="1:10" ht="15.75">
      <c r="A3759" s="53">
        <f t="shared" si="117"/>
        <v>3755</v>
      </c>
      <c r="B3759" s="144" t="s">
        <v>202</v>
      </c>
      <c r="C3759" s="142" t="s">
        <v>7403</v>
      </c>
      <c r="D3759" s="142" t="s">
        <v>7404</v>
      </c>
      <c r="E3759" s="142" t="s">
        <v>211</v>
      </c>
      <c r="F3759" s="142"/>
      <c r="G3759" s="142">
        <v>1</v>
      </c>
      <c r="H3759" s="147">
        <v>1833.68</v>
      </c>
      <c r="I3759" s="191">
        <v>0.25</v>
      </c>
      <c r="J3759" s="187">
        <f t="shared" si="116"/>
        <v>1375.26</v>
      </c>
    </row>
    <row r="3760" spans="1:10" ht="15.75">
      <c r="A3760" s="53">
        <f t="shared" si="117"/>
        <v>3756</v>
      </c>
      <c r="B3760" s="144" t="s">
        <v>202</v>
      </c>
      <c r="C3760" s="142" t="s">
        <v>7405</v>
      </c>
      <c r="D3760" s="142" t="s">
        <v>7406</v>
      </c>
      <c r="E3760" s="142" t="s">
        <v>211</v>
      </c>
      <c r="F3760" s="142"/>
      <c r="G3760" s="142">
        <v>1</v>
      </c>
      <c r="H3760" s="147">
        <v>22.69</v>
      </c>
      <c r="I3760" s="191">
        <v>0.25</v>
      </c>
      <c r="J3760" s="187">
        <f t="shared" si="116"/>
        <v>17.017500000000002</v>
      </c>
    </row>
    <row r="3761" spans="1:10" ht="45">
      <c r="A3761" s="53">
        <f t="shared" si="117"/>
        <v>3757</v>
      </c>
      <c r="B3761" s="144" t="s">
        <v>202</v>
      </c>
      <c r="C3761" s="142" t="s">
        <v>7407</v>
      </c>
      <c r="D3761" s="142" t="s">
        <v>7408</v>
      </c>
      <c r="E3761" s="142" t="s">
        <v>211</v>
      </c>
      <c r="F3761" s="142"/>
      <c r="G3761" s="142">
        <v>1</v>
      </c>
      <c r="H3761" s="147">
        <v>1277.02</v>
      </c>
      <c r="I3761" s="191">
        <v>0.25</v>
      </c>
      <c r="J3761" s="187">
        <f t="shared" si="116"/>
        <v>957.76499999999999</v>
      </c>
    </row>
    <row r="3762" spans="1:10" ht="45">
      <c r="A3762" s="53">
        <f t="shared" si="117"/>
        <v>3758</v>
      </c>
      <c r="B3762" s="144" t="s">
        <v>202</v>
      </c>
      <c r="C3762" s="142" t="s">
        <v>7409</v>
      </c>
      <c r="D3762" s="142" t="s">
        <v>7410</v>
      </c>
      <c r="E3762" s="142" t="s">
        <v>211</v>
      </c>
      <c r="F3762" s="142"/>
      <c r="G3762" s="142">
        <v>1</v>
      </c>
      <c r="H3762" s="147">
        <v>1571.72</v>
      </c>
      <c r="I3762" s="191">
        <v>0.25</v>
      </c>
      <c r="J3762" s="187">
        <f t="shared" si="116"/>
        <v>1178.79</v>
      </c>
    </row>
    <row r="3763" spans="1:10" ht="30">
      <c r="A3763" s="53">
        <f t="shared" si="117"/>
        <v>3759</v>
      </c>
      <c r="B3763" s="144" t="s">
        <v>202</v>
      </c>
      <c r="C3763" s="142" t="s">
        <v>7411</v>
      </c>
      <c r="D3763" s="142" t="s">
        <v>7412</v>
      </c>
      <c r="E3763" s="142" t="s">
        <v>211</v>
      </c>
      <c r="F3763" s="142"/>
      <c r="G3763" s="142">
        <v>1</v>
      </c>
      <c r="H3763" s="147">
        <v>300.3</v>
      </c>
      <c r="I3763" s="191">
        <v>0.25</v>
      </c>
      <c r="J3763" s="187">
        <f t="shared" si="116"/>
        <v>225.22500000000002</v>
      </c>
    </row>
    <row r="3764" spans="1:10" ht="30">
      <c r="A3764" s="53">
        <f t="shared" si="117"/>
        <v>3760</v>
      </c>
      <c r="B3764" s="144" t="s">
        <v>202</v>
      </c>
      <c r="C3764" s="142" t="s">
        <v>7413</v>
      </c>
      <c r="D3764" s="142" t="s">
        <v>7414</v>
      </c>
      <c r="E3764" s="142" t="s">
        <v>211</v>
      </c>
      <c r="F3764" s="142"/>
      <c r="G3764" s="142">
        <v>1</v>
      </c>
      <c r="H3764" s="147">
        <v>120.11</v>
      </c>
      <c r="I3764" s="191">
        <v>0.25</v>
      </c>
      <c r="J3764" s="187">
        <f t="shared" si="116"/>
        <v>90.082499999999996</v>
      </c>
    </row>
    <row r="3765" spans="1:10" ht="30">
      <c r="A3765" s="53">
        <f t="shared" si="117"/>
        <v>3761</v>
      </c>
      <c r="B3765" s="144" t="s">
        <v>202</v>
      </c>
      <c r="C3765" s="142" t="s">
        <v>7415</v>
      </c>
      <c r="D3765" s="142" t="s">
        <v>7416</v>
      </c>
      <c r="E3765" s="142" t="s">
        <v>211</v>
      </c>
      <c r="F3765" s="142"/>
      <c r="G3765" s="142">
        <v>1</v>
      </c>
      <c r="H3765" s="147">
        <v>182.70251999999999</v>
      </c>
      <c r="I3765" s="191">
        <v>0.25</v>
      </c>
      <c r="J3765" s="187">
        <f t="shared" si="116"/>
        <v>137.02688999999998</v>
      </c>
    </row>
    <row r="3766" spans="1:10" ht="30">
      <c r="A3766" s="53">
        <f t="shared" si="117"/>
        <v>3762</v>
      </c>
      <c r="B3766" s="144" t="s">
        <v>202</v>
      </c>
      <c r="C3766" s="142" t="s">
        <v>7417</v>
      </c>
      <c r="D3766" s="142" t="s">
        <v>7418</v>
      </c>
      <c r="E3766" s="142" t="s">
        <v>211</v>
      </c>
      <c r="F3766" s="142"/>
      <c r="G3766" s="142">
        <v>1</v>
      </c>
      <c r="H3766" s="147">
        <v>203.01</v>
      </c>
      <c r="I3766" s="191">
        <v>0.25</v>
      </c>
      <c r="J3766" s="187">
        <f t="shared" si="116"/>
        <v>152.25749999999999</v>
      </c>
    </row>
    <row r="3767" spans="1:10" ht="15.75">
      <c r="A3767" s="53">
        <f t="shared" si="117"/>
        <v>3763</v>
      </c>
      <c r="B3767" s="144" t="s">
        <v>202</v>
      </c>
      <c r="C3767" s="142" t="s">
        <v>7419</v>
      </c>
      <c r="D3767" s="142" t="s">
        <v>7420</v>
      </c>
      <c r="E3767" s="142" t="s">
        <v>211</v>
      </c>
      <c r="F3767" s="142"/>
      <c r="G3767" s="142">
        <v>1</v>
      </c>
      <c r="H3767" s="147">
        <v>44.25</v>
      </c>
      <c r="I3767" s="191">
        <v>0.25</v>
      </c>
      <c r="J3767" s="187">
        <f t="shared" ref="J3767:J3830" si="118">H3767*(1-I3767)</f>
        <v>33.1875</v>
      </c>
    </row>
    <row r="3768" spans="1:10" ht="15.75">
      <c r="A3768" s="53">
        <f t="shared" si="117"/>
        <v>3764</v>
      </c>
      <c r="B3768" s="144" t="s">
        <v>202</v>
      </c>
      <c r="C3768" s="142" t="s">
        <v>7421</v>
      </c>
      <c r="D3768" s="142" t="s">
        <v>7422</v>
      </c>
      <c r="E3768" s="142" t="s">
        <v>211</v>
      </c>
      <c r="F3768" s="142"/>
      <c r="G3768" s="142">
        <v>1</v>
      </c>
      <c r="H3768" s="147">
        <v>40.049999999999997</v>
      </c>
      <c r="I3768" s="191">
        <v>0.25</v>
      </c>
      <c r="J3768" s="187">
        <f t="shared" si="118"/>
        <v>30.037499999999998</v>
      </c>
    </row>
    <row r="3769" spans="1:10" ht="15.75">
      <c r="A3769" s="53">
        <f t="shared" si="117"/>
        <v>3765</v>
      </c>
      <c r="B3769" s="144" t="s">
        <v>202</v>
      </c>
      <c r="C3769" s="142" t="s">
        <v>7423</v>
      </c>
      <c r="D3769" s="142" t="s">
        <v>7424</v>
      </c>
      <c r="E3769" s="142" t="s">
        <v>211</v>
      </c>
      <c r="F3769" s="142"/>
      <c r="G3769" s="142">
        <v>1</v>
      </c>
      <c r="H3769" s="147">
        <v>56.06</v>
      </c>
      <c r="I3769" s="191">
        <v>0.25</v>
      </c>
      <c r="J3769" s="187">
        <f t="shared" si="118"/>
        <v>42.045000000000002</v>
      </c>
    </row>
    <row r="3770" spans="1:10" ht="15.75">
      <c r="A3770" s="53">
        <f t="shared" si="117"/>
        <v>3766</v>
      </c>
      <c r="B3770" s="144" t="s">
        <v>202</v>
      </c>
      <c r="C3770" s="142" t="s">
        <v>7425</v>
      </c>
      <c r="D3770" s="142" t="s">
        <v>7420</v>
      </c>
      <c r="E3770" s="142" t="s">
        <v>211</v>
      </c>
      <c r="F3770" s="142"/>
      <c r="G3770" s="142">
        <v>1</v>
      </c>
      <c r="H3770" s="147">
        <v>50.73</v>
      </c>
      <c r="I3770" s="191">
        <v>0.25</v>
      </c>
      <c r="J3770" s="187">
        <f t="shared" si="118"/>
        <v>38.047499999999999</v>
      </c>
    </row>
    <row r="3771" spans="1:10" ht="15.75">
      <c r="A3771" s="53">
        <f t="shared" si="117"/>
        <v>3767</v>
      </c>
      <c r="B3771" s="144" t="s">
        <v>202</v>
      </c>
      <c r="C3771" s="142" t="s">
        <v>7426</v>
      </c>
      <c r="D3771" s="142" t="s">
        <v>7422</v>
      </c>
      <c r="E3771" s="142" t="s">
        <v>211</v>
      </c>
      <c r="F3771" s="142"/>
      <c r="G3771" s="142">
        <v>1</v>
      </c>
      <c r="H3771" s="147">
        <v>80.09</v>
      </c>
      <c r="I3771" s="191">
        <v>0.25</v>
      </c>
      <c r="J3771" s="187">
        <f t="shared" si="118"/>
        <v>60.067500000000003</v>
      </c>
    </row>
    <row r="3772" spans="1:10" ht="15.75">
      <c r="A3772" s="53">
        <f t="shared" si="117"/>
        <v>3768</v>
      </c>
      <c r="B3772" s="144" t="s">
        <v>202</v>
      </c>
      <c r="C3772" s="142" t="s">
        <v>7427</v>
      </c>
      <c r="D3772" s="142" t="s">
        <v>7424</v>
      </c>
      <c r="E3772" s="142" t="s">
        <v>211</v>
      </c>
      <c r="F3772" s="142"/>
      <c r="G3772" s="142">
        <v>1</v>
      </c>
      <c r="H3772" s="147">
        <v>112.11</v>
      </c>
      <c r="I3772" s="191">
        <v>0.25</v>
      </c>
      <c r="J3772" s="187">
        <f t="shared" si="118"/>
        <v>84.082499999999996</v>
      </c>
    </row>
    <row r="3773" spans="1:10" ht="30">
      <c r="A3773" s="53">
        <f t="shared" si="117"/>
        <v>3769</v>
      </c>
      <c r="B3773" s="144" t="s">
        <v>202</v>
      </c>
      <c r="C3773" s="142" t="s">
        <v>7428</v>
      </c>
      <c r="D3773" s="142" t="s">
        <v>7429</v>
      </c>
      <c r="E3773" s="142" t="s">
        <v>211</v>
      </c>
      <c r="F3773" s="142"/>
      <c r="G3773" s="142">
        <v>1</v>
      </c>
      <c r="H3773" s="147">
        <v>176.2</v>
      </c>
      <c r="I3773" s="191">
        <v>0.25</v>
      </c>
      <c r="J3773" s="187">
        <f t="shared" si="118"/>
        <v>132.14999999999998</v>
      </c>
    </row>
    <row r="3774" spans="1:10" ht="30">
      <c r="A3774" s="53">
        <f t="shared" si="117"/>
        <v>3770</v>
      </c>
      <c r="B3774" s="144" t="s">
        <v>202</v>
      </c>
      <c r="C3774" s="142" t="s">
        <v>7430</v>
      </c>
      <c r="D3774" s="142" t="s">
        <v>7431</v>
      </c>
      <c r="E3774" s="142" t="s">
        <v>211</v>
      </c>
      <c r="F3774" s="142"/>
      <c r="G3774" s="142">
        <v>1</v>
      </c>
      <c r="H3774" s="147">
        <v>240.26</v>
      </c>
      <c r="I3774" s="191">
        <v>0.25</v>
      </c>
      <c r="J3774" s="187">
        <f t="shared" si="118"/>
        <v>180.19499999999999</v>
      </c>
    </row>
    <row r="3775" spans="1:10" ht="30">
      <c r="A3775" s="53">
        <f t="shared" si="117"/>
        <v>3771</v>
      </c>
      <c r="B3775" s="144" t="s">
        <v>202</v>
      </c>
      <c r="C3775" s="142" t="s">
        <v>7432</v>
      </c>
      <c r="D3775" s="142" t="s">
        <v>7433</v>
      </c>
      <c r="E3775" s="142" t="s">
        <v>211</v>
      </c>
      <c r="F3775" s="142"/>
      <c r="G3775" s="142">
        <v>1</v>
      </c>
      <c r="H3775" s="147">
        <v>140.16</v>
      </c>
      <c r="I3775" s="191">
        <v>0.25</v>
      </c>
      <c r="J3775" s="187">
        <f t="shared" si="118"/>
        <v>105.12</v>
      </c>
    </row>
    <row r="3776" spans="1:10" ht="30">
      <c r="A3776" s="53">
        <f t="shared" si="117"/>
        <v>3772</v>
      </c>
      <c r="B3776" s="144" t="s">
        <v>202</v>
      </c>
      <c r="C3776" s="142" t="s">
        <v>7434</v>
      </c>
      <c r="D3776" s="142" t="s">
        <v>7435</v>
      </c>
      <c r="E3776" s="142" t="s">
        <v>211</v>
      </c>
      <c r="F3776" s="142"/>
      <c r="G3776" s="142">
        <v>1</v>
      </c>
      <c r="H3776" s="147">
        <v>193.53</v>
      </c>
      <c r="I3776" s="191">
        <v>0.25</v>
      </c>
      <c r="J3776" s="187">
        <f t="shared" si="118"/>
        <v>145.14750000000001</v>
      </c>
    </row>
    <row r="3777" spans="1:10" ht="15.75">
      <c r="A3777" s="53">
        <f t="shared" si="117"/>
        <v>3773</v>
      </c>
      <c r="B3777" s="144" t="s">
        <v>202</v>
      </c>
      <c r="C3777" s="142" t="s">
        <v>7436</v>
      </c>
      <c r="D3777" s="142" t="s">
        <v>7437</v>
      </c>
      <c r="E3777" s="142" t="s">
        <v>211</v>
      </c>
      <c r="F3777" s="142"/>
      <c r="G3777" s="142">
        <v>1</v>
      </c>
      <c r="H3777" s="147">
        <v>108.11</v>
      </c>
      <c r="I3777" s="191">
        <v>0.25</v>
      </c>
      <c r="J3777" s="187">
        <f t="shared" si="118"/>
        <v>81.082499999999996</v>
      </c>
    </row>
    <row r="3778" spans="1:10" ht="30">
      <c r="A3778" s="53">
        <f t="shared" si="117"/>
        <v>3774</v>
      </c>
      <c r="B3778" s="144" t="s">
        <v>202</v>
      </c>
      <c r="C3778" s="142" t="s">
        <v>7438</v>
      </c>
      <c r="D3778" s="142" t="s">
        <v>7439</v>
      </c>
      <c r="E3778" s="142" t="s">
        <v>211</v>
      </c>
      <c r="F3778" s="142"/>
      <c r="G3778" s="142">
        <v>1</v>
      </c>
      <c r="H3778" s="147">
        <v>60.06</v>
      </c>
      <c r="I3778" s="191">
        <v>0.25</v>
      </c>
      <c r="J3778" s="187">
        <f t="shared" si="118"/>
        <v>45.045000000000002</v>
      </c>
    </row>
    <row r="3779" spans="1:10" ht="15.75">
      <c r="A3779" s="53">
        <f t="shared" si="117"/>
        <v>3775</v>
      </c>
      <c r="B3779" s="144" t="s">
        <v>202</v>
      </c>
      <c r="C3779" s="142" t="s">
        <v>7440</v>
      </c>
      <c r="D3779" s="142" t="s">
        <v>7441</v>
      </c>
      <c r="E3779" s="142" t="s">
        <v>211</v>
      </c>
      <c r="F3779" s="142"/>
      <c r="G3779" s="142">
        <v>1</v>
      </c>
      <c r="H3779" s="147">
        <v>133.47</v>
      </c>
      <c r="I3779" s="191">
        <v>0.25</v>
      </c>
      <c r="J3779" s="187">
        <f t="shared" si="118"/>
        <v>100.10249999999999</v>
      </c>
    </row>
    <row r="3780" spans="1:10" ht="15.75">
      <c r="A3780" s="53">
        <f t="shared" si="117"/>
        <v>3776</v>
      </c>
      <c r="B3780" s="144" t="s">
        <v>202</v>
      </c>
      <c r="C3780" s="142" t="s">
        <v>7442</v>
      </c>
      <c r="D3780" s="142" t="s">
        <v>7443</v>
      </c>
      <c r="E3780" s="142" t="s">
        <v>211</v>
      </c>
      <c r="F3780" s="142"/>
      <c r="G3780" s="142">
        <v>1</v>
      </c>
      <c r="H3780" s="147">
        <v>133.47</v>
      </c>
      <c r="I3780" s="191">
        <v>0.25</v>
      </c>
      <c r="J3780" s="187">
        <f t="shared" si="118"/>
        <v>100.10249999999999</v>
      </c>
    </row>
    <row r="3781" spans="1:10" ht="60">
      <c r="A3781" s="53">
        <f t="shared" si="117"/>
        <v>3777</v>
      </c>
      <c r="B3781" s="144" t="s">
        <v>202</v>
      </c>
      <c r="C3781" s="142" t="s">
        <v>7444</v>
      </c>
      <c r="D3781" s="142" t="s">
        <v>7445</v>
      </c>
      <c r="E3781" s="142" t="s">
        <v>211</v>
      </c>
      <c r="F3781" s="142"/>
      <c r="G3781" s="142">
        <v>1</v>
      </c>
      <c r="H3781" s="147">
        <v>758.11982400000011</v>
      </c>
      <c r="I3781" s="191">
        <v>0.25</v>
      </c>
      <c r="J3781" s="187">
        <f t="shared" si="118"/>
        <v>568.58986800000002</v>
      </c>
    </row>
    <row r="3782" spans="1:10" ht="60">
      <c r="A3782" s="53">
        <f t="shared" si="117"/>
        <v>3778</v>
      </c>
      <c r="B3782" s="144" t="s">
        <v>202</v>
      </c>
      <c r="C3782" s="142" t="s">
        <v>7446</v>
      </c>
      <c r="D3782" s="142" t="s">
        <v>7447</v>
      </c>
      <c r="E3782" s="142" t="s">
        <v>211</v>
      </c>
      <c r="F3782" s="142"/>
      <c r="G3782" s="142">
        <v>1</v>
      </c>
      <c r="H3782" s="147">
        <v>758.11982400000011</v>
      </c>
      <c r="I3782" s="191">
        <v>0.25</v>
      </c>
      <c r="J3782" s="187">
        <f t="shared" si="118"/>
        <v>568.58986800000002</v>
      </c>
    </row>
    <row r="3783" spans="1:10" ht="150">
      <c r="A3783" s="53">
        <f t="shared" ref="A3783:A3846" si="119">A3782+1</f>
        <v>3779</v>
      </c>
      <c r="B3783" s="144" t="s">
        <v>202</v>
      </c>
      <c r="C3783" s="142" t="s">
        <v>7448</v>
      </c>
      <c r="D3783" s="142" t="s">
        <v>7449</v>
      </c>
      <c r="E3783" s="142" t="s">
        <v>211</v>
      </c>
      <c r="F3783" s="142"/>
      <c r="G3783" s="142">
        <v>1</v>
      </c>
      <c r="H3783" s="147">
        <v>1142.5186080000001</v>
      </c>
      <c r="I3783" s="191">
        <v>0.25</v>
      </c>
      <c r="J3783" s="187">
        <f t="shared" si="118"/>
        <v>856.88895600000001</v>
      </c>
    </row>
    <row r="3784" spans="1:10" ht="45">
      <c r="A3784" s="53">
        <f t="shared" si="119"/>
        <v>3780</v>
      </c>
      <c r="B3784" s="144" t="s">
        <v>202</v>
      </c>
      <c r="C3784" s="142" t="s">
        <v>7450</v>
      </c>
      <c r="D3784" s="142" t="s">
        <v>7451</v>
      </c>
      <c r="E3784" s="142" t="s">
        <v>211</v>
      </c>
      <c r="F3784" s="142"/>
      <c r="G3784" s="142">
        <v>1</v>
      </c>
      <c r="H3784" s="147">
        <v>1142.5186080000001</v>
      </c>
      <c r="I3784" s="191">
        <v>0.25</v>
      </c>
      <c r="J3784" s="187">
        <f t="shared" si="118"/>
        <v>856.88895600000001</v>
      </c>
    </row>
    <row r="3785" spans="1:10" ht="45">
      <c r="A3785" s="53">
        <f t="shared" si="119"/>
        <v>3781</v>
      </c>
      <c r="B3785" s="144" t="s">
        <v>202</v>
      </c>
      <c r="C3785" s="142" t="s">
        <v>7452</v>
      </c>
      <c r="D3785" s="142" t="s">
        <v>7453</v>
      </c>
      <c r="E3785" s="142" t="s">
        <v>211</v>
      </c>
      <c r="F3785" s="142"/>
      <c r="G3785" s="142">
        <v>1</v>
      </c>
      <c r="H3785" s="147">
        <v>1748.4805800000001</v>
      </c>
      <c r="I3785" s="191">
        <v>0.25</v>
      </c>
      <c r="J3785" s="187">
        <f t="shared" si="118"/>
        <v>1311.3604350000001</v>
      </c>
    </row>
    <row r="3786" spans="1:10" ht="15.75">
      <c r="A3786" s="53">
        <f t="shared" si="119"/>
        <v>3782</v>
      </c>
      <c r="B3786" s="144" t="s">
        <v>202</v>
      </c>
      <c r="C3786" s="121" t="s">
        <v>7454</v>
      </c>
      <c r="D3786" s="142" t="s">
        <v>7455</v>
      </c>
      <c r="E3786" s="142" t="s">
        <v>211</v>
      </c>
      <c r="F3786" s="142"/>
      <c r="G3786" s="142">
        <v>1</v>
      </c>
      <c r="H3786" s="147">
        <v>1223.49</v>
      </c>
      <c r="I3786" s="191">
        <v>0.25</v>
      </c>
      <c r="J3786" s="187">
        <f t="shared" si="118"/>
        <v>917.61750000000006</v>
      </c>
    </row>
    <row r="3787" spans="1:10" ht="15.75">
      <c r="A3787" s="53">
        <f t="shared" si="119"/>
        <v>3783</v>
      </c>
      <c r="B3787" s="144" t="s">
        <v>202</v>
      </c>
      <c r="C3787" s="142" t="s">
        <v>7456</v>
      </c>
      <c r="D3787" s="142" t="s">
        <v>7457</v>
      </c>
      <c r="E3787" s="142" t="s">
        <v>211</v>
      </c>
      <c r="F3787" s="142"/>
      <c r="G3787" s="142">
        <v>1</v>
      </c>
      <c r="H3787" s="147">
        <v>1189.1880000000001</v>
      </c>
      <c r="I3787" s="191">
        <v>0.25</v>
      </c>
      <c r="J3787" s="187">
        <f t="shared" si="118"/>
        <v>891.89100000000008</v>
      </c>
    </row>
    <row r="3788" spans="1:10" ht="15.75">
      <c r="A3788" s="53">
        <f t="shared" si="119"/>
        <v>3784</v>
      </c>
      <c r="B3788" s="144" t="s">
        <v>202</v>
      </c>
      <c r="C3788" s="142" t="s">
        <v>7458</v>
      </c>
      <c r="D3788" s="142" t="s">
        <v>7459</v>
      </c>
      <c r="E3788" s="142" t="s">
        <v>211</v>
      </c>
      <c r="F3788" s="142"/>
      <c r="G3788" s="142">
        <v>1</v>
      </c>
      <c r="H3788" s="147">
        <v>304.32</v>
      </c>
      <c r="I3788" s="191">
        <v>0.25</v>
      </c>
      <c r="J3788" s="187">
        <f t="shared" si="118"/>
        <v>228.24</v>
      </c>
    </row>
    <row r="3789" spans="1:10" ht="15.75">
      <c r="A3789" s="53">
        <f t="shared" si="119"/>
        <v>3785</v>
      </c>
      <c r="B3789" s="144" t="s">
        <v>202</v>
      </c>
      <c r="C3789" s="142" t="s">
        <v>7460</v>
      </c>
      <c r="D3789" s="121" t="s">
        <v>7461</v>
      </c>
      <c r="E3789" s="142" t="s">
        <v>211</v>
      </c>
      <c r="F3789" s="121"/>
      <c r="G3789" s="142">
        <v>1</v>
      </c>
      <c r="H3789" s="147">
        <v>182.86</v>
      </c>
      <c r="I3789" s="191">
        <v>0.25</v>
      </c>
      <c r="J3789" s="187">
        <f t="shared" si="118"/>
        <v>137.14500000000001</v>
      </c>
    </row>
    <row r="3790" spans="1:10" ht="15.75">
      <c r="A3790" s="53">
        <f t="shared" si="119"/>
        <v>3786</v>
      </c>
      <c r="B3790" s="144" t="s">
        <v>202</v>
      </c>
      <c r="C3790" s="121" t="s">
        <v>7462</v>
      </c>
      <c r="D3790" s="142" t="s">
        <v>7463</v>
      </c>
      <c r="E3790" s="142" t="s">
        <v>211</v>
      </c>
      <c r="F3790" s="142"/>
      <c r="G3790" s="142">
        <v>1</v>
      </c>
      <c r="H3790" s="147">
        <v>1724.4556560000003</v>
      </c>
      <c r="I3790" s="191">
        <v>0.25</v>
      </c>
      <c r="J3790" s="187">
        <f t="shared" si="118"/>
        <v>1293.3417420000003</v>
      </c>
    </row>
    <row r="3791" spans="1:10" ht="15.75">
      <c r="A3791" s="53">
        <f t="shared" si="119"/>
        <v>3787</v>
      </c>
      <c r="B3791" s="144" t="s">
        <v>202</v>
      </c>
      <c r="C3791" s="121" t="s">
        <v>7464</v>
      </c>
      <c r="D3791" s="142" t="s">
        <v>7465</v>
      </c>
      <c r="E3791" s="142" t="s">
        <v>211</v>
      </c>
      <c r="F3791" s="142"/>
      <c r="G3791" s="142">
        <v>1</v>
      </c>
      <c r="H3791" s="147">
        <v>1844.5802760000004</v>
      </c>
      <c r="I3791" s="191">
        <v>0.25</v>
      </c>
      <c r="J3791" s="187">
        <f t="shared" si="118"/>
        <v>1383.4352070000002</v>
      </c>
    </row>
    <row r="3792" spans="1:10" ht="15.75">
      <c r="A3792" s="53">
        <f t="shared" si="119"/>
        <v>3788</v>
      </c>
      <c r="B3792" s="144" t="s">
        <v>202</v>
      </c>
      <c r="C3792" s="121" t="s">
        <v>7466</v>
      </c>
      <c r="D3792" s="142" t="s">
        <v>7467</v>
      </c>
      <c r="E3792" s="142" t="s">
        <v>211</v>
      </c>
      <c r="F3792" s="142"/>
      <c r="G3792" s="142">
        <v>1</v>
      </c>
      <c r="H3792" s="147">
        <v>1667.0627820000002</v>
      </c>
      <c r="I3792" s="191">
        <v>0.25</v>
      </c>
      <c r="J3792" s="187">
        <f t="shared" si="118"/>
        <v>1250.2970865000002</v>
      </c>
    </row>
    <row r="3793" spans="1:10" ht="15.75">
      <c r="A3793" s="53">
        <f t="shared" si="119"/>
        <v>3789</v>
      </c>
      <c r="B3793" s="144" t="s">
        <v>202</v>
      </c>
      <c r="C3793" s="121" t="s">
        <v>7468</v>
      </c>
      <c r="D3793" s="142" t="s">
        <v>7469</v>
      </c>
      <c r="E3793" s="142" t="s">
        <v>211</v>
      </c>
      <c r="F3793" s="142"/>
      <c r="G3793" s="142">
        <v>1</v>
      </c>
      <c r="H3793" s="147">
        <v>1926</v>
      </c>
      <c r="I3793" s="191">
        <v>0.25</v>
      </c>
      <c r="J3793" s="187">
        <f t="shared" si="118"/>
        <v>1444.5</v>
      </c>
    </row>
    <row r="3794" spans="1:10" ht="15.75">
      <c r="A3794" s="53">
        <f t="shared" si="119"/>
        <v>3790</v>
      </c>
      <c r="B3794" s="144" t="s">
        <v>202</v>
      </c>
      <c r="C3794" s="121" t="s">
        <v>7470</v>
      </c>
      <c r="D3794" s="142" t="s">
        <v>7471</v>
      </c>
      <c r="E3794" s="142" t="s">
        <v>211</v>
      </c>
      <c r="F3794" s="142"/>
      <c r="G3794" s="142">
        <v>1</v>
      </c>
      <c r="H3794" s="147">
        <v>1853.92</v>
      </c>
      <c r="I3794" s="191">
        <v>0.25</v>
      </c>
      <c r="J3794" s="187">
        <f t="shared" si="118"/>
        <v>1390.44</v>
      </c>
    </row>
    <row r="3795" spans="1:10" ht="15.75">
      <c r="A3795" s="53">
        <f t="shared" si="119"/>
        <v>3791</v>
      </c>
      <c r="B3795" s="144" t="s">
        <v>202</v>
      </c>
      <c r="C3795" s="121" t="s">
        <v>7472</v>
      </c>
      <c r="D3795" s="142" t="s">
        <v>7473</v>
      </c>
      <c r="E3795" s="142" t="s">
        <v>211</v>
      </c>
      <c r="F3795" s="142"/>
      <c r="G3795" s="142">
        <v>1</v>
      </c>
      <c r="H3795" s="147">
        <v>1679.08</v>
      </c>
      <c r="I3795" s="191">
        <v>0.25</v>
      </c>
      <c r="J3795" s="187">
        <f t="shared" si="118"/>
        <v>1259.31</v>
      </c>
    </row>
    <row r="3796" spans="1:10" ht="15.75">
      <c r="A3796" s="53">
        <f t="shared" si="119"/>
        <v>3792</v>
      </c>
      <c r="B3796" s="144" t="s">
        <v>202</v>
      </c>
      <c r="C3796" s="121" t="s">
        <v>7474</v>
      </c>
      <c r="D3796" s="142" t="s">
        <v>7475</v>
      </c>
      <c r="E3796" s="142" t="s">
        <v>211</v>
      </c>
      <c r="F3796" s="142"/>
      <c r="G3796" s="142">
        <v>1</v>
      </c>
      <c r="H3796" s="147">
        <v>2099.5100000000002</v>
      </c>
      <c r="I3796" s="191">
        <v>0.25</v>
      </c>
      <c r="J3796" s="187">
        <f t="shared" si="118"/>
        <v>1574.6325000000002</v>
      </c>
    </row>
    <row r="3797" spans="1:10" ht="15.75">
      <c r="A3797" s="53">
        <f t="shared" si="119"/>
        <v>3793</v>
      </c>
      <c r="B3797" s="144" t="s">
        <v>202</v>
      </c>
      <c r="C3797" s="121" t="s">
        <v>7476</v>
      </c>
      <c r="D3797" s="142" t="s">
        <v>7477</v>
      </c>
      <c r="E3797" s="142" t="s">
        <v>211</v>
      </c>
      <c r="F3797" s="142"/>
      <c r="G3797" s="142">
        <v>1</v>
      </c>
      <c r="H3797" s="147">
        <v>1721.79</v>
      </c>
      <c r="I3797" s="191">
        <v>0.25</v>
      </c>
      <c r="J3797" s="187">
        <f t="shared" si="118"/>
        <v>1291.3425</v>
      </c>
    </row>
    <row r="3798" spans="1:10" ht="15.75">
      <c r="A3798" s="53">
        <f t="shared" si="119"/>
        <v>3794</v>
      </c>
      <c r="B3798" s="144" t="s">
        <v>202</v>
      </c>
      <c r="C3798" s="121" t="s">
        <v>7478</v>
      </c>
      <c r="D3798" s="142" t="s">
        <v>7479</v>
      </c>
      <c r="E3798" s="142" t="s">
        <v>211</v>
      </c>
      <c r="F3798" s="142"/>
      <c r="G3798" s="142">
        <v>1</v>
      </c>
      <c r="H3798" s="147">
        <v>1926</v>
      </c>
      <c r="I3798" s="191">
        <v>0.25</v>
      </c>
      <c r="J3798" s="187">
        <f t="shared" si="118"/>
        <v>1444.5</v>
      </c>
    </row>
    <row r="3799" spans="1:10" ht="15.75">
      <c r="A3799" s="53">
        <f t="shared" si="119"/>
        <v>3795</v>
      </c>
      <c r="B3799" s="144" t="s">
        <v>202</v>
      </c>
      <c r="C3799" s="121" t="s">
        <v>7480</v>
      </c>
      <c r="D3799" s="142" t="s">
        <v>7481</v>
      </c>
      <c r="E3799" s="142" t="s">
        <v>211</v>
      </c>
      <c r="F3799" s="142"/>
      <c r="G3799" s="142">
        <v>1</v>
      </c>
      <c r="H3799" s="147">
        <v>1724.46</v>
      </c>
      <c r="I3799" s="191">
        <v>0.25</v>
      </c>
      <c r="J3799" s="187">
        <f t="shared" si="118"/>
        <v>1293.345</v>
      </c>
    </row>
    <row r="3800" spans="1:10" ht="15.75">
      <c r="A3800" s="53">
        <f t="shared" si="119"/>
        <v>3796</v>
      </c>
      <c r="B3800" s="144" t="s">
        <v>202</v>
      </c>
      <c r="C3800" s="121" t="s">
        <v>7482</v>
      </c>
      <c r="D3800" s="142" t="s">
        <v>7483</v>
      </c>
      <c r="E3800" s="142" t="s">
        <v>211</v>
      </c>
      <c r="F3800" s="142"/>
      <c r="G3800" s="142">
        <v>1</v>
      </c>
      <c r="H3800" s="147">
        <v>1844.58</v>
      </c>
      <c r="I3800" s="191">
        <v>0.25</v>
      </c>
      <c r="J3800" s="187">
        <f t="shared" si="118"/>
        <v>1383.4349999999999</v>
      </c>
    </row>
    <row r="3801" spans="1:10" ht="15.75">
      <c r="A3801" s="53">
        <f t="shared" si="119"/>
        <v>3797</v>
      </c>
      <c r="B3801" s="144" t="s">
        <v>202</v>
      </c>
      <c r="C3801" s="121" t="s">
        <v>7484</v>
      </c>
      <c r="D3801" s="142" t="s">
        <v>7485</v>
      </c>
      <c r="E3801" s="142" t="s">
        <v>211</v>
      </c>
      <c r="F3801" s="142"/>
      <c r="G3801" s="142">
        <v>1</v>
      </c>
      <c r="H3801" s="147">
        <v>932.97</v>
      </c>
      <c r="I3801" s="191">
        <v>0.25</v>
      </c>
      <c r="J3801" s="187">
        <f t="shared" si="118"/>
        <v>699.72749999999996</v>
      </c>
    </row>
    <row r="3802" spans="1:10" ht="45">
      <c r="A3802" s="53">
        <f t="shared" si="119"/>
        <v>3798</v>
      </c>
      <c r="B3802" s="144" t="s">
        <v>202</v>
      </c>
      <c r="C3802" s="121" t="s">
        <v>7486</v>
      </c>
      <c r="D3802" s="142" t="s">
        <v>7487</v>
      </c>
      <c r="E3802" s="142" t="s">
        <v>211</v>
      </c>
      <c r="F3802" s="142"/>
      <c r="G3802" s="142">
        <v>1</v>
      </c>
      <c r="H3802" s="147">
        <v>1352.07</v>
      </c>
      <c r="I3802" s="191">
        <v>0.25</v>
      </c>
      <c r="J3802" s="187">
        <f t="shared" si="118"/>
        <v>1014.0525</v>
      </c>
    </row>
    <row r="3803" spans="1:10" ht="45">
      <c r="A3803" s="53">
        <f t="shared" si="119"/>
        <v>3799</v>
      </c>
      <c r="B3803" s="144" t="s">
        <v>202</v>
      </c>
      <c r="C3803" s="121" t="s">
        <v>7488</v>
      </c>
      <c r="D3803" s="142" t="s">
        <v>7489</v>
      </c>
      <c r="E3803" s="142" t="s">
        <v>211</v>
      </c>
      <c r="F3803" s="142"/>
      <c r="G3803" s="142">
        <v>1</v>
      </c>
      <c r="H3803" s="147">
        <v>1352.07</v>
      </c>
      <c r="I3803" s="191">
        <v>0.25</v>
      </c>
      <c r="J3803" s="187">
        <f t="shared" si="118"/>
        <v>1014.0525</v>
      </c>
    </row>
    <row r="3804" spans="1:10" ht="45">
      <c r="A3804" s="53">
        <f t="shared" si="119"/>
        <v>3800</v>
      </c>
      <c r="B3804" s="144" t="s">
        <v>202</v>
      </c>
      <c r="C3804" s="121" t="s">
        <v>7490</v>
      </c>
      <c r="D3804" s="142" t="s">
        <v>7491</v>
      </c>
      <c r="E3804" s="142" t="s">
        <v>211</v>
      </c>
      <c r="F3804" s="142"/>
      <c r="G3804" s="142">
        <v>1</v>
      </c>
      <c r="H3804" s="147">
        <v>1655.05</v>
      </c>
      <c r="I3804" s="191">
        <v>0.25</v>
      </c>
      <c r="J3804" s="187">
        <f t="shared" si="118"/>
        <v>1241.2874999999999</v>
      </c>
    </row>
    <row r="3805" spans="1:10" ht="120">
      <c r="A3805" s="53">
        <f t="shared" si="119"/>
        <v>3801</v>
      </c>
      <c r="B3805" s="144" t="s">
        <v>202</v>
      </c>
      <c r="C3805" s="121" t="s">
        <v>7492</v>
      </c>
      <c r="D3805" s="142" t="s">
        <v>7493</v>
      </c>
      <c r="E3805" s="142" t="s">
        <v>211</v>
      </c>
      <c r="F3805" s="142"/>
      <c r="G3805" s="142">
        <v>1</v>
      </c>
      <c r="H3805" s="147">
        <v>1316.03</v>
      </c>
      <c r="I3805" s="191">
        <v>0.25</v>
      </c>
      <c r="J3805" s="187">
        <f t="shared" si="118"/>
        <v>987.02250000000004</v>
      </c>
    </row>
    <row r="3806" spans="1:10" ht="90">
      <c r="A3806" s="53">
        <f t="shared" si="119"/>
        <v>3802</v>
      </c>
      <c r="B3806" s="144" t="s">
        <v>202</v>
      </c>
      <c r="C3806" s="121" t="s">
        <v>7494</v>
      </c>
      <c r="D3806" s="142" t="s">
        <v>7495</v>
      </c>
      <c r="E3806" s="142" t="s">
        <v>211</v>
      </c>
      <c r="F3806" s="142"/>
      <c r="G3806" s="142">
        <v>1</v>
      </c>
      <c r="H3806" s="147">
        <v>1589.65</v>
      </c>
      <c r="I3806" s="191">
        <v>0.25</v>
      </c>
      <c r="J3806" s="187">
        <f t="shared" si="118"/>
        <v>1192.2375000000002</v>
      </c>
    </row>
    <row r="3807" spans="1:10" ht="15.75">
      <c r="A3807" s="53">
        <f t="shared" si="119"/>
        <v>3803</v>
      </c>
      <c r="B3807" s="144" t="s">
        <v>202</v>
      </c>
      <c r="C3807" s="121" t="s">
        <v>7496</v>
      </c>
      <c r="D3807" s="142" t="s">
        <v>7497</v>
      </c>
      <c r="E3807" s="142" t="s">
        <v>211</v>
      </c>
      <c r="F3807" s="142"/>
      <c r="G3807" s="142">
        <v>1</v>
      </c>
      <c r="H3807" s="147">
        <v>3528.2210040000004</v>
      </c>
      <c r="I3807" s="191">
        <v>0.25</v>
      </c>
      <c r="J3807" s="187">
        <f t="shared" si="118"/>
        <v>2646.1657530000002</v>
      </c>
    </row>
    <row r="3808" spans="1:10" ht="15.75">
      <c r="A3808" s="53">
        <f t="shared" si="119"/>
        <v>3804</v>
      </c>
      <c r="B3808" s="144" t="s">
        <v>202</v>
      </c>
      <c r="C3808" s="121" t="s">
        <v>7498</v>
      </c>
      <c r="D3808" s="142" t="s">
        <v>7499</v>
      </c>
      <c r="E3808" s="142" t="s">
        <v>211</v>
      </c>
      <c r="F3808" s="142"/>
      <c r="G3808" s="142">
        <v>1</v>
      </c>
      <c r="H3808" s="147">
        <v>2939.1238800000006</v>
      </c>
      <c r="I3808" s="191">
        <v>0.25</v>
      </c>
      <c r="J3808" s="187">
        <f t="shared" si="118"/>
        <v>2204.3429100000003</v>
      </c>
    </row>
    <row r="3809" spans="1:10" ht="15.75">
      <c r="A3809" s="53">
        <f t="shared" si="119"/>
        <v>3805</v>
      </c>
      <c r="B3809" s="144" t="s">
        <v>202</v>
      </c>
      <c r="C3809" s="121" t="s">
        <v>7500</v>
      </c>
      <c r="D3809" s="142" t="s">
        <v>7501</v>
      </c>
      <c r="E3809" s="142" t="s">
        <v>211</v>
      </c>
      <c r="F3809" s="142"/>
      <c r="G3809" s="142">
        <v>1</v>
      </c>
      <c r="H3809" s="147">
        <v>2115.9147240000002</v>
      </c>
      <c r="I3809" s="191">
        <v>0.25</v>
      </c>
      <c r="J3809" s="187">
        <f t="shared" si="118"/>
        <v>1586.9360430000002</v>
      </c>
    </row>
    <row r="3810" spans="1:10" ht="15.75">
      <c r="A3810" s="53">
        <f t="shared" si="119"/>
        <v>3806</v>
      </c>
      <c r="B3810" s="144" t="s">
        <v>202</v>
      </c>
      <c r="C3810" s="121" t="s">
        <v>7502</v>
      </c>
      <c r="D3810" s="142" t="s">
        <v>7503</v>
      </c>
      <c r="E3810" s="142" t="s">
        <v>211</v>
      </c>
      <c r="F3810" s="142"/>
      <c r="G3810" s="142">
        <v>1</v>
      </c>
      <c r="H3810" s="147">
        <v>610.7270400000001</v>
      </c>
      <c r="I3810" s="191">
        <v>0.25</v>
      </c>
      <c r="J3810" s="187">
        <f t="shared" si="118"/>
        <v>458.04528000000005</v>
      </c>
    </row>
    <row r="3811" spans="1:10" ht="15.75">
      <c r="A3811" s="53">
        <f t="shared" si="119"/>
        <v>3807</v>
      </c>
      <c r="B3811" s="144" t="s">
        <v>202</v>
      </c>
      <c r="C3811" s="121" t="s">
        <v>7504</v>
      </c>
      <c r="D3811" s="142" t="s">
        <v>7505</v>
      </c>
      <c r="E3811" s="142" t="s">
        <v>211</v>
      </c>
      <c r="F3811" s="142"/>
      <c r="G3811" s="142">
        <v>1</v>
      </c>
      <c r="H3811" s="147">
        <v>152.68176000000003</v>
      </c>
      <c r="I3811" s="191">
        <v>0.25</v>
      </c>
      <c r="J3811" s="187">
        <f t="shared" si="118"/>
        <v>114.51132000000001</v>
      </c>
    </row>
    <row r="3812" spans="1:10" ht="30">
      <c r="A3812" s="53">
        <f t="shared" si="119"/>
        <v>3808</v>
      </c>
      <c r="B3812" s="144" t="s">
        <v>202</v>
      </c>
      <c r="C3812" s="121" t="s">
        <v>7506</v>
      </c>
      <c r="D3812" s="142" t="s">
        <v>7507</v>
      </c>
      <c r="E3812" s="142" t="s">
        <v>211</v>
      </c>
      <c r="F3812" s="142"/>
      <c r="G3812" s="142">
        <v>1</v>
      </c>
      <c r="H3812" s="147">
        <v>442.78</v>
      </c>
      <c r="I3812" s="191">
        <v>0.25</v>
      </c>
      <c r="J3812" s="187">
        <f t="shared" si="118"/>
        <v>332.08499999999998</v>
      </c>
    </row>
    <row r="3813" spans="1:10" ht="15.75">
      <c r="A3813" s="53">
        <f t="shared" si="119"/>
        <v>3809</v>
      </c>
      <c r="B3813" s="144" t="s">
        <v>202</v>
      </c>
      <c r="C3813" s="121" t="s">
        <v>7508</v>
      </c>
      <c r="D3813" s="142" t="s">
        <v>7509</v>
      </c>
      <c r="E3813" s="142" t="s">
        <v>211</v>
      </c>
      <c r="F3813" s="142"/>
      <c r="G3813" s="142">
        <v>1</v>
      </c>
      <c r="H3813" s="147">
        <v>2352.5700000000002</v>
      </c>
      <c r="I3813" s="191">
        <v>0.25</v>
      </c>
      <c r="J3813" s="187">
        <f t="shared" si="118"/>
        <v>1764.4275000000002</v>
      </c>
    </row>
    <row r="3814" spans="1:10" ht="15.75">
      <c r="A3814" s="53">
        <f t="shared" si="119"/>
        <v>3810</v>
      </c>
      <c r="B3814" s="144" t="s">
        <v>202</v>
      </c>
      <c r="C3814" s="121" t="s">
        <v>7510</v>
      </c>
      <c r="D3814" s="142" t="s">
        <v>7511</v>
      </c>
      <c r="E3814" s="142" t="s">
        <v>211</v>
      </c>
      <c r="F3814" s="142"/>
      <c r="G3814" s="142">
        <v>1</v>
      </c>
      <c r="H3814" s="147">
        <v>2352.5700000000002</v>
      </c>
      <c r="I3814" s="191">
        <v>0.25</v>
      </c>
      <c r="J3814" s="187">
        <f t="shared" si="118"/>
        <v>1764.4275000000002</v>
      </c>
    </row>
    <row r="3815" spans="1:10" ht="15.75">
      <c r="A3815" s="53">
        <f t="shared" si="119"/>
        <v>3811</v>
      </c>
      <c r="B3815" s="144" t="s">
        <v>202</v>
      </c>
      <c r="C3815" s="121" t="s">
        <v>7512</v>
      </c>
      <c r="D3815" s="142" t="s">
        <v>7513</v>
      </c>
      <c r="E3815" s="142" t="s">
        <v>211</v>
      </c>
      <c r="F3815" s="142"/>
      <c r="G3815" s="142">
        <v>1</v>
      </c>
      <c r="H3815" s="147">
        <v>2900.95</v>
      </c>
      <c r="I3815" s="191">
        <v>0.25</v>
      </c>
      <c r="J3815" s="187">
        <f t="shared" si="118"/>
        <v>2175.7124999999996</v>
      </c>
    </row>
    <row r="3816" spans="1:10" ht="15.75">
      <c r="A3816" s="53">
        <f t="shared" si="119"/>
        <v>3812</v>
      </c>
      <c r="B3816" s="144" t="s">
        <v>202</v>
      </c>
      <c r="C3816" s="142" t="s">
        <v>7514</v>
      </c>
      <c r="D3816" s="142" t="s">
        <v>7515</v>
      </c>
      <c r="E3816" s="142" t="s">
        <v>211</v>
      </c>
      <c r="F3816" s="142"/>
      <c r="G3816" s="142">
        <v>1</v>
      </c>
      <c r="H3816" s="147">
        <v>693.56</v>
      </c>
      <c r="I3816" s="191">
        <v>0.25</v>
      </c>
      <c r="J3816" s="187">
        <f t="shared" si="118"/>
        <v>520.16999999999996</v>
      </c>
    </row>
    <row r="3817" spans="1:10" ht="15.75">
      <c r="A3817" s="53">
        <f t="shared" si="119"/>
        <v>3813</v>
      </c>
      <c r="B3817" s="144" t="s">
        <v>202</v>
      </c>
      <c r="C3817" s="142" t="s">
        <v>7516</v>
      </c>
      <c r="D3817" s="142" t="s">
        <v>7517</v>
      </c>
      <c r="E3817" s="142" t="s">
        <v>211</v>
      </c>
      <c r="F3817" s="142"/>
      <c r="G3817" s="142">
        <v>1</v>
      </c>
      <c r="H3817" s="147">
        <v>832.02</v>
      </c>
      <c r="I3817" s="191">
        <v>0.25</v>
      </c>
      <c r="J3817" s="187">
        <f t="shared" si="118"/>
        <v>624.01499999999999</v>
      </c>
    </row>
    <row r="3818" spans="1:10" ht="15.75">
      <c r="A3818" s="53">
        <f t="shared" si="119"/>
        <v>3814</v>
      </c>
      <c r="B3818" s="144" t="s">
        <v>202</v>
      </c>
      <c r="C3818" s="142" t="s">
        <v>7518</v>
      </c>
      <c r="D3818" s="142" t="s">
        <v>7519</v>
      </c>
      <c r="E3818" s="142" t="s">
        <v>211</v>
      </c>
      <c r="F3818" s="142"/>
      <c r="G3818" s="142">
        <v>1</v>
      </c>
      <c r="H3818" s="147">
        <v>832.02</v>
      </c>
      <c r="I3818" s="191">
        <v>0.25</v>
      </c>
      <c r="J3818" s="187">
        <f t="shared" si="118"/>
        <v>624.01499999999999</v>
      </c>
    </row>
    <row r="3819" spans="1:10" ht="15.75">
      <c r="A3819" s="53">
        <f t="shared" si="119"/>
        <v>3815</v>
      </c>
      <c r="B3819" s="144" t="s">
        <v>202</v>
      </c>
      <c r="C3819" s="142" t="s">
        <v>7520</v>
      </c>
      <c r="D3819" s="142" t="s">
        <v>7521</v>
      </c>
      <c r="E3819" s="142" t="s">
        <v>211</v>
      </c>
      <c r="F3819" s="142"/>
      <c r="G3819" s="142">
        <v>1</v>
      </c>
      <c r="H3819" s="147">
        <v>832.02</v>
      </c>
      <c r="I3819" s="191">
        <v>0.25</v>
      </c>
      <c r="J3819" s="187">
        <f t="shared" si="118"/>
        <v>624.01499999999999</v>
      </c>
    </row>
    <row r="3820" spans="1:10" ht="15.75">
      <c r="A3820" s="53">
        <f t="shared" si="119"/>
        <v>3816</v>
      </c>
      <c r="B3820" s="144" t="s">
        <v>202</v>
      </c>
      <c r="C3820" s="142" t="s">
        <v>7522</v>
      </c>
      <c r="D3820" s="142" t="s">
        <v>7523</v>
      </c>
      <c r="E3820" s="142" t="s">
        <v>211</v>
      </c>
      <c r="F3820" s="142"/>
      <c r="G3820" s="142">
        <v>1</v>
      </c>
      <c r="H3820" s="147">
        <v>169.22</v>
      </c>
      <c r="I3820" s="191">
        <v>0.25</v>
      </c>
      <c r="J3820" s="187">
        <f t="shared" si="118"/>
        <v>126.91499999999999</v>
      </c>
    </row>
    <row r="3821" spans="1:10" ht="15.75">
      <c r="A3821" s="53">
        <f t="shared" si="119"/>
        <v>3817</v>
      </c>
      <c r="B3821" s="144" t="s">
        <v>202</v>
      </c>
      <c r="C3821" s="121" t="s">
        <v>7524</v>
      </c>
      <c r="D3821" s="142" t="s">
        <v>7525</v>
      </c>
      <c r="E3821" s="142" t="s">
        <v>211</v>
      </c>
      <c r="F3821" s="142"/>
      <c r="G3821" s="142">
        <v>1</v>
      </c>
      <c r="H3821" s="147">
        <v>10382.77</v>
      </c>
      <c r="I3821" s="191">
        <v>0.25</v>
      </c>
      <c r="J3821" s="187">
        <f t="shared" si="118"/>
        <v>7787.0775000000003</v>
      </c>
    </row>
    <row r="3822" spans="1:10" ht="15.75">
      <c r="A3822" s="53">
        <f t="shared" si="119"/>
        <v>3818</v>
      </c>
      <c r="B3822" s="144" t="s">
        <v>202</v>
      </c>
      <c r="C3822" s="121" t="s">
        <v>7526</v>
      </c>
      <c r="D3822" s="142" t="s">
        <v>7527</v>
      </c>
      <c r="E3822" s="142" t="s">
        <v>211</v>
      </c>
      <c r="F3822" s="142"/>
      <c r="G3822" s="142">
        <v>1</v>
      </c>
      <c r="H3822" s="147">
        <v>5031.88</v>
      </c>
      <c r="I3822" s="191">
        <v>0.25</v>
      </c>
      <c r="J3822" s="187">
        <f t="shared" si="118"/>
        <v>3773.91</v>
      </c>
    </row>
    <row r="3823" spans="1:10" ht="15.75">
      <c r="A3823" s="53">
        <f t="shared" si="119"/>
        <v>3819</v>
      </c>
      <c r="B3823" s="144" t="s">
        <v>202</v>
      </c>
      <c r="C3823" s="121" t="s">
        <v>7528</v>
      </c>
      <c r="D3823" s="142" t="s">
        <v>7529</v>
      </c>
      <c r="E3823" s="142" t="s">
        <v>211</v>
      </c>
      <c r="F3823" s="142"/>
      <c r="G3823" s="142">
        <v>1</v>
      </c>
      <c r="H3823" s="147">
        <v>299.12</v>
      </c>
      <c r="I3823" s="191">
        <v>0.25</v>
      </c>
      <c r="J3823" s="187">
        <f t="shared" si="118"/>
        <v>224.34</v>
      </c>
    </row>
    <row r="3824" spans="1:10" ht="15.75">
      <c r="A3824" s="53">
        <f t="shared" si="119"/>
        <v>3820</v>
      </c>
      <c r="B3824" s="144" t="s">
        <v>202</v>
      </c>
      <c r="C3824" s="121" t="s">
        <v>7530</v>
      </c>
      <c r="D3824" s="142" t="s">
        <v>7531</v>
      </c>
      <c r="E3824" s="142" t="s">
        <v>211</v>
      </c>
      <c r="F3824" s="142"/>
      <c r="G3824" s="142">
        <v>1</v>
      </c>
      <c r="H3824" s="147">
        <v>3650.47</v>
      </c>
      <c r="I3824" s="191">
        <v>0.25</v>
      </c>
      <c r="J3824" s="187">
        <f t="shared" si="118"/>
        <v>2737.8525</v>
      </c>
    </row>
    <row r="3825" spans="1:10" ht="30">
      <c r="A3825" s="53">
        <f t="shared" si="119"/>
        <v>3821</v>
      </c>
      <c r="B3825" s="144" t="s">
        <v>202</v>
      </c>
      <c r="C3825" s="121" t="s">
        <v>7532</v>
      </c>
      <c r="D3825" s="142" t="s">
        <v>7533</v>
      </c>
      <c r="E3825" s="142" t="s">
        <v>211</v>
      </c>
      <c r="F3825" s="142"/>
      <c r="G3825" s="142">
        <v>1</v>
      </c>
      <c r="H3825" s="147">
        <v>2621.39</v>
      </c>
      <c r="I3825" s="191">
        <v>0.25</v>
      </c>
      <c r="J3825" s="187">
        <f t="shared" si="118"/>
        <v>1966.0425</v>
      </c>
    </row>
    <row r="3826" spans="1:10" ht="30">
      <c r="A3826" s="53">
        <f t="shared" si="119"/>
        <v>3822</v>
      </c>
      <c r="B3826" s="144" t="s">
        <v>202</v>
      </c>
      <c r="C3826" s="121" t="s">
        <v>7534</v>
      </c>
      <c r="D3826" s="142" t="s">
        <v>7535</v>
      </c>
      <c r="E3826" s="142" t="s">
        <v>211</v>
      </c>
      <c r="F3826" s="142"/>
      <c r="G3826" s="142">
        <v>1</v>
      </c>
      <c r="H3826" s="147">
        <v>3204.65</v>
      </c>
      <c r="I3826" s="191">
        <v>0.25</v>
      </c>
      <c r="J3826" s="187">
        <f t="shared" si="118"/>
        <v>2403.4875000000002</v>
      </c>
    </row>
    <row r="3827" spans="1:10" ht="15.75">
      <c r="A3827" s="53">
        <f t="shared" si="119"/>
        <v>3823</v>
      </c>
      <c r="B3827" s="144" t="s">
        <v>202</v>
      </c>
      <c r="C3827" s="121" t="s">
        <v>7536</v>
      </c>
      <c r="D3827" s="142" t="s">
        <v>7537</v>
      </c>
      <c r="E3827" s="142" t="s">
        <v>211</v>
      </c>
      <c r="F3827" s="142"/>
      <c r="G3827" s="142">
        <v>1</v>
      </c>
      <c r="H3827" s="147">
        <v>10614.46</v>
      </c>
      <c r="I3827" s="191">
        <v>0.25</v>
      </c>
      <c r="J3827" s="187">
        <f t="shared" si="118"/>
        <v>7960.8449999999993</v>
      </c>
    </row>
    <row r="3828" spans="1:10" ht="15.75">
      <c r="A3828" s="53">
        <f t="shared" si="119"/>
        <v>3824</v>
      </c>
      <c r="B3828" s="144" t="s">
        <v>202</v>
      </c>
      <c r="C3828" s="142" t="s">
        <v>7538</v>
      </c>
      <c r="D3828" s="142" t="s">
        <v>7539</v>
      </c>
      <c r="E3828" s="142" t="s">
        <v>211</v>
      </c>
      <c r="F3828" s="142"/>
      <c r="G3828" s="142">
        <v>1</v>
      </c>
      <c r="H3828" s="147">
        <v>1969.9680000000003</v>
      </c>
      <c r="I3828" s="191">
        <v>0.25</v>
      </c>
      <c r="J3828" s="187">
        <f t="shared" si="118"/>
        <v>1477.4760000000001</v>
      </c>
    </row>
    <row r="3829" spans="1:10" ht="30">
      <c r="A3829" s="53">
        <f t="shared" si="119"/>
        <v>3825</v>
      </c>
      <c r="B3829" s="144" t="s">
        <v>202</v>
      </c>
      <c r="C3829" s="142" t="s">
        <v>7540</v>
      </c>
      <c r="D3829" s="142" t="s">
        <v>7541</v>
      </c>
      <c r="E3829" s="142" t="s">
        <v>211</v>
      </c>
      <c r="F3829" s="142"/>
      <c r="G3829" s="142">
        <v>1</v>
      </c>
      <c r="H3829" s="147">
        <v>11196.66</v>
      </c>
      <c r="I3829" s="191">
        <v>0.25</v>
      </c>
      <c r="J3829" s="187">
        <f t="shared" si="118"/>
        <v>8397.494999999999</v>
      </c>
    </row>
    <row r="3830" spans="1:10" ht="150">
      <c r="A3830" s="53">
        <f t="shared" si="119"/>
        <v>3826</v>
      </c>
      <c r="B3830" s="144" t="s">
        <v>202</v>
      </c>
      <c r="C3830" s="142" t="s">
        <v>7542</v>
      </c>
      <c r="D3830" s="142" t="s">
        <v>7543</v>
      </c>
      <c r="E3830" s="142" t="s">
        <v>211</v>
      </c>
      <c r="F3830" s="142"/>
      <c r="G3830" s="142">
        <v>1</v>
      </c>
      <c r="H3830" s="147">
        <v>3513.09</v>
      </c>
      <c r="I3830" s="191">
        <v>0.25</v>
      </c>
      <c r="J3830" s="187">
        <f t="shared" si="118"/>
        <v>2634.8175000000001</v>
      </c>
    </row>
    <row r="3831" spans="1:10" ht="150">
      <c r="A3831" s="53">
        <f t="shared" si="119"/>
        <v>3827</v>
      </c>
      <c r="B3831" s="144" t="s">
        <v>202</v>
      </c>
      <c r="C3831" s="142" t="s">
        <v>7544</v>
      </c>
      <c r="D3831" s="142" t="s">
        <v>7545</v>
      </c>
      <c r="E3831" s="142" t="s">
        <v>211</v>
      </c>
      <c r="F3831" s="142"/>
      <c r="G3831" s="142">
        <v>1</v>
      </c>
      <c r="H3831" s="147">
        <v>1244.9000000000001</v>
      </c>
      <c r="I3831" s="191">
        <v>0.25</v>
      </c>
      <c r="J3831" s="187">
        <f t="shared" ref="J3831:J3894" si="120">H3831*(1-I3831)</f>
        <v>933.67500000000007</v>
      </c>
    </row>
    <row r="3832" spans="1:10" ht="15.75">
      <c r="A3832" s="53">
        <f t="shared" si="119"/>
        <v>3828</v>
      </c>
      <c r="B3832" s="144" t="s">
        <v>202</v>
      </c>
      <c r="C3832" s="121" t="s">
        <v>7546</v>
      </c>
      <c r="D3832" s="142" t="s">
        <v>13393</v>
      </c>
      <c r="E3832" s="142" t="s">
        <v>211</v>
      </c>
      <c r="F3832" s="142"/>
      <c r="G3832" s="142">
        <v>1</v>
      </c>
      <c r="H3832" s="147">
        <v>3986.95</v>
      </c>
      <c r="I3832" s="191">
        <v>0.25</v>
      </c>
      <c r="J3832" s="187">
        <f t="shared" si="120"/>
        <v>2990.2124999999996</v>
      </c>
    </row>
    <row r="3833" spans="1:10" ht="45">
      <c r="A3833" s="53">
        <f t="shared" si="119"/>
        <v>3829</v>
      </c>
      <c r="B3833" s="144" t="s">
        <v>202</v>
      </c>
      <c r="C3833" s="142" t="s">
        <v>7547</v>
      </c>
      <c r="D3833" s="142" t="s">
        <v>7548</v>
      </c>
      <c r="E3833" s="142" t="s">
        <v>211</v>
      </c>
      <c r="F3833" s="142"/>
      <c r="G3833" s="142">
        <v>1</v>
      </c>
      <c r="H3833" s="147">
        <v>792.83</v>
      </c>
      <c r="I3833" s="191">
        <v>0.25</v>
      </c>
      <c r="J3833" s="187">
        <f t="shared" si="120"/>
        <v>594.62250000000006</v>
      </c>
    </row>
    <row r="3834" spans="1:10" ht="15.75">
      <c r="A3834" s="53">
        <f t="shared" si="119"/>
        <v>3830</v>
      </c>
      <c r="B3834" s="144" t="s">
        <v>202</v>
      </c>
      <c r="C3834" s="142" t="s">
        <v>7549</v>
      </c>
      <c r="D3834" s="142" t="s">
        <v>7550</v>
      </c>
      <c r="E3834" s="142" t="s">
        <v>211</v>
      </c>
      <c r="F3834" s="142"/>
      <c r="G3834" s="142">
        <v>1</v>
      </c>
      <c r="H3834" s="147">
        <v>268.25</v>
      </c>
      <c r="I3834" s="191">
        <v>0.25</v>
      </c>
      <c r="J3834" s="187">
        <f t="shared" si="120"/>
        <v>201.1875</v>
      </c>
    </row>
    <row r="3835" spans="1:10" ht="15.75">
      <c r="A3835" s="53">
        <f t="shared" si="119"/>
        <v>3831</v>
      </c>
      <c r="B3835" s="144" t="s">
        <v>202</v>
      </c>
      <c r="C3835" s="142" t="s">
        <v>7551</v>
      </c>
      <c r="D3835" s="142" t="s">
        <v>7552</v>
      </c>
      <c r="E3835" s="142" t="s">
        <v>211</v>
      </c>
      <c r="F3835" s="142"/>
      <c r="G3835" s="142">
        <v>1</v>
      </c>
      <c r="H3835" s="147">
        <v>268.25</v>
      </c>
      <c r="I3835" s="191">
        <v>0.25</v>
      </c>
      <c r="J3835" s="187">
        <f t="shared" si="120"/>
        <v>201.1875</v>
      </c>
    </row>
    <row r="3836" spans="1:10" ht="15.75">
      <c r="A3836" s="53">
        <f t="shared" si="119"/>
        <v>3832</v>
      </c>
      <c r="B3836" s="144" t="s">
        <v>202</v>
      </c>
      <c r="C3836" s="142" t="s">
        <v>7553</v>
      </c>
      <c r="D3836" s="142" t="s">
        <v>7554</v>
      </c>
      <c r="E3836" s="142" t="s">
        <v>211</v>
      </c>
      <c r="F3836" s="142"/>
      <c r="G3836" s="142">
        <v>1</v>
      </c>
      <c r="H3836" s="147">
        <v>430.35</v>
      </c>
      <c r="I3836" s="191">
        <v>0.25</v>
      </c>
      <c r="J3836" s="187">
        <f t="shared" si="120"/>
        <v>322.76250000000005</v>
      </c>
    </row>
    <row r="3837" spans="1:10" ht="15.75">
      <c r="A3837" s="53">
        <f t="shared" si="119"/>
        <v>3833</v>
      </c>
      <c r="B3837" s="144" t="s">
        <v>202</v>
      </c>
      <c r="C3837" s="142" t="s">
        <v>7555</v>
      </c>
      <c r="D3837" s="142" t="s">
        <v>7556</v>
      </c>
      <c r="E3837" s="142" t="s">
        <v>211</v>
      </c>
      <c r="F3837" s="142"/>
      <c r="G3837" s="142">
        <v>1</v>
      </c>
      <c r="H3837" s="147">
        <v>114.76</v>
      </c>
      <c r="I3837" s="191">
        <v>0.25</v>
      </c>
      <c r="J3837" s="187">
        <f t="shared" si="120"/>
        <v>86.070000000000007</v>
      </c>
    </row>
    <row r="3838" spans="1:10" ht="15.75">
      <c r="A3838" s="53">
        <f t="shared" si="119"/>
        <v>3834</v>
      </c>
      <c r="B3838" s="144" t="s">
        <v>202</v>
      </c>
      <c r="C3838" s="142" t="s">
        <v>7557</v>
      </c>
      <c r="D3838" s="142" t="s">
        <v>7558</v>
      </c>
      <c r="E3838" s="142" t="s">
        <v>211</v>
      </c>
      <c r="F3838" s="142"/>
      <c r="G3838" s="142">
        <v>1</v>
      </c>
      <c r="H3838" s="147">
        <v>249.59</v>
      </c>
      <c r="I3838" s="191">
        <v>0.25</v>
      </c>
      <c r="J3838" s="187">
        <f t="shared" si="120"/>
        <v>187.1925</v>
      </c>
    </row>
    <row r="3839" spans="1:10" ht="15.75">
      <c r="A3839" s="53">
        <f t="shared" si="119"/>
        <v>3835</v>
      </c>
      <c r="B3839" s="144" t="s">
        <v>202</v>
      </c>
      <c r="C3839" s="121" t="s">
        <v>7559</v>
      </c>
      <c r="D3839" s="142" t="s">
        <v>7560</v>
      </c>
      <c r="E3839" s="142" t="s">
        <v>211</v>
      </c>
      <c r="F3839" s="142"/>
      <c r="G3839" s="142">
        <v>1</v>
      </c>
      <c r="H3839" s="147">
        <v>228.24</v>
      </c>
      <c r="I3839" s="191">
        <v>0.25</v>
      </c>
      <c r="J3839" s="187">
        <f t="shared" si="120"/>
        <v>171.18</v>
      </c>
    </row>
    <row r="3840" spans="1:10" ht="15.75">
      <c r="A3840" s="53">
        <f t="shared" si="119"/>
        <v>3836</v>
      </c>
      <c r="B3840" s="144" t="s">
        <v>202</v>
      </c>
      <c r="C3840" s="121" t="s">
        <v>7561</v>
      </c>
      <c r="D3840" s="142" t="s">
        <v>7562</v>
      </c>
      <c r="E3840" s="142" t="s">
        <v>211</v>
      </c>
      <c r="F3840" s="142"/>
      <c r="G3840" s="142">
        <v>1</v>
      </c>
      <c r="H3840" s="147">
        <v>44.47</v>
      </c>
      <c r="I3840" s="191">
        <v>0.25</v>
      </c>
      <c r="J3840" s="187">
        <f t="shared" si="120"/>
        <v>33.352499999999999</v>
      </c>
    </row>
    <row r="3841" spans="1:10" ht="15.75">
      <c r="A3841" s="53">
        <f t="shared" si="119"/>
        <v>3837</v>
      </c>
      <c r="B3841" s="144" t="s">
        <v>202</v>
      </c>
      <c r="C3841" s="121" t="s">
        <v>7563</v>
      </c>
      <c r="D3841" s="142" t="s">
        <v>7564</v>
      </c>
      <c r="E3841" s="142" t="s">
        <v>211</v>
      </c>
      <c r="F3841" s="142"/>
      <c r="G3841" s="142">
        <v>1</v>
      </c>
      <c r="H3841" s="147">
        <v>28.69</v>
      </c>
      <c r="I3841" s="191">
        <v>0.25</v>
      </c>
      <c r="J3841" s="187">
        <f t="shared" si="120"/>
        <v>21.517500000000002</v>
      </c>
    </row>
    <row r="3842" spans="1:10" ht="15.75">
      <c r="A3842" s="53">
        <f t="shared" si="119"/>
        <v>3838</v>
      </c>
      <c r="B3842" s="144" t="s">
        <v>202</v>
      </c>
      <c r="C3842" s="121" t="s">
        <v>7565</v>
      </c>
      <c r="D3842" s="142" t="s">
        <v>7566</v>
      </c>
      <c r="E3842" s="142" t="s">
        <v>211</v>
      </c>
      <c r="F3842" s="142"/>
      <c r="G3842" s="142">
        <v>1</v>
      </c>
      <c r="H3842" s="147">
        <v>1253.76</v>
      </c>
      <c r="I3842" s="191">
        <v>0.25</v>
      </c>
      <c r="J3842" s="187">
        <f t="shared" si="120"/>
        <v>940.31999999999994</v>
      </c>
    </row>
    <row r="3843" spans="1:10" ht="15.75">
      <c r="A3843" s="53">
        <f t="shared" si="119"/>
        <v>3839</v>
      </c>
      <c r="B3843" s="144" t="s">
        <v>202</v>
      </c>
      <c r="C3843" s="121" t="s">
        <v>7567</v>
      </c>
      <c r="D3843" s="142" t="s">
        <v>7568</v>
      </c>
      <c r="E3843" s="142" t="s">
        <v>211</v>
      </c>
      <c r="F3843" s="142"/>
      <c r="G3843" s="142">
        <v>1</v>
      </c>
      <c r="H3843" s="147">
        <v>1253.76</v>
      </c>
      <c r="I3843" s="191">
        <v>0.25</v>
      </c>
      <c r="J3843" s="187">
        <f t="shared" si="120"/>
        <v>940.31999999999994</v>
      </c>
    </row>
    <row r="3844" spans="1:10" ht="15.75">
      <c r="A3844" s="53">
        <f t="shared" si="119"/>
        <v>3840</v>
      </c>
      <c r="B3844" s="144" t="s">
        <v>202</v>
      </c>
      <c r="C3844" s="121" t="s">
        <v>7569</v>
      </c>
      <c r="D3844" s="142" t="s">
        <v>7570</v>
      </c>
      <c r="E3844" s="142" t="s">
        <v>211</v>
      </c>
      <c r="F3844" s="142"/>
      <c r="G3844" s="142">
        <v>1</v>
      </c>
      <c r="H3844" s="147">
        <v>989.81</v>
      </c>
      <c r="I3844" s="191">
        <v>0.25</v>
      </c>
      <c r="J3844" s="187">
        <f t="shared" si="120"/>
        <v>742.35749999999996</v>
      </c>
    </row>
    <row r="3845" spans="1:10" ht="15.75">
      <c r="A3845" s="53">
        <f t="shared" si="119"/>
        <v>3841</v>
      </c>
      <c r="B3845" s="144" t="s">
        <v>202</v>
      </c>
      <c r="C3845" s="121" t="s">
        <v>7571</v>
      </c>
      <c r="D3845" s="142" t="s">
        <v>7572</v>
      </c>
      <c r="E3845" s="142" t="s">
        <v>211</v>
      </c>
      <c r="F3845" s="142"/>
      <c r="G3845" s="142">
        <v>1</v>
      </c>
      <c r="H3845" s="147">
        <v>1253.76</v>
      </c>
      <c r="I3845" s="191">
        <v>0.25</v>
      </c>
      <c r="J3845" s="187">
        <f t="shared" si="120"/>
        <v>940.31999999999994</v>
      </c>
    </row>
    <row r="3846" spans="1:10" ht="30">
      <c r="A3846" s="53">
        <f t="shared" si="119"/>
        <v>3842</v>
      </c>
      <c r="B3846" s="144" t="s">
        <v>202</v>
      </c>
      <c r="C3846" s="121" t="s">
        <v>7573</v>
      </c>
      <c r="D3846" s="142" t="s">
        <v>7574</v>
      </c>
      <c r="E3846" s="142" t="s">
        <v>211</v>
      </c>
      <c r="F3846" s="142"/>
      <c r="G3846" s="142">
        <v>1</v>
      </c>
      <c r="H3846" s="147">
        <v>144.88999999999999</v>
      </c>
      <c r="I3846" s="191">
        <v>0.25</v>
      </c>
      <c r="J3846" s="187">
        <f t="shared" si="120"/>
        <v>108.66749999999999</v>
      </c>
    </row>
    <row r="3847" spans="1:10" ht="15.75">
      <c r="A3847" s="53">
        <f t="shared" ref="A3847:A3910" si="121">A3846+1</f>
        <v>3843</v>
      </c>
      <c r="B3847" s="144" t="s">
        <v>202</v>
      </c>
      <c r="C3847" s="121" t="s">
        <v>7575</v>
      </c>
      <c r="D3847" s="142" t="s">
        <v>7576</v>
      </c>
      <c r="E3847" s="142" t="s">
        <v>211</v>
      </c>
      <c r="F3847" s="142"/>
      <c r="G3847" s="142">
        <v>1</v>
      </c>
      <c r="H3847" s="147">
        <v>6063.67</v>
      </c>
      <c r="I3847" s="191">
        <v>0.25</v>
      </c>
      <c r="J3847" s="187">
        <f t="shared" si="120"/>
        <v>4547.7525000000005</v>
      </c>
    </row>
    <row r="3848" spans="1:10" ht="15.75">
      <c r="A3848" s="53">
        <f t="shared" si="121"/>
        <v>3844</v>
      </c>
      <c r="B3848" s="144" t="s">
        <v>202</v>
      </c>
      <c r="C3848" s="121" t="s">
        <v>7577</v>
      </c>
      <c r="D3848" s="142" t="s">
        <v>7578</v>
      </c>
      <c r="E3848" s="142" t="s">
        <v>211</v>
      </c>
      <c r="F3848" s="142"/>
      <c r="G3848" s="142">
        <v>1</v>
      </c>
      <c r="H3848" s="147">
        <v>493.47</v>
      </c>
      <c r="I3848" s="191">
        <v>0.25</v>
      </c>
      <c r="J3848" s="187">
        <f t="shared" si="120"/>
        <v>370.10250000000002</v>
      </c>
    </row>
    <row r="3849" spans="1:10" ht="15.75">
      <c r="A3849" s="53">
        <f t="shared" si="121"/>
        <v>3845</v>
      </c>
      <c r="B3849" s="144" t="s">
        <v>202</v>
      </c>
      <c r="C3849" s="121" t="s">
        <v>7579</v>
      </c>
      <c r="D3849" s="142" t="s">
        <v>7580</v>
      </c>
      <c r="E3849" s="142" t="s">
        <v>211</v>
      </c>
      <c r="F3849" s="142"/>
      <c r="G3849" s="142">
        <v>1</v>
      </c>
      <c r="H3849" s="147">
        <v>738.77</v>
      </c>
      <c r="I3849" s="191">
        <v>0.25</v>
      </c>
      <c r="J3849" s="187">
        <f t="shared" si="120"/>
        <v>554.07749999999999</v>
      </c>
    </row>
    <row r="3850" spans="1:10" ht="15.75">
      <c r="A3850" s="53">
        <f t="shared" si="121"/>
        <v>3846</v>
      </c>
      <c r="B3850" s="144" t="s">
        <v>202</v>
      </c>
      <c r="C3850" s="121" t="s">
        <v>7581</v>
      </c>
      <c r="D3850" s="142" t="s">
        <v>7582</v>
      </c>
      <c r="E3850" s="142" t="s">
        <v>211</v>
      </c>
      <c r="F3850" s="142"/>
      <c r="G3850" s="142">
        <v>1</v>
      </c>
      <c r="H3850" s="147">
        <v>10549.39</v>
      </c>
      <c r="I3850" s="191">
        <v>0.25</v>
      </c>
      <c r="J3850" s="187">
        <f t="shared" si="120"/>
        <v>7912.0424999999996</v>
      </c>
    </row>
    <row r="3851" spans="1:10" ht="15.75">
      <c r="A3851" s="53">
        <f t="shared" si="121"/>
        <v>3847</v>
      </c>
      <c r="B3851" s="144" t="s">
        <v>202</v>
      </c>
      <c r="C3851" s="121" t="s">
        <v>7583</v>
      </c>
      <c r="D3851" s="142" t="s">
        <v>7584</v>
      </c>
      <c r="E3851" s="142" t="s">
        <v>211</v>
      </c>
      <c r="F3851" s="142"/>
      <c r="G3851" s="142">
        <v>1</v>
      </c>
      <c r="H3851" s="147">
        <v>331.37</v>
      </c>
      <c r="I3851" s="191">
        <v>0.25</v>
      </c>
      <c r="J3851" s="187">
        <f t="shared" si="120"/>
        <v>248.5275</v>
      </c>
    </row>
    <row r="3852" spans="1:10" ht="15.75">
      <c r="A3852" s="53">
        <f t="shared" si="121"/>
        <v>3848</v>
      </c>
      <c r="B3852" s="144" t="s">
        <v>202</v>
      </c>
      <c r="C3852" s="121" t="s">
        <v>7585</v>
      </c>
      <c r="D3852" s="142" t="s">
        <v>7586</v>
      </c>
      <c r="E3852" s="142" t="s">
        <v>211</v>
      </c>
      <c r="F3852" s="142"/>
      <c r="G3852" s="142">
        <v>1</v>
      </c>
      <c r="H3852" s="147">
        <v>331.37</v>
      </c>
      <c r="I3852" s="191">
        <v>0.25</v>
      </c>
      <c r="J3852" s="187">
        <f t="shared" si="120"/>
        <v>248.5275</v>
      </c>
    </row>
    <row r="3853" spans="1:10" ht="15.75">
      <c r="A3853" s="53">
        <f t="shared" si="121"/>
        <v>3849</v>
      </c>
      <c r="B3853" s="144" t="s">
        <v>202</v>
      </c>
      <c r="C3853" s="121" t="s">
        <v>7587</v>
      </c>
      <c r="D3853" s="142" t="s">
        <v>7588</v>
      </c>
      <c r="E3853" s="142" t="s">
        <v>211</v>
      </c>
      <c r="F3853" s="142"/>
      <c r="G3853" s="142">
        <v>1</v>
      </c>
      <c r="H3853" s="147">
        <v>470.52</v>
      </c>
      <c r="I3853" s="191">
        <v>0.25</v>
      </c>
      <c r="J3853" s="187">
        <f t="shared" si="120"/>
        <v>352.89</v>
      </c>
    </row>
    <row r="3854" spans="1:10" ht="15.75">
      <c r="A3854" s="53">
        <f t="shared" si="121"/>
        <v>3850</v>
      </c>
      <c r="B3854" s="144" t="s">
        <v>202</v>
      </c>
      <c r="C3854" s="121" t="s">
        <v>7589</v>
      </c>
      <c r="D3854" s="142" t="s">
        <v>7590</v>
      </c>
      <c r="E3854" s="142" t="s">
        <v>211</v>
      </c>
      <c r="F3854" s="142"/>
      <c r="G3854" s="142">
        <v>1</v>
      </c>
      <c r="H3854" s="147">
        <v>1347</v>
      </c>
      <c r="I3854" s="191">
        <v>0.25</v>
      </c>
      <c r="J3854" s="187">
        <f t="shared" si="120"/>
        <v>1010.25</v>
      </c>
    </row>
    <row r="3855" spans="1:10" ht="15.75">
      <c r="A3855" s="53">
        <f t="shared" si="121"/>
        <v>3851</v>
      </c>
      <c r="B3855" s="144" t="s">
        <v>202</v>
      </c>
      <c r="C3855" s="121" t="s">
        <v>7591</v>
      </c>
      <c r="D3855" s="142" t="s">
        <v>7592</v>
      </c>
      <c r="E3855" s="142" t="s">
        <v>211</v>
      </c>
      <c r="F3855" s="142"/>
      <c r="G3855" s="142">
        <v>1</v>
      </c>
      <c r="H3855" s="147">
        <v>837.75</v>
      </c>
      <c r="I3855" s="191">
        <v>0.25</v>
      </c>
      <c r="J3855" s="187">
        <f t="shared" si="120"/>
        <v>628.3125</v>
      </c>
    </row>
    <row r="3856" spans="1:10" ht="15.75">
      <c r="A3856" s="53">
        <f t="shared" si="121"/>
        <v>3852</v>
      </c>
      <c r="B3856" s="144" t="s">
        <v>202</v>
      </c>
      <c r="C3856" s="121" t="s">
        <v>7593</v>
      </c>
      <c r="D3856" s="142" t="s">
        <v>7594</v>
      </c>
      <c r="E3856" s="142" t="s">
        <v>211</v>
      </c>
      <c r="F3856" s="142"/>
      <c r="G3856" s="142">
        <v>1</v>
      </c>
      <c r="H3856" s="147">
        <v>1975.32</v>
      </c>
      <c r="I3856" s="191">
        <v>0.25</v>
      </c>
      <c r="J3856" s="187">
        <f t="shared" si="120"/>
        <v>1481.49</v>
      </c>
    </row>
    <row r="3857" spans="1:10" ht="15.75">
      <c r="A3857" s="53">
        <f t="shared" si="121"/>
        <v>3853</v>
      </c>
      <c r="B3857" s="144" t="s">
        <v>202</v>
      </c>
      <c r="C3857" s="121" t="s">
        <v>7595</v>
      </c>
      <c r="D3857" s="142" t="s">
        <v>7596</v>
      </c>
      <c r="E3857" s="142" t="s">
        <v>211</v>
      </c>
      <c r="F3857" s="142"/>
      <c r="G3857" s="142">
        <v>1</v>
      </c>
      <c r="H3857" s="147">
        <v>113.33</v>
      </c>
      <c r="I3857" s="191">
        <v>0.25</v>
      </c>
      <c r="J3857" s="187">
        <f t="shared" si="120"/>
        <v>84.997500000000002</v>
      </c>
    </row>
    <row r="3858" spans="1:10" ht="15.75">
      <c r="A3858" s="53">
        <f t="shared" si="121"/>
        <v>3854</v>
      </c>
      <c r="B3858" s="144" t="s">
        <v>202</v>
      </c>
      <c r="C3858" s="121" t="s">
        <v>7597</v>
      </c>
      <c r="D3858" s="142" t="s">
        <v>7598</v>
      </c>
      <c r="E3858" s="142" t="s">
        <v>211</v>
      </c>
      <c r="F3858" s="142"/>
      <c r="G3858" s="142">
        <v>1</v>
      </c>
      <c r="H3858" s="147">
        <v>18.649999999999999</v>
      </c>
      <c r="I3858" s="191">
        <v>0.25</v>
      </c>
      <c r="J3858" s="187">
        <f t="shared" si="120"/>
        <v>13.987499999999999</v>
      </c>
    </row>
    <row r="3859" spans="1:10" ht="15.75">
      <c r="A3859" s="53">
        <f t="shared" si="121"/>
        <v>3855</v>
      </c>
      <c r="B3859" s="144" t="s">
        <v>202</v>
      </c>
      <c r="C3859" s="121" t="s">
        <v>7599</v>
      </c>
      <c r="D3859" s="142" t="s">
        <v>7600</v>
      </c>
      <c r="E3859" s="142" t="s">
        <v>211</v>
      </c>
      <c r="F3859" s="142"/>
      <c r="G3859" s="142">
        <v>1</v>
      </c>
      <c r="H3859" s="147">
        <v>5.74</v>
      </c>
      <c r="I3859" s="191">
        <v>0.25</v>
      </c>
      <c r="J3859" s="187">
        <f t="shared" si="120"/>
        <v>4.3049999999999997</v>
      </c>
    </row>
    <row r="3860" spans="1:10" ht="15.75">
      <c r="A3860" s="53">
        <f t="shared" si="121"/>
        <v>3856</v>
      </c>
      <c r="B3860" s="144" t="s">
        <v>202</v>
      </c>
      <c r="C3860" s="121" t="s">
        <v>7601</v>
      </c>
      <c r="D3860" s="142" t="s">
        <v>7602</v>
      </c>
      <c r="E3860" s="142" t="s">
        <v>211</v>
      </c>
      <c r="F3860" s="142"/>
      <c r="G3860" s="142">
        <v>1</v>
      </c>
      <c r="H3860" s="147">
        <v>44.47</v>
      </c>
      <c r="I3860" s="191">
        <v>0.25</v>
      </c>
      <c r="J3860" s="187">
        <f t="shared" si="120"/>
        <v>33.352499999999999</v>
      </c>
    </row>
    <row r="3861" spans="1:10" ht="15.75">
      <c r="A3861" s="53">
        <f t="shared" si="121"/>
        <v>3857</v>
      </c>
      <c r="B3861" s="144" t="s">
        <v>202</v>
      </c>
      <c r="C3861" s="121" t="s">
        <v>7603</v>
      </c>
      <c r="D3861" s="142" t="s">
        <v>7604</v>
      </c>
      <c r="E3861" s="142" t="s">
        <v>211</v>
      </c>
      <c r="F3861" s="142"/>
      <c r="G3861" s="142">
        <v>1</v>
      </c>
      <c r="H3861" s="147">
        <v>2054.2199999999998</v>
      </c>
      <c r="I3861" s="191">
        <v>0.25</v>
      </c>
      <c r="J3861" s="187">
        <f t="shared" si="120"/>
        <v>1540.665</v>
      </c>
    </row>
    <row r="3862" spans="1:10" ht="15.75">
      <c r="A3862" s="53">
        <f t="shared" si="121"/>
        <v>3858</v>
      </c>
      <c r="B3862" s="144" t="s">
        <v>202</v>
      </c>
      <c r="C3862" s="121" t="s">
        <v>7605</v>
      </c>
      <c r="D3862" s="142" t="s">
        <v>7606</v>
      </c>
      <c r="E3862" s="142" t="s">
        <v>211</v>
      </c>
      <c r="F3862" s="142"/>
      <c r="G3862" s="142">
        <v>1</v>
      </c>
      <c r="H3862" s="147">
        <v>67.42</v>
      </c>
      <c r="I3862" s="191">
        <v>0.25</v>
      </c>
      <c r="J3862" s="187">
        <f t="shared" si="120"/>
        <v>50.564999999999998</v>
      </c>
    </row>
    <row r="3863" spans="1:10" ht="15.75">
      <c r="A3863" s="53">
        <f t="shared" si="121"/>
        <v>3859</v>
      </c>
      <c r="B3863" s="144" t="s">
        <v>202</v>
      </c>
      <c r="C3863" s="121" t="s">
        <v>7607</v>
      </c>
      <c r="D3863" s="142" t="s">
        <v>7608</v>
      </c>
      <c r="E3863" s="142" t="s">
        <v>211</v>
      </c>
      <c r="F3863" s="142"/>
      <c r="G3863" s="142">
        <v>1</v>
      </c>
      <c r="H3863" s="147">
        <v>636.91999999999996</v>
      </c>
      <c r="I3863" s="191">
        <v>0.25</v>
      </c>
      <c r="J3863" s="187">
        <f t="shared" si="120"/>
        <v>477.68999999999994</v>
      </c>
    </row>
    <row r="3864" spans="1:10" ht="15.75">
      <c r="A3864" s="53">
        <f t="shared" si="121"/>
        <v>3860</v>
      </c>
      <c r="B3864" s="144" t="s">
        <v>202</v>
      </c>
      <c r="C3864" s="121" t="s">
        <v>7609</v>
      </c>
      <c r="D3864" s="142" t="s">
        <v>7610</v>
      </c>
      <c r="E3864" s="142" t="s">
        <v>211</v>
      </c>
      <c r="F3864" s="142"/>
      <c r="G3864" s="142">
        <v>1</v>
      </c>
      <c r="H3864" s="147">
        <v>159.22999999999999</v>
      </c>
      <c r="I3864" s="191">
        <v>0.25</v>
      </c>
      <c r="J3864" s="187">
        <f t="shared" si="120"/>
        <v>119.42249999999999</v>
      </c>
    </row>
    <row r="3865" spans="1:10" ht="15.75">
      <c r="A3865" s="53">
        <f t="shared" si="121"/>
        <v>3861</v>
      </c>
      <c r="B3865" s="144" t="s">
        <v>202</v>
      </c>
      <c r="C3865" s="121" t="s">
        <v>7611</v>
      </c>
      <c r="D3865" s="142" t="s">
        <v>7612</v>
      </c>
      <c r="E3865" s="142" t="s">
        <v>211</v>
      </c>
      <c r="F3865" s="142"/>
      <c r="G3865" s="142">
        <v>1</v>
      </c>
      <c r="H3865" s="147">
        <v>797.59</v>
      </c>
      <c r="I3865" s="191">
        <v>0.25</v>
      </c>
      <c r="J3865" s="187">
        <f t="shared" si="120"/>
        <v>598.1925</v>
      </c>
    </row>
    <row r="3866" spans="1:10" ht="15.75">
      <c r="A3866" s="53">
        <f t="shared" si="121"/>
        <v>3862</v>
      </c>
      <c r="B3866" s="144" t="s">
        <v>202</v>
      </c>
      <c r="C3866" s="121" t="s">
        <v>7613</v>
      </c>
      <c r="D3866" s="142" t="s">
        <v>7614</v>
      </c>
      <c r="E3866" s="142" t="s">
        <v>211</v>
      </c>
      <c r="F3866" s="142"/>
      <c r="G3866" s="142">
        <v>1</v>
      </c>
      <c r="H3866" s="147">
        <v>232.1</v>
      </c>
      <c r="I3866" s="191">
        <v>0.25</v>
      </c>
      <c r="J3866" s="187">
        <f t="shared" si="120"/>
        <v>174.07499999999999</v>
      </c>
    </row>
    <row r="3867" spans="1:10" ht="15.75">
      <c r="A3867" s="53">
        <f t="shared" si="121"/>
        <v>3863</v>
      </c>
      <c r="B3867" s="144" t="s">
        <v>202</v>
      </c>
      <c r="C3867" s="121" t="s">
        <v>7615</v>
      </c>
      <c r="D3867" s="142" t="s">
        <v>7616</v>
      </c>
      <c r="E3867" s="142" t="s">
        <v>211</v>
      </c>
      <c r="F3867" s="142"/>
      <c r="G3867" s="142">
        <v>1</v>
      </c>
      <c r="H3867" s="147">
        <v>956.82</v>
      </c>
      <c r="I3867" s="191">
        <v>0.25</v>
      </c>
      <c r="J3867" s="187">
        <f t="shared" si="120"/>
        <v>717.61500000000001</v>
      </c>
    </row>
    <row r="3868" spans="1:10" ht="15.75">
      <c r="A3868" s="53">
        <f t="shared" si="121"/>
        <v>3864</v>
      </c>
      <c r="B3868" s="144" t="s">
        <v>202</v>
      </c>
      <c r="C3868" s="121" t="s">
        <v>7617</v>
      </c>
      <c r="D3868" s="142" t="s">
        <v>7618</v>
      </c>
      <c r="E3868" s="142" t="s">
        <v>211</v>
      </c>
      <c r="F3868" s="142"/>
      <c r="G3868" s="142">
        <v>1</v>
      </c>
      <c r="H3868" s="147">
        <v>1253.76</v>
      </c>
      <c r="I3868" s="191">
        <v>0.25</v>
      </c>
      <c r="J3868" s="187">
        <f t="shared" si="120"/>
        <v>940.31999999999994</v>
      </c>
    </row>
    <row r="3869" spans="1:10" ht="15.75">
      <c r="A3869" s="53">
        <f t="shared" si="121"/>
        <v>3865</v>
      </c>
      <c r="B3869" s="144" t="s">
        <v>202</v>
      </c>
      <c r="C3869" s="121" t="s">
        <v>7619</v>
      </c>
      <c r="D3869" s="142" t="s">
        <v>7620</v>
      </c>
      <c r="E3869" s="142" t="s">
        <v>211</v>
      </c>
      <c r="F3869" s="142"/>
      <c r="G3869" s="142">
        <v>1</v>
      </c>
      <c r="H3869" s="147">
        <v>1478.98</v>
      </c>
      <c r="I3869" s="191">
        <v>0.25</v>
      </c>
      <c r="J3869" s="187">
        <f t="shared" si="120"/>
        <v>1109.2350000000001</v>
      </c>
    </row>
    <row r="3870" spans="1:10" ht="15.75">
      <c r="A3870" s="53">
        <f t="shared" si="121"/>
        <v>3866</v>
      </c>
      <c r="B3870" s="144" t="s">
        <v>202</v>
      </c>
      <c r="C3870" s="121" t="s">
        <v>7621</v>
      </c>
      <c r="D3870" s="142" t="s">
        <v>7622</v>
      </c>
      <c r="E3870" s="142" t="s">
        <v>211</v>
      </c>
      <c r="F3870" s="142"/>
      <c r="G3870" s="142">
        <v>1</v>
      </c>
      <c r="H3870" s="147">
        <v>196.53</v>
      </c>
      <c r="I3870" s="191">
        <v>0.25</v>
      </c>
      <c r="J3870" s="187">
        <f t="shared" si="120"/>
        <v>147.39750000000001</v>
      </c>
    </row>
    <row r="3871" spans="1:10" ht="15.75">
      <c r="A3871" s="53">
        <f t="shared" si="121"/>
        <v>3867</v>
      </c>
      <c r="B3871" s="144" t="s">
        <v>202</v>
      </c>
      <c r="C3871" s="121" t="s">
        <v>7623</v>
      </c>
      <c r="D3871" s="142" t="s">
        <v>7624</v>
      </c>
      <c r="E3871" s="142" t="s">
        <v>211</v>
      </c>
      <c r="F3871" s="142"/>
      <c r="G3871" s="142">
        <v>1</v>
      </c>
      <c r="H3871" s="147">
        <v>453.31</v>
      </c>
      <c r="I3871" s="191">
        <v>0.25</v>
      </c>
      <c r="J3871" s="187">
        <f t="shared" si="120"/>
        <v>339.98250000000002</v>
      </c>
    </row>
    <row r="3872" spans="1:10" ht="15.75">
      <c r="A3872" s="53">
        <f t="shared" si="121"/>
        <v>3868</v>
      </c>
      <c r="B3872" s="144" t="s">
        <v>202</v>
      </c>
      <c r="C3872" s="121" t="s">
        <v>7625</v>
      </c>
      <c r="D3872" s="142" t="s">
        <v>7626</v>
      </c>
      <c r="E3872" s="142" t="s">
        <v>211</v>
      </c>
      <c r="F3872" s="142"/>
      <c r="G3872" s="142">
        <v>1</v>
      </c>
      <c r="H3872" s="147">
        <v>147.75</v>
      </c>
      <c r="I3872" s="191">
        <v>0.25</v>
      </c>
      <c r="J3872" s="187">
        <f t="shared" si="120"/>
        <v>110.8125</v>
      </c>
    </row>
    <row r="3873" spans="1:10" ht="15.75">
      <c r="A3873" s="53">
        <f t="shared" si="121"/>
        <v>3869</v>
      </c>
      <c r="B3873" s="144" t="s">
        <v>202</v>
      </c>
      <c r="C3873" s="121" t="s">
        <v>7627</v>
      </c>
      <c r="D3873" s="142" t="s">
        <v>7628</v>
      </c>
      <c r="E3873" s="142" t="s">
        <v>211</v>
      </c>
      <c r="F3873" s="142"/>
      <c r="G3873" s="142">
        <v>1</v>
      </c>
      <c r="H3873" s="147">
        <v>547.98</v>
      </c>
      <c r="I3873" s="191">
        <v>0.25</v>
      </c>
      <c r="J3873" s="187">
        <f t="shared" si="120"/>
        <v>410.98500000000001</v>
      </c>
    </row>
    <row r="3874" spans="1:10" ht="15.75">
      <c r="A3874" s="53">
        <f t="shared" si="121"/>
        <v>3870</v>
      </c>
      <c r="B3874" s="144" t="s">
        <v>202</v>
      </c>
      <c r="C3874" s="121" t="s">
        <v>7629</v>
      </c>
      <c r="D3874" s="142" t="s">
        <v>7630</v>
      </c>
      <c r="E3874" s="142" t="s">
        <v>211</v>
      </c>
      <c r="F3874" s="142"/>
      <c r="G3874" s="142">
        <v>1</v>
      </c>
      <c r="H3874" s="147">
        <v>547.98</v>
      </c>
      <c r="I3874" s="191">
        <v>0.25</v>
      </c>
      <c r="J3874" s="187">
        <f t="shared" si="120"/>
        <v>410.98500000000001</v>
      </c>
    </row>
    <row r="3875" spans="1:10" ht="15.75">
      <c r="A3875" s="53">
        <f t="shared" si="121"/>
        <v>3871</v>
      </c>
      <c r="B3875" s="144" t="s">
        <v>202</v>
      </c>
      <c r="C3875" s="121" t="s">
        <v>7631</v>
      </c>
      <c r="D3875" s="142" t="s">
        <v>7632</v>
      </c>
      <c r="E3875" s="142" t="s">
        <v>211</v>
      </c>
      <c r="F3875" s="142"/>
      <c r="G3875" s="142">
        <v>1</v>
      </c>
      <c r="H3875" s="147">
        <v>849.23</v>
      </c>
      <c r="I3875" s="191">
        <v>0.25</v>
      </c>
      <c r="J3875" s="187">
        <f t="shared" si="120"/>
        <v>636.92250000000001</v>
      </c>
    </row>
    <row r="3876" spans="1:10" ht="15.75">
      <c r="A3876" s="53">
        <f t="shared" si="121"/>
        <v>3872</v>
      </c>
      <c r="B3876" s="144" t="s">
        <v>202</v>
      </c>
      <c r="C3876" s="121" t="s">
        <v>7633</v>
      </c>
      <c r="D3876" s="142" t="s">
        <v>7634</v>
      </c>
      <c r="E3876" s="142" t="s">
        <v>211</v>
      </c>
      <c r="F3876" s="142"/>
      <c r="G3876" s="142">
        <v>1</v>
      </c>
      <c r="H3876" s="147">
        <v>794.72</v>
      </c>
      <c r="I3876" s="191">
        <v>0.25</v>
      </c>
      <c r="J3876" s="187">
        <f t="shared" si="120"/>
        <v>596.04</v>
      </c>
    </row>
    <row r="3877" spans="1:10" ht="15.75">
      <c r="A3877" s="53">
        <f t="shared" si="121"/>
        <v>3873</v>
      </c>
      <c r="B3877" s="144" t="s">
        <v>202</v>
      </c>
      <c r="C3877" s="121" t="s">
        <v>7635</v>
      </c>
      <c r="D3877" s="142" t="s">
        <v>7636</v>
      </c>
      <c r="E3877" s="142" t="s">
        <v>211</v>
      </c>
      <c r="F3877" s="142"/>
      <c r="G3877" s="142">
        <v>1</v>
      </c>
      <c r="H3877" s="147">
        <v>1260.93</v>
      </c>
      <c r="I3877" s="191">
        <v>0.25</v>
      </c>
      <c r="J3877" s="187">
        <f t="shared" si="120"/>
        <v>945.69749999999999</v>
      </c>
    </row>
    <row r="3878" spans="1:10" ht="15.75">
      <c r="A3878" s="53">
        <f t="shared" si="121"/>
        <v>3874</v>
      </c>
      <c r="B3878" s="144" t="s">
        <v>202</v>
      </c>
      <c r="C3878" s="121" t="s">
        <v>7637</v>
      </c>
      <c r="D3878" s="142" t="s">
        <v>7638</v>
      </c>
      <c r="E3878" s="142" t="s">
        <v>211</v>
      </c>
      <c r="F3878" s="142"/>
      <c r="G3878" s="142">
        <v>1</v>
      </c>
      <c r="H3878" s="147">
        <v>117.63</v>
      </c>
      <c r="I3878" s="191">
        <v>0.25</v>
      </c>
      <c r="J3878" s="187">
        <f t="shared" si="120"/>
        <v>88.222499999999997</v>
      </c>
    </row>
    <row r="3879" spans="1:10" ht="15.75">
      <c r="A3879" s="53">
        <f t="shared" si="121"/>
        <v>3875</v>
      </c>
      <c r="B3879" s="144" t="s">
        <v>202</v>
      </c>
      <c r="C3879" s="121" t="s">
        <v>7639</v>
      </c>
      <c r="D3879" s="142" t="s">
        <v>7640</v>
      </c>
      <c r="E3879" s="142" t="s">
        <v>211</v>
      </c>
      <c r="F3879" s="142"/>
      <c r="G3879" s="142">
        <v>1</v>
      </c>
      <c r="H3879" s="147">
        <v>986.94</v>
      </c>
      <c r="I3879" s="191">
        <v>0.25</v>
      </c>
      <c r="J3879" s="187">
        <f t="shared" si="120"/>
        <v>740.20500000000004</v>
      </c>
    </row>
    <row r="3880" spans="1:10" ht="15.75">
      <c r="A3880" s="53">
        <f t="shared" si="121"/>
        <v>3876</v>
      </c>
      <c r="B3880" s="144" t="s">
        <v>202</v>
      </c>
      <c r="C3880" s="121" t="s">
        <v>7641</v>
      </c>
      <c r="D3880" s="142" t="s">
        <v>7642</v>
      </c>
      <c r="E3880" s="142" t="s">
        <v>211</v>
      </c>
      <c r="F3880" s="142"/>
      <c r="G3880" s="142">
        <v>1</v>
      </c>
      <c r="H3880" s="147">
        <v>1424.47</v>
      </c>
      <c r="I3880" s="191">
        <v>0.25</v>
      </c>
      <c r="J3880" s="187">
        <f t="shared" si="120"/>
        <v>1068.3525</v>
      </c>
    </row>
    <row r="3881" spans="1:10" ht="15.75">
      <c r="A3881" s="53">
        <f t="shared" si="121"/>
        <v>3877</v>
      </c>
      <c r="B3881" s="144" t="s">
        <v>202</v>
      </c>
      <c r="C3881" s="121" t="s">
        <v>7643</v>
      </c>
      <c r="D3881" s="142" t="s">
        <v>7644</v>
      </c>
      <c r="E3881" s="142" t="s">
        <v>211</v>
      </c>
      <c r="F3881" s="142"/>
      <c r="G3881" s="142">
        <v>1</v>
      </c>
      <c r="H3881" s="147">
        <v>747.38</v>
      </c>
      <c r="I3881" s="191">
        <v>0.25</v>
      </c>
      <c r="J3881" s="187">
        <f t="shared" si="120"/>
        <v>560.53499999999997</v>
      </c>
    </row>
    <row r="3882" spans="1:10" ht="15.75">
      <c r="A3882" s="53">
        <f t="shared" si="121"/>
        <v>3878</v>
      </c>
      <c r="B3882" s="144" t="s">
        <v>202</v>
      </c>
      <c r="C3882" s="121" t="s">
        <v>7645</v>
      </c>
      <c r="D3882" s="142" t="s">
        <v>7646</v>
      </c>
      <c r="E3882" s="142" t="s">
        <v>211</v>
      </c>
      <c r="F3882" s="142"/>
      <c r="G3882" s="142">
        <v>1</v>
      </c>
      <c r="H3882" s="147">
        <v>669.92</v>
      </c>
      <c r="I3882" s="191">
        <v>0.25</v>
      </c>
      <c r="J3882" s="187">
        <f t="shared" si="120"/>
        <v>502.43999999999994</v>
      </c>
    </row>
    <row r="3883" spans="1:10" ht="15.75">
      <c r="A3883" s="53">
        <f t="shared" si="121"/>
        <v>3879</v>
      </c>
      <c r="B3883" s="144" t="s">
        <v>202</v>
      </c>
      <c r="C3883" s="121" t="s">
        <v>7647</v>
      </c>
      <c r="D3883" s="142" t="s">
        <v>7648</v>
      </c>
      <c r="E3883" s="142" t="s">
        <v>211</v>
      </c>
      <c r="F3883" s="142"/>
      <c r="G3883" s="142">
        <v>1</v>
      </c>
      <c r="H3883" s="147">
        <v>61.68</v>
      </c>
      <c r="I3883" s="191">
        <v>0.25</v>
      </c>
      <c r="J3883" s="187">
        <f t="shared" si="120"/>
        <v>46.26</v>
      </c>
    </row>
    <row r="3884" spans="1:10" ht="15.75">
      <c r="A3884" s="53">
        <f t="shared" si="121"/>
        <v>3880</v>
      </c>
      <c r="B3884" s="144" t="s">
        <v>202</v>
      </c>
      <c r="C3884" s="142" t="s">
        <v>7649</v>
      </c>
      <c r="D3884" s="142" t="s">
        <v>7650</v>
      </c>
      <c r="E3884" s="142" t="s">
        <v>211</v>
      </c>
      <c r="F3884" s="142"/>
      <c r="G3884" s="142">
        <v>1</v>
      </c>
      <c r="H3884" s="147">
        <v>17.21</v>
      </c>
      <c r="I3884" s="191">
        <v>0.25</v>
      </c>
      <c r="J3884" s="187">
        <f t="shared" si="120"/>
        <v>12.907500000000001</v>
      </c>
    </row>
    <row r="3885" spans="1:10" ht="15.75">
      <c r="A3885" s="53">
        <f t="shared" si="121"/>
        <v>3881</v>
      </c>
      <c r="B3885" s="144" t="s">
        <v>202</v>
      </c>
      <c r="C3885" s="142" t="s">
        <v>7651</v>
      </c>
      <c r="D3885" s="142" t="s">
        <v>7652</v>
      </c>
      <c r="E3885" s="142" t="s">
        <v>211</v>
      </c>
      <c r="F3885" s="142"/>
      <c r="G3885" s="142">
        <v>1</v>
      </c>
      <c r="H3885" s="147">
        <v>66.11</v>
      </c>
      <c r="I3885" s="191">
        <v>0.25</v>
      </c>
      <c r="J3885" s="187">
        <f t="shared" si="120"/>
        <v>49.582499999999996</v>
      </c>
    </row>
    <row r="3886" spans="1:10" ht="15.75">
      <c r="A3886" s="53">
        <f t="shared" si="121"/>
        <v>3882</v>
      </c>
      <c r="B3886" s="144" t="s">
        <v>202</v>
      </c>
      <c r="C3886" s="142" t="s">
        <v>7653</v>
      </c>
      <c r="D3886" s="142" t="s">
        <v>7654</v>
      </c>
      <c r="E3886" s="142" t="s">
        <v>211</v>
      </c>
      <c r="F3886" s="142"/>
      <c r="G3886" s="142">
        <v>1</v>
      </c>
      <c r="H3886" s="147">
        <v>61.14</v>
      </c>
      <c r="I3886" s="191">
        <v>0.25</v>
      </c>
      <c r="J3886" s="187">
        <f t="shared" si="120"/>
        <v>45.855000000000004</v>
      </c>
    </row>
    <row r="3887" spans="1:10" ht="15.75">
      <c r="A3887" s="53">
        <f t="shared" si="121"/>
        <v>3883</v>
      </c>
      <c r="B3887" s="144" t="s">
        <v>202</v>
      </c>
      <c r="C3887" s="142" t="s">
        <v>7655</v>
      </c>
      <c r="D3887" s="142" t="s">
        <v>7656</v>
      </c>
      <c r="E3887" s="142" t="s">
        <v>211</v>
      </c>
      <c r="F3887" s="142"/>
      <c r="G3887" s="142">
        <v>1</v>
      </c>
      <c r="H3887" s="147">
        <v>143.44</v>
      </c>
      <c r="I3887" s="191">
        <v>0.25</v>
      </c>
      <c r="J3887" s="187">
        <f t="shared" si="120"/>
        <v>107.58</v>
      </c>
    </row>
    <row r="3888" spans="1:10" ht="15.75">
      <c r="A3888" s="53">
        <f t="shared" si="121"/>
        <v>3884</v>
      </c>
      <c r="B3888" s="144" t="s">
        <v>202</v>
      </c>
      <c r="C3888" s="142" t="s">
        <v>7657</v>
      </c>
      <c r="D3888" s="142" t="s">
        <v>7658</v>
      </c>
      <c r="E3888" s="142" t="s">
        <v>211</v>
      </c>
      <c r="F3888" s="142"/>
      <c r="G3888" s="142">
        <v>1</v>
      </c>
      <c r="H3888" s="147">
        <v>830.78</v>
      </c>
      <c r="I3888" s="191">
        <v>0.25</v>
      </c>
      <c r="J3888" s="187">
        <f t="shared" si="120"/>
        <v>623.08500000000004</v>
      </c>
    </row>
    <row r="3889" spans="1:10" ht="15.75">
      <c r="A3889" s="53">
        <f t="shared" si="121"/>
        <v>3885</v>
      </c>
      <c r="B3889" s="144" t="s">
        <v>202</v>
      </c>
      <c r="C3889" s="142" t="s">
        <v>7659</v>
      </c>
      <c r="D3889" s="142" t="s">
        <v>7660</v>
      </c>
      <c r="E3889" s="142" t="s">
        <v>211</v>
      </c>
      <c r="F3889" s="142"/>
      <c r="G3889" s="142">
        <v>1</v>
      </c>
      <c r="H3889" s="147">
        <v>2724.32</v>
      </c>
      <c r="I3889" s="191">
        <v>0.25</v>
      </c>
      <c r="J3889" s="187">
        <f t="shared" si="120"/>
        <v>2043.2400000000002</v>
      </c>
    </row>
    <row r="3890" spans="1:10" ht="15.75">
      <c r="A3890" s="53">
        <f t="shared" si="121"/>
        <v>3886</v>
      </c>
      <c r="B3890" s="144" t="s">
        <v>202</v>
      </c>
      <c r="C3890" s="142" t="s">
        <v>7661</v>
      </c>
      <c r="D3890" s="142" t="s">
        <v>7662</v>
      </c>
      <c r="E3890" s="142" t="s">
        <v>211</v>
      </c>
      <c r="F3890" s="142"/>
      <c r="G3890" s="142">
        <v>1</v>
      </c>
      <c r="H3890" s="147">
        <v>1263.6199999999999</v>
      </c>
      <c r="I3890" s="191">
        <v>0.25</v>
      </c>
      <c r="J3890" s="187">
        <f t="shared" si="120"/>
        <v>947.71499999999992</v>
      </c>
    </row>
    <row r="3891" spans="1:10" ht="15.75">
      <c r="A3891" s="53">
        <f t="shared" si="121"/>
        <v>3887</v>
      </c>
      <c r="B3891" s="144" t="s">
        <v>202</v>
      </c>
      <c r="C3891" s="142" t="s">
        <v>7663</v>
      </c>
      <c r="D3891" s="142" t="s">
        <v>7664</v>
      </c>
      <c r="E3891" s="142" t="s">
        <v>211</v>
      </c>
      <c r="F3891" s="142"/>
      <c r="G3891" s="142">
        <v>1</v>
      </c>
      <c r="H3891" s="147">
        <v>663.62</v>
      </c>
      <c r="I3891" s="191">
        <v>0.25</v>
      </c>
      <c r="J3891" s="187">
        <f t="shared" si="120"/>
        <v>497.71500000000003</v>
      </c>
    </row>
    <row r="3892" spans="1:10" ht="15.75">
      <c r="A3892" s="53">
        <f t="shared" si="121"/>
        <v>3888</v>
      </c>
      <c r="B3892" s="144" t="s">
        <v>202</v>
      </c>
      <c r="C3892" s="142" t="s">
        <v>7665</v>
      </c>
      <c r="D3892" s="142" t="s">
        <v>7666</v>
      </c>
      <c r="E3892" s="142" t="s">
        <v>211</v>
      </c>
      <c r="F3892" s="142"/>
      <c r="G3892" s="142">
        <v>1</v>
      </c>
      <c r="H3892" s="147">
        <v>92.4</v>
      </c>
      <c r="I3892" s="191">
        <v>0.25</v>
      </c>
      <c r="J3892" s="187">
        <f t="shared" si="120"/>
        <v>69.300000000000011</v>
      </c>
    </row>
    <row r="3893" spans="1:10" ht="15.75">
      <c r="A3893" s="53">
        <f t="shared" si="121"/>
        <v>3889</v>
      </c>
      <c r="B3893" s="144" t="s">
        <v>202</v>
      </c>
      <c r="C3893" s="142" t="s">
        <v>7667</v>
      </c>
      <c r="D3893" s="142" t="s">
        <v>7668</v>
      </c>
      <c r="E3893" s="142" t="s">
        <v>211</v>
      </c>
      <c r="F3893" s="142"/>
      <c r="G3893" s="142">
        <v>1</v>
      </c>
      <c r="H3893" s="147">
        <v>2310</v>
      </c>
      <c r="I3893" s="191">
        <v>0.25</v>
      </c>
      <c r="J3893" s="187">
        <f t="shared" si="120"/>
        <v>1732.5</v>
      </c>
    </row>
    <row r="3894" spans="1:10" ht="15.75">
      <c r="A3894" s="53">
        <f t="shared" si="121"/>
        <v>3890</v>
      </c>
      <c r="B3894" s="144" t="s">
        <v>202</v>
      </c>
      <c r="C3894" s="142" t="s">
        <v>7669</v>
      </c>
      <c r="D3894" s="142" t="s">
        <v>7670</v>
      </c>
      <c r="E3894" s="142" t="s">
        <v>211</v>
      </c>
      <c r="F3894" s="142"/>
      <c r="G3894" s="142">
        <v>1</v>
      </c>
      <c r="H3894" s="147">
        <v>115.5</v>
      </c>
      <c r="I3894" s="191">
        <v>0.25</v>
      </c>
      <c r="J3894" s="187">
        <f t="shared" si="120"/>
        <v>86.625</v>
      </c>
    </row>
    <row r="3895" spans="1:10" ht="15.75">
      <c r="A3895" s="53">
        <f t="shared" si="121"/>
        <v>3891</v>
      </c>
      <c r="B3895" s="144" t="s">
        <v>202</v>
      </c>
      <c r="C3895" s="142" t="s">
        <v>7671</v>
      </c>
      <c r="D3895" s="142" t="s">
        <v>7672</v>
      </c>
      <c r="E3895" s="142" t="s">
        <v>211</v>
      </c>
      <c r="F3895" s="142"/>
      <c r="G3895" s="142">
        <v>1</v>
      </c>
      <c r="H3895" s="147">
        <v>2310</v>
      </c>
      <c r="I3895" s="191">
        <v>0.25</v>
      </c>
      <c r="J3895" s="187">
        <f t="shared" ref="J3895:J3958" si="122">H3895*(1-I3895)</f>
        <v>1732.5</v>
      </c>
    </row>
    <row r="3896" spans="1:10" ht="15.75">
      <c r="A3896" s="53">
        <f t="shared" si="121"/>
        <v>3892</v>
      </c>
      <c r="B3896" s="144" t="s">
        <v>202</v>
      </c>
      <c r="C3896" s="142" t="s">
        <v>7673</v>
      </c>
      <c r="D3896" s="142" t="s">
        <v>7674</v>
      </c>
      <c r="E3896" s="142" t="s">
        <v>211</v>
      </c>
      <c r="F3896" s="142"/>
      <c r="G3896" s="142">
        <v>1</v>
      </c>
      <c r="H3896" s="147">
        <v>2772</v>
      </c>
      <c r="I3896" s="191">
        <v>0.25</v>
      </c>
      <c r="J3896" s="187">
        <f t="shared" si="122"/>
        <v>2079</v>
      </c>
    </row>
    <row r="3897" spans="1:10" ht="15.75">
      <c r="A3897" s="53">
        <f t="shared" si="121"/>
        <v>3893</v>
      </c>
      <c r="B3897" s="144" t="s">
        <v>202</v>
      </c>
      <c r="C3897" s="142" t="s">
        <v>7675</v>
      </c>
      <c r="D3897" s="142" t="s">
        <v>7676</v>
      </c>
      <c r="E3897" s="142" t="s">
        <v>211</v>
      </c>
      <c r="F3897" s="142"/>
      <c r="G3897" s="142">
        <v>1</v>
      </c>
      <c r="H3897" s="147">
        <v>808.5</v>
      </c>
      <c r="I3897" s="191">
        <v>0.25</v>
      </c>
      <c r="J3897" s="187">
        <f t="shared" si="122"/>
        <v>606.375</v>
      </c>
    </row>
    <row r="3898" spans="1:10" ht="15.75">
      <c r="A3898" s="53">
        <f t="shared" si="121"/>
        <v>3894</v>
      </c>
      <c r="B3898" s="144" t="s">
        <v>202</v>
      </c>
      <c r="C3898" s="142" t="s">
        <v>7677</v>
      </c>
      <c r="D3898" s="142" t="s">
        <v>7678</v>
      </c>
      <c r="E3898" s="142" t="s">
        <v>211</v>
      </c>
      <c r="F3898" s="142"/>
      <c r="G3898" s="142">
        <v>1</v>
      </c>
      <c r="H3898" s="147">
        <v>1559.26</v>
      </c>
      <c r="I3898" s="191">
        <v>0.25</v>
      </c>
      <c r="J3898" s="187">
        <f t="shared" si="122"/>
        <v>1169.4449999999999</v>
      </c>
    </row>
    <row r="3899" spans="1:10" ht="15.75">
      <c r="A3899" s="53">
        <f t="shared" si="121"/>
        <v>3895</v>
      </c>
      <c r="B3899" s="144" t="s">
        <v>202</v>
      </c>
      <c r="C3899" s="142" t="s">
        <v>7679</v>
      </c>
      <c r="D3899" s="121" t="s">
        <v>7680</v>
      </c>
      <c r="E3899" s="142" t="s">
        <v>211</v>
      </c>
      <c r="F3899" s="121"/>
      <c r="G3899" s="142">
        <v>1</v>
      </c>
      <c r="H3899" s="147">
        <v>205.98</v>
      </c>
      <c r="I3899" s="191">
        <v>0.25</v>
      </c>
      <c r="J3899" s="187">
        <f t="shared" si="122"/>
        <v>154.48499999999999</v>
      </c>
    </row>
    <row r="3900" spans="1:10" ht="15.75">
      <c r="A3900" s="53">
        <f t="shared" si="121"/>
        <v>3896</v>
      </c>
      <c r="B3900" s="144" t="s">
        <v>202</v>
      </c>
      <c r="C3900" s="142" t="s">
        <v>7681</v>
      </c>
      <c r="D3900" s="121" t="s">
        <v>7682</v>
      </c>
      <c r="E3900" s="142" t="s">
        <v>211</v>
      </c>
      <c r="F3900" s="121"/>
      <c r="G3900" s="142">
        <v>1</v>
      </c>
      <c r="H3900" s="147">
        <v>1400.12</v>
      </c>
      <c r="I3900" s="191">
        <v>0.25</v>
      </c>
      <c r="J3900" s="187">
        <f t="shared" si="122"/>
        <v>1050.0899999999999</v>
      </c>
    </row>
    <row r="3901" spans="1:10" ht="30">
      <c r="A3901" s="53">
        <f t="shared" si="121"/>
        <v>3897</v>
      </c>
      <c r="B3901" s="144" t="s">
        <v>202</v>
      </c>
      <c r="C3901" s="142" t="s">
        <v>7683</v>
      </c>
      <c r="D3901" s="142" t="s">
        <v>7684</v>
      </c>
      <c r="E3901" s="142" t="s">
        <v>211</v>
      </c>
      <c r="F3901" s="142"/>
      <c r="G3901" s="142">
        <v>1</v>
      </c>
      <c r="H3901" s="147">
        <v>444.46</v>
      </c>
      <c r="I3901" s="191">
        <v>0.25</v>
      </c>
      <c r="J3901" s="187">
        <f t="shared" si="122"/>
        <v>333.34499999999997</v>
      </c>
    </row>
    <row r="3902" spans="1:10" ht="30">
      <c r="A3902" s="53">
        <f t="shared" si="121"/>
        <v>3898</v>
      </c>
      <c r="B3902" s="144" t="s">
        <v>202</v>
      </c>
      <c r="C3902" s="121" t="s">
        <v>7685</v>
      </c>
      <c r="D3902" s="142" t="s">
        <v>7686</v>
      </c>
      <c r="E3902" s="142" t="s">
        <v>211</v>
      </c>
      <c r="F3902" s="142"/>
      <c r="G3902" s="142">
        <v>1</v>
      </c>
      <c r="H3902" s="147">
        <v>887.59</v>
      </c>
      <c r="I3902" s="191">
        <v>0.25</v>
      </c>
      <c r="J3902" s="187">
        <f t="shared" si="122"/>
        <v>665.6925</v>
      </c>
    </row>
    <row r="3903" spans="1:10" ht="15.75">
      <c r="A3903" s="53">
        <f t="shared" si="121"/>
        <v>3899</v>
      </c>
      <c r="B3903" s="144" t="s">
        <v>202</v>
      </c>
      <c r="C3903" s="121" t="s">
        <v>7687</v>
      </c>
      <c r="D3903" s="121" t="s">
        <v>7688</v>
      </c>
      <c r="E3903" s="142" t="s">
        <v>211</v>
      </c>
      <c r="F3903" s="121"/>
      <c r="G3903" s="142">
        <v>1</v>
      </c>
      <c r="H3903" s="147">
        <v>48.05</v>
      </c>
      <c r="I3903" s="191">
        <v>0.25</v>
      </c>
      <c r="J3903" s="187">
        <f t="shared" si="122"/>
        <v>36.037499999999994</v>
      </c>
    </row>
    <row r="3904" spans="1:10" ht="15.75">
      <c r="A3904" s="53">
        <f t="shared" si="121"/>
        <v>3900</v>
      </c>
      <c r="B3904" s="144" t="s">
        <v>202</v>
      </c>
      <c r="C3904" s="121" t="s">
        <v>7689</v>
      </c>
      <c r="D3904" s="121" t="s">
        <v>7690</v>
      </c>
      <c r="E3904" s="142" t="s">
        <v>211</v>
      </c>
      <c r="F3904" s="121"/>
      <c r="G3904" s="142">
        <v>1</v>
      </c>
      <c r="H3904" s="147">
        <v>33.369999999999997</v>
      </c>
      <c r="I3904" s="191">
        <v>0.25</v>
      </c>
      <c r="J3904" s="187">
        <f t="shared" si="122"/>
        <v>25.027499999999996</v>
      </c>
    </row>
    <row r="3905" spans="1:10" ht="15.75">
      <c r="A3905" s="53">
        <f t="shared" si="121"/>
        <v>3901</v>
      </c>
      <c r="B3905" s="144" t="s">
        <v>202</v>
      </c>
      <c r="C3905" s="121" t="s">
        <v>7691</v>
      </c>
      <c r="D3905" s="121" t="s">
        <v>7692</v>
      </c>
      <c r="E3905" s="142" t="s">
        <v>211</v>
      </c>
      <c r="F3905" s="121"/>
      <c r="G3905" s="142">
        <v>1</v>
      </c>
      <c r="H3905" s="147">
        <v>34.700000000000003</v>
      </c>
      <c r="I3905" s="191">
        <v>0.25</v>
      </c>
      <c r="J3905" s="187">
        <f t="shared" si="122"/>
        <v>26.025000000000002</v>
      </c>
    </row>
    <row r="3906" spans="1:10" ht="15.75">
      <c r="A3906" s="53">
        <f t="shared" si="121"/>
        <v>3902</v>
      </c>
      <c r="B3906" s="144" t="s">
        <v>202</v>
      </c>
      <c r="C3906" s="121" t="s">
        <v>7693</v>
      </c>
      <c r="D3906" s="121" t="s">
        <v>7694</v>
      </c>
      <c r="E3906" s="142" t="s">
        <v>211</v>
      </c>
      <c r="F3906" s="121"/>
      <c r="G3906" s="142">
        <v>1</v>
      </c>
      <c r="H3906" s="147">
        <v>65.400000000000006</v>
      </c>
      <c r="I3906" s="191">
        <v>0.25</v>
      </c>
      <c r="J3906" s="187">
        <f t="shared" si="122"/>
        <v>49.050000000000004</v>
      </c>
    </row>
    <row r="3907" spans="1:10" ht="15.75">
      <c r="A3907" s="53">
        <f t="shared" si="121"/>
        <v>3903</v>
      </c>
      <c r="B3907" s="144" t="s">
        <v>202</v>
      </c>
      <c r="C3907" s="121" t="s">
        <v>7695</v>
      </c>
      <c r="D3907" s="121" t="s">
        <v>7696</v>
      </c>
      <c r="E3907" s="142" t="s">
        <v>211</v>
      </c>
      <c r="F3907" s="121"/>
      <c r="G3907" s="142">
        <v>1</v>
      </c>
      <c r="H3907" s="147">
        <v>37.369999999999997</v>
      </c>
      <c r="I3907" s="191">
        <v>0.25</v>
      </c>
      <c r="J3907" s="187">
        <f t="shared" si="122"/>
        <v>28.027499999999996</v>
      </c>
    </row>
    <row r="3908" spans="1:10" ht="15.75">
      <c r="A3908" s="53">
        <f t="shared" si="121"/>
        <v>3904</v>
      </c>
      <c r="B3908" s="144" t="s">
        <v>202</v>
      </c>
      <c r="C3908" s="121" t="s">
        <v>7697</v>
      </c>
      <c r="D3908" s="121" t="s">
        <v>7698</v>
      </c>
      <c r="E3908" s="142" t="s">
        <v>211</v>
      </c>
      <c r="F3908" s="121"/>
      <c r="G3908" s="142">
        <v>1</v>
      </c>
      <c r="H3908" s="147">
        <v>48.05</v>
      </c>
      <c r="I3908" s="191">
        <v>0.25</v>
      </c>
      <c r="J3908" s="187">
        <f t="shared" si="122"/>
        <v>36.037499999999994</v>
      </c>
    </row>
    <row r="3909" spans="1:10" ht="15.75">
      <c r="A3909" s="53">
        <f t="shared" si="121"/>
        <v>3905</v>
      </c>
      <c r="B3909" s="144" t="s">
        <v>202</v>
      </c>
      <c r="C3909" s="121" t="s">
        <v>7699</v>
      </c>
      <c r="D3909" s="142" t="s">
        <v>7700</v>
      </c>
      <c r="E3909" s="142" t="s">
        <v>211</v>
      </c>
      <c r="F3909" s="142"/>
      <c r="G3909" s="142">
        <v>1</v>
      </c>
      <c r="H3909" s="147">
        <v>213.3</v>
      </c>
      <c r="I3909" s="191">
        <v>0.25</v>
      </c>
      <c r="J3909" s="187">
        <f t="shared" si="122"/>
        <v>159.97500000000002</v>
      </c>
    </row>
    <row r="3910" spans="1:10" ht="15.75">
      <c r="A3910" s="53">
        <f t="shared" si="121"/>
        <v>3906</v>
      </c>
      <c r="B3910" s="144" t="s">
        <v>202</v>
      </c>
      <c r="C3910" s="121" t="s">
        <v>7701</v>
      </c>
      <c r="D3910" s="121" t="s">
        <v>7702</v>
      </c>
      <c r="E3910" s="142" t="s">
        <v>211</v>
      </c>
      <c r="F3910" s="121"/>
      <c r="G3910" s="142">
        <v>1</v>
      </c>
      <c r="H3910" s="147">
        <v>187.11</v>
      </c>
      <c r="I3910" s="191">
        <v>0.25</v>
      </c>
      <c r="J3910" s="187">
        <f t="shared" si="122"/>
        <v>140.33250000000001</v>
      </c>
    </row>
    <row r="3911" spans="1:10" ht="30">
      <c r="A3911" s="53">
        <f t="shared" ref="A3911:A3974" si="123">A3910+1</f>
        <v>3907</v>
      </c>
      <c r="B3911" s="144" t="s">
        <v>202</v>
      </c>
      <c r="C3911" s="121" t="s">
        <v>7703</v>
      </c>
      <c r="D3911" s="142" t="s">
        <v>7704</v>
      </c>
      <c r="E3911" s="142" t="s">
        <v>211</v>
      </c>
      <c r="F3911" s="142"/>
      <c r="G3911" s="142">
        <v>1</v>
      </c>
      <c r="H3911" s="147">
        <v>38.44</v>
      </c>
      <c r="I3911" s="191">
        <v>0.25</v>
      </c>
      <c r="J3911" s="187">
        <f t="shared" si="122"/>
        <v>28.83</v>
      </c>
    </row>
    <row r="3912" spans="1:10" ht="15.75">
      <c r="A3912" s="53">
        <f t="shared" si="123"/>
        <v>3908</v>
      </c>
      <c r="B3912" s="144" t="s">
        <v>202</v>
      </c>
      <c r="C3912" s="121" t="s">
        <v>7705</v>
      </c>
      <c r="D3912" s="121" t="s">
        <v>7706</v>
      </c>
      <c r="E3912" s="142" t="s">
        <v>211</v>
      </c>
      <c r="F3912" s="121"/>
      <c r="G3912" s="142">
        <v>1</v>
      </c>
      <c r="H3912" s="147">
        <v>73.599999999999994</v>
      </c>
      <c r="I3912" s="191">
        <v>0.25</v>
      </c>
      <c r="J3912" s="187">
        <f t="shared" si="122"/>
        <v>55.199999999999996</v>
      </c>
    </row>
    <row r="3913" spans="1:10" ht="15.75">
      <c r="A3913" s="53">
        <f t="shared" si="123"/>
        <v>3909</v>
      </c>
      <c r="B3913" s="144" t="s">
        <v>202</v>
      </c>
      <c r="C3913" s="121" t="s">
        <v>7707</v>
      </c>
      <c r="D3913" s="121" t="s">
        <v>7708</v>
      </c>
      <c r="E3913" s="142" t="s">
        <v>211</v>
      </c>
      <c r="F3913" s="121"/>
      <c r="G3913" s="142">
        <v>1</v>
      </c>
      <c r="H3913" s="147">
        <v>196.09</v>
      </c>
      <c r="I3913" s="191">
        <v>0.25</v>
      </c>
      <c r="J3913" s="187">
        <f t="shared" si="122"/>
        <v>147.0675</v>
      </c>
    </row>
    <row r="3914" spans="1:10" ht="15.75">
      <c r="A3914" s="53">
        <f t="shared" si="123"/>
        <v>3910</v>
      </c>
      <c r="B3914" s="144" t="s">
        <v>202</v>
      </c>
      <c r="C3914" s="121" t="s">
        <v>7709</v>
      </c>
      <c r="D3914" s="121" t="s">
        <v>7710</v>
      </c>
      <c r="E3914" s="142" t="s">
        <v>211</v>
      </c>
      <c r="F3914" s="121"/>
      <c r="G3914" s="142">
        <v>1</v>
      </c>
      <c r="H3914" s="147">
        <v>492.47</v>
      </c>
      <c r="I3914" s="191">
        <v>0.25</v>
      </c>
      <c r="J3914" s="187">
        <f t="shared" si="122"/>
        <v>369.35250000000002</v>
      </c>
    </row>
    <row r="3915" spans="1:10" ht="15.75">
      <c r="A3915" s="53">
        <f t="shared" si="123"/>
        <v>3911</v>
      </c>
      <c r="B3915" s="144" t="s">
        <v>202</v>
      </c>
      <c r="C3915" s="121" t="s">
        <v>7711</v>
      </c>
      <c r="D3915" s="142" t="s">
        <v>7712</v>
      </c>
      <c r="E3915" s="142" t="s">
        <v>211</v>
      </c>
      <c r="F3915" s="142"/>
      <c r="G3915" s="142">
        <v>1</v>
      </c>
      <c r="H3915" s="147">
        <v>18.690000000000001</v>
      </c>
      <c r="I3915" s="191">
        <v>0.25</v>
      </c>
      <c r="J3915" s="187">
        <f t="shared" si="122"/>
        <v>14.017500000000002</v>
      </c>
    </row>
    <row r="3916" spans="1:10" ht="15.75">
      <c r="A3916" s="53">
        <f t="shared" si="123"/>
        <v>3912</v>
      </c>
      <c r="B3916" s="144" t="s">
        <v>202</v>
      </c>
      <c r="C3916" s="121" t="s">
        <v>7713</v>
      </c>
      <c r="D3916" s="142" t="s">
        <v>7714</v>
      </c>
      <c r="E3916" s="142" t="s">
        <v>211</v>
      </c>
      <c r="F3916" s="142"/>
      <c r="G3916" s="142">
        <v>1</v>
      </c>
      <c r="H3916" s="147">
        <v>46.72</v>
      </c>
      <c r="I3916" s="191">
        <v>0.25</v>
      </c>
      <c r="J3916" s="187">
        <f t="shared" si="122"/>
        <v>35.04</v>
      </c>
    </row>
    <row r="3917" spans="1:10" ht="30">
      <c r="A3917" s="53">
        <f t="shared" si="123"/>
        <v>3913</v>
      </c>
      <c r="B3917" s="144" t="s">
        <v>202</v>
      </c>
      <c r="C3917" s="121" t="s">
        <v>7715</v>
      </c>
      <c r="D3917" s="142" t="s">
        <v>7716</v>
      </c>
      <c r="E3917" s="142" t="s">
        <v>211</v>
      </c>
      <c r="F3917" s="142"/>
      <c r="G3917" s="142">
        <v>1</v>
      </c>
      <c r="H3917" s="147">
        <v>21.36</v>
      </c>
      <c r="I3917" s="191">
        <v>0.25</v>
      </c>
      <c r="J3917" s="187">
        <f t="shared" si="122"/>
        <v>16.02</v>
      </c>
    </row>
    <row r="3918" spans="1:10" ht="30">
      <c r="A3918" s="53">
        <f t="shared" si="123"/>
        <v>3914</v>
      </c>
      <c r="B3918" s="144" t="s">
        <v>202</v>
      </c>
      <c r="C3918" s="121" t="s">
        <v>7717</v>
      </c>
      <c r="D3918" s="142" t="s">
        <v>7718</v>
      </c>
      <c r="E3918" s="142" t="s">
        <v>211</v>
      </c>
      <c r="F3918" s="142"/>
      <c r="G3918" s="142">
        <v>1</v>
      </c>
      <c r="H3918" s="147">
        <v>32.03</v>
      </c>
      <c r="I3918" s="191">
        <v>0.25</v>
      </c>
      <c r="J3918" s="187">
        <f t="shared" si="122"/>
        <v>24.022500000000001</v>
      </c>
    </row>
    <row r="3919" spans="1:10" ht="15.75">
      <c r="A3919" s="53">
        <f t="shared" si="123"/>
        <v>3915</v>
      </c>
      <c r="B3919" s="144" t="s">
        <v>202</v>
      </c>
      <c r="C3919" s="142" t="s">
        <v>7719</v>
      </c>
      <c r="D3919" s="121" t="s">
        <v>7720</v>
      </c>
      <c r="E3919" s="142" t="s">
        <v>211</v>
      </c>
      <c r="F3919" s="121"/>
      <c r="G3919" s="142">
        <v>1</v>
      </c>
      <c r="H3919" s="147">
        <v>20.97</v>
      </c>
      <c r="I3919" s="191">
        <v>0.25</v>
      </c>
      <c r="J3919" s="187">
        <f t="shared" si="122"/>
        <v>15.727499999999999</v>
      </c>
    </row>
    <row r="3920" spans="1:10" ht="15.75">
      <c r="A3920" s="53">
        <f t="shared" si="123"/>
        <v>3916</v>
      </c>
      <c r="B3920" s="144" t="s">
        <v>202</v>
      </c>
      <c r="C3920" s="121" t="s">
        <v>7721</v>
      </c>
      <c r="D3920" s="121" t="s">
        <v>7722</v>
      </c>
      <c r="E3920" s="142" t="s">
        <v>211</v>
      </c>
      <c r="F3920" s="121"/>
      <c r="G3920" s="142">
        <v>1</v>
      </c>
      <c r="H3920" s="147">
        <v>29.94</v>
      </c>
      <c r="I3920" s="191">
        <v>0.25</v>
      </c>
      <c r="J3920" s="187">
        <f t="shared" si="122"/>
        <v>22.455000000000002</v>
      </c>
    </row>
    <row r="3921" spans="1:10" ht="15.75">
      <c r="A3921" s="53">
        <f t="shared" si="123"/>
        <v>3917</v>
      </c>
      <c r="B3921" s="144" t="s">
        <v>202</v>
      </c>
      <c r="C3921" s="121" t="s">
        <v>7723</v>
      </c>
      <c r="D3921" s="121" t="s">
        <v>7724</v>
      </c>
      <c r="E3921" s="142" t="s">
        <v>211</v>
      </c>
      <c r="F3921" s="121"/>
      <c r="G3921" s="142">
        <v>1</v>
      </c>
      <c r="H3921" s="147">
        <v>29.94</v>
      </c>
      <c r="I3921" s="191">
        <v>0.25</v>
      </c>
      <c r="J3921" s="187">
        <f t="shared" si="122"/>
        <v>22.455000000000002</v>
      </c>
    </row>
    <row r="3922" spans="1:10" ht="45">
      <c r="A3922" s="53">
        <f t="shared" si="123"/>
        <v>3918</v>
      </c>
      <c r="B3922" s="144" t="s">
        <v>202</v>
      </c>
      <c r="C3922" s="121" t="s">
        <v>7725</v>
      </c>
      <c r="D3922" s="121" t="s">
        <v>7726</v>
      </c>
      <c r="E3922" s="142" t="s">
        <v>211</v>
      </c>
      <c r="F3922" s="121"/>
      <c r="G3922" s="142">
        <v>1</v>
      </c>
      <c r="H3922" s="147">
        <v>110.79</v>
      </c>
      <c r="I3922" s="191">
        <v>0.25</v>
      </c>
      <c r="J3922" s="187">
        <f t="shared" si="122"/>
        <v>83.092500000000001</v>
      </c>
    </row>
    <row r="3923" spans="1:10" ht="15.75">
      <c r="A3923" s="53">
        <f t="shared" si="123"/>
        <v>3919</v>
      </c>
      <c r="B3923" s="144" t="s">
        <v>202</v>
      </c>
      <c r="C3923" s="121" t="s">
        <v>7727</v>
      </c>
      <c r="D3923" s="121" t="s">
        <v>7728</v>
      </c>
      <c r="E3923" s="142" t="s">
        <v>211</v>
      </c>
      <c r="F3923" s="121"/>
      <c r="G3923" s="142">
        <v>1</v>
      </c>
      <c r="H3923" s="147">
        <v>20.97</v>
      </c>
      <c r="I3923" s="191">
        <v>0.25</v>
      </c>
      <c r="J3923" s="187">
        <f t="shared" si="122"/>
        <v>15.727499999999999</v>
      </c>
    </row>
    <row r="3924" spans="1:10" ht="15.75">
      <c r="A3924" s="53">
        <f t="shared" si="123"/>
        <v>3920</v>
      </c>
      <c r="B3924" s="144" t="s">
        <v>202</v>
      </c>
      <c r="C3924" s="121" t="s">
        <v>7729</v>
      </c>
      <c r="D3924" s="121" t="s">
        <v>7730</v>
      </c>
      <c r="E3924" s="142" t="s">
        <v>211</v>
      </c>
      <c r="F3924" s="121"/>
      <c r="G3924" s="142">
        <v>1</v>
      </c>
      <c r="H3924" s="147">
        <v>71.849999999999994</v>
      </c>
      <c r="I3924" s="191">
        <v>0.25</v>
      </c>
      <c r="J3924" s="187">
        <f t="shared" si="122"/>
        <v>53.887499999999996</v>
      </c>
    </row>
    <row r="3925" spans="1:10" ht="15.75">
      <c r="A3925" s="53">
        <f t="shared" si="123"/>
        <v>3921</v>
      </c>
      <c r="B3925" s="144" t="s">
        <v>202</v>
      </c>
      <c r="C3925" s="142" t="s">
        <v>7731</v>
      </c>
      <c r="D3925" s="142" t="s">
        <v>7732</v>
      </c>
      <c r="E3925" s="142" t="s">
        <v>211</v>
      </c>
      <c r="F3925" s="142"/>
      <c r="G3925" s="142">
        <v>1</v>
      </c>
      <c r="H3925" s="147">
        <v>566.63</v>
      </c>
      <c r="I3925" s="191">
        <v>0.25</v>
      </c>
      <c r="J3925" s="187">
        <f t="shared" si="122"/>
        <v>424.97249999999997</v>
      </c>
    </row>
    <row r="3926" spans="1:10" ht="15.75">
      <c r="A3926" s="53">
        <f t="shared" si="123"/>
        <v>3922</v>
      </c>
      <c r="B3926" s="144" t="s">
        <v>202</v>
      </c>
      <c r="C3926" s="142" t="s">
        <v>7733</v>
      </c>
      <c r="D3926" s="142" t="s">
        <v>7734</v>
      </c>
      <c r="E3926" s="142" t="s">
        <v>211</v>
      </c>
      <c r="F3926" s="142"/>
      <c r="G3926" s="142">
        <v>1</v>
      </c>
      <c r="H3926" s="147">
        <v>566.63</v>
      </c>
      <c r="I3926" s="191">
        <v>0.25</v>
      </c>
      <c r="J3926" s="187">
        <f t="shared" si="122"/>
        <v>424.97249999999997</v>
      </c>
    </row>
    <row r="3927" spans="1:10" ht="15.75">
      <c r="A3927" s="53">
        <f t="shared" si="123"/>
        <v>3923</v>
      </c>
      <c r="B3927" s="144" t="s">
        <v>202</v>
      </c>
      <c r="C3927" s="142" t="s">
        <v>7735</v>
      </c>
      <c r="D3927" s="142" t="s">
        <v>7736</v>
      </c>
      <c r="E3927" s="142" t="s">
        <v>211</v>
      </c>
      <c r="F3927" s="142"/>
      <c r="G3927" s="142">
        <v>1</v>
      </c>
      <c r="H3927" s="147">
        <v>566.63</v>
      </c>
      <c r="I3927" s="191">
        <v>0.25</v>
      </c>
      <c r="J3927" s="187">
        <f t="shared" si="122"/>
        <v>424.97249999999997</v>
      </c>
    </row>
    <row r="3928" spans="1:10" ht="15.75">
      <c r="A3928" s="53">
        <f t="shared" si="123"/>
        <v>3924</v>
      </c>
      <c r="B3928" s="144" t="s">
        <v>202</v>
      </c>
      <c r="C3928" s="142" t="s">
        <v>7737</v>
      </c>
      <c r="D3928" s="142" t="s">
        <v>7738</v>
      </c>
      <c r="E3928" s="142" t="s">
        <v>211</v>
      </c>
      <c r="F3928" s="142"/>
      <c r="G3928" s="142">
        <v>1</v>
      </c>
      <c r="H3928" s="147">
        <v>81.77</v>
      </c>
      <c r="I3928" s="191">
        <v>0.25</v>
      </c>
      <c r="J3928" s="187">
        <f t="shared" si="122"/>
        <v>61.327500000000001</v>
      </c>
    </row>
    <row r="3929" spans="1:10" ht="15.75">
      <c r="A3929" s="53">
        <f t="shared" si="123"/>
        <v>3925</v>
      </c>
      <c r="B3929" s="144" t="s">
        <v>202</v>
      </c>
      <c r="C3929" s="121" t="s">
        <v>7739</v>
      </c>
      <c r="D3929" s="121" t="s">
        <v>7740</v>
      </c>
      <c r="E3929" s="142" t="s">
        <v>211</v>
      </c>
      <c r="F3929" s="121"/>
      <c r="G3929" s="142">
        <v>1</v>
      </c>
      <c r="H3929" s="147">
        <v>206.58</v>
      </c>
      <c r="I3929" s="191">
        <v>0.25</v>
      </c>
      <c r="J3929" s="187">
        <f t="shared" si="122"/>
        <v>154.935</v>
      </c>
    </row>
    <row r="3930" spans="1:10" ht="15.75">
      <c r="A3930" s="53">
        <f t="shared" si="123"/>
        <v>3926</v>
      </c>
      <c r="B3930" s="144" t="s">
        <v>202</v>
      </c>
      <c r="C3930" s="142" t="s">
        <v>7741</v>
      </c>
      <c r="D3930" s="142" t="s">
        <v>7742</v>
      </c>
      <c r="E3930" s="142" t="s">
        <v>211</v>
      </c>
      <c r="F3930" s="142"/>
      <c r="G3930" s="142">
        <v>1</v>
      </c>
      <c r="H3930" s="147">
        <v>102.96</v>
      </c>
      <c r="I3930" s="191">
        <v>0.25</v>
      </c>
      <c r="J3930" s="187">
        <f t="shared" si="122"/>
        <v>77.22</v>
      </c>
    </row>
    <row r="3931" spans="1:10" ht="15.75">
      <c r="A3931" s="53">
        <f t="shared" si="123"/>
        <v>3927</v>
      </c>
      <c r="B3931" s="144" t="s">
        <v>202</v>
      </c>
      <c r="C3931" s="142" t="s">
        <v>7743</v>
      </c>
      <c r="D3931" s="121" t="s">
        <v>7744</v>
      </c>
      <c r="E3931" s="142" t="s">
        <v>211</v>
      </c>
      <c r="F3931" s="121"/>
      <c r="G3931" s="142">
        <v>1</v>
      </c>
      <c r="H3931" s="147">
        <v>356.9</v>
      </c>
      <c r="I3931" s="191">
        <v>0.25</v>
      </c>
      <c r="J3931" s="187">
        <f t="shared" si="122"/>
        <v>267.67499999999995</v>
      </c>
    </row>
    <row r="3932" spans="1:10" ht="15.75">
      <c r="A3932" s="53">
        <f t="shared" si="123"/>
        <v>3928</v>
      </c>
      <c r="B3932" s="144" t="s">
        <v>202</v>
      </c>
      <c r="C3932" s="142" t="s">
        <v>7745</v>
      </c>
      <c r="D3932" s="121" t="s">
        <v>7746</v>
      </c>
      <c r="E3932" s="142" t="s">
        <v>211</v>
      </c>
      <c r="F3932" s="121"/>
      <c r="G3932" s="142">
        <v>1</v>
      </c>
      <c r="H3932" s="147">
        <v>356.9</v>
      </c>
      <c r="I3932" s="191">
        <v>0.25</v>
      </c>
      <c r="J3932" s="187">
        <f t="shared" si="122"/>
        <v>267.67499999999995</v>
      </c>
    </row>
    <row r="3933" spans="1:10" ht="15.75">
      <c r="A3933" s="53">
        <f t="shared" si="123"/>
        <v>3929</v>
      </c>
      <c r="B3933" s="144" t="s">
        <v>202</v>
      </c>
      <c r="C3933" s="121" t="s">
        <v>7747</v>
      </c>
      <c r="D3933" s="121" t="s">
        <v>7748</v>
      </c>
      <c r="E3933" s="142" t="s">
        <v>211</v>
      </c>
      <c r="F3933" s="121"/>
      <c r="G3933" s="142">
        <v>1</v>
      </c>
      <c r="H3933" s="147">
        <v>57.76</v>
      </c>
      <c r="I3933" s="191">
        <v>0.25</v>
      </c>
      <c r="J3933" s="187">
        <f t="shared" si="122"/>
        <v>43.32</v>
      </c>
    </row>
    <row r="3934" spans="1:10" ht="15.75">
      <c r="A3934" s="53">
        <f t="shared" si="123"/>
        <v>3930</v>
      </c>
      <c r="B3934" s="144" t="s">
        <v>202</v>
      </c>
      <c r="C3934" s="121" t="s">
        <v>7749</v>
      </c>
      <c r="D3934" s="121" t="s">
        <v>7750</v>
      </c>
      <c r="E3934" s="142" t="s">
        <v>211</v>
      </c>
      <c r="F3934" s="121"/>
      <c r="G3934" s="142">
        <v>1</v>
      </c>
      <c r="H3934" s="147">
        <v>118.97</v>
      </c>
      <c r="I3934" s="191">
        <v>0.25</v>
      </c>
      <c r="J3934" s="187">
        <f t="shared" si="122"/>
        <v>89.227499999999992</v>
      </c>
    </row>
    <row r="3935" spans="1:10" ht="15.75">
      <c r="A3935" s="53">
        <f t="shared" si="123"/>
        <v>3931</v>
      </c>
      <c r="B3935" s="144" t="s">
        <v>202</v>
      </c>
      <c r="C3935" s="121" t="s">
        <v>7751</v>
      </c>
      <c r="D3935" s="121" t="s">
        <v>7752</v>
      </c>
      <c r="E3935" s="142" t="s">
        <v>211</v>
      </c>
      <c r="F3935" s="121"/>
      <c r="G3935" s="142">
        <v>1</v>
      </c>
      <c r="H3935" s="147">
        <v>356.9</v>
      </c>
      <c r="I3935" s="191">
        <v>0.25</v>
      </c>
      <c r="J3935" s="187">
        <f t="shared" si="122"/>
        <v>267.67499999999995</v>
      </c>
    </row>
    <row r="3936" spans="1:10" ht="15.75">
      <c r="A3936" s="53">
        <f t="shared" si="123"/>
        <v>3932</v>
      </c>
      <c r="B3936" s="144" t="s">
        <v>202</v>
      </c>
      <c r="C3936" s="121" t="s">
        <v>7753</v>
      </c>
      <c r="D3936" s="121" t="s">
        <v>7754</v>
      </c>
      <c r="E3936" s="142" t="s">
        <v>211</v>
      </c>
      <c r="F3936" s="121"/>
      <c r="G3936" s="142">
        <v>1</v>
      </c>
      <c r="H3936" s="147">
        <v>356.9</v>
      </c>
      <c r="I3936" s="191">
        <v>0.25</v>
      </c>
      <c r="J3936" s="187">
        <f t="shared" si="122"/>
        <v>267.67499999999995</v>
      </c>
    </row>
    <row r="3937" spans="1:10" ht="15.75">
      <c r="A3937" s="53">
        <f t="shared" si="123"/>
        <v>3933</v>
      </c>
      <c r="B3937" s="144" t="s">
        <v>202</v>
      </c>
      <c r="C3937" s="142" t="s">
        <v>7755</v>
      </c>
      <c r="D3937" s="121" t="s">
        <v>7756</v>
      </c>
      <c r="E3937" s="142" t="s">
        <v>211</v>
      </c>
      <c r="F3937" s="121"/>
      <c r="G3937" s="142">
        <v>1</v>
      </c>
      <c r="H3937" s="147">
        <v>708.70800000000008</v>
      </c>
      <c r="I3937" s="191">
        <v>0.25</v>
      </c>
      <c r="J3937" s="187">
        <f t="shared" si="122"/>
        <v>531.53100000000006</v>
      </c>
    </row>
    <row r="3938" spans="1:10" ht="15.75">
      <c r="A3938" s="53">
        <f t="shared" si="123"/>
        <v>3934</v>
      </c>
      <c r="B3938" s="144" t="s">
        <v>202</v>
      </c>
      <c r="C3938" s="142" t="s">
        <v>7757</v>
      </c>
      <c r="D3938" s="121" t="s">
        <v>7758</v>
      </c>
      <c r="E3938" s="142" t="s">
        <v>211</v>
      </c>
      <c r="F3938" s="121"/>
      <c r="G3938" s="142">
        <v>1</v>
      </c>
      <c r="H3938" s="147">
        <v>79.88</v>
      </c>
      <c r="I3938" s="191">
        <v>0.25</v>
      </c>
      <c r="J3938" s="187">
        <f t="shared" si="122"/>
        <v>59.91</v>
      </c>
    </row>
    <row r="3939" spans="1:10" ht="15.75">
      <c r="A3939" s="53">
        <f t="shared" si="123"/>
        <v>3935</v>
      </c>
      <c r="B3939" s="144" t="s">
        <v>202</v>
      </c>
      <c r="C3939" s="142" t="s">
        <v>7759</v>
      </c>
      <c r="D3939" s="121" t="s">
        <v>7760</v>
      </c>
      <c r="E3939" s="142" t="s">
        <v>211</v>
      </c>
      <c r="F3939" s="121"/>
      <c r="G3939" s="142">
        <v>1</v>
      </c>
      <c r="H3939" s="147">
        <v>140.38</v>
      </c>
      <c r="I3939" s="191">
        <v>0.25</v>
      </c>
      <c r="J3939" s="187">
        <f t="shared" si="122"/>
        <v>105.285</v>
      </c>
    </row>
    <row r="3940" spans="1:10" ht="15.75">
      <c r="A3940" s="53">
        <f t="shared" si="123"/>
        <v>3936</v>
      </c>
      <c r="B3940" s="144" t="s">
        <v>202</v>
      </c>
      <c r="C3940" s="142" t="s">
        <v>7761</v>
      </c>
      <c r="D3940" s="121" t="s">
        <v>7762</v>
      </c>
      <c r="E3940" s="142" t="s">
        <v>211</v>
      </c>
      <c r="F3940" s="121"/>
      <c r="G3940" s="142">
        <v>1</v>
      </c>
      <c r="H3940" s="147">
        <v>76.14</v>
      </c>
      <c r="I3940" s="191">
        <v>0.25</v>
      </c>
      <c r="J3940" s="187">
        <f t="shared" si="122"/>
        <v>57.105000000000004</v>
      </c>
    </row>
    <row r="3941" spans="1:10" ht="15.75">
      <c r="A3941" s="53">
        <f t="shared" si="123"/>
        <v>3937</v>
      </c>
      <c r="B3941" s="144" t="s">
        <v>202</v>
      </c>
      <c r="C3941" s="142" t="s">
        <v>7763</v>
      </c>
      <c r="D3941" s="121" t="s">
        <v>7764</v>
      </c>
      <c r="E3941" s="142" t="s">
        <v>211</v>
      </c>
      <c r="F3941" s="121"/>
      <c r="G3941" s="142">
        <v>1</v>
      </c>
      <c r="H3941" s="147">
        <v>97.55</v>
      </c>
      <c r="I3941" s="191">
        <v>0.25</v>
      </c>
      <c r="J3941" s="187">
        <f t="shared" si="122"/>
        <v>73.162499999999994</v>
      </c>
    </row>
    <row r="3942" spans="1:10" ht="15.75">
      <c r="A3942" s="53">
        <f t="shared" si="123"/>
        <v>3938</v>
      </c>
      <c r="B3942" s="144" t="s">
        <v>202</v>
      </c>
      <c r="C3942" s="142" t="s">
        <v>7765</v>
      </c>
      <c r="D3942" s="121" t="s">
        <v>7766</v>
      </c>
      <c r="E3942" s="142" t="s">
        <v>211</v>
      </c>
      <c r="F3942" s="121"/>
      <c r="G3942" s="142">
        <v>1</v>
      </c>
      <c r="H3942" s="147">
        <v>82.08</v>
      </c>
      <c r="I3942" s="191">
        <v>0.25</v>
      </c>
      <c r="J3942" s="187">
        <f t="shared" si="122"/>
        <v>61.56</v>
      </c>
    </row>
    <row r="3943" spans="1:10" ht="15.75">
      <c r="A3943" s="53">
        <f t="shared" si="123"/>
        <v>3939</v>
      </c>
      <c r="B3943" s="144" t="s">
        <v>202</v>
      </c>
      <c r="C3943" s="142" t="s">
        <v>7767</v>
      </c>
      <c r="D3943" s="121" t="s">
        <v>7768</v>
      </c>
      <c r="E3943" s="142" t="s">
        <v>211</v>
      </c>
      <c r="F3943" s="121"/>
      <c r="G3943" s="142">
        <v>1</v>
      </c>
      <c r="H3943" s="147">
        <v>113.01</v>
      </c>
      <c r="I3943" s="191">
        <v>0.25</v>
      </c>
      <c r="J3943" s="187">
        <f t="shared" si="122"/>
        <v>84.757500000000007</v>
      </c>
    </row>
    <row r="3944" spans="1:10" ht="15.75">
      <c r="A3944" s="53">
        <f t="shared" si="123"/>
        <v>3940</v>
      </c>
      <c r="B3944" s="144" t="s">
        <v>202</v>
      </c>
      <c r="C3944" s="121" t="s">
        <v>7769</v>
      </c>
      <c r="D3944" s="121" t="s">
        <v>7770</v>
      </c>
      <c r="E3944" s="142" t="s">
        <v>211</v>
      </c>
      <c r="F3944" s="121"/>
      <c r="G3944" s="142">
        <v>1</v>
      </c>
      <c r="H3944" s="147">
        <v>17.84</v>
      </c>
      <c r="I3944" s="191">
        <v>0.25</v>
      </c>
      <c r="J3944" s="187">
        <f t="shared" si="122"/>
        <v>13.379999999999999</v>
      </c>
    </row>
    <row r="3945" spans="1:10" ht="15.75">
      <c r="A3945" s="53">
        <f t="shared" si="123"/>
        <v>3941</v>
      </c>
      <c r="B3945" s="144" t="s">
        <v>202</v>
      </c>
      <c r="C3945" s="121" t="s">
        <v>7771</v>
      </c>
      <c r="D3945" s="121" t="s">
        <v>7772</v>
      </c>
      <c r="E3945" s="142" t="s">
        <v>211</v>
      </c>
      <c r="F3945" s="121"/>
      <c r="G3945" s="142">
        <v>1</v>
      </c>
      <c r="H3945" s="147">
        <v>23.79</v>
      </c>
      <c r="I3945" s="191">
        <v>0.25</v>
      </c>
      <c r="J3945" s="187">
        <f t="shared" si="122"/>
        <v>17.842500000000001</v>
      </c>
    </row>
    <row r="3946" spans="1:10" ht="15.75">
      <c r="A3946" s="53">
        <f t="shared" si="123"/>
        <v>3942</v>
      </c>
      <c r="B3946" s="144" t="s">
        <v>202</v>
      </c>
      <c r="C3946" s="121" t="s">
        <v>7773</v>
      </c>
      <c r="D3946" s="121" t="s">
        <v>7774</v>
      </c>
      <c r="E3946" s="142" t="s">
        <v>211</v>
      </c>
      <c r="F3946" s="121"/>
      <c r="G3946" s="142">
        <v>1</v>
      </c>
      <c r="H3946" s="147">
        <v>356.9</v>
      </c>
      <c r="I3946" s="191">
        <v>0.25</v>
      </c>
      <c r="J3946" s="187">
        <f t="shared" si="122"/>
        <v>267.67499999999995</v>
      </c>
    </row>
    <row r="3947" spans="1:10" ht="15.75">
      <c r="A3947" s="53">
        <f t="shared" si="123"/>
        <v>3943</v>
      </c>
      <c r="B3947" s="144" t="s">
        <v>202</v>
      </c>
      <c r="C3947" s="121" t="s">
        <v>7775</v>
      </c>
      <c r="D3947" s="121" t="s">
        <v>7776</v>
      </c>
      <c r="E3947" s="142" t="s">
        <v>211</v>
      </c>
      <c r="F3947" s="121"/>
      <c r="G3947" s="142">
        <v>1</v>
      </c>
      <c r="H3947" s="147">
        <v>594.83000000000004</v>
      </c>
      <c r="I3947" s="191">
        <v>0.25</v>
      </c>
      <c r="J3947" s="187">
        <f t="shared" si="122"/>
        <v>446.12250000000006</v>
      </c>
    </row>
    <row r="3948" spans="1:10" ht="15.75">
      <c r="A3948" s="53">
        <f t="shared" si="123"/>
        <v>3944</v>
      </c>
      <c r="B3948" s="144" t="s">
        <v>202</v>
      </c>
      <c r="C3948" s="142" t="s">
        <v>7777</v>
      </c>
      <c r="D3948" s="142" t="s">
        <v>7778</v>
      </c>
      <c r="E3948" s="142" t="s">
        <v>211</v>
      </c>
      <c r="F3948" s="142"/>
      <c r="G3948" s="142">
        <v>1</v>
      </c>
      <c r="H3948" s="147">
        <v>893.84</v>
      </c>
      <c r="I3948" s="191">
        <v>0.25</v>
      </c>
      <c r="J3948" s="187">
        <f t="shared" si="122"/>
        <v>670.38</v>
      </c>
    </row>
    <row r="3949" spans="1:10" ht="15.75">
      <c r="A3949" s="53">
        <f t="shared" si="123"/>
        <v>3945</v>
      </c>
      <c r="B3949" s="144" t="s">
        <v>202</v>
      </c>
      <c r="C3949" s="142" t="s">
        <v>7779</v>
      </c>
      <c r="D3949" s="142" t="s">
        <v>7780</v>
      </c>
      <c r="E3949" s="142" t="s">
        <v>211</v>
      </c>
      <c r="F3949" s="142"/>
      <c r="G3949" s="142">
        <v>1</v>
      </c>
      <c r="H3949" s="147">
        <v>922.38</v>
      </c>
      <c r="I3949" s="191">
        <v>0.25</v>
      </c>
      <c r="J3949" s="187">
        <f t="shared" si="122"/>
        <v>691.78499999999997</v>
      </c>
    </row>
    <row r="3950" spans="1:10" ht="15.75">
      <c r="A3950" s="53">
        <f t="shared" si="123"/>
        <v>3946</v>
      </c>
      <c r="B3950" s="144" t="s">
        <v>202</v>
      </c>
      <c r="C3950" s="121" t="s">
        <v>7781</v>
      </c>
      <c r="D3950" s="142" t="s">
        <v>7782</v>
      </c>
      <c r="E3950" s="142" t="s">
        <v>211</v>
      </c>
      <c r="F3950" s="142"/>
      <c r="G3950" s="142">
        <v>1</v>
      </c>
      <c r="H3950" s="147">
        <v>432</v>
      </c>
      <c r="I3950" s="191">
        <v>0.25</v>
      </c>
      <c r="J3950" s="187">
        <f t="shared" si="122"/>
        <v>324</v>
      </c>
    </row>
    <row r="3951" spans="1:10" ht="15.75">
      <c r="A3951" s="53">
        <f t="shared" si="123"/>
        <v>3947</v>
      </c>
      <c r="B3951" s="144" t="s">
        <v>202</v>
      </c>
      <c r="C3951" s="142" t="s">
        <v>7783</v>
      </c>
      <c r="D3951" s="142" t="s">
        <v>7784</v>
      </c>
      <c r="E3951" s="142" t="s">
        <v>211</v>
      </c>
      <c r="F3951" s="142"/>
      <c r="G3951" s="142">
        <v>1</v>
      </c>
      <c r="H3951" s="147">
        <v>432</v>
      </c>
      <c r="I3951" s="191">
        <v>0.25</v>
      </c>
      <c r="J3951" s="187">
        <f t="shared" si="122"/>
        <v>324</v>
      </c>
    </row>
    <row r="3952" spans="1:10" ht="15.75">
      <c r="A3952" s="53">
        <f t="shared" si="123"/>
        <v>3948</v>
      </c>
      <c r="B3952" s="144" t="s">
        <v>202</v>
      </c>
      <c r="C3952" s="142" t="s">
        <v>7785</v>
      </c>
      <c r="D3952" s="142" t="s">
        <v>7786</v>
      </c>
      <c r="E3952" s="142" t="s">
        <v>211</v>
      </c>
      <c r="F3952" s="142"/>
      <c r="G3952" s="142">
        <v>1</v>
      </c>
      <c r="H3952" s="147">
        <v>950.92</v>
      </c>
      <c r="I3952" s="191">
        <v>0.25</v>
      </c>
      <c r="J3952" s="187">
        <f t="shared" si="122"/>
        <v>713.18999999999994</v>
      </c>
    </row>
    <row r="3953" spans="1:10" ht="15.75">
      <c r="A3953" s="53">
        <f t="shared" si="123"/>
        <v>3949</v>
      </c>
      <c r="B3953" s="144" t="s">
        <v>202</v>
      </c>
      <c r="C3953" s="142" t="s">
        <v>7787</v>
      </c>
      <c r="D3953" s="142" t="s">
        <v>7788</v>
      </c>
      <c r="E3953" s="142" t="s">
        <v>211</v>
      </c>
      <c r="F3953" s="142"/>
      <c r="G3953" s="142">
        <v>1</v>
      </c>
      <c r="H3953" s="147">
        <v>329.51</v>
      </c>
      <c r="I3953" s="191">
        <v>0.25</v>
      </c>
      <c r="J3953" s="187">
        <f t="shared" si="122"/>
        <v>247.13249999999999</v>
      </c>
    </row>
    <row r="3954" spans="1:10" ht="15.75">
      <c r="A3954" s="53">
        <f t="shared" si="123"/>
        <v>3950</v>
      </c>
      <c r="B3954" s="144" t="s">
        <v>202</v>
      </c>
      <c r="C3954" s="142" t="s">
        <v>7789</v>
      </c>
      <c r="D3954" s="142" t="s">
        <v>7790</v>
      </c>
      <c r="E3954" s="142" t="s">
        <v>211</v>
      </c>
      <c r="F3954" s="142"/>
      <c r="G3954" s="142">
        <v>1</v>
      </c>
      <c r="H3954" s="147">
        <v>86.92</v>
      </c>
      <c r="I3954" s="191">
        <v>0.25</v>
      </c>
      <c r="J3954" s="187">
        <f t="shared" si="122"/>
        <v>65.19</v>
      </c>
    </row>
    <row r="3955" spans="1:10" ht="15.75">
      <c r="A3955" s="53">
        <f t="shared" si="123"/>
        <v>3951</v>
      </c>
      <c r="B3955" s="144" t="s">
        <v>202</v>
      </c>
      <c r="C3955" s="142" t="s">
        <v>7791</v>
      </c>
      <c r="D3955" s="142" t="s">
        <v>7792</v>
      </c>
      <c r="E3955" s="142" t="s">
        <v>211</v>
      </c>
      <c r="F3955" s="142"/>
      <c r="G3955" s="142">
        <v>1</v>
      </c>
      <c r="H3955" s="147">
        <v>80.430000000000007</v>
      </c>
      <c r="I3955" s="191">
        <v>0.25</v>
      </c>
      <c r="J3955" s="187">
        <f t="shared" si="122"/>
        <v>60.322500000000005</v>
      </c>
    </row>
    <row r="3956" spans="1:10" ht="15.75">
      <c r="A3956" s="53">
        <f t="shared" si="123"/>
        <v>3952</v>
      </c>
      <c r="B3956" s="144" t="s">
        <v>202</v>
      </c>
      <c r="C3956" s="142" t="s">
        <v>7793</v>
      </c>
      <c r="D3956" s="142" t="s">
        <v>7794</v>
      </c>
      <c r="E3956" s="142" t="s">
        <v>211</v>
      </c>
      <c r="F3956" s="142"/>
      <c r="G3956" s="142">
        <v>1</v>
      </c>
      <c r="H3956" s="147">
        <v>351.57</v>
      </c>
      <c r="I3956" s="191">
        <v>0.25</v>
      </c>
      <c r="J3956" s="187">
        <f t="shared" si="122"/>
        <v>263.67750000000001</v>
      </c>
    </row>
    <row r="3957" spans="1:10" ht="15.75">
      <c r="A3957" s="53">
        <f t="shared" si="123"/>
        <v>3953</v>
      </c>
      <c r="B3957" s="144" t="s">
        <v>202</v>
      </c>
      <c r="C3957" s="142" t="s">
        <v>7795</v>
      </c>
      <c r="D3957" s="142" t="s">
        <v>7796</v>
      </c>
      <c r="E3957" s="142" t="s">
        <v>211</v>
      </c>
      <c r="F3957" s="142"/>
      <c r="G3957" s="142">
        <v>1</v>
      </c>
      <c r="H3957" s="147">
        <v>273.73</v>
      </c>
      <c r="I3957" s="191">
        <v>0.25</v>
      </c>
      <c r="J3957" s="187">
        <f t="shared" si="122"/>
        <v>205.29750000000001</v>
      </c>
    </row>
    <row r="3958" spans="1:10" ht="15.75">
      <c r="A3958" s="53">
        <f t="shared" si="123"/>
        <v>3954</v>
      </c>
      <c r="B3958" s="144" t="s">
        <v>202</v>
      </c>
      <c r="C3958" s="142" t="s">
        <v>7797</v>
      </c>
      <c r="D3958" s="142" t="s">
        <v>7798</v>
      </c>
      <c r="E3958" s="142" t="s">
        <v>211</v>
      </c>
      <c r="F3958" s="142"/>
      <c r="G3958" s="142">
        <v>1</v>
      </c>
      <c r="H3958" s="147">
        <v>216.65</v>
      </c>
      <c r="I3958" s="191">
        <v>0.25</v>
      </c>
      <c r="J3958" s="187">
        <f t="shared" si="122"/>
        <v>162.48750000000001</v>
      </c>
    </row>
    <row r="3959" spans="1:10" ht="15.75">
      <c r="A3959" s="53">
        <f t="shared" si="123"/>
        <v>3955</v>
      </c>
      <c r="B3959" s="144" t="s">
        <v>202</v>
      </c>
      <c r="C3959" s="142" t="s">
        <v>7799</v>
      </c>
      <c r="D3959" s="142" t="s">
        <v>7800</v>
      </c>
      <c r="E3959" s="142" t="s">
        <v>211</v>
      </c>
      <c r="F3959" s="142"/>
      <c r="G3959" s="142">
        <v>1</v>
      </c>
      <c r="H3959" s="147">
        <v>830.27</v>
      </c>
      <c r="I3959" s="191">
        <v>0.25</v>
      </c>
      <c r="J3959" s="187">
        <f t="shared" ref="J3959:J4022" si="124">H3959*(1-I3959)</f>
        <v>622.70249999999999</v>
      </c>
    </row>
    <row r="3960" spans="1:10" ht="15.75">
      <c r="A3960" s="53">
        <f t="shared" si="123"/>
        <v>3956</v>
      </c>
      <c r="B3960" s="144" t="s">
        <v>202</v>
      </c>
      <c r="C3960" s="142" t="s">
        <v>7801</v>
      </c>
      <c r="D3960" s="142" t="s">
        <v>7802</v>
      </c>
      <c r="E3960" s="142" t="s">
        <v>211</v>
      </c>
      <c r="F3960" s="142"/>
      <c r="G3960" s="142">
        <v>1</v>
      </c>
      <c r="H3960" s="147">
        <v>172.54</v>
      </c>
      <c r="I3960" s="191">
        <v>0.25</v>
      </c>
      <c r="J3960" s="187">
        <f t="shared" si="124"/>
        <v>129.405</v>
      </c>
    </row>
    <row r="3961" spans="1:10" ht="15.75">
      <c r="A3961" s="53">
        <f t="shared" si="123"/>
        <v>3957</v>
      </c>
      <c r="B3961" s="144" t="s">
        <v>202</v>
      </c>
      <c r="C3961" s="142" t="s">
        <v>7803</v>
      </c>
      <c r="D3961" s="142" t="s">
        <v>7804</v>
      </c>
      <c r="E3961" s="142" t="s">
        <v>211</v>
      </c>
      <c r="F3961" s="142"/>
      <c r="G3961" s="142">
        <v>1</v>
      </c>
      <c r="H3961" s="147">
        <v>101.19</v>
      </c>
      <c r="I3961" s="191">
        <v>0.25</v>
      </c>
      <c r="J3961" s="187">
        <f t="shared" si="124"/>
        <v>75.892499999999998</v>
      </c>
    </row>
    <row r="3962" spans="1:10" ht="15.75">
      <c r="A3962" s="53">
        <f t="shared" si="123"/>
        <v>3958</v>
      </c>
      <c r="B3962" s="144" t="s">
        <v>202</v>
      </c>
      <c r="C3962" s="142" t="s">
        <v>7805</v>
      </c>
      <c r="D3962" s="142" t="s">
        <v>7806</v>
      </c>
      <c r="E3962" s="142" t="s">
        <v>211</v>
      </c>
      <c r="F3962" s="142"/>
      <c r="G3962" s="142">
        <v>1</v>
      </c>
      <c r="H3962" s="147">
        <v>64.86</v>
      </c>
      <c r="I3962" s="191">
        <v>0.25</v>
      </c>
      <c r="J3962" s="187">
        <f t="shared" si="124"/>
        <v>48.644999999999996</v>
      </c>
    </row>
    <row r="3963" spans="1:10" ht="15.75">
      <c r="A3963" s="53">
        <f t="shared" si="123"/>
        <v>3959</v>
      </c>
      <c r="B3963" s="144" t="s">
        <v>202</v>
      </c>
      <c r="C3963" s="142" t="s">
        <v>7807</v>
      </c>
      <c r="D3963" s="142" t="s">
        <v>7808</v>
      </c>
      <c r="E3963" s="142" t="s">
        <v>211</v>
      </c>
      <c r="F3963" s="142"/>
      <c r="G3963" s="142">
        <v>1</v>
      </c>
      <c r="H3963" s="147">
        <v>127.14</v>
      </c>
      <c r="I3963" s="191">
        <v>0.25</v>
      </c>
      <c r="J3963" s="187">
        <f t="shared" si="124"/>
        <v>95.355000000000004</v>
      </c>
    </row>
    <row r="3964" spans="1:10" ht="15.75">
      <c r="A3964" s="53">
        <f t="shared" si="123"/>
        <v>3960</v>
      </c>
      <c r="B3964" s="144" t="s">
        <v>202</v>
      </c>
      <c r="C3964" s="142" t="s">
        <v>7809</v>
      </c>
      <c r="D3964" s="142" t="s">
        <v>7810</v>
      </c>
      <c r="E3964" s="142" t="s">
        <v>211</v>
      </c>
      <c r="F3964" s="142"/>
      <c r="G3964" s="142">
        <v>1</v>
      </c>
      <c r="H3964" s="147">
        <v>127.14</v>
      </c>
      <c r="I3964" s="191">
        <v>0.25</v>
      </c>
      <c r="J3964" s="187">
        <f t="shared" si="124"/>
        <v>95.355000000000004</v>
      </c>
    </row>
    <row r="3965" spans="1:10" ht="15.75">
      <c r="A3965" s="53">
        <f t="shared" si="123"/>
        <v>3961</v>
      </c>
      <c r="B3965" s="144" t="s">
        <v>202</v>
      </c>
      <c r="C3965" s="142" t="s">
        <v>7811</v>
      </c>
      <c r="D3965" s="142" t="s">
        <v>7812</v>
      </c>
      <c r="E3965" s="142" t="s">
        <v>211</v>
      </c>
      <c r="F3965" s="142"/>
      <c r="G3965" s="142">
        <v>1</v>
      </c>
      <c r="H3965" s="147">
        <v>2075.67</v>
      </c>
      <c r="I3965" s="191">
        <v>0.25</v>
      </c>
      <c r="J3965" s="187">
        <f t="shared" si="124"/>
        <v>1556.7525000000001</v>
      </c>
    </row>
    <row r="3966" spans="1:10" ht="15.75">
      <c r="A3966" s="53">
        <f t="shared" si="123"/>
        <v>3962</v>
      </c>
      <c r="B3966" s="144" t="s">
        <v>202</v>
      </c>
      <c r="C3966" s="122" t="s">
        <v>7813</v>
      </c>
      <c r="D3966" s="121" t="s">
        <v>7814</v>
      </c>
      <c r="E3966" s="142" t="s">
        <v>211</v>
      </c>
      <c r="F3966" s="121"/>
      <c r="G3966" s="142">
        <v>1</v>
      </c>
      <c r="H3966" s="147">
        <v>6571.5</v>
      </c>
      <c r="I3966" s="191">
        <v>0.25</v>
      </c>
      <c r="J3966" s="187">
        <f t="shared" si="124"/>
        <v>4928.625</v>
      </c>
    </row>
    <row r="3967" spans="1:10" ht="15.75">
      <c r="A3967" s="53">
        <f t="shared" si="123"/>
        <v>3963</v>
      </c>
      <c r="B3967" s="144" t="s">
        <v>202</v>
      </c>
      <c r="C3967" s="122" t="s">
        <v>7815</v>
      </c>
      <c r="D3967" s="121" t="s">
        <v>7816</v>
      </c>
      <c r="E3967" s="142" t="s">
        <v>211</v>
      </c>
      <c r="F3967" s="121"/>
      <c r="G3967" s="142">
        <v>1</v>
      </c>
      <c r="H3967" s="147">
        <v>4001.5</v>
      </c>
      <c r="I3967" s="191">
        <v>0.25</v>
      </c>
      <c r="J3967" s="187">
        <f t="shared" si="124"/>
        <v>3001.125</v>
      </c>
    </row>
    <row r="3968" spans="1:10" ht="15.75">
      <c r="A3968" s="53">
        <f t="shared" si="123"/>
        <v>3964</v>
      </c>
      <c r="B3968" s="144" t="s">
        <v>202</v>
      </c>
      <c r="C3968" s="122" t="s">
        <v>7817</v>
      </c>
      <c r="D3968" s="142" t="s">
        <v>7818</v>
      </c>
      <c r="E3968" s="142" t="s">
        <v>211</v>
      </c>
      <c r="F3968" s="142"/>
      <c r="G3968" s="142">
        <v>1</v>
      </c>
      <c r="H3968" s="147">
        <v>6128.5</v>
      </c>
      <c r="I3968" s="191">
        <v>0.25</v>
      </c>
      <c r="J3968" s="187">
        <f t="shared" si="124"/>
        <v>4596.375</v>
      </c>
    </row>
    <row r="3969" spans="1:10" ht="15.75">
      <c r="A3969" s="53">
        <f t="shared" si="123"/>
        <v>3965</v>
      </c>
      <c r="B3969" s="144" t="s">
        <v>202</v>
      </c>
      <c r="C3969" s="122" t="s">
        <v>7819</v>
      </c>
      <c r="D3969" s="121" t="s">
        <v>7820</v>
      </c>
      <c r="E3969" s="142" t="s">
        <v>211</v>
      </c>
      <c r="F3969" s="121"/>
      <c r="G3969" s="142">
        <v>1</v>
      </c>
      <c r="H3969" s="147">
        <v>3579.75</v>
      </c>
      <c r="I3969" s="191">
        <v>0.25</v>
      </c>
      <c r="J3969" s="187">
        <f t="shared" si="124"/>
        <v>2684.8125</v>
      </c>
    </row>
    <row r="3970" spans="1:10" ht="15.75">
      <c r="A3970" s="53">
        <f t="shared" si="123"/>
        <v>3966</v>
      </c>
      <c r="B3970" s="144" t="s">
        <v>202</v>
      </c>
      <c r="C3970" s="122" t="s">
        <v>7821</v>
      </c>
      <c r="D3970" s="121" t="s">
        <v>7822</v>
      </c>
      <c r="E3970" s="142" t="s">
        <v>211</v>
      </c>
      <c r="F3970" s="121"/>
      <c r="G3970" s="142">
        <v>1</v>
      </c>
      <c r="H3970" s="147">
        <v>411</v>
      </c>
      <c r="I3970" s="191">
        <v>0.25</v>
      </c>
      <c r="J3970" s="187">
        <f t="shared" si="124"/>
        <v>308.25</v>
      </c>
    </row>
    <row r="3971" spans="1:10" ht="15.75">
      <c r="A3971" s="53">
        <f t="shared" si="123"/>
        <v>3967</v>
      </c>
      <c r="B3971" s="144" t="s">
        <v>202</v>
      </c>
      <c r="C3971" s="122" t="s">
        <v>7823</v>
      </c>
      <c r="D3971" s="121" t="s">
        <v>7824</v>
      </c>
      <c r="E3971" s="142" t="s">
        <v>211</v>
      </c>
      <c r="F3971" s="121"/>
      <c r="G3971" s="142">
        <v>1</v>
      </c>
      <c r="H3971" s="147">
        <v>378.5</v>
      </c>
      <c r="I3971" s="191">
        <v>0.25</v>
      </c>
      <c r="J3971" s="187">
        <f t="shared" si="124"/>
        <v>283.875</v>
      </c>
    </row>
    <row r="3972" spans="1:10" ht="15.75">
      <c r="A3972" s="53">
        <f t="shared" si="123"/>
        <v>3968</v>
      </c>
      <c r="B3972" s="144" t="s">
        <v>202</v>
      </c>
      <c r="C3972" s="122" t="s">
        <v>7825</v>
      </c>
      <c r="D3972" s="121" t="s">
        <v>7826</v>
      </c>
      <c r="E3972" s="142" t="s">
        <v>211</v>
      </c>
      <c r="F3972" s="121"/>
      <c r="G3972" s="142">
        <v>1</v>
      </c>
      <c r="H3972" s="147">
        <v>87.5</v>
      </c>
      <c r="I3972" s="191">
        <v>0.25</v>
      </c>
      <c r="J3972" s="187">
        <f t="shared" si="124"/>
        <v>65.625</v>
      </c>
    </row>
    <row r="3973" spans="1:10" ht="15.75">
      <c r="A3973" s="53">
        <f t="shared" si="123"/>
        <v>3969</v>
      </c>
      <c r="B3973" s="144" t="s">
        <v>202</v>
      </c>
      <c r="C3973" s="122" t="s">
        <v>7827</v>
      </c>
      <c r="D3973" s="121" t="s">
        <v>7828</v>
      </c>
      <c r="E3973" s="142" t="s">
        <v>211</v>
      </c>
      <c r="F3973" s="121"/>
      <c r="G3973" s="142">
        <v>1</v>
      </c>
      <c r="H3973" s="147">
        <v>438</v>
      </c>
      <c r="I3973" s="191">
        <v>0.25</v>
      </c>
      <c r="J3973" s="187">
        <f t="shared" si="124"/>
        <v>328.5</v>
      </c>
    </row>
    <row r="3974" spans="1:10" ht="15.75">
      <c r="A3974" s="53">
        <f t="shared" si="123"/>
        <v>3970</v>
      </c>
      <c r="B3974" s="144" t="s">
        <v>202</v>
      </c>
      <c r="C3974" s="122" t="s">
        <v>7829</v>
      </c>
      <c r="D3974" s="121" t="s">
        <v>7830</v>
      </c>
      <c r="E3974" s="142" t="s">
        <v>211</v>
      </c>
      <c r="F3974" s="121"/>
      <c r="G3974" s="142">
        <v>1</v>
      </c>
      <c r="H3974" s="147">
        <v>34</v>
      </c>
      <c r="I3974" s="191">
        <v>0.25</v>
      </c>
      <c r="J3974" s="187">
        <f t="shared" si="124"/>
        <v>25.5</v>
      </c>
    </row>
    <row r="3975" spans="1:10" ht="15.75">
      <c r="A3975" s="53">
        <f t="shared" ref="A3975:A4038" si="125">A3974+1</f>
        <v>3971</v>
      </c>
      <c r="B3975" s="144" t="s">
        <v>202</v>
      </c>
      <c r="C3975" s="122" t="s">
        <v>7831</v>
      </c>
      <c r="D3975" s="121" t="s">
        <v>7832</v>
      </c>
      <c r="E3975" s="142" t="s">
        <v>211</v>
      </c>
      <c r="F3975" s="121"/>
      <c r="G3975" s="142">
        <v>1</v>
      </c>
      <c r="H3975" s="147">
        <v>33</v>
      </c>
      <c r="I3975" s="191">
        <v>0.25</v>
      </c>
      <c r="J3975" s="187">
        <f t="shared" si="124"/>
        <v>24.75</v>
      </c>
    </row>
    <row r="3976" spans="1:10" ht="15.75">
      <c r="A3976" s="53">
        <f t="shared" si="125"/>
        <v>3972</v>
      </c>
      <c r="B3976" s="144" t="s">
        <v>202</v>
      </c>
      <c r="C3976" s="122" t="s">
        <v>7833</v>
      </c>
      <c r="D3976" s="121" t="s">
        <v>7834</v>
      </c>
      <c r="E3976" s="142" t="s">
        <v>211</v>
      </c>
      <c r="F3976" s="121"/>
      <c r="G3976" s="142">
        <v>1</v>
      </c>
      <c r="H3976" s="147">
        <v>47.5</v>
      </c>
      <c r="I3976" s="191">
        <v>0.25</v>
      </c>
      <c r="J3976" s="187">
        <f t="shared" si="124"/>
        <v>35.625</v>
      </c>
    </row>
    <row r="3977" spans="1:10" ht="15.75">
      <c r="A3977" s="53">
        <f t="shared" si="125"/>
        <v>3973</v>
      </c>
      <c r="B3977" s="144" t="s">
        <v>202</v>
      </c>
      <c r="C3977" s="122" t="s">
        <v>7835</v>
      </c>
      <c r="D3977" s="121" t="s">
        <v>7836</v>
      </c>
      <c r="E3977" s="142" t="s">
        <v>211</v>
      </c>
      <c r="F3977" s="121"/>
      <c r="G3977" s="142">
        <v>1</v>
      </c>
      <c r="H3977" s="147">
        <v>37</v>
      </c>
      <c r="I3977" s="191">
        <v>0.25</v>
      </c>
      <c r="J3977" s="187">
        <f t="shared" si="124"/>
        <v>27.75</v>
      </c>
    </row>
    <row r="3978" spans="1:10" ht="15.75">
      <c r="A3978" s="53">
        <f t="shared" si="125"/>
        <v>3974</v>
      </c>
      <c r="B3978" s="144" t="s">
        <v>202</v>
      </c>
      <c r="C3978" s="122" t="s">
        <v>7837</v>
      </c>
      <c r="D3978" s="121" t="s">
        <v>7838</v>
      </c>
      <c r="E3978" s="142" t="s">
        <v>211</v>
      </c>
      <c r="F3978" s="121"/>
      <c r="G3978" s="142">
        <v>1</v>
      </c>
      <c r="H3978" s="147">
        <v>48</v>
      </c>
      <c r="I3978" s="191">
        <v>0.25</v>
      </c>
      <c r="J3978" s="187">
        <f t="shared" si="124"/>
        <v>36</v>
      </c>
    </row>
    <row r="3979" spans="1:10" ht="15.75">
      <c r="A3979" s="53">
        <f t="shared" si="125"/>
        <v>3975</v>
      </c>
      <c r="B3979" s="144" t="s">
        <v>202</v>
      </c>
      <c r="C3979" s="122" t="s">
        <v>7839</v>
      </c>
      <c r="D3979" s="121" t="s">
        <v>7840</v>
      </c>
      <c r="E3979" s="142" t="s">
        <v>211</v>
      </c>
      <c r="F3979" s="121"/>
      <c r="G3979" s="142">
        <v>1</v>
      </c>
      <c r="H3979" s="147">
        <v>64.5</v>
      </c>
      <c r="I3979" s="191">
        <v>0.25</v>
      </c>
      <c r="J3979" s="187">
        <f t="shared" si="124"/>
        <v>48.375</v>
      </c>
    </row>
    <row r="3980" spans="1:10" ht="15.75">
      <c r="A3980" s="53">
        <f t="shared" si="125"/>
        <v>3976</v>
      </c>
      <c r="B3980" s="144" t="s">
        <v>202</v>
      </c>
      <c r="C3980" s="122" t="s">
        <v>7841</v>
      </c>
      <c r="D3980" s="121" t="s">
        <v>7842</v>
      </c>
      <c r="E3980" s="142" t="s">
        <v>211</v>
      </c>
      <c r="F3980" s="121"/>
      <c r="G3980" s="142">
        <v>1</v>
      </c>
      <c r="H3980" s="147">
        <v>35</v>
      </c>
      <c r="I3980" s="191">
        <v>0.25</v>
      </c>
      <c r="J3980" s="187">
        <f t="shared" si="124"/>
        <v>26.25</v>
      </c>
    </row>
    <row r="3981" spans="1:10" ht="15.75">
      <c r="A3981" s="53">
        <f t="shared" si="125"/>
        <v>3977</v>
      </c>
      <c r="B3981" s="144" t="s">
        <v>202</v>
      </c>
      <c r="C3981" s="122" t="s">
        <v>7843</v>
      </c>
      <c r="D3981" s="121" t="s">
        <v>7844</v>
      </c>
      <c r="E3981" s="142" t="s">
        <v>211</v>
      </c>
      <c r="F3981" s="121"/>
      <c r="G3981" s="142">
        <v>1</v>
      </c>
      <c r="H3981" s="147">
        <v>35</v>
      </c>
      <c r="I3981" s="191">
        <v>0.25</v>
      </c>
      <c r="J3981" s="187">
        <f t="shared" si="124"/>
        <v>26.25</v>
      </c>
    </row>
    <row r="3982" spans="1:10" ht="15.75">
      <c r="A3982" s="53">
        <f t="shared" si="125"/>
        <v>3978</v>
      </c>
      <c r="B3982" s="144" t="s">
        <v>202</v>
      </c>
      <c r="C3982" s="122" t="s">
        <v>7845</v>
      </c>
      <c r="D3982" s="121" t="s">
        <v>7846</v>
      </c>
      <c r="E3982" s="142" t="s">
        <v>211</v>
      </c>
      <c r="F3982" s="121"/>
      <c r="G3982" s="142">
        <v>1</v>
      </c>
      <c r="H3982" s="147">
        <v>772.5</v>
      </c>
      <c r="I3982" s="191">
        <v>0.25</v>
      </c>
      <c r="J3982" s="187">
        <f t="shared" si="124"/>
        <v>579.375</v>
      </c>
    </row>
    <row r="3983" spans="1:10" ht="15.75">
      <c r="A3983" s="53">
        <f t="shared" si="125"/>
        <v>3979</v>
      </c>
      <c r="B3983" s="144" t="s">
        <v>202</v>
      </c>
      <c r="C3983" s="122" t="s">
        <v>7847</v>
      </c>
      <c r="D3983" s="121" t="s">
        <v>7848</v>
      </c>
      <c r="E3983" s="142" t="s">
        <v>211</v>
      </c>
      <c r="F3983" s="121"/>
      <c r="G3983" s="142">
        <v>1</v>
      </c>
      <c r="H3983" s="147">
        <v>772.5</v>
      </c>
      <c r="I3983" s="191">
        <v>0.25</v>
      </c>
      <c r="J3983" s="187">
        <f t="shared" si="124"/>
        <v>579.375</v>
      </c>
    </row>
    <row r="3984" spans="1:10" ht="15.75">
      <c r="A3984" s="53">
        <f t="shared" si="125"/>
        <v>3980</v>
      </c>
      <c r="B3984" s="144" t="s">
        <v>202</v>
      </c>
      <c r="C3984" s="122" t="s">
        <v>7849</v>
      </c>
      <c r="D3984" s="121" t="s">
        <v>7850</v>
      </c>
      <c r="E3984" s="142" t="s">
        <v>211</v>
      </c>
      <c r="F3984" s="121"/>
      <c r="G3984" s="142">
        <v>1</v>
      </c>
      <c r="H3984" s="147">
        <v>195.5</v>
      </c>
      <c r="I3984" s="191">
        <v>0.25</v>
      </c>
      <c r="J3984" s="187">
        <f t="shared" si="124"/>
        <v>146.625</v>
      </c>
    </row>
    <row r="3985" spans="1:10" ht="15.75">
      <c r="A3985" s="53">
        <f t="shared" si="125"/>
        <v>3981</v>
      </c>
      <c r="B3985" s="144" t="s">
        <v>202</v>
      </c>
      <c r="C3985" s="122" t="s">
        <v>7851</v>
      </c>
      <c r="D3985" s="121" t="s">
        <v>7852</v>
      </c>
      <c r="E3985" s="142" t="s">
        <v>211</v>
      </c>
      <c r="F3985" s="121"/>
      <c r="G3985" s="142">
        <v>1</v>
      </c>
      <c r="H3985" s="147">
        <v>346</v>
      </c>
      <c r="I3985" s="191">
        <v>0.25</v>
      </c>
      <c r="J3985" s="187">
        <f t="shared" si="124"/>
        <v>259.5</v>
      </c>
    </row>
    <row r="3986" spans="1:10" ht="15.75">
      <c r="A3986" s="53">
        <f t="shared" si="125"/>
        <v>3982</v>
      </c>
      <c r="B3986" s="144" t="s">
        <v>202</v>
      </c>
      <c r="C3986" s="145" t="s">
        <v>7853</v>
      </c>
      <c r="D3986" s="142" t="s">
        <v>7854</v>
      </c>
      <c r="E3986" s="142" t="s">
        <v>211</v>
      </c>
      <c r="F3986" s="142"/>
      <c r="G3986" s="142">
        <v>1</v>
      </c>
      <c r="H3986" s="147">
        <v>238</v>
      </c>
      <c r="I3986" s="191">
        <v>0.25</v>
      </c>
      <c r="J3986" s="187">
        <f t="shared" si="124"/>
        <v>178.5</v>
      </c>
    </row>
    <row r="3987" spans="1:10" ht="15.75">
      <c r="A3987" s="53">
        <f t="shared" si="125"/>
        <v>3983</v>
      </c>
      <c r="B3987" s="144" t="s">
        <v>202</v>
      </c>
      <c r="C3987" s="145" t="s">
        <v>7855</v>
      </c>
      <c r="D3987" s="142" t="s">
        <v>7856</v>
      </c>
      <c r="E3987" s="142" t="s">
        <v>211</v>
      </c>
      <c r="F3987" s="142"/>
      <c r="G3987" s="142">
        <v>1</v>
      </c>
      <c r="H3987" s="147">
        <v>566.5</v>
      </c>
      <c r="I3987" s="191">
        <v>0.25</v>
      </c>
      <c r="J3987" s="187">
        <f t="shared" si="124"/>
        <v>424.875</v>
      </c>
    </row>
    <row r="3988" spans="1:10" ht="15.75">
      <c r="A3988" s="53">
        <f t="shared" si="125"/>
        <v>3984</v>
      </c>
      <c r="B3988" s="144" t="s">
        <v>202</v>
      </c>
      <c r="C3988" s="122" t="s">
        <v>7857</v>
      </c>
      <c r="D3988" s="142" t="s">
        <v>7858</v>
      </c>
      <c r="E3988" s="142" t="s">
        <v>211</v>
      </c>
      <c r="F3988" s="142"/>
      <c r="G3988" s="142">
        <v>1</v>
      </c>
      <c r="H3988" s="147">
        <v>600</v>
      </c>
      <c r="I3988" s="191">
        <v>0.25</v>
      </c>
      <c r="J3988" s="187">
        <f t="shared" si="124"/>
        <v>450</v>
      </c>
    </row>
    <row r="3989" spans="1:10" ht="15.75">
      <c r="A3989" s="53">
        <f t="shared" si="125"/>
        <v>3985</v>
      </c>
      <c r="B3989" s="144" t="s">
        <v>202</v>
      </c>
      <c r="C3989" s="145" t="s">
        <v>7859</v>
      </c>
      <c r="D3989" s="142" t="s">
        <v>7860</v>
      </c>
      <c r="E3989" s="142" t="s">
        <v>211</v>
      </c>
      <c r="F3989" s="142"/>
      <c r="G3989" s="142">
        <v>1</v>
      </c>
      <c r="H3989" s="147">
        <v>610</v>
      </c>
      <c r="I3989" s="191">
        <v>0.25</v>
      </c>
      <c r="J3989" s="187">
        <f t="shared" si="124"/>
        <v>457.5</v>
      </c>
    </row>
    <row r="3990" spans="1:10" ht="15.75">
      <c r="A3990" s="53">
        <f t="shared" si="125"/>
        <v>3986</v>
      </c>
      <c r="B3990" s="144" t="s">
        <v>202</v>
      </c>
      <c r="C3990" s="122" t="s">
        <v>7861</v>
      </c>
      <c r="D3990" s="121" t="s">
        <v>7862</v>
      </c>
      <c r="E3990" s="142" t="s">
        <v>211</v>
      </c>
      <c r="F3990" s="121"/>
      <c r="G3990" s="142">
        <v>1</v>
      </c>
      <c r="H3990" s="148">
        <v>66</v>
      </c>
      <c r="I3990" s="191">
        <v>0.25</v>
      </c>
      <c r="J3990" s="187">
        <f t="shared" si="124"/>
        <v>49.5</v>
      </c>
    </row>
    <row r="3991" spans="1:10" ht="15.75">
      <c r="A3991" s="53">
        <f t="shared" si="125"/>
        <v>3987</v>
      </c>
      <c r="B3991" s="144" t="s">
        <v>202</v>
      </c>
      <c r="C3991" s="122" t="s">
        <v>7863</v>
      </c>
      <c r="D3991" s="121" t="s">
        <v>7864</v>
      </c>
      <c r="E3991" s="142" t="s">
        <v>211</v>
      </c>
      <c r="F3991" s="121"/>
      <c r="G3991" s="142">
        <v>1</v>
      </c>
      <c r="H3991" s="148">
        <v>68</v>
      </c>
      <c r="I3991" s="191">
        <v>0.25</v>
      </c>
      <c r="J3991" s="187">
        <f t="shared" si="124"/>
        <v>51</v>
      </c>
    </row>
    <row r="3992" spans="1:10" ht="15.75">
      <c r="A3992" s="53">
        <f t="shared" si="125"/>
        <v>3988</v>
      </c>
      <c r="B3992" s="144" t="s">
        <v>202</v>
      </c>
      <c r="C3992" s="145" t="s">
        <v>7865</v>
      </c>
      <c r="D3992" s="142" t="s">
        <v>7866</v>
      </c>
      <c r="E3992" s="142" t="s">
        <v>211</v>
      </c>
      <c r="F3992" s="142"/>
      <c r="G3992" s="142">
        <v>1</v>
      </c>
      <c r="H3992" s="148">
        <v>85</v>
      </c>
      <c r="I3992" s="191">
        <v>0.25</v>
      </c>
      <c r="J3992" s="187">
        <f t="shared" si="124"/>
        <v>63.75</v>
      </c>
    </row>
    <row r="3993" spans="1:10" ht="15.75">
      <c r="A3993" s="53">
        <f t="shared" si="125"/>
        <v>3989</v>
      </c>
      <c r="B3993" s="144" t="s">
        <v>202</v>
      </c>
      <c r="C3993" s="145" t="s">
        <v>7867</v>
      </c>
      <c r="D3993" s="142" t="s">
        <v>7868</v>
      </c>
      <c r="E3993" s="142" t="s">
        <v>211</v>
      </c>
      <c r="F3993" s="142"/>
      <c r="G3993" s="142">
        <v>1</v>
      </c>
      <c r="H3993" s="148">
        <v>14</v>
      </c>
      <c r="I3993" s="191">
        <v>0.25</v>
      </c>
      <c r="J3993" s="187">
        <f t="shared" si="124"/>
        <v>10.5</v>
      </c>
    </row>
    <row r="3994" spans="1:10" ht="15.75">
      <c r="A3994" s="53">
        <f t="shared" si="125"/>
        <v>3990</v>
      </c>
      <c r="B3994" s="144" t="s">
        <v>202</v>
      </c>
      <c r="C3994" s="145" t="s">
        <v>7869</v>
      </c>
      <c r="D3994" s="142" t="s">
        <v>7870</v>
      </c>
      <c r="E3994" s="142" t="s">
        <v>211</v>
      </c>
      <c r="F3994" s="142"/>
      <c r="G3994" s="142">
        <v>1</v>
      </c>
      <c r="H3994" s="148">
        <v>14</v>
      </c>
      <c r="I3994" s="191">
        <v>0.25</v>
      </c>
      <c r="J3994" s="187">
        <f t="shared" si="124"/>
        <v>10.5</v>
      </c>
    </row>
    <row r="3995" spans="1:10" ht="15.75">
      <c r="A3995" s="53">
        <f t="shared" si="125"/>
        <v>3991</v>
      </c>
      <c r="B3995" s="144" t="s">
        <v>202</v>
      </c>
      <c r="C3995" s="145" t="s">
        <v>7871</v>
      </c>
      <c r="D3995" s="142" t="s">
        <v>7872</v>
      </c>
      <c r="E3995" s="142" t="s">
        <v>211</v>
      </c>
      <c r="F3995" s="142"/>
      <c r="G3995" s="142">
        <v>1</v>
      </c>
      <c r="H3995" s="148">
        <v>16</v>
      </c>
      <c r="I3995" s="191">
        <v>0.25</v>
      </c>
      <c r="J3995" s="187">
        <f t="shared" si="124"/>
        <v>12</v>
      </c>
    </row>
    <row r="3996" spans="1:10" ht="15.75">
      <c r="A3996" s="53">
        <f t="shared" si="125"/>
        <v>3992</v>
      </c>
      <c r="B3996" s="144" t="s">
        <v>202</v>
      </c>
      <c r="C3996" s="145" t="s">
        <v>7873</v>
      </c>
      <c r="D3996" s="142" t="s">
        <v>7874</v>
      </c>
      <c r="E3996" s="142" t="s">
        <v>211</v>
      </c>
      <c r="F3996" s="142"/>
      <c r="G3996" s="142">
        <v>1</v>
      </c>
      <c r="H3996" s="148">
        <v>16</v>
      </c>
      <c r="I3996" s="191">
        <v>0.25</v>
      </c>
      <c r="J3996" s="187">
        <f t="shared" si="124"/>
        <v>12</v>
      </c>
    </row>
    <row r="3997" spans="1:10" ht="15.75">
      <c r="A3997" s="53">
        <f t="shared" si="125"/>
        <v>3993</v>
      </c>
      <c r="B3997" s="144" t="s">
        <v>202</v>
      </c>
      <c r="C3997" s="145" t="s">
        <v>7875</v>
      </c>
      <c r="D3997" s="142" t="s">
        <v>7876</v>
      </c>
      <c r="E3997" s="142" t="s">
        <v>211</v>
      </c>
      <c r="F3997" s="142"/>
      <c r="G3997" s="142">
        <v>1</v>
      </c>
      <c r="H3997" s="148">
        <v>35.5</v>
      </c>
      <c r="I3997" s="191">
        <v>0.25</v>
      </c>
      <c r="J3997" s="187">
        <f t="shared" si="124"/>
        <v>26.625</v>
      </c>
    </row>
    <row r="3998" spans="1:10" ht="15.75">
      <c r="A3998" s="53">
        <f t="shared" si="125"/>
        <v>3994</v>
      </c>
      <c r="B3998" s="144" t="s">
        <v>202</v>
      </c>
      <c r="C3998" s="145" t="s">
        <v>7877</v>
      </c>
      <c r="D3998" s="142" t="s">
        <v>7878</v>
      </c>
      <c r="E3998" s="142" t="s">
        <v>211</v>
      </c>
      <c r="F3998" s="142"/>
      <c r="G3998" s="142">
        <v>1</v>
      </c>
      <c r="H3998" s="148">
        <v>20.5</v>
      </c>
      <c r="I3998" s="191">
        <v>0.25</v>
      </c>
      <c r="J3998" s="187">
        <f t="shared" si="124"/>
        <v>15.375</v>
      </c>
    </row>
    <row r="3999" spans="1:10" ht="15.75">
      <c r="A3999" s="53">
        <f t="shared" si="125"/>
        <v>3995</v>
      </c>
      <c r="B3999" s="144" t="s">
        <v>202</v>
      </c>
      <c r="C3999" s="145" t="s">
        <v>7879</v>
      </c>
      <c r="D3999" s="142" t="s">
        <v>7880</v>
      </c>
      <c r="E3999" s="142" t="s">
        <v>211</v>
      </c>
      <c r="F3999" s="142"/>
      <c r="G3999" s="142">
        <v>1</v>
      </c>
      <c r="H3999" s="148">
        <v>22.5</v>
      </c>
      <c r="I3999" s="191">
        <v>0.25</v>
      </c>
      <c r="J3999" s="187">
        <f t="shared" si="124"/>
        <v>16.875</v>
      </c>
    </row>
    <row r="4000" spans="1:10" ht="15.75">
      <c r="A4000" s="53">
        <f t="shared" si="125"/>
        <v>3996</v>
      </c>
      <c r="B4000" s="144" t="s">
        <v>202</v>
      </c>
      <c r="C4000" s="145" t="s">
        <v>7881</v>
      </c>
      <c r="D4000" s="142" t="s">
        <v>7882</v>
      </c>
      <c r="E4000" s="142" t="s">
        <v>211</v>
      </c>
      <c r="F4000" s="142"/>
      <c r="G4000" s="142">
        <v>1</v>
      </c>
      <c r="H4000" s="148">
        <v>39</v>
      </c>
      <c r="I4000" s="191">
        <v>0.25</v>
      </c>
      <c r="J4000" s="187">
        <f t="shared" si="124"/>
        <v>29.25</v>
      </c>
    </row>
    <row r="4001" spans="1:10" ht="15.75">
      <c r="A4001" s="53">
        <f t="shared" si="125"/>
        <v>3997</v>
      </c>
      <c r="B4001" s="144" t="s">
        <v>202</v>
      </c>
      <c r="C4001" s="145" t="s">
        <v>7883</v>
      </c>
      <c r="D4001" s="142" t="s">
        <v>7884</v>
      </c>
      <c r="E4001" s="142" t="s">
        <v>211</v>
      </c>
      <c r="F4001" s="142"/>
      <c r="G4001" s="142">
        <v>1</v>
      </c>
      <c r="H4001" s="148">
        <v>39</v>
      </c>
      <c r="I4001" s="191">
        <v>0.25</v>
      </c>
      <c r="J4001" s="187">
        <f t="shared" si="124"/>
        <v>29.25</v>
      </c>
    </row>
    <row r="4002" spans="1:10" ht="15.75">
      <c r="A4002" s="53">
        <f t="shared" si="125"/>
        <v>3998</v>
      </c>
      <c r="B4002" s="144" t="s">
        <v>202</v>
      </c>
      <c r="C4002" s="122" t="s">
        <v>7885</v>
      </c>
      <c r="D4002" s="121" t="s">
        <v>7886</v>
      </c>
      <c r="E4002" s="142" t="s">
        <v>211</v>
      </c>
      <c r="F4002" s="121"/>
      <c r="G4002" s="142">
        <v>1</v>
      </c>
      <c r="H4002" s="148">
        <v>138.5</v>
      </c>
      <c r="I4002" s="191">
        <v>0.25</v>
      </c>
      <c r="J4002" s="187">
        <f t="shared" si="124"/>
        <v>103.875</v>
      </c>
    </row>
    <row r="4003" spans="1:10" ht="15.75">
      <c r="A4003" s="53">
        <f t="shared" si="125"/>
        <v>3999</v>
      </c>
      <c r="B4003" s="144" t="s">
        <v>202</v>
      </c>
      <c r="C4003" s="122" t="s">
        <v>7887</v>
      </c>
      <c r="D4003" s="121" t="s">
        <v>7888</v>
      </c>
      <c r="E4003" s="142" t="s">
        <v>211</v>
      </c>
      <c r="F4003" s="121"/>
      <c r="G4003" s="142">
        <v>1</v>
      </c>
      <c r="H4003" s="148">
        <v>138.5</v>
      </c>
      <c r="I4003" s="191">
        <v>0.25</v>
      </c>
      <c r="J4003" s="187">
        <f t="shared" si="124"/>
        <v>103.875</v>
      </c>
    </row>
    <row r="4004" spans="1:10" ht="15.75">
      <c r="A4004" s="53">
        <f t="shared" si="125"/>
        <v>4000</v>
      </c>
      <c r="B4004" s="144" t="s">
        <v>202</v>
      </c>
      <c r="C4004" s="145" t="s">
        <v>7889</v>
      </c>
      <c r="D4004" s="142" t="s">
        <v>7890</v>
      </c>
      <c r="E4004" s="142" t="s">
        <v>211</v>
      </c>
      <c r="F4004" s="142"/>
      <c r="G4004" s="142">
        <v>1</v>
      </c>
      <c r="H4004" s="148">
        <v>36.5</v>
      </c>
      <c r="I4004" s="191">
        <v>0.25</v>
      </c>
      <c r="J4004" s="187">
        <f t="shared" si="124"/>
        <v>27.375</v>
      </c>
    </row>
    <row r="4005" spans="1:10" ht="15.75">
      <c r="A4005" s="53">
        <f t="shared" si="125"/>
        <v>4001</v>
      </c>
      <c r="B4005" s="144" t="s">
        <v>202</v>
      </c>
      <c r="C4005" s="145" t="s">
        <v>7891</v>
      </c>
      <c r="D4005" s="142" t="s">
        <v>7892</v>
      </c>
      <c r="E4005" s="142" t="s">
        <v>211</v>
      </c>
      <c r="F4005" s="142"/>
      <c r="G4005" s="142">
        <v>1</v>
      </c>
      <c r="H4005" s="148">
        <v>36.5</v>
      </c>
      <c r="I4005" s="191">
        <v>0.25</v>
      </c>
      <c r="J4005" s="187">
        <f t="shared" si="124"/>
        <v>27.375</v>
      </c>
    </row>
    <row r="4006" spans="1:10" ht="15.75">
      <c r="A4006" s="53">
        <f t="shared" si="125"/>
        <v>4002</v>
      </c>
      <c r="B4006" s="144" t="s">
        <v>202</v>
      </c>
      <c r="C4006" s="145" t="s">
        <v>7893</v>
      </c>
      <c r="D4006" s="142" t="s">
        <v>7894</v>
      </c>
      <c r="E4006" s="142" t="s">
        <v>211</v>
      </c>
      <c r="F4006" s="142"/>
      <c r="G4006" s="142">
        <v>1</v>
      </c>
      <c r="H4006" s="148">
        <v>92.5</v>
      </c>
      <c r="I4006" s="191">
        <v>0.25</v>
      </c>
      <c r="J4006" s="187">
        <f t="shared" si="124"/>
        <v>69.375</v>
      </c>
    </row>
    <row r="4007" spans="1:10" ht="15.75">
      <c r="A4007" s="53">
        <f t="shared" si="125"/>
        <v>4003</v>
      </c>
      <c r="B4007" s="144" t="s">
        <v>202</v>
      </c>
      <c r="C4007" s="145" t="s">
        <v>7895</v>
      </c>
      <c r="D4007" s="142" t="s">
        <v>7896</v>
      </c>
      <c r="E4007" s="142" t="s">
        <v>211</v>
      </c>
      <c r="F4007" s="142"/>
      <c r="G4007" s="142">
        <v>1</v>
      </c>
      <c r="H4007" s="148">
        <v>92.5</v>
      </c>
      <c r="I4007" s="191">
        <v>0.25</v>
      </c>
      <c r="J4007" s="187">
        <f t="shared" si="124"/>
        <v>69.375</v>
      </c>
    </row>
    <row r="4008" spans="1:10" ht="15.75">
      <c r="A4008" s="53">
        <f t="shared" si="125"/>
        <v>4004</v>
      </c>
      <c r="B4008" s="144" t="s">
        <v>202</v>
      </c>
      <c r="C4008" s="145" t="s">
        <v>7897</v>
      </c>
      <c r="D4008" s="142" t="s">
        <v>7898</v>
      </c>
      <c r="E4008" s="142" t="s">
        <v>211</v>
      </c>
      <c r="F4008" s="142"/>
      <c r="G4008" s="142">
        <v>1</v>
      </c>
      <c r="H4008" s="148">
        <v>36.5</v>
      </c>
      <c r="I4008" s="191">
        <v>0.25</v>
      </c>
      <c r="J4008" s="187">
        <f t="shared" si="124"/>
        <v>27.375</v>
      </c>
    </row>
    <row r="4009" spans="1:10" ht="15.75">
      <c r="A4009" s="53">
        <f t="shared" si="125"/>
        <v>4005</v>
      </c>
      <c r="B4009" s="144" t="s">
        <v>202</v>
      </c>
      <c r="C4009" s="145" t="s">
        <v>7899</v>
      </c>
      <c r="D4009" s="142" t="s">
        <v>7900</v>
      </c>
      <c r="E4009" s="142" t="s">
        <v>211</v>
      </c>
      <c r="F4009" s="142"/>
      <c r="G4009" s="142">
        <v>1</v>
      </c>
      <c r="H4009" s="148">
        <v>36.5</v>
      </c>
      <c r="I4009" s="191">
        <v>0.25</v>
      </c>
      <c r="J4009" s="187">
        <f t="shared" si="124"/>
        <v>27.375</v>
      </c>
    </row>
    <row r="4010" spans="1:10" ht="15.75">
      <c r="A4010" s="53">
        <f t="shared" si="125"/>
        <v>4006</v>
      </c>
      <c r="B4010" s="144" t="s">
        <v>202</v>
      </c>
      <c r="C4010" s="145" t="s">
        <v>7901</v>
      </c>
      <c r="D4010" s="142" t="s">
        <v>7902</v>
      </c>
      <c r="E4010" s="142" t="s">
        <v>211</v>
      </c>
      <c r="F4010" s="142"/>
      <c r="G4010" s="142">
        <v>1</v>
      </c>
      <c r="H4010" s="148">
        <v>401.5</v>
      </c>
      <c r="I4010" s="191">
        <v>0.25</v>
      </c>
      <c r="J4010" s="187">
        <f t="shared" si="124"/>
        <v>301.125</v>
      </c>
    </row>
    <row r="4011" spans="1:10" ht="15.75">
      <c r="A4011" s="53">
        <f t="shared" si="125"/>
        <v>4007</v>
      </c>
      <c r="B4011" s="144" t="s">
        <v>202</v>
      </c>
      <c r="C4011" s="145" t="s">
        <v>7903</v>
      </c>
      <c r="D4011" s="142" t="s">
        <v>7904</v>
      </c>
      <c r="E4011" s="142" t="s">
        <v>211</v>
      </c>
      <c r="F4011" s="142"/>
      <c r="G4011" s="142">
        <v>1</v>
      </c>
      <c r="H4011" s="148">
        <v>401.5</v>
      </c>
      <c r="I4011" s="191">
        <v>0.25</v>
      </c>
      <c r="J4011" s="187">
        <f t="shared" si="124"/>
        <v>301.125</v>
      </c>
    </row>
    <row r="4012" spans="1:10" ht="15.75">
      <c r="A4012" s="53">
        <f t="shared" si="125"/>
        <v>4008</v>
      </c>
      <c r="B4012" s="144" t="s">
        <v>202</v>
      </c>
      <c r="C4012" s="145" t="s">
        <v>7905</v>
      </c>
      <c r="D4012" s="142" t="s">
        <v>7906</v>
      </c>
      <c r="E4012" s="142" t="s">
        <v>211</v>
      </c>
      <c r="F4012" s="142"/>
      <c r="G4012" s="142">
        <v>1</v>
      </c>
      <c r="H4012" s="148">
        <v>401.5</v>
      </c>
      <c r="I4012" s="191">
        <v>0.25</v>
      </c>
      <c r="J4012" s="187">
        <f t="shared" si="124"/>
        <v>301.125</v>
      </c>
    </row>
    <row r="4013" spans="1:10" ht="15.75">
      <c r="A4013" s="53">
        <f t="shared" si="125"/>
        <v>4009</v>
      </c>
      <c r="B4013" s="144" t="s">
        <v>202</v>
      </c>
      <c r="C4013" s="145" t="s">
        <v>7907</v>
      </c>
      <c r="D4013" s="142" t="s">
        <v>7908</v>
      </c>
      <c r="E4013" s="142" t="s">
        <v>211</v>
      </c>
      <c r="F4013" s="142"/>
      <c r="G4013" s="142">
        <v>1</v>
      </c>
      <c r="H4013" s="148">
        <v>401.5</v>
      </c>
      <c r="I4013" s="191">
        <v>0.25</v>
      </c>
      <c r="J4013" s="187">
        <f t="shared" si="124"/>
        <v>301.125</v>
      </c>
    </row>
    <row r="4014" spans="1:10" ht="15.75">
      <c r="A4014" s="53">
        <f t="shared" si="125"/>
        <v>4010</v>
      </c>
      <c r="B4014" s="144" t="s">
        <v>202</v>
      </c>
      <c r="C4014" s="145" t="s">
        <v>7909</v>
      </c>
      <c r="D4014" s="121" t="s">
        <v>7910</v>
      </c>
      <c r="E4014" s="142" t="s">
        <v>211</v>
      </c>
      <c r="F4014" s="121"/>
      <c r="G4014" s="142">
        <v>1</v>
      </c>
      <c r="H4014" s="148">
        <v>23.25</v>
      </c>
      <c r="I4014" s="191">
        <v>0.25</v>
      </c>
      <c r="J4014" s="187">
        <f t="shared" si="124"/>
        <v>17.4375</v>
      </c>
    </row>
    <row r="4015" spans="1:10" ht="15.75">
      <c r="A4015" s="53">
        <f t="shared" si="125"/>
        <v>4011</v>
      </c>
      <c r="B4015" s="144" t="s">
        <v>202</v>
      </c>
      <c r="C4015" s="145" t="s">
        <v>7911</v>
      </c>
      <c r="D4015" s="121" t="s">
        <v>7912</v>
      </c>
      <c r="E4015" s="142" t="s">
        <v>211</v>
      </c>
      <c r="F4015" s="121"/>
      <c r="G4015" s="142">
        <v>1</v>
      </c>
      <c r="H4015" s="148">
        <v>25.25</v>
      </c>
      <c r="I4015" s="191">
        <v>0.25</v>
      </c>
      <c r="J4015" s="187">
        <f t="shared" si="124"/>
        <v>18.9375</v>
      </c>
    </row>
    <row r="4016" spans="1:10" ht="15.75">
      <c r="A4016" s="53">
        <f t="shared" si="125"/>
        <v>4012</v>
      </c>
      <c r="B4016" s="144" t="s">
        <v>202</v>
      </c>
      <c r="C4016" s="145" t="s">
        <v>7913</v>
      </c>
      <c r="D4016" s="121" t="s">
        <v>7914</v>
      </c>
      <c r="E4016" s="142" t="s">
        <v>211</v>
      </c>
      <c r="F4016" s="121"/>
      <c r="G4016" s="142">
        <v>1</v>
      </c>
      <c r="H4016" s="148">
        <v>33</v>
      </c>
      <c r="I4016" s="191">
        <v>0.25</v>
      </c>
      <c r="J4016" s="187">
        <f t="shared" si="124"/>
        <v>24.75</v>
      </c>
    </row>
    <row r="4017" spans="1:10" ht="15.75">
      <c r="A4017" s="53">
        <f t="shared" si="125"/>
        <v>4013</v>
      </c>
      <c r="B4017" s="144" t="s">
        <v>202</v>
      </c>
      <c r="C4017" s="145" t="s">
        <v>7915</v>
      </c>
      <c r="D4017" s="142" t="s">
        <v>7916</v>
      </c>
      <c r="E4017" s="142" t="s">
        <v>211</v>
      </c>
      <c r="F4017" s="142"/>
      <c r="G4017" s="142">
        <v>1</v>
      </c>
      <c r="H4017" s="148">
        <v>94.245000000000005</v>
      </c>
      <c r="I4017" s="191">
        <v>0.25</v>
      </c>
      <c r="J4017" s="187">
        <f t="shared" si="124"/>
        <v>70.683750000000003</v>
      </c>
    </row>
    <row r="4018" spans="1:10" ht="15.75">
      <c r="A4018" s="53">
        <f t="shared" si="125"/>
        <v>4014</v>
      </c>
      <c r="B4018" s="144" t="s">
        <v>202</v>
      </c>
      <c r="C4018" s="145" t="s">
        <v>7917</v>
      </c>
      <c r="D4018" s="142" t="s">
        <v>7918</v>
      </c>
      <c r="E4018" s="142" t="s">
        <v>211</v>
      </c>
      <c r="F4018" s="142"/>
      <c r="G4018" s="142">
        <v>1</v>
      </c>
      <c r="H4018" s="148">
        <v>37.5</v>
      </c>
      <c r="I4018" s="191">
        <v>0.25</v>
      </c>
      <c r="J4018" s="187">
        <f t="shared" si="124"/>
        <v>28.125</v>
      </c>
    </row>
    <row r="4019" spans="1:10" ht="15.75">
      <c r="A4019" s="53">
        <f t="shared" si="125"/>
        <v>4015</v>
      </c>
      <c r="B4019" s="144" t="s">
        <v>202</v>
      </c>
      <c r="C4019" s="145" t="s">
        <v>7919</v>
      </c>
      <c r="D4019" s="142" t="s">
        <v>7920</v>
      </c>
      <c r="E4019" s="142" t="s">
        <v>211</v>
      </c>
      <c r="F4019" s="142"/>
      <c r="G4019" s="142">
        <v>1</v>
      </c>
      <c r="H4019" s="148">
        <v>52.5</v>
      </c>
      <c r="I4019" s="191">
        <v>0.25</v>
      </c>
      <c r="J4019" s="187">
        <f t="shared" si="124"/>
        <v>39.375</v>
      </c>
    </row>
    <row r="4020" spans="1:10" ht="15.75">
      <c r="A4020" s="53">
        <f t="shared" si="125"/>
        <v>4016</v>
      </c>
      <c r="B4020" s="144" t="s">
        <v>202</v>
      </c>
      <c r="C4020" s="145" t="s">
        <v>7921</v>
      </c>
      <c r="D4020" s="142" t="s">
        <v>7922</v>
      </c>
      <c r="E4020" s="142" t="s">
        <v>211</v>
      </c>
      <c r="F4020" s="142"/>
      <c r="G4020" s="142">
        <v>1</v>
      </c>
      <c r="H4020" s="148">
        <v>52.5</v>
      </c>
      <c r="I4020" s="191">
        <v>0.25</v>
      </c>
      <c r="J4020" s="187">
        <f t="shared" si="124"/>
        <v>39.375</v>
      </c>
    </row>
    <row r="4021" spans="1:10" ht="15.75">
      <c r="A4021" s="53">
        <f t="shared" si="125"/>
        <v>4017</v>
      </c>
      <c r="B4021" s="144" t="s">
        <v>202</v>
      </c>
      <c r="C4021" s="145" t="s">
        <v>7923</v>
      </c>
      <c r="D4021" s="142" t="s">
        <v>7924</v>
      </c>
      <c r="E4021" s="142" t="s">
        <v>211</v>
      </c>
      <c r="F4021" s="142"/>
      <c r="G4021" s="142">
        <v>1</v>
      </c>
      <c r="H4021" s="148">
        <v>52.5</v>
      </c>
      <c r="I4021" s="191">
        <v>0.25</v>
      </c>
      <c r="J4021" s="187">
        <f t="shared" si="124"/>
        <v>39.375</v>
      </c>
    </row>
    <row r="4022" spans="1:10" ht="15.75">
      <c r="A4022" s="53">
        <f t="shared" si="125"/>
        <v>4018</v>
      </c>
      <c r="B4022" s="144" t="s">
        <v>202</v>
      </c>
      <c r="C4022" s="145" t="s">
        <v>7925</v>
      </c>
      <c r="D4022" s="142" t="s">
        <v>7926</v>
      </c>
      <c r="E4022" s="142" t="s">
        <v>211</v>
      </c>
      <c r="F4022" s="142"/>
      <c r="G4022" s="142">
        <v>1</v>
      </c>
      <c r="H4022" s="148">
        <v>62.5</v>
      </c>
      <c r="I4022" s="191">
        <v>0.25</v>
      </c>
      <c r="J4022" s="187">
        <f t="shared" si="124"/>
        <v>46.875</v>
      </c>
    </row>
    <row r="4023" spans="1:10" ht="15.75">
      <c r="A4023" s="53">
        <f t="shared" si="125"/>
        <v>4019</v>
      </c>
      <c r="B4023" s="144" t="s">
        <v>202</v>
      </c>
      <c r="C4023" s="145" t="s">
        <v>7927</v>
      </c>
      <c r="D4023" s="142" t="s">
        <v>7928</v>
      </c>
      <c r="E4023" s="142" t="s">
        <v>211</v>
      </c>
      <c r="F4023" s="142"/>
      <c r="G4023" s="142">
        <v>1</v>
      </c>
      <c r="H4023" s="148">
        <v>62.5</v>
      </c>
      <c r="I4023" s="191">
        <v>0.25</v>
      </c>
      <c r="J4023" s="187">
        <f t="shared" ref="J4023:J4086" si="126">H4023*(1-I4023)</f>
        <v>46.875</v>
      </c>
    </row>
    <row r="4024" spans="1:10" ht="15.75">
      <c r="A4024" s="53">
        <f t="shared" si="125"/>
        <v>4020</v>
      </c>
      <c r="B4024" s="144" t="s">
        <v>202</v>
      </c>
      <c r="C4024" s="145" t="s">
        <v>7929</v>
      </c>
      <c r="D4024" s="142" t="s">
        <v>7930</v>
      </c>
      <c r="E4024" s="142" t="s">
        <v>211</v>
      </c>
      <c r="F4024" s="142"/>
      <c r="G4024" s="142">
        <v>1</v>
      </c>
      <c r="H4024" s="148">
        <v>188.5</v>
      </c>
      <c r="I4024" s="191">
        <v>0.25</v>
      </c>
      <c r="J4024" s="187">
        <f t="shared" si="126"/>
        <v>141.375</v>
      </c>
    </row>
    <row r="4025" spans="1:10" ht="15.75">
      <c r="A4025" s="53">
        <f t="shared" si="125"/>
        <v>4021</v>
      </c>
      <c r="B4025" s="144" t="s">
        <v>202</v>
      </c>
      <c r="C4025" s="145" t="s">
        <v>7931</v>
      </c>
      <c r="D4025" s="142" t="s">
        <v>7932</v>
      </c>
      <c r="E4025" s="142" t="s">
        <v>211</v>
      </c>
      <c r="F4025" s="142"/>
      <c r="G4025" s="142">
        <v>1</v>
      </c>
      <c r="H4025" s="148">
        <v>628</v>
      </c>
      <c r="I4025" s="191">
        <v>0.25</v>
      </c>
      <c r="J4025" s="187">
        <f t="shared" si="126"/>
        <v>471</v>
      </c>
    </row>
    <row r="4026" spans="1:10" ht="15.75">
      <c r="A4026" s="53">
        <f t="shared" si="125"/>
        <v>4022</v>
      </c>
      <c r="B4026" s="144" t="s">
        <v>202</v>
      </c>
      <c r="C4026" s="145" t="s">
        <v>7933</v>
      </c>
      <c r="D4026" s="142" t="s">
        <v>7934</v>
      </c>
      <c r="E4026" s="142" t="s">
        <v>211</v>
      </c>
      <c r="F4026" s="142"/>
      <c r="G4026" s="142">
        <v>1</v>
      </c>
      <c r="H4026" s="148">
        <v>54.5</v>
      </c>
      <c r="I4026" s="191">
        <v>0.25</v>
      </c>
      <c r="J4026" s="187">
        <f t="shared" si="126"/>
        <v>40.875</v>
      </c>
    </row>
    <row r="4027" spans="1:10" ht="15.75">
      <c r="A4027" s="53">
        <f t="shared" si="125"/>
        <v>4023</v>
      </c>
      <c r="B4027" s="144" t="s">
        <v>202</v>
      </c>
      <c r="C4027" s="145" t="s">
        <v>7935</v>
      </c>
      <c r="D4027" s="142" t="s">
        <v>7936</v>
      </c>
      <c r="E4027" s="142" t="s">
        <v>211</v>
      </c>
      <c r="F4027" s="142"/>
      <c r="G4027" s="142">
        <v>1</v>
      </c>
      <c r="H4027" s="148">
        <v>2.5</v>
      </c>
      <c r="I4027" s="191">
        <v>0.25</v>
      </c>
      <c r="J4027" s="187">
        <f t="shared" si="126"/>
        <v>1.875</v>
      </c>
    </row>
    <row r="4028" spans="1:10" ht="15.75">
      <c r="A4028" s="53">
        <f t="shared" si="125"/>
        <v>4024</v>
      </c>
      <c r="B4028" s="144" t="s">
        <v>202</v>
      </c>
      <c r="C4028" s="145" t="s">
        <v>7937</v>
      </c>
      <c r="D4028" s="142" t="s">
        <v>7938</v>
      </c>
      <c r="E4028" s="142" t="s">
        <v>211</v>
      </c>
      <c r="F4028" s="142"/>
      <c r="G4028" s="142">
        <v>1</v>
      </c>
      <c r="H4028" s="148">
        <v>62.5</v>
      </c>
      <c r="I4028" s="191">
        <v>0.25</v>
      </c>
      <c r="J4028" s="187">
        <f t="shared" si="126"/>
        <v>46.875</v>
      </c>
    </row>
    <row r="4029" spans="1:10" ht="15.75">
      <c r="A4029" s="53">
        <f t="shared" si="125"/>
        <v>4025</v>
      </c>
      <c r="B4029" s="144" t="s">
        <v>202</v>
      </c>
      <c r="C4029" s="145" t="s">
        <v>7939</v>
      </c>
      <c r="D4029" s="142" t="s">
        <v>7940</v>
      </c>
      <c r="E4029" s="142" t="s">
        <v>211</v>
      </c>
      <c r="F4029" s="142"/>
      <c r="G4029" s="142">
        <v>1</v>
      </c>
      <c r="H4029" s="148">
        <v>62.5</v>
      </c>
      <c r="I4029" s="191">
        <v>0.25</v>
      </c>
      <c r="J4029" s="187">
        <f t="shared" si="126"/>
        <v>46.875</v>
      </c>
    </row>
    <row r="4030" spans="1:10" ht="15.75">
      <c r="A4030" s="53">
        <f t="shared" si="125"/>
        <v>4026</v>
      </c>
      <c r="B4030" s="144" t="s">
        <v>202</v>
      </c>
      <c r="C4030" s="145" t="s">
        <v>7941</v>
      </c>
      <c r="D4030" s="142" t="s">
        <v>7942</v>
      </c>
      <c r="E4030" s="142" t="s">
        <v>211</v>
      </c>
      <c r="F4030" s="142"/>
      <c r="G4030" s="142">
        <v>1</v>
      </c>
      <c r="H4030" s="148">
        <v>62.5</v>
      </c>
      <c r="I4030" s="191">
        <v>0.25</v>
      </c>
      <c r="J4030" s="187">
        <f t="shared" si="126"/>
        <v>46.875</v>
      </c>
    </row>
    <row r="4031" spans="1:10" ht="15.75">
      <c r="A4031" s="53">
        <f t="shared" si="125"/>
        <v>4027</v>
      </c>
      <c r="B4031" s="144" t="s">
        <v>202</v>
      </c>
      <c r="C4031" s="122" t="s">
        <v>7943</v>
      </c>
      <c r="D4031" s="121" t="s">
        <v>7944</v>
      </c>
      <c r="E4031" s="142" t="s">
        <v>211</v>
      </c>
      <c r="F4031" s="121"/>
      <c r="G4031" s="142">
        <v>1</v>
      </c>
      <c r="H4031" s="148">
        <v>37.5</v>
      </c>
      <c r="I4031" s="191">
        <v>0.25</v>
      </c>
      <c r="J4031" s="187">
        <f t="shared" si="126"/>
        <v>28.125</v>
      </c>
    </row>
    <row r="4032" spans="1:10" ht="15.75">
      <c r="A4032" s="53">
        <f t="shared" si="125"/>
        <v>4028</v>
      </c>
      <c r="B4032" s="144" t="s">
        <v>202</v>
      </c>
      <c r="C4032" s="122" t="s">
        <v>7945</v>
      </c>
      <c r="D4032" s="121" t="s">
        <v>7946</v>
      </c>
      <c r="E4032" s="142" t="s">
        <v>211</v>
      </c>
      <c r="F4032" s="121"/>
      <c r="G4032" s="142">
        <v>1</v>
      </c>
      <c r="H4032" s="148">
        <v>52.5</v>
      </c>
      <c r="I4032" s="191">
        <v>0.25</v>
      </c>
      <c r="J4032" s="187">
        <f t="shared" si="126"/>
        <v>39.375</v>
      </c>
    </row>
    <row r="4033" spans="1:10" ht="15.75">
      <c r="A4033" s="53">
        <f t="shared" si="125"/>
        <v>4029</v>
      </c>
      <c r="B4033" s="144" t="s">
        <v>202</v>
      </c>
      <c r="C4033" s="122" t="s">
        <v>7947</v>
      </c>
      <c r="D4033" s="121" t="s">
        <v>7948</v>
      </c>
      <c r="E4033" s="142" t="s">
        <v>211</v>
      </c>
      <c r="F4033" s="121"/>
      <c r="G4033" s="142">
        <v>1</v>
      </c>
      <c r="H4033" s="148">
        <v>62.5</v>
      </c>
      <c r="I4033" s="191">
        <v>0.25</v>
      </c>
      <c r="J4033" s="187">
        <f t="shared" si="126"/>
        <v>46.875</v>
      </c>
    </row>
    <row r="4034" spans="1:10" ht="15.75">
      <c r="A4034" s="53">
        <f t="shared" si="125"/>
        <v>4030</v>
      </c>
      <c r="B4034" s="144" t="s">
        <v>202</v>
      </c>
      <c r="C4034" s="122" t="s">
        <v>7949</v>
      </c>
      <c r="D4034" s="121" t="s">
        <v>7950</v>
      </c>
      <c r="E4034" s="142" t="s">
        <v>211</v>
      </c>
      <c r="F4034" s="121"/>
      <c r="G4034" s="142">
        <v>1</v>
      </c>
      <c r="H4034" s="148">
        <v>188.5</v>
      </c>
      <c r="I4034" s="191">
        <v>0.25</v>
      </c>
      <c r="J4034" s="187">
        <f t="shared" si="126"/>
        <v>141.375</v>
      </c>
    </row>
    <row r="4035" spans="1:10" ht="15.75">
      <c r="A4035" s="53">
        <f t="shared" si="125"/>
        <v>4031</v>
      </c>
      <c r="B4035" s="144" t="s">
        <v>202</v>
      </c>
      <c r="C4035" s="145" t="s">
        <v>7951</v>
      </c>
      <c r="D4035" s="142" t="s">
        <v>7952</v>
      </c>
      <c r="E4035" s="142" t="s">
        <v>211</v>
      </c>
      <c r="F4035" s="142"/>
      <c r="G4035" s="142">
        <v>1</v>
      </c>
      <c r="H4035" s="148">
        <v>190.5</v>
      </c>
      <c r="I4035" s="191">
        <v>0.25</v>
      </c>
      <c r="J4035" s="187">
        <f t="shared" si="126"/>
        <v>142.875</v>
      </c>
    </row>
    <row r="4036" spans="1:10" ht="15.75">
      <c r="A4036" s="53">
        <f t="shared" si="125"/>
        <v>4032</v>
      </c>
      <c r="B4036" s="144" t="s">
        <v>202</v>
      </c>
      <c r="C4036" s="145" t="s">
        <v>7953</v>
      </c>
      <c r="D4036" s="142" t="s">
        <v>7954</v>
      </c>
      <c r="E4036" s="142" t="s">
        <v>211</v>
      </c>
      <c r="F4036" s="142"/>
      <c r="G4036" s="142">
        <v>1</v>
      </c>
      <c r="H4036" s="148">
        <v>11.25</v>
      </c>
      <c r="I4036" s="191">
        <v>0.25</v>
      </c>
      <c r="J4036" s="187">
        <f t="shared" si="126"/>
        <v>8.4375</v>
      </c>
    </row>
    <row r="4037" spans="1:10" ht="15.75">
      <c r="A4037" s="53">
        <f t="shared" si="125"/>
        <v>4033</v>
      </c>
      <c r="B4037" s="144" t="s">
        <v>202</v>
      </c>
      <c r="C4037" s="145" t="s">
        <v>7955</v>
      </c>
      <c r="D4037" s="142" t="s">
        <v>7956</v>
      </c>
      <c r="E4037" s="142" t="s">
        <v>211</v>
      </c>
      <c r="F4037" s="142"/>
      <c r="G4037" s="142">
        <v>1</v>
      </c>
      <c r="H4037" s="148">
        <v>14</v>
      </c>
      <c r="I4037" s="191">
        <v>0.25</v>
      </c>
      <c r="J4037" s="187">
        <f t="shared" si="126"/>
        <v>10.5</v>
      </c>
    </row>
    <row r="4038" spans="1:10" ht="15.75">
      <c r="A4038" s="53">
        <f t="shared" si="125"/>
        <v>4034</v>
      </c>
      <c r="B4038" s="144" t="s">
        <v>202</v>
      </c>
      <c r="C4038" s="145" t="s">
        <v>7957</v>
      </c>
      <c r="D4038" s="142" t="s">
        <v>7958</v>
      </c>
      <c r="E4038" s="142" t="s">
        <v>211</v>
      </c>
      <c r="F4038" s="142"/>
      <c r="G4038" s="142">
        <v>1</v>
      </c>
      <c r="H4038" s="148">
        <v>16</v>
      </c>
      <c r="I4038" s="191">
        <v>0.25</v>
      </c>
      <c r="J4038" s="187">
        <f t="shared" si="126"/>
        <v>12</v>
      </c>
    </row>
    <row r="4039" spans="1:10" ht="15.75">
      <c r="A4039" s="53">
        <f t="shared" ref="A4039:A4102" si="127">A4038+1</f>
        <v>4035</v>
      </c>
      <c r="B4039" s="144" t="s">
        <v>202</v>
      </c>
      <c r="C4039" s="145" t="s">
        <v>7959</v>
      </c>
      <c r="D4039" s="142" t="s">
        <v>7960</v>
      </c>
      <c r="E4039" s="142" t="s">
        <v>211</v>
      </c>
      <c r="F4039" s="142"/>
      <c r="G4039" s="142">
        <v>1</v>
      </c>
      <c r="H4039" s="148">
        <v>32</v>
      </c>
      <c r="I4039" s="191">
        <v>0.25</v>
      </c>
      <c r="J4039" s="187">
        <f t="shared" si="126"/>
        <v>24</v>
      </c>
    </row>
    <row r="4040" spans="1:10" ht="15.75">
      <c r="A4040" s="53">
        <f t="shared" si="127"/>
        <v>4036</v>
      </c>
      <c r="B4040" s="144" t="s">
        <v>202</v>
      </c>
      <c r="C4040" s="145" t="s">
        <v>7961</v>
      </c>
      <c r="D4040" s="142" t="s">
        <v>7962</v>
      </c>
      <c r="E4040" s="142" t="s">
        <v>211</v>
      </c>
      <c r="F4040" s="142"/>
      <c r="G4040" s="142">
        <v>1</v>
      </c>
      <c r="H4040" s="148">
        <v>7.25</v>
      </c>
      <c r="I4040" s="191">
        <v>0.25</v>
      </c>
      <c r="J4040" s="187">
        <f t="shared" si="126"/>
        <v>5.4375</v>
      </c>
    </row>
    <row r="4041" spans="1:10" ht="15.75">
      <c r="A4041" s="53">
        <f t="shared" si="127"/>
        <v>4037</v>
      </c>
      <c r="B4041" s="144" t="s">
        <v>202</v>
      </c>
      <c r="C4041" s="145" t="s">
        <v>7963</v>
      </c>
      <c r="D4041" s="142" t="s">
        <v>7964</v>
      </c>
      <c r="E4041" s="142" t="s">
        <v>211</v>
      </c>
      <c r="F4041" s="142"/>
      <c r="G4041" s="142">
        <v>1</v>
      </c>
      <c r="H4041" s="148">
        <v>5</v>
      </c>
      <c r="I4041" s="191">
        <v>0.25</v>
      </c>
      <c r="J4041" s="187">
        <f t="shared" si="126"/>
        <v>3.75</v>
      </c>
    </row>
    <row r="4042" spans="1:10" ht="15.75">
      <c r="A4042" s="53">
        <f t="shared" si="127"/>
        <v>4038</v>
      </c>
      <c r="B4042" s="144" t="s">
        <v>202</v>
      </c>
      <c r="C4042" s="145" t="s">
        <v>7965</v>
      </c>
      <c r="D4042" s="142" t="s">
        <v>7966</v>
      </c>
      <c r="E4042" s="142" t="s">
        <v>211</v>
      </c>
      <c r="F4042" s="142"/>
      <c r="G4042" s="142">
        <v>1</v>
      </c>
      <c r="H4042" s="148">
        <v>319</v>
      </c>
      <c r="I4042" s="191">
        <v>0.25</v>
      </c>
      <c r="J4042" s="187">
        <f t="shared" si="126"/>
        <v>239.25</v>
      </c>
    </row>
    <row r="4043" spans="1:10" ht="15.75">
      <c r="A4043" s="53">
        <f t="shared" si="127"/>
        <v>4039</v>
      </c>
      <c r="B4043" s="144" t="s">
        <v>202</v>
      </c>
      <c r="C4043" s="145" t="s">
        <v>7967</v>
      </c>
      <c r="D4043" s="142" t="s">
        <v>7968</v>
      </c>
      <c r="E4043" s="142" t="s">
        <v>211</v>
      </c>
      <c r="F4043" s="142"/>
      <c r="G4043" s="142">
        <v>1</v>
      </c>
      <c r="H4043" s="148">
        <v>5.5</v>
      </c>
      <c r="I4043" s="191">
        <v>0.25</v>
      </c>
      <c r="J4043" s="187">
        <f t="shared" si="126"/>
        <v>4.125</v>
      </c>
    </row>
    <row r="4044" spans="1:10" ht="15.75">
      <c r="A4044" s="53">
        <f t="shared" si="127"/>
        <v>4040</v>
      </c>
      <c r="B4044" s="144" t="s">
        <v>202</v>
      </c>
      <c r="C4044" s="145" t="s">
        <v>7969</v>
      </c>
      <c r="D4044" s="142" t="s">
        <v>7970</v>
      </c>
      <c r="E4044" s="142" t="s">
        <v>211</v>
      </c>
      <c r="F4044" s="142"/>
      <c r="G4044" s="142">
        <v>1</v>
      </c>
      <c r="H4044" s="148">
        <v>70.5</v>
      </c>
      <c r="I4044" s="191">
        <v>0.25</v>
      </c>
      <c r="J4044" s="187">
        <f t="shared" si="126"/>
        <v>52.875</v>
      </c>
    </row>
    <row r="4045" spans="1:10" ht="15.75">
      <c r="A4045" s="53">
        <f t="shared" si="127"/>
        <v>4041</v>
      </c>
      <c r="B4045" s="144" t="s">
        <v>202</v>
      </c>
      <c r="C4045" s="145" t="s">
        <v>7971</v>
      </c>
      <c r="D4045" s="142" t="s">
        <v>7972</v>
      </c>
      <c r="E4045" s="142" t="s">
        <v>211</v>
      </c>
      <c r="F4045" s="142"/>
      <c r="G4045" s="142">
        <v>1</v>
      </c>
      <c r="H4045" s="148">
        <v>91.5</v>
      </c>
      <c r="I4045" s="191">
        <v>0.25</v>
      </c>
      <c r="J4045" s="187">
        <f t="shared" si="126"/>
        <v>68.625</v>
      </c>
    </row>
    <row r="4046" spans="1:10" ht="15.75">
      <c r="A4046" s="53">
        <f t="shared" si="127"/>
        <v>4042</v>
      </c>
      <c r="B4046" s="144" t="s">
        <v>202</v>
      </c>
      <c r="C4046" s="145" t="s">
        <v>7973</v>
      </c>
      <c r="D4046" s="142" t="s">
        <v>7974</v>
      </c>
      <c r="E4046" s="142" t="s">
        <v>211</v>
      </c>
      <c r="F4046" s="142"/>
      <c r="G4046" s="142">
        <v>1</v>
      </c>
      <c r="H4046" s="148">
        <v>32</v>
      </c>
      <c r="I4046" s="191">
        <v>0.25</v>
      </c>
      <c r="J4046" s="187">
        <f t="shared" si="126"/>
        <v>24</v>
      </c>
    </row>
    <row r="4047" spans="1:10" ht="15.75">
      <c r="A4047" s="53">
        <f t="shared" si="127"/>
        <v>4043</v>
      </c>
      <c r="B4047" s="144" t="s">
        <v>202</v>
      </c>
      <c r="C4047" s="145" t="s">
        <v>7975</v>
      </c>
      <c r="D4047" s="142" t="s">
        <v>7976</v>
      </c>
      <c r="E4047" s="142" t="s">
        <v>211</v>
      </c>
      <c r="F4047" s="142"/>
      <c r="G4047" s="142">
        <v>1</v>
      </c>
      <c r="H4047" s="148">
        <v>3.5</v>
      </c>
      <c r="I4047" s="191">
        <v>0.25</v>
      </c>
      <c r="J4047" s="187">
        <f t="shared" si="126"/>
        <v>2.625</v>
      </c>
    </row>
    <row r="4048" spans="1:10" ht="15.75">
      <c r="A4048" s="53">
        <f t="shared" si="127"/>
        <v>4044</v>
      </c>
      <c r="B4048" s="144" t="s">
        <v>202</v>
      </c>
      <c r="C4048" s="145" t="s">
        <v>7977</v>
      </c>
      <c r="D4048" s="142" t="s">
        <v>7978</v>
      </c>
      <c r="E4048" s="142" t="s">
        <v>211</v>
      </c>
      <c r="F4048" s="142"/>
      <c r="G4048" s="142">
        <v>1</v>
      </c>
      <c r="H4048" s="148">
        <v>11.25</v>
      </c>
      <c r="I4048" s="191">
        <v>0.25</v>
      </c>
      <c r="J4048" s="187">
        <f t="shared" si="126"/>
        <v>8.4375</v>
      </c>
    </row>
    <row r="4049" spans="1:10" ht="15.75">
      <c r="A4049" s="53">
        <f t="shared" si="127"/>
        <v>4045</v>
      </c>
      <c r="B4049" s="144" t="s">
        <v>202</v>
      </c>
      <c r="C4049" s="122" t="s">
        <v>7979</v>
      </c>
      <c r="D4049" s="121" t="s">
        <v>7980</v>
      </c>
      <c r="E4049" s="142" t="s">
        <v>211</v>
      </c>
      <c r="F4049" s="121"/>
      <c r="G4049" s="142">
        <v>1</v>
      </c>
      <c r="H4049" s="148">
        <v>2</v>
      </c>
      <c r="I4049" s="191">
        <v>0.25</v>
      </c>
      <c r="J4049" s="187">
        <f t="shared" si="126"/>
        <v>1.5</v>
      </c>
    </row>
    <row r="4050" spans="1:10" ht="18">
      <c r="A4050" s="53">
        <f t="shared" si="127"/>
        <v>4046</v>
      </c>
      <c r="B4050" s="144" t="s">
        <v>202</v>
      </c>
      <c r="C4050" s="122" t="s">
        <v>7981</v>
      </c>
      <c r="D4050" s="121" t="s">
        <v>7982</v>
      </c>
      <c r="E4050" s="142" t="s">
        <v>211</v>
      </c>
      <c r="F4050" s="121"/>
      <c r="G4050" s="142">
        <v>1</v>
      </c>
      <c r="H4050" s="148">
        <v>425.81</v>
      </c>
      <c r="I4050" s="191">
        <v>0.25</v>
      </c>
      <c r="J4050" s="187">
        <f t="shared" si="126"/>
        <v>319.35750000000002</v>
      </c>
    </row>
    <row r="4051" spans="1:10" ht="15.75">
      <c r="A4051" s="53">
        <f t="shared" si="127"/>
        <v>4047</v>
      </c>
      <c r="B4051" s="144" t="s">
        <v>202</v>
      </c>
      <c r="C4051" s="145" t="s">
        <v>7983</v>
      </c>
      <c r="D4051" s="142" t="s">
        <v>7984</v>
      </c>
      <c r="E4051" s="142" t="s">
        <v>211</v>
      </c>
      <c r="F4051" s="142"/>
      <c r="G4051" s="142">
        <v>1</v>
      </c>
      <c r="H4051" s="148">
        <v>262.5</v>
      </c>
      <c r="I4051" s="191">
        <v>0.25</v>
      </c>
      <c r="J4051" s="187">
        <f t="shared" si="126"/>
        <v>196.875</v>
      </c>
    </row>
    <row r="4052" spans="1:10" ht="15.75">
      <c r="A4052" s="53">
        <f t="shared" si="127"/>
        <v>4048</v>
      </c>
      <c r="B4052" s="144" t="s">
        <v>202</v>
      </c>
      <c r="C4052" s="145" t="s">
        <v>7985</v>
      </c>
      <c r="D4052" s="142" t="s">
        <v>7986</v>
      </c>
      <c r="E4052" s="142" t="s">
        <v>211</v>
      </c>
      <c r="F4052" s="142"/>
      <c r="G4052" s="142">
        <v>1</v>
      </c>
      <c r="H4052" s="148">
        <v>227</v>
      </c>
      <c r="I4052" s="191">
        <v>0.25</v>
      </c>
      <c r="J4052" s="187">
        <f t="shared" si="126"/>
        <v>170.25</v>
      </c>
    </row>
    <row r="4053" spans="1:10" ht="15.75">
      <c r="A4053" s="53">
        <f t="shared" si="127"/>
        <v>4049</v>
      </c>
      <c r="B4053" s="144" t="s">
        <v>202</v>
      </c>
      <c r="C4053" s="145" t="s">
        <v>7987</v>
      </c>
      <c r="D4053" s="142" t="s">
        <v>7988</v>
      </c>
      <c r="E4053" s="142" t="s">
        <v>211</v>
      </c>
      <c r="F4053" s="142"/>
      <c r="G4053" s="142">
        <v>1</v>
      </c>
      <c r="H4053" s="148">
        <v>262.5</v>
      </c>
      <c r="I4053" s="191">
        <v>0.25</v>
      </c>
      <c r="J4053" s="187">
        <f t="shared" si="126"/>
        <v>196.875</v>
      </c>
    </row>
    <row r="4054" spans="1:10" ht="15.75">
      <c r="A4054" s="53">
        <f t="shared" si="127"/>
        <v>4050</v>
      </c>
      <c r="B4054" s="144" t="s">
        <v>202</v>
      </c>
      <c r="C4054" s="145" t="s">
        <v>7989</v>
      </c>
      <c r="D4054" s="142" t="s">
        <v>7990</v>
      </c>
      <c r="E4054" s="142" t="s">
        <v>211</v>
      </c>
      <c r="F4054" s="142"/>
      <c r="G4054" s="142">
        <v>1</v>
      </c>
      <c r="H4054" s="148">
        <v>239</v>
      </c>
      <c r="I4054" s="191">
        <v>0.25</v>
      </c>
      <c r="J4054" s="187">
        <f t="shared" si="126"/>
        <v>179.25</v>
      </c>
    </row>
    <row r="4055" spans="1:10" ht="15.75">
      <c r="A4055" s="53">
        <f t="shared" si="127"/>
        <v>4051</v>
      </c>
      <c r="B4055" s="144" t="s">
        <v>202</v>
      </c>
      <c r="C4055" s="145" t="s">
        <v>7991</v>
      </c>
      <c r="D4055" s="142" t="s">
        <v>7992</v>
      </c>
      <c r="E4055" s="142" t="s">
        <v>211</v>
      </c>
      <c r="F4055" s="142"/>
      <c r="G4055" s="142">
        <v>1</v>
      </c>
      <c r="H4055" s="148">
        <v>24.25</v>
      </c>
      <c r="I4055" s="191">
        <v>0.25</v>
      </c>
      <c r="J4055" s="187">
        <f t="shared" si="126"/>
        <v>18.1875</v>
      </c>
    </row>
    <row r="4056" spans="1:10" ht="15.75">
      <c r="A4056" s="53">
        <f t="shared" si="127"/>
        <v>4052</v>
      </c>
      <c r="B4056" s="144" t="s">
        <v>202</v>
      </c>
      <c r="C4056" s="145" t="s">
        <v>7993</v>
      </c>
      <c r="D4056" s="142" t="s">
        <v>7994</v>
      </c>
      <c r="E4056" s="142" t="s">
        <v>211</v>
      </c>
      <c r="F4056" s="142"/>
      <c r="G4056" s="142">
        <v>1</v>
      </c>
      <c r="H4056" s="148">
        <v>30.5</v>
      </c>
      <c r="I4056" s="191">
        <v>0.25</v>
      </c>
      <c r="J4056" s="187">
        <f t="shared" si="126"/>
        <v>22.875</v>
      </c>
    </row>
    <row r="4057" spans="1:10" ht="15.75">
      <c r="A4057" s="53">
        <f t="shared" si="127"/>
        <v>4053</v>
      </c>
      <c r="B4057" s="144" t="s">
        <v>202</v>
      </c>
      <c r="C4057" s="145" t="s">
        <v>7995</v>
      </c>
      <c r="D4057" s="142" t="s">
        <v>7996</v>
      </c>
      <c r="E4057" s="142" t="s">
        <v>211</v>
      </c>
      <c r="F4057" s="142"/>
      <c r="G4057" s="142">
        <v>1</v>
      </c>
      <c r="H4057" s="148">
        <v>82.5</v>
      </c>
      <c r="I4057" s="191">
        <v>0.25</v>
      </c>
      <c r="J4057" s="187">
        <f t="shared" si="126"/>
        <v>61.875</v>
      </c>
    </row>
    <row r="4058" spans="1:10" ht="15.75">
      <c r="A4058" s="53">
        <f t="shared" si="127"/>
        <v>4054</v>
      </c>
      <c r="B4058" s="144" t="s">
        <v>202</v>
      </c>
      <c r="C4058" s="145" t="s">
        <v>7997</v>
      </c>
      <c r="D4058" s="142" t="s">
        <v>7998</v>
      </c>
      <c r="E4058" s="142" t="s">
        <v>211</v>
      </c>
      <c r="F4058" s="142"/>
      <c r="G4058" s="142">
        <v>1</v>
      </c>
      <c r="H4058" s="148">
        <v>95.25</v>
      </c>
      <c r="I4058" s="191">
        <v>0.25</v>
      </c>
      <c r="J4058" s="187">
        <f t="shared" si="126"/>
        <v>71.4375</v>
      </c>
    </row>
    <row r="4059" spans="1:10" ht="15.75">
      <c r="A4059" s="53">
        <f t="shared" si="127"/>
        <v>4055</v>
      </c>
      <c r="B4059" s="144" t="s">
        <v>202</v>
      </c>
      <c r="C4059" s="145" t="s">
        <v>7999</v>
      </c>
      <c r="D4059" s="142" t="s">
        <v>8000</v>
      </c>
      <c r="E4059" s="142" t="s">
        <v>211</v>
      </c>
      <c r="F4059" s="142"/>
      <c r="G4059" s="142">
        <v>1</v>
      </c>
      <c r="H4059" s="148">
        <v>149</v>
      </c>
      <c r="I4059" s="191">
        <v>0.25</v>
      </c>
      <c r="J4059" s="187">
        <f t="shared" si="126"/>
        <v>111.75</v>
      </c>
    </row>
    <row r="4060" spans="1:10" ht="15.75">
      <c r="A4060" s="53">
        <f t="shared" si="127"/>
        <v>4056</v>
      </c>
      <c r="B4060" s="144" t="s">
        <v>202</v>
      </c>
      <c r="C4060" s="145" t="s">
        <v>8001</v>
      </c>
      <c r="D4060" s="142" t="s">
        <v>8002</v>
      </c>
      <c r="E4060" s="142" t="s">
        <v>211</v>
      </c>
      <c r="F4060" s="142"/>
      <c r="G4060" s="142">
        <v>1</v>
      </c>
      <c r="H4060" s="148">
        <v>24.25</v>
      </c>
      <c r="I4060" s="191">
        <v>0.25</v>
      </c>
      <c r="J4060" s="187">
        <f t="shared" si="126"/>
        <v>18.1875</v>
      </c>
    </row>
    <row r="4061" spans="1:10" ht="15.75">
      <c r="A4061" s="53">
        <f t="shared" si="127"/>
        <v>4057</v>
      </c>
      <c r="B4061" s="144" t="s">
        <v>202</v>
      </c>
      <c r="C4061" s="145" t="s">
        <v>8003</v>
      </c>
      <c r="D4061" s="142" t="s">
        <v>8004</v>
      </c>
      <c r="E4061" s="142" t="s">
        <v>211</v>
      </c>
      <c r="F4061" s="142"/>
      <c r="G4061" s="142">
        <v>1</v>
      </c>
      <c r="H4061" s="148">
        <v>24.25</v>
      </c>
      <c r="I4061" s="191">
        <v>0.25</v>
      </c>
      <c r="J4061" s="187">
        <f t="shared" si="126"/>
        <v>18.1875</v>
      </c>
    </row>
    <row r="4062" spans="1:10" ht="15.75">
      <c r="A4062" s="53">
        <f t="shared" si="127"/>
        <v>4058</v>
      </c>
      <c r="B4062" s="144" t="s">
        <v>202</v>
      </c>
      <c r="C4062" s="145" t="s">
        <v>8005</v>
      </c>
      <c r="D4062" s="142" t="s">
        <v>8006</v>
      </c>
      <c r="E4062" s="142" t="s">
        <v>211</v>
      </c>
      <c r="F4062" s="142"/>
      <c r="G4062" s="142">
        <v>1</v>
      </c>
      <c r="H4062" s="148">
        <v>27.5</v>
      </c>
      <c r="I4062" s="191">
        <v>0.25</v>
      </c>
      <c r="J4062" s="187">
        <f t="shared" si="126"/>
        <v>20.625</v>
      </c>
    </row>
    <row r="4063" spans="1:10" ht="15.75">
      <c r="A4063" s="53">
        <f t="shared" si="127"/>
        <v>4059</v>
      </c>
      <c r="B4063" s="144" t="s">
        <v>202</v>
      </c>
      <c r="C4063" s="122" t="s">
        <v>8007</v>
      </c>
      <c r="D4063" s="142" t="s">
        <v>8008</v>
      </c>
      <c r="E4063" s="142" t="s">
        <v>211</v>
      </c>
      <c r="F4063" s="142"/>
      <c r="G4063" s="142">
        <v>1</v>
      </c>
      <c r="H4063" s="148">
        <v>1127.5</v>
      </c>
      <c r="I4063" s="191">
        <v>0.25</v>
      </c>
      <c r="J4063" s="187">
        <f t="shared" si="126"/>
        <v>845.625</v>
      </c>
    </row>
    <row r="4064" spans="1:10" ht="15.75">
      <c r="A4064" s="53">
        <f t="shared" si="127"/>
        <v>4060</v>
      </c>
      <c r="B4064" s="144" t="s">
        <v>202</v>
      </c>
      <c r="C4064" s="122" t="s">
        <v>8009</v>
      </c>
      <c r="D4064" s="142" t="s">
        <v>8010</v>
      </c>
      <c r="E4064" s="142" t="s">
        <v>211</v>
      </c>
      <c r="F4064" s="142"/>
      <c r="G4064" s="142">
        <v>1</v>
      </c>
      <c r="H4064" s="148">
        <v>1313.25</v>
      </c>
      <c r="I4064" s="191">
        <v>0.25</v>
      </c>
      <c r="J4064" s="187">
        <f t="shared" si="126"/>
        <v>984.9375</v>
      </c>
    </row>
    <row r="4065" spans="1:10" ht="15.75">
      <c r="A4065" s="53">
        <f t="shared" si="127"/>
        <v>4061</v>
      </c>
      <c r="B4065" s="144" t="s">
        <v>202</v>
      </c>
      <c r="C4065" s="145" t="s">
        <v>8011</v>
      </c>
      <c r="D4065" s="142" t="s">
        <v>8012</v>
      </c>
      <c r="E4065" s="142" t="s">
        <v>211</v>
      </c>
      <c r="F4065" s="142"/>
      <c r="G4065" s="142">
        <v>1</v>
      </c>
      <c r="H4065" s="148">
        <v>515</v>
      </c>
      <c r="I4065" s="191">
        <v>0.25</v>
      </c>
      <c r="J4065" s="187">
        <f t="shared" si="126"/>
        <v>386.25</v>
      </c>
    </row>
    <row r="4066" spans="1:10" ht="15.75">
      <c r="A4066" s="53">
        <f t="shared" si="127"/>
        <v>4062</v>
      </c>
      <c r="B4066" s="144" t="s">
        <v>202</v>
      </c>
      <c r="C4066" s="145" t="s">
        <v>8013</v>
      </c>
      <c r="D4066" s="142" t="s">
        <v>8014</v>
      </c>
      <c r="E4066" s="142" t="s">
        <v>211</v>
      </c>
      <c r="F4066" s="142"/>
      <c r="G4066" s="142">
        <v>1</v>
      </c>
      <c r="H4066" s="148">
        <v>5453</v>
      </c>
      <c r="I4066" s="191">
        <v>0.25</v>
      </c>
      <c r="J4066" s="187">
        <f t="shared" si="126"/>
        <v>4089.75</v>
      </c>
    </row>
    <row r="4067" spans="1:10" ht="15.75">
      <c r="A4067" s="53">
        <f t="shared" si="127"/>
        <v>4063</v>
      </c>
      <c r="B4067" s="144" t="s">
        <v>202</v>
      </c>
      <c r="C4067" s="145" t="s">
        <v>8015</v>
      </c>
      <c r="D4067" s="142" t="s">
        <v>8016</v>
      </c>
      <c r="E4067" s="142" t="s">
        <v>211</v>
      </c>
      <c r="F4067" s="142"/>
      <c r="G4067" s="142">
        <v>1</v>
      </c>
      <c r="H4067" s="148">
        <v>2956</v>
      </c>
      <c r="I4067" s="191">
        <v>0.25</v>
      </c>
      <c r="J4067" s="187">
        <f t="shared" si="126"/>
        <v>2217</v>
      </c>
    </row>
    <row r="4068" spans="1:10" ht="15.75">
      <c r="A4068" s="53">
        <f t="shared" si="127"/>
        <v>4064</v>
      </c>
      <c r="B4068" s="144" t="s">
        <v>202</v>
      </c>
      <c r="C4068" s="145" t="s">
        <v>8017</v>
      </c>
      <c r="D4068" s="142" t="s">
        <v>8018</v>
      </c>
      <c r="E4068" s="142" t="s">
        <v>211</v>
      </c>
      <c r="F4068" s="142"/>
      <c r="G4068" s="142">
        <v>1</v>
      </c>
      <c r="H4068" s="148">
        <v>1364.75</v>
      </c>
      <c r="I4068" s="191">
        <v>0.25</v>
      </c>
      <c r="J4068" s="187">
        <f t="shared" si="126"/>
        <v>1023.5625</v>
      </c>
    </row>
    <row r="4069" spans="1:10" ht="15.75">
      <c r="A4069" s="53">
        <f t="shared" si="127"/>
        <v>4065</v>
      </c>
      <c r="B4069" s="144" t="s">
        <v>202</v>
      </c>
      <c r="C4069" s="145" t="s">
        <v>8019</v>
      </c>
      <c r="D4069" s="142" t="s">
        <v>8020</v>
      </c>
      <c r="E4069" s="142" t="s">
        <v>211</v>
      </c>
      <c r="F4069" s="142"/>
      <c r="G4069" s="142">
        <v>1</v>
      </c>
      <c r="H4069" s="148">
        <v>401.5</v>
      </c>
      <c r="I4069" s="191">
        <v>0.25</v>
      </c>
      <c r="J4069" s="187">
        <f t="shared" si="126"/>
        <v>301.125</v>
      </c>
    </row>
    <row r="4070" spans="1:10" ht="15.75">
      <c r="A4070" s="53">
        <f t="shared" si="127"/>
        <v>4066</v>
      </c>
      <c r="B4070" s="144" t="s">
        <v>202</v>
      </c>
      <c r="C4070" s="145" t="s">
        <v>8021</v>
      </c>
      <c r="D4070" s="142" t="s">
        <v>8022</v>
      </c>
      <c r="E4070" s="142" t="s">
        <v>211</v>
      </c>
      <c r="F4070" s="142"/>
      <c r="G4070" s="142">
        <v>1</v>
      </c>
      <c r="H4070" s="148">
        <v>170.5</v>
      </c>
      <c r="I4070" s="191">
        <v>0.25</v>
      </c>
      <c r="J4070" s="187">
        <f t="shared" si="126"/>
        <v>127.875</v>
      </c>
    </row>
    <row r="4071" spans="1:10" ht="15.75">
      <c r="A4071" s="53">
        <f t="shared" si="127"/>
        <v>4067</v>
      </c>
      <c r="B4071" s="144" t="s">
        <v>202</v>
      </c>
      <c r="C4071" s="145" t="s">
        <v>8023</v>
      </c>
      <c r="D4071" s="142" t="s">
        <v>8024</v>
      </c>
      <c r="E4071" s="142" t="s">
        <v>211</v>
      </c>
      <c r="F4071" s="142"/>
      <c r="G4071" s="142">
        <v>1</v>
      </c>
      <c r="H4071" s="148">
        <v>91.5</v>
      </c>
      <c r="I4071" s="191">
        <v>0.25</v>
      </c>
      <c r="J4071" s="187">
        <f t="shared" si="126"/>
        <v>68.625</v>
      </c>
    </row>
    <row r="4072" spans="1:10" ht="15.75">
      <c r="A4072" s="53">
        <f t="shared" si="127"/>
        <v>4068</v>
      </c>
      <c r="B4072" s="144" t="s">
        <v>202</v>
      </c>
      <c r="C4072" s="145" t="s">
        <v>8025</v>
      </c>
      <c r="D4072" s="142" t="s">
        <v>8026</v>
      </c>
      <c r="E4072" s="142" t="s">
        <v>211</v>
      </c>
      <c r="F4072" s="142"/>
      <c r="G4072" s="142">
        <v>1</v>
      </c>
      <c r="H4072" s="148">
        <v>75.5</v>
      </c>
      <c r="I4072" s="191">
        <v>0.25</v>
      </c>
      <c r="J4072" s="187">
        <f t="shared" si="126"/>
        <v>56.625</v>
      </c>
    </row>
    <row r="4073" spans="1:10" ht="15.75">
      <c r="A4073" s="53">
        <f t="shared" si="127"/>
        <v>4069</v>
      </c>
      <c r="B4073" s="144" t="s">
        <v>202</v>
      </c>
      <c r="C4073" s="145" t="s">
        <v>8027</v>
      </c>
      <c r="D4073" s="142" t="s">
        <v>8028</v>
      </c>
      <c r="E4073" s="142" t="s">
        <v>211</v>
      </c>
      <c r="F4073" s="142"/>
      <c r="G4073" s="142">
        <v>1</v>
      </c>
      <c r="H4073" s="148">
        <v>21.5</v>
      </c>
      <c r="I4073" s="191">
        <v>0.25</v>
      </c>
      <c r="J4073" s="187">
        <f t="shared" si="126"/>
        <v>16.125</v>
      </c>
    </row>
    <row r="4074" spans="1:10" ht="15.75">
      <c r="A4074" s="53">
        <f t="shared" si="127"/>
        <v>4070</v>
      </c>
      <c r="B4074" s="144" t="s">
        <v>202</v>
      </c>
      <c r="C4074" s="145" t="s">
        <v>8029</v>
      </c>
      <c r="D4074" s="142" t="s">
        <v>8030</v>
      </c>
      <c r="E4074" s="142" t="s">
        <v>211</v>
      </c>
      <c r="F4074" s="142"/>
      <c r="G4074" s="142">
        <v>1</v>
      </c>
      <c r="H4074" s="148">
        <v>38</v>
      </c>
      <c r="I4074" s="191">
        <v>0.25</v>
      </c>
      <c r="J4074" s="187">
        <f t="shared" si="126"/>
        <v>28.5</v>
      </c>
    </row>
    <row r="4075" spans="1:10" ht="15.75">
      <c r="A4075" s="53">
        <f t="shared" si="127"/>
        <v>4071</v>
      </c>
      <c r="B4075" s="144" t="s">
        <v>202</v>
      </c>
      <c r="C4075" s="145" t="s">
        <v>8031</v>
      </c>
      <c r="D4075" s="142" t="s">
        <v>8032</v>
      </c>
      <c r="E4075" s="142" t="s">
        <v>211</v>
      </c>
      <c r="F4075" s="142"/>
      <c r="G4075" s="142">
        <v>1</v>
      </c>
      <c r="H4075" s="148">
        <v>20.5</v>
      </c>
      <c r="I4075" s="191">
        <v>0.25</v>
      </c>
      <c r="J4075" s="187">
        <f t="shared" si="126"/>
        <v>15.375</v>
      </c>
    </row>
    <row r="4076" spans="1:10" ht="15.75">
      <c r="A4076" s="53">
        <f t="shared" si="127"/>
        <v>4072</v>
      </c>
      <c r="B4076" s="144" t="s">
        <v>202</v>
      </c>
      <c r="C4076" s="145" t="s">
        <v>8033</v>
      </c>
      <c r="D4076" s="142" t="s">
        <v>8034</v>
      </c>
      <c r="E4076" s="142" t="s">
        <v>211</v>
      </c>
      <c r="F4076" s="142"/>
      <c r="G4076" s="142">
        <v>1</v>
      </c>
      <c r="H4076" s="148">
        <v>34.5</v>
      </c>
      <c r="I4076" s="191">
        <v>0.25</v>
      </c>
      <c r="J4076" s="187">
        <f t="shared" si="126"/>
        <v>25.875</v>
      </c>
    </row>
    <row r="4077" spans="1:10" ht="15.75">
      <c r="A4077" s="53">
        <f t="shared" si="127"/>
        <v>4073</v>
      </c>
      <c r="B4077" s="144" t="s">
        <v>202</v>
      </c>
      <c r="C4077" s="145" t="s">
        <v>8035</v>
      </c>
      <c r="D4077" s="142" t="s">
        <v>8036</v>
      </c>
      <c r="E4077" s="142" t="s">
        <v>211</v>
      </c>
      <c r="F4077" s="142"/>
      <c r="G4077" s="142">
        <v>1</v>
      </c>
      <c r="H4077" s="148">
        <v>62.5</v>
      </c>
      <c r="I4077" s="191">
        <v>0.25</v>
      </c>
      <c r="J4077" s="187">
        <f t="shared" si="126"/>
        <v>46.875</v>
      </c>
    </row>
    <row r="4078" spans="1:10" ht="15.75">
      <c r="A4078" s="53">
        <f t="shared" si="127"/>
        <v>4074</v>
      </c>
      <c r="B4078" s="144" t="s">
        <v>202</v>
      </c>
      <c r="C4078" s="145" t="s">
        <v>8037</v>
      </c>
      <c r="D4078" s="142" t="s">
        <v>8038</v>
      </c>
      <c r="E4078" s="142" t="s">
        <v>211</v>
      </c>
      <c r="F4078" s="142"/>
      <c r="G4078" s="142">
        <v>1</v>
      </c>
      <c r="H4078" s="148">
        <v>69</v>
      </c>
      <c r="I4078" s="191">
        <v>0.25</v>
      </c>
      <c r="J4078" s="187">
        <f t="shared" si="126"/>
        <v>51.75</v>
      </c>
    </row>
    <row r="4079" spans="1:10" ht="15.75">
      <c r="A4079" s="53">
        <f t="shared" si="127"/>
        <v>4075</v>
      </c>
      <c r="B4079" s="144" t="s">
        <v>202</v>
      </c>
      <c r="C4079" s="145" t="s">
        <v>8039</v>
      </c>
      <c r="D4079" s="142" t="s">
        <v>8040</v>
      </c>
      <c r="E4079" s="142" t="s">
        <v>211</v>
      </c>
      <c r="F4079" s="142"/>
      <c r="G4079" s="142">
        <v>1</v>
      </c>
      <c r="H4079" s="148">
        <v>65.5</v>
      </c>
      <c r="I4079" s="191">
        <v>0.25</v>
      </c>
      <c r="J4079" s="187">
        <f t="shared" si="126"/>
        <v>49.125</v>
      </c>
    </row>
    <row r="4080" spans="1:10" ht="15.75">
      <c r="A4080" s="53">
        <f t="shared" si="127"/>
        <v>4076</v>
      </c>
      <c r="B4080" s="144" t="s">
        <v>202</v>
      </c>
      <c r="C4080" s="145" t="s">
        <v>8041</v>
      </c>
      <c r="D4080" s="142" t="s">
        <v>8042</v>
      </c>
      <c r="E4080" s="142" t="s">
        <v>211</v>
      </c>
      <c r="F4080" s="142"/>
      <c r="G4080" s="142">
        <v>1</v>
      </c>
      <c r="H4080" s="148">
        <v>71.5</v>
      </c>
      <c r="I4080" s="191">
        <v>0.25</v>
      </c>
      <c r="J4080" s="187">
        <f t="shared" si="126"/>
        <v>53.625</v>
      </c>
    </row>
    <row r="4081" spans="1:10" ht="15.75">
      <c r="A4081" s="53">
        <f t="shared" si="127"/>
        <v>4077</v>
      </c>
      <c r="B4081" s="144" t="s">
        <v>202</v>
      </c>
      <c r="C4081" s="145" t="s">
        <v>8043</v>
      </c>
      <c r="D4081" s="142" t="s">
        <v>8044</v>
      </c>
      <c r="E4081" s="142" t="s">
        <v>211</v>
      </c>
      <c r="F4081" s="142"/>
      <c r="G4081" s="142">
        <v>1</v>
      </c>
      <c r="H4081" s="148">
        <v>75.5</v>
      </c>
      <c r="I4081" s="191">
        <v>0.25</v>
      </c>
      <c r="J4081" s="187">
        <f t="shared" si="126"/>
        <v>56.625</v>
      </c>
    </row>
    <row r="4082" spans="1:10" ht="15.75">
      <c r="A4082" s="53">
        <f t="shared" si="127"/>
        <v>4078</v>
      </c>
      <c r="B4082" s="144" t="s">
        <v>202</v>
      </c>
      <c r="C4082" s="145" t="s">
        <v>8045</v>
      </c>
      <c r="D4082" s="142" t="s">
        <v>8046</v>
      </c>
      <c r="E4082" s="142" t="s">
        <v>211</v>
      </c>
      <c r="F4082" s="142"/>
      <c r="G4082" s="142">
        <v>1</v>
      </c>
      <c r="H4082" s="148">
        <v>75.5</v>
      </c>
      <c r="I4082" s="191">
        <v>0.25</v>
      </c>
      <c r="J4082" s="187">
        <f t="shared" si="126"/>
        <v>56.625</v>
      </c>
    </row>
    <row r="4083" spans="1:10" ht="15.75">
      <c r="A4083" s="53">
        <f t="shared" si="127"/>
        <v>4079</v>
      </c>
      <c r="B4083" s="144" t="s">
        <v>202</v>
      </c>
      <c r="C4083" s="145" t="s">
        <v>8047</v>
      </c>
      <c r="D4083" s="142" t="s">
        <v>8048</v>
      </c>
      <c r="E4083" s="142" t="s">
        <v>211</v>
      </c>
      <c r="F4083" s="142"/>
      <c r="G4083" s="142">
        <v>1</v>
      </c>
      <c r="H4083" s="148">
        <v>75.5</v>
      </c>
      <c r="I4083" s="191">
        <v>0.25</v>
      </c>
      <c r="J4083" s="187">
        <f t="shared" si="126"/>
        <v>56.625</v>
      </c>
    </row>
    <row r="4084" spans="1:10" ht="15.75">
      <c r="A4084" s="53">
        <f t="shared" si="127"/>
        <v>4080</v>
      </c>
      <c r="B4084" s="144" t="s">
        <v>202</v>
      </c>
      <c r="C4084" s="145" t="s">
        <v>8049</v>
      </c>
      <c r="D4084" s="142" t="s">
        <v>8050</v>
      </c>
      <c r="E4084" s="142" t="s">
        <v>211</v>
      </c>
      <c r="F4084" s="142"/>
      <c r="G4084" s="142">
        <v>1</v>
      </c>
      <c r="H4084" s="148">
        <v>80.5</v>
      </c>
      <c r="I4084" s="191">
        <v>0.25</v>
      </c>
      <c r="J4084" s="187">
        <f t="shared" si="126"/>
        <v>60.375</v>
      </c>
    </row>
    <row r="4085" spans="1:10" ht="15.75">
      <c r="A4085" s="53">
        <f t="shared" si="127"/>
        <v>4081</v>
      </c>
      <c r="B4085" s="144" t="s">
        <v>202</v>
      </c>
      <c r="C4085" s="145" t="s">
        <v>8051</v>
      </c>
      <c r="D4085" s="142" t="s">
        <v>8052</v>
      </c>
      <c r="E4085" s="142" t="s">
        <v>211</v>
      </c>
      <c r="F4085" s="142"/>
      <c r="G4085" s="142">
        <v>1</v>
      </c>
      <c r="H4085" s="148">
        <v>81.5</v>
      </c>
      <c r="I4085" s="191">
        <v>0.25</v>
      </c>
      <c r="J4085" s="187">
        <f t="shared" si="126"/>
        <v>61.125</v>
      </c>
    </row>
    <row r="4086" spans="1:10" ht="15.75">
      <c r="A4086" s="53">
        <f t="shared" si="127"/>
        <v>4082</v>
      </c>
      <c r="B4086" s="144" t="s">
        <v>202</v>
      </c>
      <c r="C4086" s="145" t="s">
        <v>8053</v>
      </c>
      <c r="D4086" s="142" t="s">
        <v>8054</v>
      </c>
      <c r="E4086" s="142" t="s">
        <v>211</v>
      </c>
      <c r="F4086" s="142"/>
      <c r="G4086" s="142">
        <v>1</v>
      </c>
      <c r="H4086" s="148">
        <v>81.5</v>
      </c>
      <c r="I4086" s="191">
        <v>0.25</v>
      </c>
      <c r="J4086" s="187">
        <f t="shared" si="126"/>
        <v>61.125</v>
      </c>
    </row>
    <row r="4087" spans="1:10" ht="15.75">
      <c r="A4087" s="53">
        <f t="shared" si="127"/>
        <v>4083</v>
      </c>
      <c r="B4087" s="144" t="s">
        <v>202</v>
      </c>
      <c r="C4087" s="145" t="s">
        <v>8055</v>
      </c>
      <c r="D4087" s="142" t="s">
        <v>8056</v>
      </c>
      <c r="E4087" s="142" t="s">
        <v>211</v>
      </c>
      <c r="F4087" s="142"/>
      <c r="G4087" s="142">
        <v>1</v>
      </c>
      <c r="H4087" s="148">
        <v>78.5</v>
      </c>
      <c r="I4087" s="191">
        <v>0.25</v>
      </c>
      <c r="J4087" s="187">
        <f t="shared" ref="J4087:J4150" si="128">H4087*(1-I4087)</f>
        <v>58.875</v>
      </c>
    </row>
    <row r="4088" spans="1:10" ht="15.75">
      <c r="A4088" s="53">
        <f t="shared" si="127"/>
        <v>4084</v>
      </c>
      <c r="B4088" s="144" t="s">
        <v>202</v>
      </c>
      <c r="C4088" s="145" t="s">
        <v>8057</v>
      </c>
      <c r="D4088" s="142" t="s">
        <v>8058</v>
      </c>
      <c r="E4088" s="142" t="s">
        <v>211</v>
      </c>
      <c r="F4088" s="142"/>
      <c r="G4088" s="142">
        <v>1</v>
      </c>
      <c r="H4088" s="148">
        <v>80.5</v>
      </c>
      <c r="I4088" s="191">
        <v>0.25</v>
      </c>
      <c r="J4088" s="187">
        <f t="shared" si="128"/>
        <v>60.375</v>
      </c>
    </row>
    <row r="4089" spans="1:10" ht="15.75">
      <c r="A4089" s="53">
        <f t="shared" si="127"/>
        <v>4085</v>
      </c>
      <c r="B4089" s="144" t="s">
        <v>202</v>
      </c>
      <c r="C4089" s="145" t="s">
        <v>8059</v>
      </c>
      <c r="D4089" s="142" t="s">
        <v>8060</v>
      </c>
      <c r="E4089" s="142" t="s">
        <v>211</v>
      </c>
      <c r="F4089" s="142"/>
      <c r="G4089" s="142">
        <v>1</v>
      </c>
      <c r="H4089" s="148">
        <v>75.5</v>
      </c>
      <c r="I4089" s="191">
        <v>0.25</v>
      </c>
      <c r="J4089" s="187">
        <f t="shared" si="128"/>
        <v>56.625</v>
      </c>
    </row>
    <row r="4090" spans="1:10" ht="15.75">
      <c r="A4090" s="53">
        <f t="shared" si="127"/>
        <v>4086</v>
      </c>
      <c r="B4090" s="144" t="s">
        <v>202</v>
      </c>
      <c r="C4090" s="145" t="s">
        <v>8061</v>
      </c>
      <c r="D4090" s="142" t="s">
        <v>8062</v>
      </c>
      <c r="E4090" s="142" t="s">
        <v>211</v>
      </c>
      <c r="F4090" s="142"/>
      <c r="G4090" s="142">
        <v>1</v>
      </c>
      <c r="H4090" s="148">
        <v>75.5</v>
      </c>
      <c r="I4090" s="191">
        <v>0.25</v>
      </c>
      <c r="J4090" s="187">
        <f t="shared" si="128"/>
        <v>56.625</v>
      </c>
    </row>
    <row r="4091" spans="1:10" ht="15.75">
      <c r="A4091" s="53">
        <f t="shared" si="127"/>
        <v>4087</v>
      </c>
      <c r="B4091" s="144" t="s">
        <v>202</v>
      </c>
      <c r="C4091" s="145" t="s">
        <v>8063</v>
      </c>
      <c r="D4091" s="142" t="s">
        <v>8064</v>
      </c>
      <c r="E4091" s="142" t="s">
        <v>211</v>
      </c>
      <c r="F4091" s="142"/>
      <c r="G4091" s="142">
        <v>1</v>
      </c>
      <c r="H4091" s="148">
        <v>81.5</v>
      </c>
      <c r="I4091" s="191">
        <v>0.25</v>
      </c>
      <c r="J4091" s="187">
        <f t="shared" si="128"/>
        <v>61.125</v>
      </c>
    </row>
    <row r="4092" spans="1:10" ht="15.75">
      <c r="A4092" s="53">
        <f t="shared" si="127"/>
        <v>4088</v>
      </c>
      <c r="B4092" s="144" t="s">
        <v>202</v>
      </c>
      <c r="C4092" s="145" t="s">
        <v>8065</v>
      </c>
      <c r="D4092" s="142" t="s">
        <v>8066</v>
      </c>
      <c r="E4092" s="142" t="s">
        <v>211</v>
      </c>
      <c r="F4092" s="142"/>
      <c r="G4092" s="142">
        <v>1</v>
      </c>
      <c r="H4092" s="148">
        <v>81.5</v>
      </c>
      <c r="I4092" s="191">
        <v>0.25</v>
      </c>
      <c r="J4092" s="187">
        <f t="shared" si="128"/>
        <v>61.125</v>
      </c>
    </row>
    <row r="4093" spans="1:10" ht="15.75">
      <c r="A4093" s="53">
        <f t="shared" si="127"/>
        <v>4089</v>
      </c>
      <c r="B4093" s="144" t="s">
        <v>202</v>
      </c>
      <c r="C4093" s="145" t="s">
        <v>8067</v>
      </c>
      <c r="D4093" s="142" t="s">
        <v>8068</v>
      </c>
      <c r="E4093" s="142" t="s">
        <v>211</v>
      </c>
      <c r="F4093" s="142"/>
      <c r="G4093" s="142">
        <v>1</v>
      </c>
      <c r="H4093" s="148">
        <v>56</v>
      </c>
      <c r="I4093" s="191">
        <v>0.25</v>
      </c>
      <c r="J4093" s="187">
        <f t="shared" si="128"/>
        <v>42</v>
      </c>
    </row>
    <row r="4094" spans="1:10" ht="15.75">
      <c r="A4094" s="53">
        <f t="shared" si="127"/>
        <v>4090</v>
      </c>
      <c r="B4094" s="144" t="s">
        <v>202</v>
      </c>
      <c r="C4094" s="145" t="s">
        <v>8069</v>
      </c>
      <c r="D4094" s="142" t="s">
        <v>8070</v>
      </c>
      <c r="E4094" s="142" t="s">
        <v>211</v>
      </c>
      <c r="F4094" s="142"/>
      <c r="G4094" s="142">
        <v>1</v>
      </c>
      <c r="H4094" s="148">
        <v>56</v>
      </c>
      <c r="I4094" s="191">
        <v>0.25</v>
      </c>
      <c r="J4094" s="187">
        <f t="shared" si="128"/>
        <v>42</v>
      </c>
    </row>
    <row r="4095" spans="1:10" ht="15.75">
      <c r="A4095" s="53">
        <f t="shared" si="127"/>
        <v>4091</v>
      </c>
      <c r="B4095" s="144" t="s">
        <v>202</v>
      </c>
      <c r="C4095" s="145" t="s">
        <v>8071</v>
      </c>
      <c r="D4095" s="142" t="s">
        <v>8072</v>
      </c>
      <c r="E4095" s="142" t="s">
        <v>211</v>
      </c>
      <c r="F4095" s="142"/>
      <c r="G4095" s="142">
        <v>1</v>
      </c>
      <c r="H4095" s="148">
        <v>74</v>
      </c>
      <c r="I4095" s="191">
        <v>0.25</v>
      </c>
      <c r="J4095" s="187">
        <f t="shared" si="128"/>
        <v>55.5</v>
      </c>
    </row>
    <row r="4096" spans="1:10" ht="15.75">
      <c r="A4096" s="53">
        <f t="shared" si="127"/>
        <v>4092</v>
      </c>
      <c r="B4096" s="144" t="s">
        <v>202</v>
      </c>
      <c r="C4096" s="145" t="s">
        <v>8073</v>
      </c>
      <c r="D4096" s="142" t="s">
        <v>8074</v>
      </c>
      <c r="E4096" s="142" t="s">
        <v>211</v>
      </c>
      <c r="F4096" s="142"/>
      <c r="G4096" s="142">
        <v>1</v>
      </c>
      <c r="H4096" s="148">
        <v>61.5</v>
      </c>
      <c r="I4096" s="191">
        <v>0.25</v>
      </c>
      <c r="J4096" s="187">
        <f t="shared" si="128"/>
        <v>46.125</v>
      </c>
    </row>
    <row r="4097" spans="1:10" ht="15.75">
      <c r="A4097" s="53">
        <f t="shared" si="127"/>
        <v>4093</v>
      </c>
      <c r="B4097" s="144" t="s">
        <v>202</v>
      </c>
      <c r="C4097" s="145" t="s">
        <v>8075</v>
      </c>
      <c r="D4097" s="142" t="s">
        <v>8076</v>
      </c>
      <c r="E4097" s="142" t="s">
        <v>211</v>
      </c>
      <c r="F4097" s="142"/>
      <c r="G4097" s="142">
        <v>1</v>
      </c>
      <c r="H4097" s="148">
        <v>71</v>
      </c>
      <c r="I4097" s="191">
        <v>0.25</v>
      </c>
      <c r="J4097" s="187">
        <f t="shared" si="128"/>
        <v>53.25</v>
      </c>
    </row>
    <row r="4098" spans="1:10" ht="15.75">
      <c r="A4098" s="53">
        <f t="shared" si="127"/>
        <v>4094</v>
      </c>
      <c r="B4098" s="144" t="s">
        <v>202</v>
      </c>
      <c r="C4098" s="145" t="s">
        <v>8077</v>
      </c>
      <c r="D4098" s="142" t="s">
        <v>8078</v>
      </c>
      <c r="E4098" s="142" t="s">
        <v>211</v>
      </c>
      <c r="F4098" s="142"/>
      <c r="G4098" s="142">
        <v>1</v>
      </c>
      <c r="H4098" s="148">
        <v>61.5</v>
      </c>
      <c r="I4098" s="191">
        <v>0.25</v>
      </c>
      <c r="J4098" s="187">
        <f t="shared" si="128"/>
        <v>46.125</v>
      </c>
    </row>
    <row r="4099" spans="1:10" ht="15.75">
      <c r="A4099" s="53">
        <f t="shared" si="127"/>
        <v>4095</v>
      </c>
      <c r="B4099" s="144" t="s">
        <v>202</v>
      </c>
      <c r="C4099" s="145" t="s">
        <v>8079</v>
      </c>
      <c r="D4099" s="142" t="s">
        <v>8080</v>
      </c>
      <c r="E4099" s="142" t="s">
        <v>211</v>
      </c>
      <c r="F4099" s="142"/>
      <c r="G4099" s="142">
        <v>1</v>
      </c>
      <c r="H4099" s="148">
        <v>71</v>
      </c>
      <c r="I4099" s="191">
        <v>0.25</v>
      </c>
      <c r="J4099" s="187">
        <f t="shared" si="128"/>
        <v>53.25</v>
      </c>
    </row>
    <row r="4100" spans="1:10" ht="15.75">
      <c r="A4100" s="53">
        <f t="shared" si="127"/>
        <v>4096</v>
      </c>
      <c r="B4100" s="144" t="s">
        <v>202</v>
      </c>
      <c r="C4100" s="145" t="s">
        <v>8081</v>
      </c>
      <c r="D4100" s="142" t="s">
        <v>8082</v>
      </c>
      <c r="E4100" s="142" t="s">
        <v>211</v>
      </c>
      <c r="F4100" s="142"/>
      <c r="G4100" s="142">
        <v>1</v>
      </c>
      <c r="H4100" s="148">
        <v>11.75</v>
      </c>
      <c r="I4100" s="191">
        <v>0.25</v>
      </c>
      <c r="J4100" s="187">
        <f t="shared" si="128"/>
        <v>8.8125</v>
      </c>
    </row>
    <row r="4101" spans="1:10" ht="15.75">
      <c r="A4101" s="53">
        <f t="shared" si="127"/>
        <v>4097</v>
      </c>
      <c r="B4101" s="144" t="s">
        <v>202</v>
      </c>
      <c r="C4101" s="145" t="s">
        <v>8083</v>
      </c>
      <c r="D4101" s="142" t="s">
        <v>8084</v>
      </c>
      <c r="E4101" s="142" t="s">
        <v>211</v>
      </c>
      <c r="F4101" s="142"/>
      <c r="G4101" s="142">
        <v>1</v>
      </c>
      <c r="H4101" s="148">
        <v>13.75</v>
      </c>
      <c r="I4101" s="191">
        <v>0.25</v>
      </c>
      <c r="J4101" s="187">
        <f t="shared" si="128"/>
        <v>10.3125</v>
      </c>
    </row>
    <row r="4102" spans="1:10" ht="15.75">
      <c r="A4102" s="53">
        <f t="shared" si="127"/>
        <v>4098</v>
      </c>
      <c r="B4102" s="144" t="s">
        <v>202</v>
      </c>
      <c r="C4102" s="145" t="s">
        <v>8085</v>
      </c>
      <c r="D4102" s="142" t="s">
        <v>8086</v>
      </c>
      <c r="E4102" s="142" t="s">
        <v>211</v>
      </c>
      <c r="F4102" s="142"/>
      <c r="G4102" s="142">
        <v>1</v>
      </c>
      <c r="H4102" s="148">
        <v>36.5</v>
      </c>
      <c r="I4102" s="191">
        <v>0.25</v>
      </c>
      <c r="J4102" s="187">
        <f t="shared" si="128"/>
        <v>27.375</v>
      </c>
    </row>
    <row r="4103" spans="1:10" ht="15.75">
      <c r="A4103" s="53">
        <f t="shared" ref="A4103:A4166" si="129">A4102+1</f>
        <v>4099</v>
      </c>
      <c r="B4103" s="144" t="s">
        <v>202</v>
      </c>
      <c r="C4103" s="145" t="s">
        <v>8087</v>
      </c>
      <c r="D4103" s="142" t="s">
        <v>8088</v>
      </c>
      <c r="E4103" s="142" t="s">
        <v>211</v>
      </c>
      <c r="F4103" s="142"/>
      <c r="G4103" s="142">
        <v>1</v>
      </c>
      <c r="H4103" s="148">
        <v>64.5</v>
      </c>
      <c r="I4103" s="191">
        <v>0.25</v>
      </c>
      <c r="J4103" s="187">
        <f t="shared" si="128"/>
        <v>48.375</v>
      </c>
    </row>
    <row r="4104" spans="1:10" ht="15.75">
      <c r="A4104" s="53">
        <f t="shared" si="129"/>
        <v>4100</v>
      </c>
      <c r="B4104" s="144" t="s">
        <v>202</v>
      </c>
      <c r="C4104" s="145" t="s">
        <v>8089</v>
      </c>
      <c r="D4104" s="142" t="s">
        <v>8090</v>
      </c>
      <c r="E4104" s="142" t="s">
        <v>211</v>
      </c>
      <c r="F4104" s="142"/>
      <c r="G4104" s="142">
        <v>1</v>
      </c>
      <c r="H4104" s="148">
        <v>57.5</v>
      </c>
      <c r="I4104" s="191">
        <v>0.25</v>
      </c>
      <c r="J4104" s="187">
        <f t="shared" si="128"/>
        <v>43.125</v>
      </c>
    </row>
    <row r="4105" spans="1:10" ht="15.75">
      <c r="A4105" s="53">
        <f t="shared" si="129"/>
        <v>4101</v>
      </c>
      <c r="B4105" s="144" t="s">
        <v>202</v>
      </c>
      <c r="C4105" s="145" t="s">
        <v>8091</v>
      </c>
      <c r="D4105" s="142" t="s">
        <v>8092</v>
      </c>
      <c r="E4105" s="142" t="s">
        <v>211</v>
      </c>
      <c r="F4105" s="142"/>
      <c r="G4105" s="142">
        <v>1</v>
      </c>
      <c r="H4105" s="148">
        <v>36.5</v>
      </c>
      <c r="I4105" s="191">
        <v>0.25</v>
      </c>
      <c r="J4105" s="187">
        <f t="shared" si="128"/>
        <v>27.375</v>
      </c>
    </row>
    <row r="4106" spans="1:10" ht="15.75">
      <c r="A4106" s="53">
        <f t="shared" si="129"/>
        <v>4102</v>
      </c>
      <c r="B4106" s="144" t="s">
        <v>202</v>
      </c>
      <c r="C4106" s="145" t="s">
        <v>8093</v>
      </c>
      <c r="D4106" s="142" t="s">
        <v>8094</v>
      </c>
      <c r="E4106" s="142" t="s">
        <v>211</v>
      </c>
      <c r="F4106" s="142"/>
      <c r="G4106" s="142">
        <v>1</v>
      </c>
      <c r="H4106" s="148">
        <v>38</v>
      </c>
      <c r="I4106" s="191">
        <v>0.25</v>
      </c>
      <c r="J4106" s="187">
        <f t="shared" si="128"/>
        <v>28.5</v>
      </c>
    </row>
    <row r="4107" spans="1:10" ht="15.75">
      <c r="A4107" s="53">
        <f t="shared" si="129"/>
        <v>4103</v>
      </c>
      <c r="B4107" s="144" t="s">
        <v>202</v>
      </c>
      <c r="C4107" s="145" t="s">
        <v>8095</v>
      </c>
      <c r="D4107" s="142" t="s">
        <v>8096</v>
      </c>
      <c r="E4107" s="142" t="s">
        <v>211</v>
      </c>
      <c r="F4107" s="142"/>
      <c r="G4107" s="142">
        <v>1</v>
      </c>
      <c r="H4107" s="148">
        <v>62.5</v>
      </c>
      <c r="I4107" s="191">
        <v>0.25</v>
      </c>
      <c r="J4107" s="187">
        <f t="shared" si="128"/>
        <v>46.875</v>
      </c>
    </row>
    <row r="4108" spans="1:10" ht="15.75">
      <c r="A4108" s="53">
        <f t="shared" si="129"/>
        <v>4104</v>
      </c>
      <c r="B4108" s="144" t="s">
        <v>202</v>
      </c>
      <c r="C4108" s="145" t="s">
        <v>8097</v>
      </c>
      <c r="D4108" s="142" t="s">
        <v>8098</v>
      </c>
      <c r="E4108" s="142" t="s">
        <v>211</v>
      </c>
      <c r="F4108" s="142"/>
      <c r="G4108" s="142">
        <v>1</v>
      </c>
      <c r="H4108" s="148">
        <v>35.5</v>
      </c>
      <c r="I4108" s="191">
        <v>0.25</v>
      </c>
      <c r="J4108" s="187">
        <f t="shared" si="128"/>
        <v>26.625</v>
      </c>
    </row>
    <row r="4109" spans="1:10" ht="15.75">
      <c r="A4109" s="53">
        <f t="shared" si="129"/>
        <v>4105</v>
      </c>
      <c r="B4109" s="144" t="s">
        <v>202</v>
      </c>
      <c r="C4109" s="145" t="s">
        <v>8099</v>
      </c>
      <c r="D4109" s="142" t="s">
        <v>8100</v>
      </c>
      <c r="E4109" s="142" t="s">
        <v>211</v>
      </c>
      <c r="F4109" s="142"/>
      <c r="G4109" s="142">
        <v>1</v>
      </c>
      <c r="H4109" s="148">
        <v>64.25</v>
      </c>
      <c r="I4109" s="191">
        <v>0.25</v>
      </c>
      <c r="J4109" s="187">
        <f t="shared" si="128"/>
        <v>48.1875</v>
      </c>
    </row>
    <row r="4110" spans="1:10" ht="15.75">
      <c r="A4110" s="53">
        <f t="shared" si="129"/>
        <v>4106</v>
      </c>
      <c r="B4110" s="144" t="s">
        <v>202</v>
      </c>
      <c r="C4110" s="145" t="s">
        <v>8101</v>
      </c>
      <c r="D4110" s="142" t="s">
        <v>8102</v>
      </c>
      <c r="E4110" s="142" t="s">
        <v>211</v>
      </c>
      <c r="F4110" s="142"/>
      <c r="G4110" s="142">
        <v>1</v>
      </c>
      <c r="H4110" s="148">
        <v>58</v>
      </c>
      <c r="I4110" s="191">
        <v>0.25</v>
      </c>
      <c r="J4110" s="187">
        <f t="shared" si="128"/>
        <v>43.5</v>
      </c>
    </row>
    <row r="4111" spans="1:10" ht="15.75">
      <c r="A4111" s="53">
        <f t="shared" si="129"/>
        <v>4107</v>
      </c>
      <c r="B4111" s="144" t="s">
        <v>202</v>
      </c>
      <c r="C4111" s="142" t="s">
        <v>8103</v>
      </c>
      <c r="D4111" s="142" t="s">
        <v>8104</v>
      </c>
      <c r="E4111" s="142" t="s">
        <v>211</v>
      </c>
      <c r="F4111" s="142"/>
      <c r="G4111" s="142">
        <v>1</v>
      </c>
      <c r="H4111" s="147">
        <v>1350</v>
      </c>
      <c r="I4111" s="191">
        <v>0.25</v>
      </c>
      <c r="J4111" s="187">
        <f t="shared" si="128"/>
        <v>1012.5</v>
      </c>
    </row>
    <row r="4112" spans="1:10" ht="15.75">
      <c r="A4112" s="53">
        <f t="shared" si="129"/>
        <v>4108</v>
      </c>
      <c r="B4112" s="144" t="s">
        <v>202</v>
      </c>
      <c r="C4112" s="142" t="s">
        <v>8105</v>
      </c>
      <c r="D4112" s="142" t="s">
        <v>8106</v>
      </c>
      <c r="E4112" s="142" t="s">
        <v>211</v>
      </c>
      <c r="F4112" s="142"/>
      <c r="G4112" s="142">
        <v>1</v>
      </c>
      <c r="H4112" s="147">
        <v>2700</v>
      </c>
      <c r="I4112" s="191">
        <v>0.25</v>
      </c>
      <c r="J4112" s="187">
        <f t="shared" si="128"/>
        <v>2025</v>
      </c>
    </row>
    <row r="4113" spans="1:10" ht="15.75">
      <c r="A4113" s="53">
        <f t="shared" si="129"/>
        <v>4109</v>
      </c>
      <c r="B4113" s="144" t="s">
        <v>202</v>
      </c>
      <c r="C4113" s="142" t="s">
        <v>8107</v>
      </c>
      <c r="D4113" s="142" t="s">
        <v>8108</v>
      </c>
      <c r="E4113" s="142" t="s">
        <v>211</v>
      </c>
      <c r="F4113" s="142"/>
      <c r="G4113" s="142">
        <v>1</v>
      </c>
      <c r="H4113" s="147">
        <v>8856</v>
      </c>
      <c r="I4113" s="191">
        <v>0.25</v>
      </c>
      <c r="J4113" s="187">
        <f t="shared" si="128"/>
        <v>6642</v>
      </c>
    </row>
    <row r="4114" spans="1:10" ht="15.75">
      <c r="A4114" s="53">
        <f t="shared" si="129"/>
        <v>4110</v>
      </c>
      <c r="B4114" s="144" t="s">
        <v>202</v>
      </c>
      <c r="C4114" s="142" t="s">
        <v>8109</v>
      </c>
      <c r="D4114" s="142" t="s">
        <v>8110</v>
      </c>
      <c r="E4114" s="142" t="s">
        <v>211</v>
      </c>
      <c r="F4114" s="142"/>
      <c r="G4114" s="142">
        <v>1</v>
      </c>
      <c r="H4114" s="147">
        <v>1500</v>
      </c>
      <c r="I4114" s="191">
        <v>0.25</v>
      </c>
      <c r="J4114" s="187">
        <f t="shared" si="128"/>
        <v>1125</v>
      </c>
    </row>
    <row r="4115" spans="1:10" ht="15.75">
      <c r="A4115" s="53">
        <f t="shared" si="129"/>
        <v>4111</v>
      </c>
      <c r="B4115" s="144" t="s">
        <v>202</v>
      </c>
      <c r="C4115" s="142" t="s">
        <v>8111</v>
      </c>
      <c r="D4115" s="142" t="s">
        <v>8112</v>
      </c>
      <c r="E4115" s="142" t="s">
        <v>211</v>
      </c>
      <c r="F4115" s="142"/>
      <c r="G4115" s="142">
        <v>1</v>
      </c>
      <c r="H4115" s="147">
        <v>3000</v>
      </c>
      <c r="I4115" s="191">
        <v>0.25</v>
      </c>
      <c r="J4115" s="187">
        <f t="shared" si="128"/>
        <v>2250</v>
      </c>
    </row>
    <row r="4116" spans="1:10" ht="15.75">
      <c r="A4116" s="53">
        <f t="shared" si="129"/>
        <v>4112</v>
      </c>
      <c r="B4116" s="144" t="s">
        <v>202</v>
      </c>
      <c r="C4116" s="142" t="s">
        <v>8113</v>
      </c>
      <c r="D4116" s="142" t="s">
        <v>8114</v>
      </c>
      <c r="E4116" s="142" t="s">
        <v>211</v>
      </c>
      <c r="F4116" s="142"/>
      <c r="G4116" s="142">
        <v>1</v>
      </c>
      <c r="H4116" s="147">
        <v>7500</v>
      </c>
      <c r="I4116" s="191">
        <v>0.25</v>
      </c>
      <c r="J4116" s="187">
        <f t="shared" si="128"/>
        <v>5625</v>
      </c>
    </row>
    <row r="4117" spans="1:10" ht="15.75">
      <c r="A4117" s="53">
        <f t="shared" si="129"/>
        <v>4113</v>
      </c>
      <c r="B4117" s="144" t="s">
        <v>202</v>
      </c>
      <c r="C4117" s="142" t="s">
        <v>8115</v>
      </c>
      <c r="D4117" s="142" t="s">
        <v>8116</v>
      </c>
      <c r="E4117" s="142" t="s">
        <v>211</v>
      </c>
      <c r="F4117" s="142"/>
      <c r="G4117" s="142">
        <v>1</v>
      </c>
      <c r="H4117" s="147">
        <v>1350</v>
      </c>
      <c r="I4117" s="191">
        <v>0.25</v>
      </c>
      <c r="J4117" s="187">
        <f t="shared" si="128"/>
        <v>1012.5</v>
      </c>
    </row>
    <row r="4118" spans="1:10" ht="15.75">
      <c r="A4118" s="53">
        <f t="shared" si="129"/>
        <v>4114</v>
      </c>
      <c r="B4118" s="144" t="s">
        <v>202</v>
      </c>
      <c r="C4118" s="142" t="s">
        <v>8117</v>
      </c>
      <c r="D4118" s="142" t="s">
        <v>8118</v>
      </c>
      <c r="E4118" s="142" t="s">
        <v>211</v>
      </c>
      <c r="F4118" s="142"/>
      <c r="G4118" s="142">
        <v>1</v>
      </c>
      <c r="H4118" s="147">
        <v>2700</v>
      </c>
      <c r="I4118" s="191">
        <v>0.25</v>
      </c>
      <c r="J4118" s="187">
        <f t="shared" si="128"/>
        <v>2025</v>
      </c>
    </row>
    <row r="4119" spans="1:10" ht="15.75">
      <c r="A4119" s="53">
        <f t="shared" si="129"/>
        <v>4115</v>
      </c>
      <c r="B4119" s="144" t="s">
        <v>202</v>
      </c>
      <c r="C4119" s="142" t="s">
        <v>8119</v>
      </c>
      <c r="D4119" s="142" t="s">
        <v>8120</v>
      </c>
      <c r="E4119" s="142" t="s">
        <v>211</v>
      </c>
      <c r="F4119" s="142"/>
      <c r="G4119" s="142">
        <v>1</v>
      </c>
      <c r="H4119" s="147">
        <v>8856</v>
      </c>
      <c r="I4119" s="191">
        <v>0.25</v>
      </c>
      <c r="J4119" s="187">
        <f t="shared" si="128"/>
        <v>6642</v>
      </c>
    </row>
    <row r="4120" spans="1:10" ht="15.75">
      <c r="A4120" s="53">
        <f t="shared" si="129"/>
        <v>4116</v>
      </c>
      <c r="B4120" s="144" t="s">
        <v>202</v>
      </c>
      <c r="C4120" s="142" t="s">
        <v>8121</v>
      </c>
      <c r="D4120" s="142" t="s">
        <v>8122</v>
      </c>
      <c r="E4120" s="142" t="s">
        <v>211</v>
      </c>
      <c r="F4120" s="142"/>
      <c r="G4120" s="142">
        <v>1</v>
      </c>
      <c r="H4120" s="147">
        <v>1500</v>
      </c>
      <c r="I4120" s="191">
        <v>0.25</v>
      </c>
      <c r="J4120" s="187">
        <f t="shared" si="128"/>
        <v>1125</v>
      </c>
    </row>
    <row r="4121" spans="1:10" ht="15.75">
      <c r="A4121" s="53">
        <f t="shared" si="129"/>
        <v>4117</v>
      </c>
      <c r="B4121" s="144" t="s">
        <v>202</v>
      </c>
      <c r="C4121" s="142" t="s">
        <v>8123</v>
      </c>
      <c r="D4121" s="142" t="s">
        <v>8124</v>
      </c>
      <c r="E4121" s="142" t="s">
        <v>211</v>
      </c>
      <c r="F4121" s="142"/>
      <c r="G4121" s="142">
        <v>1</v>
      </c>
      <c r="H4121" s="147">
        <v>3000</v>
      </c>
      <c r="I4121" s="191">
        <v>0.25</v>
      </c>
      <c r="J4121" s="187">
        <f t="shared" si="128"/>
        <v>2250</v>
      </c>
    </row>
    <row r="4122" spans="1:10" ht="15.75">
      <c r="A4122" s="53">
        <f t="shared" si="129"/>
        <v>4118</v>
      </c>
      <c r="B4122" s="144" t="s">
        <v>202</v>
      </c>
      <c r="C4122" s="142" t="s">
        <v>8125</v>
      </c>
      <c r="D4122" s="142" t="s">
        <v>8126</v>
      </c>
      <c r="E4122" s="142" t="s">
        <v>211</v>
      </c>
      <c r="F4122" s="142"/>
      <c r="G4122" s="142">
        <v>1</v>
      </c>
      <c r="H4122" s="147">
        <v>7500</v>
      </c>
      <c r="I4122" s="191">
        <v>0.25</v>
      </c>
      <c r="J4122" s="187">
        <f t="shared" si="128"/>
        <v>5625</v>
      </c>
    </row>
    <row r="4123" spans="1:10" ht="15.75">
      <c r="A4123" s="53">
        <f t="shared" si="129"/>
        <v>4119</v>
      </c>
      <c r="B4123" s="144" t="s">
        <v>202</v>
      </c>
      <c r="C4123" s="142" t="s">
        <v>8127</v>
      </c>
      <c r="D4123" s="142" t="s">
        <v>8128</v>
      </c>
      <c r="E4123" s="142" t="s">
        <v>211</v>
      </c>
      <c r="F4123" s="142"/>
      <c r="G4123" s="142">
        <v>1</v>
      </c>
      <c r="H4123" s="147">
        <v>1350</v>
      </c>
      <c r="I4123" s="191">
        <v>0.25</v>
      </c>
      <c r="J4123" s="187">
        <f t="shared" si="128"/>
        <v>1012.5</v>
      </c>
    </row>
    <row r="4124" spans="1:10" ht="15.75">
      <c r="A4124" s="53">
        <f t="shared" si="129"/>
        <v>4120</v>
      </c>
      <c r="B4124" s="144" t="s">
        <v>202</v>
      </c>
      <c r="C4124" s="142" t="s">
        <v>8129</v>
      </c>
      <c r="D4124" s="142" t="s">
        <v>8130</v>
      </c>
      <c r="E4124" s="142" t="s">
        <v>211</v>
      </c>
      <c r="F4124" s="142"/>
      <c r="G4124" s="142">
        <v>1</v>
      </c>
      <c r="H4124" s="147">
        <v>2700</v>
      </c>
      <c r="I4124" s="191">
        <v>0.25</v>
      </c>
      <c r="J4124" s="187">
        <f t="shared" si="128"/>
        <v>2025</v>
      </c>
    </row>
    <row r="4125" spans="1:10" ht="15.75">
      <c r="A4125" s="53">
        <f t="shared" si="129"/>
        <v>4121</v>
      </c>
      <c r="B4125" s="144" t="s">
        <v>202</v>
      </c>
      <c r="C4125" s="142" t="s">
        <v>8131</v>
      </c>
      <c r="D4125" s="142" t="s">
        <v>8132</v>
      </c>
      <c r="E4125" s="142" t="s">
        <v>211</v>
      </c>
      <c r="F4125" s="142"/>
      <c r="G4125" s="142">
        <v>1</v>
      </c>
      <c r="H4125" s="147">
        <v>8856</v>
      </c>
      <c r="I4125" s="191">
        <v>0.25</v>
      </c>
      <c r="J4125" s="187">
        <f t="shared" si="128"/>
        <v>6642</v>
      </c>
    </row>
    <row r="4126" spans="1:10" ht="15.75">
      <c r="A4126" s="53">
        <f t="shared" si="129"/>
        <v>4122</v>
      </c>
      <c r="B4126" s="144" t="s">
        <v>202</v>
      </c>
      <c r="C4126" s="142" t="s">
        <v>8133</v>
      </c>
      <c r="D4126" s="142" t="s">
        <v>8134</v>
      </c>
      <c r="E4126" s="142" t="s">
        <v>211</v>
      </c>
      <c r="F4126" s="142"/>
      <c r="G4126" s="142">
        <v>1</v>
      </c>
      <c r="H4126" s="147">
        <v>1500</v>
      </c>
      <c r="I4126" s="191">
        <v>0.25</v>
      </c>
      <c r="J4126" s="187">
        <f t="shared" si="128"/>
        <v>1125</v>
      </c>
    </row>
    <row r="4127" spans="1:10" ht="15.75">
      <c r="A4127" s="53">
        <f t="shared" si="129"/>
        <v>4123</v>
      </c>
      <c r="B4127" s="144" t="s">
        <v>202</v>
      </c>
      <c r="C4127" s="142" t="s">
        <v>8135</v>
      </c>
      <c r="D4127" s="142" t="s">
        <v>8136</v>
      </c>
      <c r="E4127" s="142" t="s">
        <v>211</v>
      </c>
      <c r="F4127" s="142"/>
      <c r="G4127" s="142">
        <v>1</v>
      </c>
      <c r="H4127" s="147">
        <v>3000</v>
      </c>
      <c r="I4127" s="191">
        <v>0.25</v>
      </c>
      <c r="J4127" s="187">
        <f t="shared" si="128"/>
        <v>2250</v>
      </c>
    </row>
    <row r="4128" spans="1:10" ht="15.75">
      <c r="A4128" s="53">
        <f t="shared" si="129"/>
        <v>4124</v>
      </c>
      <c r="B4128" s="144" t="s">
        <v>202</v>
      </c>
      <c r="C4128" s="142" t="s">
        <v>8137</v>
      </c>
      <c r="D4128" s="142" t="s">
        <v>8138</v>
      </c>
      <c r="E4128" s="142" t="s">
        <v>211</v>
      </c>
      <c r="F4128" s="142"/>
      <c r="G4128" s="142">
        <v>1</v>
      </c>
      <c r="H4128" s="147">
        <v>7500</v>
      </c>
      <c r="I4128" s="191">
        <v>0.25</v>
      </c>
      <c r="J4128" s="187">
        <f t="shared" si="128"/>
        <v>5625</v>
      </c>
    </row>
    <row r="4129" spans="1:10" ht="15.75">
      <c r="A4129" s="53">
        <f t="shared" si="129"/>
        <v>4125</v>
      </c>
      <c r="B4129" s="144" t="s">
        <v>202</v>
      </c>
      <c r="C4129" s="142" t="s">
        <v>8139</v>
      </c>
      <c r="D4129" s="142" t="s">
        <v>8140</v>
      </c>
      <c r="E4129" s="142" t="s">
        <v>211</v>
      </c>
      <c r="F4129" s="142"/>
      <c r="G4129" s="142">
        <v>1</v>
      </c>
      <c r="H4129" s="147">
        <v>1350</v>
      </c>
      <c r="I4129" s="191">
        <v>0.25</v>
      </c>
      <c r="J4129" s="187">
        <f t="shared" si="128"/>
        <v>1012.5</v>
      </c>
    </row>
    <row r="4130" spans="1:10" ht="15.75">
      <c r="A4130" s="53">
        <f t="shared" si="129"/>
        <v>4126</v>
      </c>
      <c r="B4130" s="144" t="s">
        <v>202</v>
      </c>
      <c r="C4130" s="142" t="s">
        <v>8141</v>
      </c>
      <c r="D4130" s="142" t="s">
        <v>8142</v>
      </c>
      <c r="E4130" s="142" t="s">
        <v>211</v>
      </c>
      <c r="F4130" s="142"/>
      <c r="G4130" s="142">
        <v>1</v>
      </c>
      <c r="H4130" s="147">
        <v>2700</v>
      </c>
      <c r="I4130" s="191">
        <v>0.25</v>
      </c>
      <c r="J4130" s="187">
        <f t="shared" si="128"/>
        <v>2025</v>
      </c>
    </row>
    <row r="4131" spans="1:10" ht="15.75">
      <c r="A4131" s="53">
        <f t="shared" si="129"/>
        <v>4127</v>
      </c>
      <c r="B4131" s="144" t="s">
        <v>202</v>
      </c>
      <c r="C4131" s="142" t="s">
        <v>8143</v>
      </c>
      <c r="D4131" s="142" t="s">
        <v>8144</v>
      </c>
      <c r="E4131" s="142" t="s">
        <v>211</v>
      </c>
      <c r="F4131" s="142"/>
      <c r="G4131" s="142">
        <v>1</v>
      </c>
      <c r="H4131" s="147">
        <v>8856</v>
      </c>
      <c r="I4131" s="191">
        <v>0.25</v>
      </c>
      <c r="J4131" s="187">
        <f t="shared" si="128"/>
        <v>6642</v>
      </c>
    </row>
    <row r="4132" spans="1:10" ht="15.75">
      <c r="A4132" s="53">
        <f t="shared" si="129"/>
        <v>4128</v>
      </c>
      <c r="B4132" s="144" t="s">
        <v>202</v>
      </c>
      <c r="C4132" s="142" t="s">
        <v>8145</v>
      </c>
      <c r="D4132" s="142" t="s">
        <v>8146</v>
      </c>
      <c r="E4132" s="142" t="s">
        <v>211</v>
      </c>
      <c r="F4132" s="142"/>
      <c r="G4132" s="142">
        <v>1</v>
      </c>
      <c r="H4132" s="147">
        <v>1500</v>
      </c>
      <c r="I4132" s="191">
        <v>0.25</v>
      </c>
      <c r="J4132" s="187">
        <f t="shared" si="128"/>
        <v>1125</v>
      </c>
    </row>
    <row r="4133" spans="1:10" ht="15.75">
      <c r="A4133" s="53">
        <f t="shared" si="129"/>
        <v>4129</v>
      </c>
      <c r="B4133" s="144" t="s">
        <v>202</v>
      </c>
      <c r="C4133" s="142" t="s">
        <v>8147</v>
      </c>
      <c r="D4133" s="142" t="s">
        <v>8148</v>
      </c>
      <c r="E4133" s="142" t="s">
        <v>211</v>
      </c>
      <c r="F4133" s="142"/>
      <c r="G4133" s="142">
        <v>1</v>
      </c>
      <c r="H4133" s="147">
        <v>3000</v>
      </c>
      <c r="I4133" s="191">
        <v>0.25</v>
      </c>
      <c r="J4133" s="187">
        <f t="shared" si="128"/>
        <v>2250</v>
      </c>
    </row>
    <row r="4134" spans="1:10" ht="15.75">
      <c r="A4134" s="53">
        <f t="shared" si="129"/>
        <v>4130</v>
      </c>
      <c r="B4134" s="144" t="s">
        <v>202</v>
      </c>
      <c r="C4134" s="142" t="s">
        <v>8149</v>
      </c>
      <c r="D4134" s="142" t="s">
        <v>8150</v>
      </c>
      <c r="E4134" s="142" t="s">
        <v>211</v>
      </c>
      <c r="F4134" s="142"/>
      <c r="G4134" s="142">
        <v>1</v>
      </c>
      <c r="H4134" s="147">
        <v>7500</v>
      </c>
      <c r="I4134" s="191">
        <v>0.25</v>
      </c>
      <c r="J4134" s="187">
        <f t="shared" si="128"/>
        <v>5625</v>
      </c>
    </row>
    <row r="4135" spans="1:10" ht="15.75">
      <c r="A4135" s="53">
        <f t="shared" si="129"/>
        <v>4131</v>
      </c>
      <c r="B4135" s="144" t="s">
        <v>202</v>
      </c>
      <c r="C4135" s="142" t="s">
        <v>8151</v>
      </c>
      <c r="D4135" s="142" t="s">
        <v>8152</v>
      </c>
      <c r="E4135" s="142" t="s">
        <v>211</v>
      </c>
      <c r="F4135" s="142"/>
      <c r="G4135" s="142">
        <v>1</v>
      </c>
      <c r="H4135" s="147">
        <v>1350</v>
      </c>
      <c r="I4135" s="191">
        <v>0.25</v>
      </c>
      <c r="J4135" s="187">
        <f t="shared" si="128"/>
        <v>1012.5</v>
      </c>
    </row>
    <row r="4136" spans="1:10" ht="15.75">
      <c r="A4136" s="53">
        <f t="shared" si="129"/>
        <v>4132</v>
      </c>
      <c r="B4136" s="144" t="s">
        <v>202</v>
      </c>
      <c r="C4136" s="142" t="s">
        <v>8153</v>
      </c>
      <c r="D4136" s="142" t="s">
        <v>8154</v>
      </c>
      <c r="E4136" s="142" t="s">
        <v>211</v>
      </c>
      <c r="F4136" s="142"/>
      <c r="G4136" s="142">
        <v>1</v>
      </c>
      <c r="H4136" s="147">
        <v>2700</v>
      </c>
      <c r="I4136" s="191">
        <v>0.25</v>
      </c>
      <c r="J4136" s="187">
        <f t="shared" si="128"/>
        <v>2025</v>
      </c>
    </row>
    <row r="4137" spans="1:10" ht="15.75">
      <c r="A4137" s="53">
        <f t="shared" si="129"/>
        <v>4133</v>
      </c>
      <c r="B4137" s="144" t="s">
        <v>202</v>
      </c>
      <c r="C4137" s="142" t="s">
        <v>8155</v>
      </c>
      <c r="D4137" s="142" t="s">
        <v>8156</v>
      </c>
      <c r="E4137" s="142" t="s">
        <v>211</v>
      </c>
      <c r="F4137" s="142"/>
      <c r="G4137" s="142">
        <v>1</v>
      </c>
      <c r="H4137" s="147">
        <v>8856</v>
      </c>
      <c r="I4137" s="191">
        <v>0.25</v>
      </c>
      <c r="J4137" s="187">
        <f t="shared" si="128"/>
        <v>6642</v>
      </c>
    </row>
    <row r="4138" spans="1:10" ht="15.75">
      <c r="A4138" s="53">
        <f t="shared" si="129"/>
        <v>4134</v>
      </c>
      <c r="B4138" s="144" t="s">
        <v>202</v>
      </c>
      <c r="C4138" s="142" t="s">
        <v>8157</v>
      </c>
      <c r="D4138" s="142" t="s">
        <v>8158</v>
      </c>
      <c r="E4138" s="142" t="s">
        <v>211</v>
      </c>
      <c r="F4138" s="142"/>
      <c r="G4138" s="142">
        <v>1</v>
      </c>
      <c r="H4138" s="147">
        <v>1500</v>
      </c>
      <c r="I4138" s="191">
        <v>0.25</v>
      </c>
      <c r="J4138" s="187">
        <f t="shared" si="128"/>
        <v>1125</v>
      </c>
    </row>
    <row r="4139" spans="1:10" ht="15.75">
      <c r="A4139" s="53">
        <f t="shared" si="129"/>
        <v>4135</v>
      </c>
      <c r="B4139" s="144" t="s">
        <v>202</v>
      </c>
      <c r="C4139" s="142" t="s">
        <v>8159</v>
      </c>
      <c r="D4139" s="142" t="s">
        <v>8160</v>
      </c>
      <c r="E4139" s="142" t="s">
        <v>211</v>
      </c>
      <c r="F4139" s="142"/>
      <c r="G4139" s="142">
        <v>1</v>
      </c>
      <c r="H4139" s="147">
        <v>3000</v>
      </c>
      <c r="I4139" s="191">
        <v>0.25</v>
      </c>
      <c r="J4139" s="187">
        <f t="shared" si="128"/>
        <v>2250</v>
      </c>
    </row>
    <row r="4140" spans="1:10" ht="15.75">
      <c r="A4140" s="53">
        <f t="shared" si="129"/>
        <v>4136</v>
      </c>
      <c r="B4140" s="144" t="s">
        <v>202</v>
      </c>
      <c r="C4140" s="142" t="s">
        <v>8161</v>
      </c>
      <c r="D4140" s="142" t="s">
        <v>8162</v>
      </c>
      <c r="E4140" s="142" t="s">
        <v>211</v>
      </c>
      <c r="F4140" s="142"/>
      <c r="G4140" s="142">
        <v>1</v>
      </c>
      <c r="H4140" s="147">
        <v>7500</v>
      </c>
      <c r="I4140" s="191">
        <v>0.25</v>
      </c>
      <c r="J4140" s="187">
        <f t="shared" si="128"/>
        <v>5625</v>
      </c>
    </row>
    <row r="4141" spans="1:10" ht="15.75">
      <c r="A4141" s="53">
        <f t="shared" si="129"/>
        <v>4137</v>
      </c>
      <c r="B4141" s="144" t="s">
        <v>202</v>
      </c>
      <c r="C4141" s="142" t="s">
        <v>8163</v>
      </c>
      <c r="D4141" s="142" t="s">
        <v>8164</v>
      </c>
      <c r="E4141" s="142" t="s">
        <v>211</v>
      </c>
      <c r="F4141" s="142"/>
      <c r="G4141" s="142">
        <v>1</v>
      </c>
      <c r="H4141" s="147">
        <v>1500</v>
      </c>
      <c r="I4141" s="191">
        <v>0.25</v>
      </c>
      <c r="J4141" s="187">
        <f t="shared" si="128"/>
        <v>1125</v>
      </c>
    </row>
    <row r="4142" spans="1:10" ht="15.75">
      <c r="A4142" s="53">
        <f t="shared" si="129"/>
        <v>4138</v>
      </c>
      <c r="B4142" s="144" t="s">
        <v>202</v>
      </c>
      <c r="C4142" s="142" t="s">
        <v>8165</v>
      </c>
      <c r="D4142" s="142" t="s">
        <v>8166</v>
      </c>
      <c r="E4142" s="142" t="s">
        <v>211</v>
      </c>
      <c r="F4142" s="142"/>
      <c r="G4142" s="142">
        <v>1</v>
      </c>
      <c r="H4142" s="147">
        <v>3000</v>
      </c>
      <c r="I4142" s="191">
        <v>0.25</v>
      </c>
      <c r="J4142" s="187">
        <f t="shared" si="128"/>
        <v>2250</v>
      </c>
    </row>
    <row r="4143" spans="1:10" ht="15.75">
      <c r="A4143" s="53">
        <f t="shared" si="129"/>
        <v>4139</v>
      </c>
      <c r="B4143" s="144" t="s">
        <v>202</v>
      </c>
      <c r="C4143" s="142" t="s">
        <v>8167</v>
      </c>
      <c r="D4143" s="142" t="s">
        <v>8168</v>
      </c>
      <c r="E4143" s="142" t="s">
        <v>211</v>
      </c>
      <c r="F4143" s="142"/>
      <c r="G4143" s="142">
        <v>1</v>
      </c>
      <c r="H4143" s="147">
        <v>9840</v>
      </c>
      <c r="I4143" s="191">
        <v>0.25</v>
      </c>
      <c r="J4143" s="187">
        <f t="shared" si="128"/>
        <v>7380</v>
      </c>
    </row>
    <row r="4144" spans="1:10" ht="15.75">
      <c r="A4144" s="53">
        <f t="shared" si="129"/>
        <v>4140</v>
      </c>
      <c r="B4144" s="144" t="s">
        <v>202</v>
      </c>
      <c r="C4144" s="142" t="s">
        <v>8169</v>
      </c>
      <c r="D4144" s="142" t="s">
        <v>8170</v>
      </c>
      <c r="E4144" s="142" t="s">
        <v>211</v>
      </c>
      <c r="F4144" s="142"/>
      <c r="G4144" s="142">
        <v>1</v>
      </c>
      <c r="H4144" s="147">
        <v>1650</v>
      </c>
      <c r="I4144" s="191">
        <v>0.25</v>
      </c>
      <c r="J4144" s="187">
        <f t="shared" si="128"/>
        <v>1237.5</v>
      </c>
    </row>
    <row r="4145" spans="1:10" ht="15.75">
      <c r="A4145" s="53">
        <f t="shared" si="129"/>
        <v>4141</v>
      </c>
      <c r="B4145" s="144" t="s">
        <v>202</v>
      </c>
      <c r="C4145" s="142" t="s">
        <v>8171</v>
      </c>
      <c r="D4145" s="142" t="s">
        <v>8172</v>
      </c>
      <c r="E4145" s="142" t="s">
        <v>211</v>
      </c>
      <c r="F4145" s="142"/>
      <c r="G4145" s="142">
        <v>1</v>
      </c>
      <c r="H4145" s="147">
        <v>3300</v>
      </c>
      <c r="I4145" s="191">
        <v>0.25</v>
      </c>
      <c r="J4145" s="187">
        <f t="shared" si="128"/>
        <v>2475</v>
      </c>
    </row>
    <row r="4146" spans="1:10" ht="15.75">
      <c r="A4146" s="53">
        <f t="shared" si="129"/>
        <v>4142</v>
      </c>
      <c r="B4146" s="144" t="s">
        <v>202</v>
      </c>
      <c r="C4146" s="142" t="s">
        <v>8173</v>
      </c>
      <c r="D4146" s="142" t="s">
        <v>8174</v>
      </c>
      <c r="E4146" s="142" t="s">
        <v>211</v>
      </c>
      <c r="F4146" s="142"/>
      <c r="G4146" s="142">
        <v>1</v>
      </c>
      <c r="H4146" s="147">
        <v>8250</v>
      </c>
      <c r="I4146" s="191">
        <v>0.25</v>
      </c>
      <c r="J4146" s="187">
        <f t="shared" si="128"/>
        <v>6187.5</v>
      </c>
    </row>
    <row r="4147" spans="1:10" ht="15.75">
      <c r="A4147" s="53">
        <f t="shared" si="129"/>
        <v>4143</v>
      </c>
      <c r="B4147" s="144" t="s">
        <v>202</v>
      </c>
      <c r="C4147" s="142" t="s">
        <v>8175</v>
      </c>
      <c r="D4147" s="142" t="s">
        <v>8176</v>
      </c>
      <c r="E4147" s="142" t="s">
        <v>211</v>
      </c>
      <c r="F4147" s="142"/>
      <c r="G4147" s="142">
        <v>1</v>
      </c>
      <c r="H4147" s="147">
        <v>1500</v>
      </c>
      <c r="I4147" s="191">
        <v>0.25</v>
      </c>
      <c r="J4147" s="187">
        <f t="shared" si="128"/>
        <v>1125</v>
      </c>
    </row>
    <row r="4148" spans="1:10" ht="15.75">
      <c r="A4148" s="53">
        <f t="shared" si="129"/>
        <v>4144</v>
      </c>
      <c r="B4148" s="144" t="s">
        <v>202</v>
      </c>
      <c r="C4148" s="142" t="s">
        <v>8177</v>
      </c>
      <c r="D4148" s="142" t="s">
        <v>8178</v>
      </c>
      <c r="E4148" s="142" t="s">
        <v>211</v>
      </c>
      <c r="F4148" s="142"/>
      <c r="G4148" s="142">
        <v>1</v>
      </c>
      <c r="H4148" s="147">
        <v>3000</v>
      </c>
      <c r="I4148" s="191">
        <v>0.25</v>
      </c>
      <c r="J4148" s="187">
        <f t="shared" si="128"/>
        <v>2250</v>
      </c>
    </row>
    <row r="4149" spans="1:10" ht="15.75">
      <c r="A4149" s="53">
        <f t="shared" si="129"/>
        <v>4145</v>
      </c>
      <c r="B4149" s="144" t="s">
        <v>202</v>
      </c>
      <c r="C4149" s="142" t="s">
        <v>8179</v>
      </c>
      <c r="D4149" s="142" t="s">
        <v>8180</v>
      </c>
      <c r="E4149" s="142" t="s">
        <v>211</v>
      </c>
      <c r="F4149" s="142"/>
      <c r="G4149" s="142">
        <v>1</v>
      </c>
      <c r="H4149" s="147">
        <v>9840</v>
      </c>
      <c r="I4149" s="191">
        <v>0.25</v>
      </c>
      <c r="J4149" s="187">
        <f t="shared" si="128"/>
        <v>7380</v>
      </c>
    </row>
    <row r="4150" spans="1:10" ht="15.75">
      <c r="A4150" s="53">
        <f t="shared" si="129"/>
        <v>4146</v>
      </c>
      <c r="B4150" s="144" t="s">
        <v>202</v>
      </c>
      <c r="C4150" s="142" t="s">
        <v>8181</v>
      </c>
      <c r="D4150" s="142" t="s">
        <v>8182</v>
      </c>
      <c r="E4150" s="142" t="s">
        <v>211</v>
      </c>
      <c r="F4150" s="142"/>
      <c r="G4150" s="142">
        <v>1</v>
      </c>
      <c r="H4150" s="147">
        <v>1650</v>
      </c>
      <c r="I4150" s="191">
        <v>0.25</v>
      </c>
      <c r="J4150" s="187">
        <f t="shared" si="128"/>
        <v>1237.5</v>
      </c>
    </row>
    <row r="4151" spans="1:10" ht="15.75">
      <c r="A4151" s="53">
        <f t="shared" si="129"/>
        <v>4147</v>
      </c>
      <c r="B4151" s="144" t="s">
        <v>202</v>
      </c>
      <c r="C4151" s="142" t="s">
        <v>8183</v>
      </c>
      <c r="D4151" s="142" t="s">
        <v>8184</v>
      </c>
      <c r="E4151" s="142" t="s">
        <v>211</v>
      </c>
      <c r="F4151" s="142"/>
      <c r="G4151" s="142">
        <v>1</v>
      </c>
      <c r="H4151" s="147">
        <v>3300</v>
      </c>
      <c r="I4151" s="191">
        <v>0.25</v>
      </c>
      <c r="J4151" s="187">
        <f t="shared" ref="J4151:J4214" si="130">H4151*(1-I4151)</f>
        <v>2475</v>
      </c>
    </row>
    <row r="4152" spans="1:10" ht="15.75">
      <c r="A4152" s="53">
        <f t="shared" si="129"/>
        <v>4148</v>
      </c>
      <c r="B4152" s="144" t="s">
        <v>202</v>
      </c>
      <c r="C4152" s="142" t="s">
        <v>8185</v>
      </c>
      <c r="D4152" s="142" t="s">
        <v>8186</v>
      </c>
      <c r="E4152" s="142" t="s">
        <v>211</v>
      </c>
      <c r="F4152" s="142"/>
      <c r="G4152" s="142">
        <v>1</v>
      </c>
      <c r="H4152" s="147">
        <v>8250</v>
      </c>
      <c r="I4152" s="191">
        <v>0.25</v>
      </c>
      <c r="J4152" s="187">
        <f t="shared" si="130"/>
        <v>6187.5</v>
      </c>
    </row>
    <row r="4153" spans="1:10" ht="15.75">
      <c r="A4153" s="53">
        <f t="shared" si="129"/>
        <v>4149</v>
      </c>
      <c r="B4153" s="144" t="s">
        <v>202</v>
      </c>
      <c r="C4153" s="142" t="s">
        <v>8187</v>
      </c>
      <c r="D4153" s="142" t="s">
        <v>8188</v>
      </c>
      <c r="E4153" s="142" t="s">
        <v>211</v>
      </c>
      <c r="F4153" s="142"/>
      <c r="G4153" s="142">
        <v>1</v>
      </c>
      <c r="H4153" s="147">
        <v>1500</v>
      </c>
      <c r="I4153" s="191">
        <v>0.25</v>
      </c>
      <c r="J4153" s="187">
        <f t="shared" si="130"/>
        <v>1125</v>
      </c>
    </row>
    <row r="4154" spans="1:10" ht="15.75">
      <c r="A4154" s="53">
        <f t="shared" si="129"/>
        <v>4150</v>
      </c>
      <c r="B4154" s="144" t="s">
        <v>202</v>
      </c>
      <c r="C4154" s="142" t="s">
        <v>8189</v>
      </c>
      <c r="D4154" s="142" t="s">
        <v>8190</v>
      </c>
      <c r="E4154" s="142" t="s">
        <v>211</v>
      </c>
      <c r="F4154" s="142"/>
      <c r="G4154" s="142">
        <v>1</v>
      </c>
      <c r="H4154" s="147">
        <v>3000</v>
      </c>
      <c r="I4154" s="191">
        <v>0.25</v>
      </c>
      <c r="J4154" s="187">
        <f t="shared" si="130"/>
        <v>2250</v>
      </c>
    </row>
    <row r="4155" spans="1:10" ht="15.75">
      <c r="A4155" s="53">
        <f t="shared" si="129"/>
        <v>4151</v>
      </c>
      <c r="B4155" s="144" t="s">
        <v>202</v>
      </c>
      <c r="C4155" s="142" t="s">
        <v>8191</v>
      </c>
      <c r="D4155" s="142" t="s">
        <v>8192</v>
      </c>
      <c r="E4155" s="142" t="s">
        <v>211</v>
      </c>
      <c r="F4155" s="142"/>
      <c r="G4155" s="142">
        <v>1</v>
      </c>
      <c r="H4155" s="147">
        <v>9840</v>
      </c>
      <c r="I4155" s="191">
        <v>0.25</v>
      </c>
      <c r="J4155" s="187">
        <f t="shared" si="130"/>
        <v>7380</v>
      </c>
    </row>
    <row r="4156" spans="1:10" ht="15.75">
      <c r="A4156" s="53">
        <f t="shared" si="129"/>
        <v>4152</v>
      </c>
      <c r="B4156" s="144" t="s">
        <v>202</v>
      </c>
      <c r="C4156" s="142" t="s">
        <v>8193</v>
      </c>
      <c r="D4156" s="142" t="s">
        <v>8194</v>
      </c>
      <c r="E4156" s="142" t="s">
        <v>211</v>
      </c>
      <c r="F4156" s="142"/>
      <c r="G4156" s="142">
        <v>1</v>
      </c>
      <c r="H4156" s="147">
        <v>1650</v>
      </c>
      <c r="I4156" s="191">
        <v>0.25</v>
      </c>
      <c r="J4156" s="187">
        <f t="shared" si="130"/>
        <v>1237.5</v>
      </c>
    </row>
    <row r="4157" spans="1:10" ht="15.75">
      <c r="A4157" s="53">
        <f t="shared" si="129"/>
        <v>4153</v>
      </c>
      <c r="B4157" s="144" t="s">
        <v>202</v>
      </c>
      <c r="C4157" s="142" t="s">
        <v>8195</v>
      </c>
      <c r="D4157" s="142" t="s">
        <v>8196</v>
      </c>
      <c r="E4157" s="142" t="s">
        <v>211</v>
      </c>
      <c r="F4157" s="142"/>
      <c r="G4157" s="142">
        <v>1</v>
      </c>
      <c r="H4157" s="147">
        <v>3300</v>
      </c>
      <c r="I4157" s="191">
        <v>0.25</v>
      </c>
      <c r="J4157" s="187">
        <f t="shared" si="130"/>
        <v>2475</v>
      </c>
    </row>
    <row r="4158" spans="1:10" ht="15.75">
      <c r="A4158" s="53">
        <f t="shared" si="129"/>
        <v>4154</v>
      </c>
      <c r="B4158" s="144" t="s">
        <v>202</v>
      </c>
      <c r="C4158" s="142" t="s">
        <v>8197</v>
      </c>
      <c r="D4158" s="142" t="s">
        <v>8198</v>
      </c>
      <c r="E4158" s="142" t="s">
        <v>211</v>
      </c>
      <c r="F4158" s="142"/>
      <c r="G4158" s="142">
        <v>1</v>
      </c>
      <c r="H4158" s="147">
        <v>8250</v>
      </c>
      <c r="I4158" s="191">
        <v>0.25</v>
      </c>
      <c r="J4158" s="187">
        <f t="shared" si="130"/>
        <v>6187.5</v>
      </c>
    </row>
    <row r="4159" spans="1:10" ht="15.75">
      <c r="A4159" s="53">
        <f t="shared" si="129"/>
        <v>4155</v>
      </c>
      <c r="B4159" s="144" t="s">
        <v>202</v>
      </c>
      <c r="C4159" s="142" t="s">
        <v>8199</v>
      </c>
      <c r="D4159" s="142" t="s">
        <v>8200</v>
      </c>
      <c r="E4159" s="142" t="s">
        <v>211</v>
      </c>
      <c r="F4159" s="142"/>
      <c r="G4159" s="142">
        <v>1</v>
      </c>
      <c r="H4159" s="147">
        <v>1500</v>
      </c>
      <c r="I4159" s="191">
        <v>0.25</v>
      </c>
      <c r="J4159" s="187">
        <f t="shared" si="130"/>
        <v>1125</v>
      </c>
    </row>
    <row r="4160" spans="1:10" ht="15.75">
      <c r="A4160" s="53">
        <f t="shared" si="129"/>
        <v>4156</v>
      </c>
      <c r="B4160" s="144" t="s">
        <v>202</v>
      </c>
      <c r="C4160" s="142" t="s">
        <v>8201</v>
      </c>
      <c r="D4160" s="142" t="s">
        <v>8202</v>
      </c>
      <c r="E4160" s="142" t="s">
        <v>211</v>
      </c>
      <c r="F4160" s="142"/>
      <c r="G4160" s="142">
        <v>1</v>
      </c>
      <c r="H4160" s="147">
        <v>3000</v>
      </c>
      <c r="I4160" s="191">
        <v>0.25</v>
      </c>
      <c r="J4160" s="187">
        <f t="shared" si="130"/>
        <v>2250</v>
      </c>
    </row>
    <row r="4161" spans="1:10" ht="15.75">
      <c r="A4161" s="53">
        <f t="shared" si="129"/>
        <v>4157</v>
      </c>
      <c r="B4161" s="144" t="s">
        <v>202</v>
      </c>
      <c r="C4161" s="142" t="s">
        <v>8203</v>
      </c>
      <c r="D4161" s="142" t="s">
        <v>8204</v>
      </c>
      <c r="E4161" s="142" t="s">
        <v>211</v>
      </c>
      <c r="F4161" s="142"/>
      <c r="G4161" s="142">
        <v>1</v>
      </c>
      <c r="H4161" s="147">
        <v>9840</v>
      </c>
      <c r="I4161" s="191">
        <v>0.25</v>
      </c>
      <c r="J4161" s="187">
        <f t="shared" si="130"/>
        <v>7380</v>
      </c>
    </row>
    <row r="4162" spans="1:10" ht="15.75">
      <c r="A4162" s="53">
        <f t="shared" si="129"/>
        <v>4158</v>
      </c>
      <c r="B4162" s="144" t="s">
        <v>202</v>
      </c>
      <c r="C4162" s="142" t="s">
        <v>8205</v>
      </c>
      <c r="D4162" s="142" t="s">
        <v>8206</v>
      </c>
      <c r="E4162" s="142" t="s">
        <v>211</v>
      </c>
      <c r="F4162" s="142"/>
      <c r="G4162" s="142">
        <v>1</v>
      </c>
      <c r="H4162" s="147">
        <v>1650</v>
      </c>
      <c r="I4162" s="191">
        <v>0.25</v>
      </c>
      <c r="J4162" s="187">
        <f t="shared" si="130"/>
        <v>1237.5</v>
      </c>
    </row>
    <row r="4163" spans="1:10" ht="15.75">
      <c r="A4163" s="53">
        <f t="shared" si="129"/>
        <v>4159</v>
      </c>
      <c r="B4163" s="144" t="s">
        <v>202</v>
      </c>
      <c r="C4163" s="142" t="s">
        <v>8207</v>
      </c>
      <c r="D4163" s="142" t="s">
        <v>8208</v>
      </c>
      <c r="E4163" s="142" t="s">
        <v>211</v>
      </c>
      <c r="F4163" s="142"/>
      <c r="G4163" s="142">
        <v>1</v>
      </c>
      <c r="H4163" s="147">
        <v>3300</v>
      </c>
      <c r="I4163" s="191">
        <v>0.25</v>
      </c>
      <c r="J4163" s="187">
        <f t="shared" si="130"/>
        <v>2475</v>
      </c>
    </row>
    <row r="4164" spans="1:10" ht="15.75">
      <c r="A4164" s="53">
        <f t="shared" si="129"/>
        <v>4160</v>
      </c>
      <c r="B4164" s="144" t="s">
        <v>202</v>
      </c>
      <c r="C4164" s="142" t="s">
        <v>8209</v>
      </c>
      <c r="D4164" s="142" t="s">
        <v>8210</v>
      </c>
      <c r="E4164" s="142" t="s">
        <v>211</v>
      </c>
      <c r="F4164" s="142"/>
      <c r="G4164" s="142">
        <v>1</v>
      </c>
      <c r="H4164" s="147">
        <v>8250</v>
      </c>
      <c r="I4164" s="191">
        <v>0.25</v>
      </c>
      <c r="J4164" s="187">
        <f t="shared" si="130"/>
        <v>6187.5</v>
      </c>
    </row>
    <row r="4165" spans="1:10" ht="15.75">
      <c r="A4165" s="53">
        <f t="shared" si="129"/>
        <v>4161</v>
      </c>
      <c r="B4165" s="144" t="s">
        <v>202</v>
      </c>
      <c r="C4165" s="142" t="s">
        <v>8211</v>
      </c>
      <c r="D4165" s="142" t="s">
        <v>8212</v>
      </c>
      <c r="E4165" s="142" t="s">
        <v>211</v>
      </c>
      <c r="F4165" s="142"/>
      <c r="G4165" s="142">
        <v>1</v>
      </c>
      <c r="H4165" s="147">
        <v>1500</v>
      </c>
      <c r="I4165" s="191">
        <v>0.25</v>
      </c>
      <c r="J4165" s="187">
        <f t="shared" si="130"/>
        <v>1125</v>
      </c>
    </row>
    <row r="4166" spans="1:10" ht="15.75">
      <c r="A4166" s="53">
        <f t="shared" si="129"/>
        <v>4162</v>
      </c>
      <c r="B4166" s="144" t="s">
        <v>202</v>
      </c>
      <c r="C4166" s="142" t="s">
        <v>8213</v>
      </c>
      <c r="D4166" s="142" t="s">
        <v>8214</v>
      </c>
      <c r="E4166" s="142" t="s">
        <v>211</v>
      </c>
      <c r="F4166" s="142"/>
      <c r="G4166" s="142">
        <v>1</v>
      </c>
      <c r="H4166" s="147">
        <v>3000</v>
      </c>
      <c r="I4166" s="191">
        <v>0.25</v>
      </c>
      <c r="J4166" s="187">
        <f t="shared" si="130"/>
        <v>2250</v>
      </c>
    </row>
    <row r="4167" spans="1:10" ht="15.75">
      <c r="A4167" s="53">
        <f t="shared" ref="A4167:A4230" si="131">A4166+1</f>
        <v>4163</v>
      </c>
      <c r="B4167" s="144" t="s">
        <v>202</v>
      </c>
      <c r="C4167" s="142" t="s">
        <v>8215</v>
      </c>
      <c r="D4167" s="142" t="s">
        <v>8216</v>
      </c>
      <c r="E4167" s="142" t="s">
        <v>211</v>
      </c>
      <c r="F4167" s="142"/>
      <c r="G4167" s="142">
        <v>1</v>
      </c>
      <c r="H4167" s="147">
        <v>9840</v>
      </c>
      <c r="I4167" s="191">
        <v>0.25</v>
      </c>
      <c r="J4167" s="187">
        <f t="shared" si="130"/>
        <v>7380</v>
      </c>
    </row>
    <row r="4168" spans="1:10" ht="15.75">
      <c r="A4168" s="53">
        <f t="shared" si="131"/>
        <v>4164</v>
      </c>
      <c r="B4168" s="144" t="s">
        <v>202</v>
      </c>
      <c r="C4168" s="142" t="s">
        <v>8217</v>
      </c>
      <c r="D4168" s="142" t="s">
        <v>8218</v>
      </c>
      <c r="E4168" s="142" t="s">
        <v>211</v>
      </c>
      <c r="F4168" s="142"/>
      <c r="G4168" s="142">
        <v>1</v>
      </c>
      <c r="H4168" s="147">
        <v>1650</v>
      </c>
      <c r="I4168" s="191">
        <v>0.25</v>
      </c>
      <c r="J4168" s="187">
        <f t="shared" si="130"/>
        <v>1237.5</v>
      </c>
    </row>
    <row r="4169" spans="1:10" ht="15.75">
      <c r="A4169" s="53">
        <f t="shared" si="131"/>
        <v>4165</v>
      </c>
      <c r="B4169" s="144" t="s">
        <v>202</v>
      </c>
      <c r="C4169" s="142" t="s">
        <v>8219</v>
      </c>
      <c r="D4169" s="142" t="s">
        <v>8220</v>
      </c>
      <c r="E4169" s="142" t="s">
        <v>211</v>
      </c>
      <c r="F4169" s="142"/>
      <c r="G4169" s="142">
        <v>1</v>
      </c>
      <c r="H4169" s="147">
        <v>3300</v>
      </c>
      <c r="I4169" s="191">
        <v>0.25</v>
      </c>
      <c r="J4169" s="187">
        <f t="shared" si="130"/>
        <v>2475</v>
      </c>
    </row>
    <row r="4170" spans="1:10" ht="15.75">
      <c r="A4170" s="53">
        <f t="shared" si="131"/>
        <v>4166</v>
      </c>
      <c r="B4170" s="144" t="s">
        <v>202</v>
      </c>
      <c r="C4170" s="142" t="s">
        <v>8221</v>
      </c>
      <c r="D4170" s="142" t="s">
        <v>8222</v>
      </c>
      <c r="E4170" s="142" t="s">
        <v>211</v>
      </c>
      <c r="F4170" s="142"/>
      <c r="G4170" s="142">
        <v>1</v>
      </c>
      <c r="H4170" s="147">
        <v>8250</v>
      </c>
      <c r="I4170" s="191">
        <v>0.25</v>
      </c>
      <c r="J4170" s="187">
        <f t="shared" si="130"/>
        <v>6187.5</v>
      </c>
    </row>
    <row r="4171" spans="1:10" ht="15.75">
      <c r="A4171" s="53">
        <f t="shared" si="131"/>
        <v>4167</v>
      </c>
      <c r="B4171" s="144" t="s">
        <v>202</v>
      </c>
      <c r="C4171" s="142" t="s">
        <v>8223</v>
      </c>
      <c r="D4171" s="142" t="s">
        <v>8224</v>
      </c>
      <c r="E4171" s="142" t="s">
        <v>211</v>
      </c>
      <c r="F4171" s="142"/>
      <c r="G4171" s="142">
        <v>1</v>
      </c>
      <c r="H4171" s="147">
        <v>1500</v>
      </c>
      <c r="I4171" s="191">
        <v>0.25</v>
      </c>
      <c r="J4171" s="187">
        <f t="shared" si="130"/>
        <v>1125</v>
      </c>
    </row>
    <row r="4172" spans="1:10" ht="15.75">
      <c r="A4172" s="53">
        <f t="shared" si="131"/>
        <v>4168</v>
      </c>
      <c r="B4172" s="144" t="s">
        <v>202</v>
      </c>
      <c r="C4172" s="142" t="s">
        <v>8225</v>
      </c>
      <c r="D4172" s="142" t="s">
        <v>8226</v>
      </c>
      <c r="E4172" s="142" t="s">
        <v>211</v>
      </c>
      <c r="F4172" s="142"/>
      <c r="G4172" s="142">
        <v>1</v>
      </c>
      <c r="H4172" s="147">
        <v>3000</v>
      </c>
      <c r="I4172" s="191">
        <v>0.25</v>
      </c>
      <c r="J4172" s="187">
        <f t="shared" si="130"/>
        <v>2250</v>
      </c>
    </row>
    <row r="4173" spans="1:10" ht="15.75">
      <c r="A4173" s="53">
        <f t="shared" si="131"/>
        <v>4169</v>
      </c>
      <c r="B4173" s="144" t="s">
        <v>202</v>
      </c>
      <c r="C4173" s="142" t="s">
        <v>8227</v>
      </c>
      <c r="D4173" s="142" t="s">
        <v>8228</v>
      </c>
      <c r="E4173" s="142" t="s">
        <v>211</v>
      </c>
      <c r="F4173" s="142"/>
      <c r="G4173" s="142">
        <v>1</v>
      </c>
      <c r="H4173" s="147">
        <v>9840</v>
      </c>
      <c r="I4173" s="191">
        <v>0.25</v>
      </c>
      <c r="J4173" s="187">
        <f t="shared" si="130"/>
        <v>7380</v>
      </c>
    </row>
    <row r="4174" spans="1:10" ht="15.75">
      <c r="A4174" s="53">
        <f t="shared" si="131"/>
        <v>4170</v>
      </c>
      <c r="B4174" s="144" t="s">
        <v>202</v>
      </c>
      <c r="C4174" s="142" t="s">
        <v>8229</v>
      </c>
      <c r="D4174" s="142" t="s">
        <v>8230</v>
      </c>
      <c r="E4174" s="142" t="s">
        <v>211</v>
      </c>
      <c r="F4174" s="142"/>
      <c r="G4174" s="142">
        <v>1</v>
      </c>
      <c r="H4174" s="147">
        <v>1650</v>
      </c>
      <c r="I4174" s="191">
        <v>0.25</v>
      </c>
      <c r="J4174" s="187">
        <f t="shared" si="130"/>
        <v>1237.5</v>
      </c>
    </row>
    <row r="4175" spans="1:10" ht="15.75">
      <c r="A4175" s="53">
        <f t="shared" si="131"/>
        <v>4171</v>
      </c>
      <c r="B4175" s="144" t="s">
        <v>202</v>
      </c>
      <c r="C4175" s="142" t="s">
        <v>8231</v>
      </c>
      <c r="D4175" s="142" t="s">
        <v>8232</v>
      </c>
      <c r="E4175" s="142" t="s">
        <v>211</v>
      </c>
      <c r="F4175" s="142"/>
      <c r="G4175" s="142">
        <v>1</v>
      </c>
      <c r="H4175" s="147">
        <v>3300</v>
      </c>
      <c r="I4175" s="191">
        <v>0.25</v>
      </c>
      <c r="J4175" s="187">
        <f t="shared" si="130"/>
        <v>2475</v>
      </c>
    </row>
    <row r="4176" spans="1:10" ht="15.75">
      <c r="A4176" s="53">
        <f t="shared" si="131"/>
        <v>4172</v>
      </c>
      <c r="B4176" s="144" t="s">
        <v>202</v>
      </c>
      <c r="C4176" s="142" t="s">
        <v>8233</v>
      </c>
      <c r="D4176" s="142" t="s">
        <v>8234</v>
      </c>
      <c r="E4176" s="142" t="s">
        <v>211</v>
      </c>
      <c r="F4176" s="142"/>
      <c r="G4176" s="142">
        <v>1</v>
      </c>
      <c r="H4176" s="147">
        <v>8250</v>
      </c>
      <c r="I4176" s="191">
        <v>0.25</v>
      </c>
      <c r="J4176" s="187">
        <f t="shared" si="130"/>
        <v>6187.5</v>
      </c>
    </row>
    <row r="4177" spans="1:10" ht="15.75">
      <c r="A4177" s="53">
        <f t="shared" si="131"/>
        <v>4173</v>
      </c>
      <c r="B4177" s="144" t="s">
        <v>202</v>
      </c>
      <c r="C4177" s="142" t="s">
        <v>8235</v>
      </c>
      <c r="D4177" s="142" t="s">
        <v>8236</v>
      </c>
      <c r="E4177" s="142" t="s">
        <v>211</v>
      </c>
      <c r="F4177" s="142"/>
      <c r="G4177" s="142">
        <v>1</v>
      </c>
      <c r="H4177" s="147">
        <v>1350</v>
      </c>
      <c r="I4177" s="191">
        <v>0.25</v>
      </c>
      <c r="J4177" s="187">
        <f t="shared" si="130"/>
        <v>1012.5</v>
      </c>
    </row>
    <row r="4178" spans="1:10" ht="15.75">
      <c r="A4178" s="53">
        <f t="shared" si="131"/>
        <v>4174</v>
      </c>
      <c r="B4178" s="144" t="s">
        <v>202</v>
      </c>
      <c r="C4178" s="142" t="s">
        <v>8237</v>
      </c>
      <c r="D4178" s="142" t="s">
        <v>8238</v>
      </c>
      <c r="E4178" s="142" t="s">
        <v>211</v>
      </c>
      <c r="F4178" s="142"/>
      <c r="G4178" s="142">
        <v>1</v>
      </c>
      <c r="H4178" s="147">
        <v>2700</v>
      </c>
      <c r="I4178" s="191">
        <v>0.25</v>
      </c>
      <c r="J4178" s="187">
        <f t="shared" si="130"/>
        <v>2025</v>
      </c>
    </row>
    <row r="4179" spans="1:10" ht="15.75">
      <c r="A4179" s="53">
        <f t="shared" si="131"/>
        <v>4175</v>
      </c>
      <c r="B4179" s="144" t="s">
        <v>202</v>
      </c>
      <c r="C4179" s="142" t="s">
        <v>8239</v>
      </c>
      <c r="D4179" s="142" t="s">
        <v>8240</v>
      </c>
      <c r="E4179" s="142" t="s">
        <v>211</v>
      </c>
      <c r="F4179" s="142"/>
      <c r="G4179" s="142">
        <v>1</v>
      </c>
      <c r="H4179" s="147">
        <v>8856</v>
      </c>
      <c r="I4179" s="191">
        <v>0.25</v>
      </c>
      <c r="J4179" s="187">
        <f t="shared" si="130"/>
        <v>6642</v>
      </c>
    </row>
    <row r="4180" spans="1:10" ht="15.75">
      <c r="A4180" s="53">
        <f t="shared" si="131"/>
        <v>4176</v>
      </c>
      <c r="B4180" s="144" t="s">
        <v>202</v>
      </c>
      <c r="C4180" s="142" t="s">
        <v>8241</v>
      </c>
      <c r="D4180" s="142" t="s">
        <v>8242</v>
      </c>
      <c r="E4180" s="142" t="s">
        <v>211</v>
      </c>
      <c r="F4180" s="142"/>
      <c r="G4180" s="142">
        <v>1</v>
      </c>
      <c r="H4180" s="147">
        <v>1500</v>
      </c>
      <c r="I4180" s="191">
        <v>0.25</v>
      </c>
      <c r="J4180" s="187">
        <f t="shared" si="130"/>
        <v>1125</v>
      </c>
    </row>
    <row r="4181" spans="1:10" ht="15.75">
      <c r="A4181" s="53">
        <f t="shared" si="131"/>
        <v>4177</v>
      </c>
      <c r="B4181" s="144" t="s">
        <v>202</v>
      </c>
      <c r="C4181" s="142" t="s">
        <v>8243</v>
      </c>
      <c r="D4181" s="142" t="s">
        <v>8244</v>
      </c>
      <c r="E4181" s="142" t="s">
        <v>211</v>
      </c>
      <c r="F4181" s="142"/>
      <c r="G4181" s="142">
        <v>1</v>
      </c>
      <c r="H4181" s="147">
        <v>3000</v>
      </c>
      <c r="I4181" s="191">
        <v>0.25</v>
      </c>
      <c r="J4181" s="187">
        <f t="shared" si="130"/>
        <v>2250</v>
      </c>
    </row>
    <row r="4182" spans="1:10" ht="15.75">
      <c r="A4182" s="53">
        <f t="shared" si="131"/>
        <v>4178</v>
      </c>
      <c r="B4182" s="144" t="s">
        <v>202</v>
      </c>
      <c r="C4182" s="142" t="s">
        <v>8245</v>
      </c>
      <c r="D4182" s="142" t="s">
        <v>8246</v>
      </c>
      <c r="E4182" s="142" t="s">
        <v>211</v>
      </c>
      <c r="F4182" s="142"/>
      <c r="G4182" s="142">
        <v>1</v>
      </c>
      <c r="H4182" s="147">
        <v>7500</v>
      </c>
      <c r="I4182" s="191">
        <v>0.25</v>
      </c>
      <c r="J4182" s="187">
        <f t="shared" si="130"/>
        <v>5625</v>
      </c>
    </row>
    <row r="4183" spans="1:10" ht="15.75">
      <c r="A4183" s="53">
        <f t="shared" si="131"/>
        <v>4179</v>
      </c>
      <c r="B4183" s="144" t="s">
        <v>202</v>
      </c>
      <c r="C4183" s="142" t="s">
        <v>8247</v>
      </c>
      <c r="D4183" s="142" t="s">
        <v>8248</v>
      </c>
      <c r="E4183" s="142" t="s">
        <v>211</v>
      </c>
      <c r="F4183" s="142"/>
      <c r="G4183" s="142">
        <v>1</v>
      </c>
      <c r="H4183" s="147">
        <v>1350</v>
      </c>
      <c r="I4183" s="191">
        <v>0.25</v>
      </c>
      <c r="J4183" s="187">
        <f t="shared" si="130"/>
        <v>1012.5</v>
      </c>
    </row>
    <row r="4184" spans="1:10" ht="15.75">
      <c r="A4184" s="53">
        <f t="shared" si="131"/>
        <v>4180</v>
      </c>
      <c r="B4184" s="144" t="s">
        <v>202</v>
      </c>
      <c r="C4184" s="142" t="s">
        <v>8249</v>
      </c>
      <c r="D4184" s="142" t="s">
        <v>8250</v>
      </c>
      <c r="E4184" s="142" t="s">
        <v>211</v>
      </c>
      <c r="F4184" s="142"/>
      <c r="G4184" s="142">
        <v>1</v>
      </c>
      <c r="H4184" s="147">
        <v>2700</v>
      </c>
      <c r="I4184" s="191">
        <v>0.25</v>
      </c>
      <c r="J4184" s="187">
        <f t="shared" si="130"/>
        <v>2025</v>
      </c>
    </row>
    <row r="4185" spans="1:10" ht="15.75">
      <c r="A4185" s="53">
        <f t="shared" si="131"/>
        <v>4181</v>
      </c>
      <c r="B4185" s="144" t="s">
        <v>202</v>
      </c>
      <c r="C4185" s="142" t="s">
        <v>8251</v>
      </c>
      <c r="D4185" s="142" t="s">
        <v>8252</v>
      </c>
      <c r="E4185" s="142" t="s">
        <v>211</v>
      </c>
      <c r="F4185" s="142"/>
      <c r="G4185" s="142">
        <v>1</v>
      </c>
      <c r="H4185" s="147">
        <v>8856</v>
      </c>
      <c r="I4185" s="191">
        <v>0.25</v>
      </c>
      <c r="J4185" s="187">
        <f t="shared" si="130"/>
        <v>6642</v>
      </c>
    </row>
    <row r="4186" spans="1:10" ht="15.75">
      <c r="A4186" s="53">
        <f t="shared" si="131"/>
        <v>4182</v>
      </c>
      <c r="B4186" s="144" t="s">
        <v>202</v>
      </c>
      <c r="C4186" s="142" t="s">
        <v>8253</v>
      </c>
      <c r="D4186" s="142" t="s">
        <v>8254</v>
      </c>
      <c r="E4186" s="142" t="s">
        <v>211</v>
      </c>
      <c r="F4186" s="142"/>
      <c r="G4186" s="142">
        <v>1</v>
      </c>
      <c r="H4186" s="147">
        <v>1500</v>
      </c>
      <c r="I4186" s="191">
        <v>0.25</v>
      </c>
      <c r="J4186" s="187">
        <f t="shared" si="130"/>
        <v>1125</v>
      </c>
    </row>
    <row r="4187" spans="1:10" ht="15.75">
      <c r="A4187" s="53">
        <f t="shared" si="131"/>
        <v>4183</v>
      </c>
      <c r="B4187" s="144" t="s">
        <v>202</v>
      </c>
      <c r="C4187" s="142" t="s">
        <v>8255</v>
      </c>
      <c r="D4187" s="142" t="s">
        <v>8256</v>
      </c>
      <c r="E4187" s="142" t="s">
        <v>211</v>
      </c>
      <c r="F4187" s="142"/>
      <c r="G4187" s="142">
        <v>1</v>
      </c>
      <c r="H4187" s="147">
        <v>3000</v>
      </c>
      <c r="I4187" s="191">
        <v>0.25</v>
      </c>
      <c r="J4187" s="187">
        <f t="shared" si="130"/>
        <v>2250</v>
      </c>
    </row>
    <row r="4188" spans="1:10" ht="15.75">
      <c r="A4188" s="53">
        <f t="shared" si="131"/>
        <v>4184</v>
      </c>
      <c r="B4188" s="144" t="s">
        <v>202</v>
      </c>
      <c r="C4188" s="142" t="s">
        <v>8257</v>
      </c>
      <c r="D4188" s="142" t="s">
        <v>8258</v>
      </c>
      <c r="E4188" s="142" t="s">
        <v>211</v>
      </c>
      <c r="F4188" s="142"/>
      <c r="G4188" s="142">
        <v>1</v>
      </c>
      <c r="H4188" s="147">
        <v>7500</v>
      </c>
      <c r="I4188" s="191">
        <v>0.25</v>
      </c>
      <c r="J4188" s="187">
        <f t="shared" si="130"/>
        <v>5625</v>
      </c>
    </row>
    <row r="4189" spans="1:10" ht="15.75">
      <c r="A4189" s="53">
        <f t="shared" si="131"/>
        <v>4185</v>
      </c>
      <c r="B4189" s="144" t="s">
        <v>202</v>
      </c>
      <c r="C4189" s="142" t="s">
        <v>8103</v>
      </c>
      <c r="D4189" s="142" t="s">
        <v>8104</v>
      </c>
      <c r="E4189" s="142" t="s">
        <v>211</v>
      </c>
      <c r="F4189" s="142"/>
      <c r="G4189" s="142">
        <v>1</v>
      </c>
      <c r="H4189" s="147">
        <v>1250</v>
      </c>
      <c r="I4189" s="191">
        <v>0.25</v>
      </c>
      <c r="J4189" s="187">
        <f t="shared" si="130"/>
        <v>937.5</v>
      </c>
    </row>
    <row r="4190" spans="1:10" ht="15.75">
      <c r="A4190" s="53">
        <f t="shared" si="131"/>
        <v>4186</v>
      </c>
      <c r="B4190" s="144" t="s">
        <v>202</v>
      </c>
      <c r="C4190" s="142" t="s">
        <v>8105</v>
      </c>
      <c r="D4190" s="142" t="s">
        <v>8106</v>
      </c>
      <c r="E4190" s="142" t="s">
        <v>211</v>
      </c>
      <c r="F4190" s="142"/>
      <c r="G4190" s="142">
        <v>1</v>
      </c>
      <c r="H4190" s="147">
        <v>2500</v>
      </c>
      <c r="I4190" s="191">
        <v>0.25</v>
      </c>
      <c r="J4190" s="187">
        <f t="shared" si="130"/>
        <v>1875</v>
      </c>
    </row>
    <row r="4191" spans="1:10" ht="15.75">
      <c r="A4191" s="53">
        <f t="shared" si="131"/>
        <v>4187</v>
      </c>
      <c r="B4191" s="144" t="s">
        <v>202</v>
      </c>
      <c r="C4191" s="142" t="s">
        <v>8107</v>
      </c>
      <c r="D4191" s="142" t="s">
        <v>8108</v>
      </c>
      <c r="E4191" s="142" t="s">
        <v>211</v>
      </c>
      <c r="F4191" s="142"/>
      <c r="G4191" s="142">
        <v>1</v>
      </c>
      <c r="H4191" s="147">
        <v>8200</v>
      </c>
      <c r="I4191" s="191">
        <v>0.25</v>
      </c>
      <c r="J4191" s="187">
        <f t="shared" si="130"/>
        <v>6150</v>
      </c>
    </row>
    <row r="4192" spans="1:10" ht="15.75">
      <c r="A4192" s="53">
        <f t="shared" si="131"/>
        <v>4188</v>
      </c>
      <c r="B4192" s="144" t="s">
        <v>202</v>
      </c>
      <c r="C4192" s="142" t="s">
        <v>8109</v>
      </c>
      <c r="D4192" s="142" t="s">
        <v>8110</v>
      </c>
      <c r="E4192" s="142" t="s">
        <v>211</v>
      </c>
      <c r="F4192" s="142"/>
      <c r="G4192" s="142">
        <v>1</v>
      </c>
      <c r="H4192" s="147">
        <v>1400</v>
      </c>
      <c r="I4192" s="191">
        <v>0.25</v>
      </c>
      <c r="J4192" s="187">
        <f t="shared" si="130"/>
        <v>1050</v>
      </c>
    </row>
    <row r="4193" spans="1:10" ht="15.75">
      <c r="A4193" s="53">
        <f t="shared" si="131"/>
        <v>4189</v>
      </c>
      <c r="B4193" s="144" t="s">
        <v>202</v>
      </c>
      <c r="C4193" s="142" t="s">
        <v>8111</v>
      </c>
      <c r="D4193" s="142" t="s">
        <v>8112</v>
      </c>
      <c r="E4193" s="142" t="s">
        <v>211</v>
      </c>
      <c r="F4193" s="142"/>
      <c r="G4193" s="142">
        <v>1</v>
      </c>
      <c r="H4193" s="147">
        <v>2800</v>
      </c>
      <c r="I4193" s="191">
        <v>0.25</v>
      </c>
      <c r="J4193" s="187">
        <f t="shared" si="130"/>
        <v>2100</v>
      </c>
    </row>
    <row r="4194" spans="1:10" ht="15.75">
      <c r="A4194" s="53">
        <f t="shared" si="131"/>
        <v>4190</v>
      </c>
      <c r="B4194" s="144" t="s">
        <v>202</v>
      </c>
      <c r="C4194" s="142" t="s">
        <v>8113</v>
      </c>
      <c r="D4194" s="142" t="s">
        <v>8114</v>
      </c>
      <c r="E4194" s="142" t="s">
        <v>211</v>
      </c>
      <c r="F4194" s="142"/>
      <c r="G4194" s="142">
        <v>1</v>
      </c>
      <c r="H4194" s="147">
        <v>7000</v>
      </c>
      <c r="I4194" s="191">
        <v>0.25</v>
      </c>
      <c r="J4194" s="187">
        <f t="shared" si="130"/>
        <v>5250</v>
      </c>
    </row>
    <row r="4195" spans="1:10" ht="15.75">
      <c r="A4195" s="53">
        <f t="shared" si="131"/>
        <v>4191</v>
      </c>
      <c r="B4195" s="144" t="s">
        <v>202</v>
      </c>
      <c r="C4195" s="142" t="s">
        <v>8115</v>
      </c>
      <c r="D4195" s="142" t="s">
        <v>8116</v>
      </c>
      <c r="E4195" s="142" t="s">
        <v>211</v>
      </c>
      <c r="F4195" s="142"/>
      <c r="G4195" s="142">
        <v>1</v>
      </c>
      <c r="H4195" s="147">
        <v>1250</v>
      </c>
      <c r="I4195" s="191">
        <v>0.25</v>
      </c>
      <c r="J4195" s="187">
        <f t="shared" si="130"/>
        <v>937.5</v>
      </c>
    </row>
    <row r="4196" spans="1:10" ht="15.75">
      <c r="A4196" s="53">
        <f t="shared" si="131"/>
        <v>4192</v>
      </c>
      <c r="B4196" s="144" t="s">
        <v>202</v>
      </c>
      <c r="C4196" s="142" t="s">
        <v>8117</v>
      </c>
      <c r="D4196" s="142" t="s">
        <v>8118</v>
      </c>
      <c r="E4196" s="142" t="s">
        <v>211</v>
      </c>
      <c r="F4196" s="142"/>
      <c r="G4196" s="142">
        <v>1</v>
      </c>
      <c r="H4196" s="147">
        <v>2500</v>
      </c>
      <c r="I4196" s="191">
        <v>0.25</v>
      </c>
      <c r="J4196" s="187">
        <f t="shared" si="130"/>
        <v>1875</v>
      </c>
    </row>
    <row r="4197" spans="1:10" ht="15.75">
      <c r="A4197" s="53">
        <f t="shared" si="131"/>
        <v>4193</v>
      </c>
      <c r="B4197" s="144" t="s">
        <v>202</v>
      </c>
      <c r="C4197" s="142" t="s">
        <v>8119</v>
      </c>
      <c r="D4197" s="142" t="s">
        <v>8120</v>
      </c>
      <c r="E4197" s="142" t="s">
        <v>211</v>
      </c>
      <c r="F4197" s="142"/>
      <c r="G4197" s="142">
        <v>1</v>
      </c>
      <c r="H4197" s="147">
        <v>8200</v>
      </c>
      <c r="I4197" s="191">
        <v>0.25</v>
      </c>
      <c r="J4197" s="187">
        <f t="shared" si="130"/>
        <v>6150</v>
      </c>
    </row>
    <row r="4198" spans="1:10" ht="15.75">
      <c r="A4198" s="53">
        <f t="shared" si="131"/>
        <v>4194</v>
      </c>
      <c r="B4198" s="144" t="s">
        <v>202</v>
      </c>
      <c r="C4198" s="142" t="s">
        <v>8121</v>
      </c>
      <c r="D4198" s="142" t="s">
        <v>8122</v>
      </c>
      <c r="E4198" s="142" t="s">
        <v>211</v>
      </c>
      <c r="F4198" s="142"/>
      <c r="G4198" s="142">
        <v>1</v>
      </c>
      <c r="H4198" s="147">
        <v>1400</v>
      </c>
      <c r="I4198" s="191">
        <v>0.25</v>
      </c>
      <c r="J4198" s="187">
        <f t="shared" si="130"/>
        <v>1050</v>
      </c>
    </row>
    <row r="4199" spans="1:10" ht="15.75">
      <c r="A4199" s="53">
        <f t="shared" si="131"/>
        <v>4195</v>
      </c>
      <c r="B4199" s="144" t="s">
        <v>202</v>
      </c>
      <c r="C4199" s="142" t="s">
        <v>8123</v>
      </c>
      <c r="D4199" s="142" t="s">
        <v>8124</v>
      </c>
      <c r="E4199" s="142" t="s">
        <v>211</v>
      </c>
      <c r="F4199" s="142"/>
      <c r="G4199" s="142">
        <v>1</v>
      </c>
      <c r="H4199" s="147">
        <v>2800</v>
      </c>
      <c r="I4199" s="191">
        <v>0.25</v>
      </c>
      <c r="J4199" s="187">
        <f t="shared" si="130"/>
        <v>2100</v>
      </c>
    </row>
    <row r="4200" spans="1:10" ht="15.75">
      <c r="A4200" s="53">
        <f t="shared" si="131"/>
        <v>4196</v>
      </c>
      <c r="B4200" s="144" t="s">
        <v>202</v>
      </c>
      <c r="C4200" s="142" t="s">
        <v>8125</v>
      </c>
      <c r="D4200" s="142" t="s">
        <v>8126</v>
      </c>
      <c r="E4200" s="142" t="s">
        <v>211</v>
      </c>
      <c r="F4200" s="142"/>
      <c r="G4200" s="142">
        <v>1</v>
      </c>
      <c r="H4200" s="147">
        <v>7000</v>
      </c>
      <c r="I4200" s="191">
        <v>0.25</v>
      </c>
      <c r="J4200" s="187">
        <f t="shared" si="130"/>
        <v>5250</v>
      </c>
    </row>
    <row r="4201" spans="1:10" ht="15.75">
      <c r="A4201" s="53">
        <f t="shared" si="131"/>
        <v>4197</v>
      </c>
      <c r="B4201" s="144" t="s">
        <v>202</v>
      </c>
      <c r="C4201" s="142" t="s">
        <v>8127</v>
      </c>
      <c r="D4201" s="142" t="s">
        <v>8128</v>
      </c>
      <c r="E4201" s="142" t="s">
        <v>211</v>
      </c>
      <c r="F4201" s="142"/>
      <c r="G4201" s="142">
        <v>1</v>
      </c>
      <c r="H4201" s="147">
        <v>1250</v>
      </c>
      <c r="I4201" s="191">
        <v>0.25</v>
      </c>
      <c r="J4201" s="187">
        <f t="shared" si="130"/>
        <v>937.5</v>
      </c>
    </row>
    <row r="4202" spans="1:10" ht="15.75">
      <c r="A4202" s="53">
        <f t="shared" si="131"/>
        <v>4198</v>
      </c>
      <c r="B4202" s="144" t="s">
        <v>202</v>
      </c>
      <c r="C4202" s="142" t="s">
        <v>8129</v>
      </c>
      <c r="D4202" s="142" t="s">
        <v>8130</v>
      </c>
      <c r="E4202" s="142" t="s">
        <v>211</v>
      </c>
      <c r="F4202" s="142"/>
      <c r="G4202" s="142">
        <v>1</v>
      </c>
      <c r="H4202" s="147">
        <v>2500</v>
      </c>
      <c r="I4202" s="191">
        <v>0.25</v>
      </c>
      <c r="J4202" s="187">
        <f t="shared" si="130"/>
        <v>1875</v>
      </c>
    </row>
    <row r="4203" spans="1:10" ht="15.75">
      <c r="A4203" s="53">
        <f t="shared" si="131"/>
        <v>4199</v>
      </c>
      <c r="B4203" s="144" t="s">
        <v>202</v>
      </c>
      <c r="C4203" s="142" t="s">
        <v>8131</v>
      </c>
      <c r="D4203" s="142" t="s">
        <v>8132</v>
      </c>
      <c r="E4203" s="142" t="s">
        <v>211</v>
      </c>
      <c r="F4203" s="142"/>
      <c r="G4203" s="142">
        <v>1</v>
      </c>
      <c r="H4203" s="147">
        <v>8200</v>
      </c>
      <c r="I4203" s="191">
        <v>0.25</v>
      </c>
      <c r="J4203" s="187">
        <f t="shared" si="130"/>
        <v>6150</v>
      </c>
    </row>
    <row r="4204" spans="1:10" ht="15.75">
      <c r="A4204" s="53">
        <f t="shared" si="131"/>
        <v>4200</v>
      </c>
      <c r="B4204" s="144" t="s">
        <v>202</v>
      </c>
      <c r="C4204" s="142" t="s">
        <v>8133</v>
      </c>
      <c r="D4204" s="142" t="s">
        <v>8134</v>
      </c>
      <c r="E4204" s="142" t="s">
        <v>211</v>
      </c>
      <c r="F4204" s="142"/>
      <c r="G4204" s="142">
        <v>1</v>
      </c>
      <c r="H4204" s="147">
        <v>1400</v>
      </c>
      <c r="I4204" s="191">
        <v>0.25</v>
      </c>
      <c r="J4204" s="187">
        <f t="shared" si="130"/>
        <v>1050</v>
      </c>
    </row>
    <row r="4205" spans="1:10" ht="15.75">
      <c r="A4205" s="53">
        <f t="shared" si="131"/>
        <v>4201</v>
      </c>
      <c r="B4205" s="144" t="s">
        <v>202</v>
      </c>
      <c r="C4205" s="142" t="s">
        <v>8135</v>
      </c>
      <c r="D4205" s="142" t="s">
        <v>8136</v>
      </c>
      <c r="E4205" s="142" t="s">
        <v>211</v>
      </c>
      <c r="F4205" s="142"/>
      <c r="G4205" s="142">
        <v>1</v>
      </c>
      <c r="H4205" s="147">
        <v>2800</v>
      </c>
      <c r="I4205" s="191">
        <v>0.25</v>
      </c>
      <c r="J4205" s="187">
        <f t="shared" si="130"/>
        <v>2100</v>
      </c>
    </row>
    <row r="4206" spans="1:10" ht="15.75">
      <c r="A4206" s="53">
        <f t="shared" si="131"/>
        <v>4202</v>
      </c>
      <c r="B4206" s="144" t="s">
        <v>202</v>
      </c>
      <c r="C4206" s="142" t="s">
        <v>8137</v>
      </c>
      <c r="D4206" s="142" t="s">
        <v>8138</v>
      </c>
      <c r="E4206" s="142" t="s">
        <v>211</v>
      </c>
      <c r="F4206" s="142"/>
      <c r="G4206" s="142">
        <v>1</v>
      </c>
      <c r="H4206" s="147">
        <v>7000</v>
      </c>
      <c r="I4206" s="191">
        <v>0.25</v>
      </c>
      <c r="J4206" s="187">
        <f t="shared" si="130"/>
        <v>5250</v>
      </c>
    </row>
    <row r="4207" spans="1:10" ht="15.75">
      <c r="A4207" s="53">
        <f t="shared" si="131"/>
        <v>4203</v>
      </c>
      <c r="B4207" s="144" t="s">
        <v>202</v>
      </c>
      <c r="C4207" s="142" t="s">
        <v>8139</v>
      </c>
      <c r="D4207" s="142" t="s">
        <v>8140</v>
      </c>
      <c r="E4207" s="142" t="s">
        <v>211</v>
      </c>
      <c r="F4207" s="142"/>
      <c r="G4207" s="142">
        <v>1</v>
      </c>
      <c r="H4207" s="147">
        <v>1250</v>
      </c>
      <c r="I4207" s="191">
        <v>0.25</v>
      </c>
      <c r="J4207" s="187">
        <f t="shared" si="130"/>
        <v>937.5</v>
      </c>
    </row>
    <row r="4208" spans="1:10" ht="15.75">
      <c r="A4208" s="53">
        <f t="shared" si="131"/>
        <v>4204</v>
      </c>
      <c r="B4208" s="144" t="s">
        <v>202</v>
      </c>
      <c r="C4208" s="142" t="s">
        <v>8141</v>
      </c>
      <c r="D4208" s="142" t="s">
        <v>8142</v>
      </c>
      <c r="E4208" s="142" t="s">
        <v>211</v>
      </c>
      <c r="F4208" s="142"/>
      <c r="G4208" s="142">
        <v>1</v>
      </c>
      <c r="H4208" s="147">
        <v>2500</v>
      </c>
      <c r="I4208" s="191">
        <v>0.25</v>
      </c>
      <c r="J4208" s="187">
        <f t="shared" si="130"/>
        <v>1875</v>
      </c>
    </row>
    <row r="4209" spans="1:10" ht="15.75">
      <c r="A4209" s="53">
        <f t="shared" si="131"/>
        <v>4205</v>
      </c>
      <c r="B4209" s="144" t="s">
        <v>202</v>
      </c>
      <c r="C4209" s="142" t="s">
        <v>8143</v>
      </c>
      <c r="D4209" s="142" t="s">
        <v>8144</v>
      </c>
      <c r="E4209" s="142" t="s">
        <v>211</v>
      </c>
      <c r="F4209" s="142"/>
      <c r="G4209" s="142">
        <v>1</v>
      </c>
      <c r="H4209" s="147">
        <v>8200</v>
      </c>
      <c r="I4209" s="191">
        <v>0.25</v>
      </c>
      <c r="J4209" s="187">
        <f t="shared" si="130"/>
        <v>6150</v>
      </c>
    </row>
    <row r="4210" spans="1:10" ht="15.75">
      <c r="A4210" s="53">
        <f t="shared" si="131"/>
        <v>4206</v>
      </c>
      <c r="B4210" s="144" t="s">
        <v>202</v>
      </c>
      <c r="C4210" s="142" t="s">
        <v>8145</v>
      </c>
      <c r="D4210" s="142" t="s">
        <v>8146</v>
      </c>
      <c r="E4210" s="142" t="s">
        <v>211</v>
      </c>
      <c r="F4210" s="142"/>
      <c r="G4210" s="142">
        <v>1</v>
      </c>
      <c r="H4210" s="147">
        <v>1400</v>
      </c>
      <c r="I4210" s="191">
        <v>0.25</v>
      </c>
      <c r="J4210" s="187">
        <f t="shared" si="130"/>
        <v>1050</v>
      </c>
    </row>
    <row r="4211" spans="1:10" ht="15.75">
      <c r="A4211" s="53">
        <f t="shared" si="131"/>
        <v>4207</v>
      </c>
      <c r="B4211" s="144" t="s">
        <v>202</v>
      </c>
      <c r="C4211" s="142" t="s">
        <v>8147</v>
      </c>
      <c r="D4211" s="142" t="s">
        <v>8148</v>
      </c>
      <c r="E4211" s="142" t="s">
        <v>211</v>
      </c>
      <c r="F4211" s="142"/>
      <c r="G4211" s="142">
        <v>1</v>
      </c>
      <c r="H4211" s="147">
        <v>2800</v>
      </c>
      <c r="I4211" s="191">
        <v>0.25</v>
      </c>
      <c r="J4211" s="187">
        <f t="shared" si="130"/>
        <v>2100</v>
      </c>
    </row>
    <row r="4212" spans="1:10" ht="15.75">
      <c r="A4212" s="53">
        <f t="shared" si="131"/>
        <v>4208</v>
      </c>
      <c r="B4212" s="144" t="s">
        <v>202</v>
      </c>
      <c r="C4212" s="142" t="s">
        <v>8149</v>
      </c>
      <c r="D4212" s="142" t="s">
        <v>8150</v>
      </c>
      <c r="E4212" s="142" t="s">
        <v>211</v>
      </c>
      <c r="F4212" s="142"/>
      <c r="G4212" s="142">
        <v>1</v>
      </c>
      <c r="H4212" s="147">
        <v>7000</v>
      </c>
      <c r="I4212" s="191">
        <v>0.25</v>
      </c>
      <c r="J4212" s="187">
        <f t="shared" si="130"/>
        <v>5250</v>
      </c>
    </row>
    <row r="4213" spans="1:10" ht="15.75">
      <c r="A4213" s="53">
        <f t="shared" si="131"/>
        <v>4209</v>
      </c>
      <c r="B4213" s="144" t="s">
        <v>202</v>
      </c>
      <c r="C4213" s="142" t="s">
        <v>8151</v>
      </c>
      <c r="D4213" s="142" t="s">
        <v>8152</v>
      </c>
      <c r="E4213" s="142" t="s">
        <v>211</v>
      </c>
      <c r="F4213" s="142"/>
      <c r="G4213" s="142">
        <v>1</v>
      </c>
      <c r="H4213" s="147">
        <v>1250</v>
      </c>
      <c r="I4213" s="191">
        <v>0.25</v>
      </c>
      <c r="J4213" s="187">
        <f t="shared" si="130"/>
        <v>937.5</v>
      </c>
    </row>
    <row r="4214" spans="1:10" ht="15.75">
      <c r="A4214" s="53">
        <f t="shared" si="131"/>
        <v>4210</v>
      </c>
      <c r="B4214" s="144" t="s">
        <v>202</v>
      </c>
      <c r="C4214" s="142" t="s">
        <v>8153</v>
      </c>
      <c r="D4214" s="142" t="s">
        <v>8154</v>
      </c>
      <c r="E4214" s="142" t="s">
        <v>211</v>
      </c>
      <c r="F4214" s="142"/>
      <c r="G4214" s="142">
        <v>1</v>
      </c>
      <c r="H4214" s="147">
        <v>2500</v>
      </c>
      <c r="I4214" s="191">
        <v>0.25</v>
      </c>
      <c r="J4214" s="187">
        <f t="shared" si="130"/>
        <v>1875</v>
      </c>
    </row>
    <row r="4215" spans="1:10" ht="15.75">
      <c r="A4215" s="53">
        <f t="shared" si="131"/>
        <v>4211</v>
      </c>
      <c r="B4215" s="144" t="s">
        <v>202</v>
      </c>
      <c r="C4215" s="142" t="s">
        <v>8155</v>
      </c>
      <c r="D4215" s="142" t="s">
        <v>8156</v>
      </c>
      <c r="E4215" s="142" t="s">
        <v>211</v>
      </c>
      <c r="F4215" s="142"/>
      <c r="G4215" s="142">
        <v>1</v>
      </c>
      <c r="H4215" s="147">
        <v>8200</v>
      </c>
      <c r="I4215" s="191">
        <v>0.25</v>
      </c>
      <c r="J4215" s="187">
        <f t="shared" ref="J4215:J4278" si="132">H4215*(1-I4215)</f>
        <v>6150</v>
      </c>
    </row>
    <row r="4216" spans="1:10" ht="15.75">
      <c r="A4216" s="53">
        <f t="shared" si="131"/>
        <v>4212</v>
      </c>
      <c r="B4216" s="144" t="s">
        <v>202</v>
      </c>
      <c r="C4216" s="142" t="s">
        <v>8157</v>
      </c>
      <c r="D4216" s="142" t="s">
        <v>8158</v>
      </c>
      <c r="E4216" s="142" t="s">
        <v>211</v>
      </c>
      <c r="F4216" s="142"/>
      <c r="G4216" s="142">
        <v>1</v>
      </c>
      <c r="H4216" s="147">
        <v>1400</v>
      </c>
      <c r="I4216" s="191">
        <v>0.25</v>
      </c>
      <c r="J4216" s="187">
        <f t="shared" si="132"/>
        <v>1050</v>
      </c>
    </row>
    <row r="4217" spans="1:10" ht="15.75">
      <c r="A4217" s="53">
        <f t="shared" si="131"/>
        <v>4213</v>
      </c>
      <c r="B4217" s="144" t="s">
        <v>202</v>
      </c>
      <c r="C4217" s="142" t="s">
        <v>8159</v>
      </c>
      <c r="D4217" s="142" t="s">
        <v>8160</v>
      </c>
      <c r="E4217" s="142" t="s">
        <v>211</v>
      </c>
      <c r="F4217" s="142"/>
      <c r="G4217" s="142">
        <v>1</v>
      </c>
      <c r="H4217" s="147">
        <v>2800</v>
      </c>
      <c r="I4217" s="191">
        <v>0.25</v>
      </c>
      <c r="J4217" s="187">
        <f t="shared" si="132"/>
        <v>2100</v>
      </c>
    </row>
    <row r="4218" spans="1:10" ht="15.75">
      <c r="A4218" s="53">
        <f t="shared" si="131"/>
        <v>4214</v>
      </c>
      <c r="B4218" s="144" t="s">
        <v>202</v>
      </c>
      <c r="C4218" s="142" t="s">
        <v>8161</v>
      </c>
      <c r="D4218" s="142" t="s">
        <v>8162</v>
      </c>
      <c r="E4218" s="142" t="s">
        <v>211</v>
      </c>
      <c r="F4218" s="142"/>
      <c r="G4218" s="142">
        <v>1</v>
      </c>
      <c r="H4218" s="147">
        <v>7000</v>
      </c>
      <c r="I4218" s="191">
        <v>0.25</v>
      </c>
      <c r="J4218" s="187">
        <f t="shared" si="132"/>
        <v>5250</v>
      </c>
    </row>
    <row r="4219" spans="1:10" ht="15.75">
      <c r="A4219" s="53">
        <f t="shared" si="131"/>
        <v>4215</v>
      </c>
      <c r="B4219" s="144" t="s">
        <v>202</v>
      </c>
      <c r="C4219" s="142" t="s">
        <v>8163</v>
      </c>
      <c r="D4219" s="142" t="s">
        <v>8164</v>
      </c>
      <c r="E4219" s="142" t="s">
        <v>211</v>
      </c>
      <c r="F4219" s="142"/>
      <c r="G4219" s="142">
        <v>1</v>
      </c>
      <c r="H4219" s="147">
        <v>1450</v>
      </c>
      <c r="I4219" s="191">
        <v>0.25</v>
      </c>
      <c r="J4219" s="187">
        <f t="shared" si="132"/>
        <v>1087.5</v>
      </c>
    </row>
    <row r="4220" spans="1:10" ht="15.75">
      <c r="A4220" s="53">
        <f t="shared" si="131"/>
        <v>4216</v>
      </c>
      <c r="B4220" s="144" t="s">
        <v>202</v>
      </c>
      <c r="C4220" s="142" t="s">
        <v>8165</v>
      </c>
      <c r="D4220" s="142" t="s">
        <v>8166</v>
      </c>
      <c r="E4220" s="142" t="s">
        <v>211</v>
      </c>
      <c r="F4220" s="142"/>
      <c r="G4220" s="142">
        <v>1</v>
      </c>
      <c r="H4220" s="147">
        <v>2900</v>
      </c>
      <c r="I4220" s="191">
        <v>0.25</v>
      </c>
      <c r="J4220" s="187">
        <f t="shared" si="132"/>
        <v>2175</v>
      </c>
    </row>
    <row r="4221" spans="1:10" ht="15.75">
      <c r="A4221" s="53">
        <f t="shared" si="131"/>
        <v>4217</v>
      </c>
      <c r="B4221" s="144" t="s">
        <v>202</v>
      </c>
      <c r="C4221" s="142" t="s">
        <v>8167</v>
      </c>
      <c r="D4221" s="142" t="s">
        <v>8168</v>
      </c>
      <c r="E4221" s="142" t="s">
        <v>211</v>
      </c>
      <c r="F4221" s="142"/>
      <c r="G4221" s="142">
        <v>1</v>
      </c>
      <c r="H4221" s="147">
        <v>9512</v>
      </c>
      <c r="I4221" s="191">
        <v>0.25</v>
      </c>
      <c r="J4221" s="187">
        <f t="shared" si="132"/>
        <v>7134</v>
      </c>
    </row>
    <row r="4222" spans="1:10" ht="15.75">
      <c r="A4222" s="53">
        <f t="shared" si="131"/>
        <v>4218</v>
      </c>
      <c r="B4222" s="144" t="s">
        <v>202</v>
      </c>
      <c r="C4222" s="142" t="s">
        <v>8169</v>
      </c>
      <c r="D4222" s="142" t="s">
        <v>8170</v>
      </c>
      <c r="E4222" s="142" t="s">
        <v>211</v>
      </c>
      <c r="F4222" s="142"/>
      <c r="G4222" s="142">
        <v>1</v>
      </c>
      <c r="H4222" s="147">
        <v>1600</v>
      </c>
      <c r="I4222" s="191">
        <v>0.25</v>
      </c>
      <c r="J4222" s="187">
        <f t="shared" si="132"/>
        <v>1200</v>
      </c>
    </row>
    <row r="4223" spans="1:10" ht="15.75">
      <c r="A4223" s="53">
        <f t="shared" si="131"/>
        <v>4219</v>
      </c>
      <c r="B4223" s="144" t="s">
        <v>202</v>
      </c>
      <c r="C4223" s="142" t="s">
        <v>8171</v>
      </c>
      <c r="D4223" s="142" t="s">
        <v>8172</v>
      </c>
      <c r="E4223" s="142" t="s">
        <v>211</v>
      </c>
      <c r="F4223" s="142"/>
      <c r="G4223" s="142">
        <v>1</v>
      </c>
      <c r="H4223" s="147">
        <v>3200</v>
      </c>
      <c r="I4223" s="191">
        <v>0.25</v>
      </c>
      <c r="J4223" s="187">
        <f t="shared" si="132"/>
        <v>2400</v>
      </c>
    </row>
    <row r="4224" spans="1:10" ht="15.75">
      <c r="A4224" s="53">
        <f t="shared" si="131"/>
        <v>4220</v>
      </c>
      <c r="B4224" s="144" t="s">
        <v>202</v>
      </c>
      <c r="C4224" s="142" t="s">
        <v>8173</v>
      </c>
      <c r="D4224" s="142" t="s">
        <v>8174</v>
      </c>
      <c r="E4224" s="142" t="s">
        <v>211</v>
      </c>
      <c r="F4224" s="142"/>
      <c r="G4224" s="142">
        <v>1</v>
      </c>
      <c r="H4224" s="147">
        <v>8000</v>
      </c>
      <c r="I4224" s="191">
        <v>0.25</v>
      </c>
      <c r="J4224" s="187">
        <f t="shared" si="132"/>
        <v>6000</v>
      </c>
    </row>
    <row r="4225" spans="1:10" ht="15.75">
      <c r="A4225" s="53">
        <f t="shared" si="131"/>
        <v>4221</v>
      </c>
      <c r="B4225" s="144" t="s">
        <v>202</v>
      </c>
      <c r="C4225" s="142" t="s">
        <v>8175</v>
      </c>
      <c r="D4225" s="142" t="s">
        <v>8176</v>
      </c>
      <c r="E4225" s="142" t="s">
        <v>211</v>
      </c>
      <c r="F4225" s="142"/>
      <c r="G4225" s="142">
        <v>1</v>
      </c>
      <c r="H4225" s="147">
        <v>1450</v>
      </c>
      <c r="I4225" s="191">
        <v>0.25</v>
      </c>
      <c r="J4225" s="187">
        <f t="shared" si="132"/>
        <v>1087.5</v>
      </c>
    </row>
    <row r="4226" spans="1:10" ht="15.75">
      <c r="A4226" s="53">
        <f t="shared" si="131"/>
        <v>4222</v>
      </c>
      <c r="B4226" s="144" t="s">
        <v>202</v>
      </c>
      <c r="C4226" s="142" t="s">
        <v>8177</v>
      </c>
      <c r="D4226" s="142" t="s">
        <v>8178</v>
      </c>
      <c r="E4226" s="142" t="s">
        <v>211</v>
      </c>
      <c r="F4226" s="142"/>
      <c r="G4226" s="142">
        <v>1</v>
      </c>
      <c r="H4226" s="147">
        <v>2900</v>
      </c>
      <c r="I4226" s="191">
        <v>0.25</v>
      </c>
      <c r="J4226" s="187">
        <f t="shared" si="132"/>
        <v>2175</v>
      </c>
    </row>
    <row r="4227" spans="1:10" ht="15.75">
      <c r="A4227" s="53">
        <f t="shared" si="131"/>
        <v>4223</v>
      </c>
      <c r="B4227" s="144" t="s">
        <v>202</v>
      </c>
      <c r="C4227" s="142" t="s">
        <v>8179</v>
      </c>
      <c r="D4227" s="142" t="s">
        <v>8180</v>
      </c>
      <c r="E4227" s="142" t="s">
        <v>211</v>
      </c>
      <c r="F4227" s="142"/>
      <c r="G4227" s="142">
        <v>1</v>
      </c>
      <c r="H4227" s="147">
        <v>9512</v>
      </c>
      <c r="I4227" s="191">
        <v>0.25</v>
      </c>
      <c r="J4227" s="187">
        <f t="shared" si="132"/>
        <v>7134</v>
      </c>
    </row>
    <row r="4228" spans="1:10" ht="15.75">
      <c r="A4228" s="53">
        <f t="shared" si="131"/>
        <v>4224</v>
      </c>
      <c r="B4228" s="144" t="s">
        <v>202</v>
      </c>
      <c r="C4228" s="142" t="s">
        <v>8181</v>
      </c>
      <c r="D4228" s="142" t="s">
        <v>8182</v>
      </c>
      <c r="E4228" s="142" t="s">
        <v>211</v>
      </c>
      <c r="F4228" s="142"/>
      <c r="G4228" s="142">
        <v>1</v>
      </c>
      <c r="H4228" s="147">
        <v>1600</v>
      </c>
      <c r="I4228" s="191">
        <v>0.25</v>
      </c>
      <c r="J4228" s="187">
        <f t="shared" si="132"/>
        <v>1200</v>
      </c>
    </row>
    <row r="4229" spans="1:10" ht="15.75">
      <c r="A4229" s="53">
        <f t="shared" si="131"/>
        <v>4225</v>
      </c>
      <c r="B4229" s="144" t="s">
        <v>202</v>
      </c>
      <c r="C4229" s="142" t="s">
        <v>8183</v>
      </c>
      <c r="D4229" s="142" t="s">
        <v>8184</v>
      </c>
      <c r="E4229" s="142" t="s">
        <v>211</v>
      </c>
      <c r="F4229" s="142"/>
      <c r="G4229" s="142">
        <v>1</v>
      </c>
      <c r="H4229" s="147">
        <v>3200</v>
      </c>
      <c r="I4229" s="191">
        <v>0.25</v>
      </c>
      <c r="J4229" s="187">
        <f t="shared" si="132"/>
        <v>2400</v>
      </c>
    </row>
    <row r="4230" spans="1:10" ht="15.75">
      <c r="A4230" s="53">
        <f t="shared" si="131"/>
        <v>4226</v>
      </c>
      <c r="B4230" s="144" t="s">
        <v>202</v>
      </c>
      <c r="C4230" s="142" t="s">
        <v>8185</v>
      </c>
      <c r="D4230" s="142" t="s">
        <v>8186</v>
      </c>
      <c r="E4230" s="142" t="s">
        <v>211</v>
      </c>
      <c r="F4230" s="142"/>
      <c r="G4230" s="142">
        <v>1</v>
      </c>
      <c r="H4230" s="147">
        <v>8000</v>
      </c>
      <c r="I4230" s="191">
        <v>0.25</v>
      </c>
      <c r="J4230" s="187">
        <f t="shared" si="132"/>
        <v>6000</v>
      </c>
    </row>
    <row r="4231" spans="1:10" ht="15.75">
      <c r="A4231" s="53">
        <f t="shared" ref="A4231:A4294" si="133">A4230+1</f>
        <v>4227</v>
      </c>
      <c r="B4231" s="144" t="s">
        <v>202</v>
      </c>
      <c r="C4231" s="142" t="s">
        <v>8187</v>
      </c>
      <c r="D4231" s="142" t="s">
        <v>8188</v>
      </c>
      <c r="E4231" s="142" t="s">
        <v>211</v>
      </c>
      <c r="F4231" s="142"/>
      <c r="G4231" s="142">
        <v>1</v>
      </c>
      <c r="H4231" s="147">
        <v>1450</v>
      </c>
      <c r="I4231" s="191">
        <v>0.25</v>
      </c>
      <c r="J4231" s="187">
        <f t="shared" si="132"/>
        <v>1087.5</v>
      </c>
    </row>
    <row r="4232" spans="1:10" ht="15.75">
      <c r="A4232" s="53">
        <f t="shared" si="133"/>
        <v>4228</v>
      </c>
      <c r="B4232" s="144" t="s">
        <v>202</v>
      </c>
      <c r="C4232" s="142" t="s">
        <v>8189</v>
      </c>
      <c r="D4232" s="142" t="s">
        <v>8190</v>
      </c>
      <c r="E4232" s="142" t="s">
        <v>211</v>
      </c>
      <c r="F4232" s="142"/>
      <c r="G4232" s="142">
        <v>1</v>
      </c>
      <c r="H4232" s="147">
        <v>2900</v>
      </c>
      <c r="I4232" s="191">
        <v>0.25</v>
      </c>
      <c r="J4232" s="187">
        <f t="shared" si="132"/>
        <v>2175</v>
      </c>
    </row>
    <row r="4233" spans="1:10" ht="15.75">
      <c r="A4233" s="53">
        <f t="shared" si="133"/>
        <v>4229</v>
      </c>
      <c r="B4233" s="144" t="s">
        <v>202</v>
      </c>
      <c r="C4233" s="142" t="s">
        <v>8191</v>
      </c>
      <c r="D4233" s="142" t="s">
        <v>8192</v>
      </c>
      <c r="E4233" s="142" t="s">
        <v>211</v>
      </c>
      <c r="F4233" s="142"/>
      <c r="G4233" s="142">
        <v>1</v>
      </c>
      <c r="H4233" s="147">
        <v>9512</v>
      </c>
      <c r="I4233" s="191">
        <v>0.25</v>
      </c>
      <c r="J4233" s="187">
        <f t="shared" si="132"/>
        <v>7134</v>
      </c>
    </row>
    <row r="4234" spans="1:10" ht="15.75">
      <c r="A4234" s="53">
        <f t="shared" si="133"/>
        <v>4230</v>
      </c>
      <c r="B4234" s="144" t="s">
        <v>202</v>
      </c>
      <c r="C4234" s="142" t="s">
        <v>8193</v>
      </c>
      <c r="D4234" s="142" t="s">
        <v>8194</v>
      </c>
      <c r="E4234" s="142" t="s">
        <v>211</v>
      </c>
      <c r="F4234" s="142"/>
      <c r="G4234" s="142">
        <v>1</v>
      </c>
      <c r="H4234" s="147">
        <v>1600</v>
      </c>
      <c r="I4234" s="191">
        <v>0.25</v>
      </c>
      <c r="J4234" s="187">
        <f t="shared" si="132"/>
        <v>1200</v>
      </c>
    </row>
    <row r="4235" spans="1:10" ht="15.75">
      <c r="A4235" s="53">
        <f t="shared" si="133"/>
        <v>4231</v>
      </c>
      <c r="B4235" s="144" t="s">
        <v>202</v>
      </c>
      <c r="C4235" s="142" t="s">
        <v>8195</v>
      </c>
      <c r="D4235" s="142" t="s">
        <v>8196</v>
      </c>
      <c r="E4235" s="142" t="s">
        <v>211</v>
      </c>
      <c r="F4235" s="142"/>
      <c r="G4235" s="142">
        <v>1</v>
      </c>
      <c r="H4235" s="147">
        <v>3200</v>
      </c>
      <c r="I4235" s="191">
        <v>0.25</v>
      </c>
      <c r="J4235" s="187">
        <f t="shared" si="132"/>
        <v>2400</v>
      </c>
    </row>
    <row r="4236" spans="1:10" ht="15.75">
      <c r="A4236" s="53">
        <f t="shared" si="133"/>
        <v>4232</v>
      </c>
      <c r="B4236" s="144" t="s">
        <v>202</v>
      </c>
      <c r="C4236" s="142" t="s">
        <v>8197</v>
      </c>
      <c r="D4236" s="142" t="s">
        <v>8198</v>
      </c>
      <c r="E4236" s="142" t="s">
        <v>211</v>
      </c>
      <c r="F4236" s="142"/>
      <c r="G4236" s="142">
        <v>1</v>
      </c>
      <c r="H4236" s="147">
        <v>8000</v>
      </c>
      <c r="I4236" s="191">
        <v>0.25</v>
      </c>
      <c r="J4236" s="187">
        <f t="shared" si="132"/>
        <v>6000</v>
      </c>
    </row>
    <row r="4237" spans="1:10" ht="15.75">
      <c r="A4237" s="53">
        <f t="shared" si="133"/>
        <v>4233</v>
      </c>
      <c r="B4237" s="144" t="s">
        <v>202</v>
      </c>
      <c r="C4237" s="142" t="s">
        <v>8199</v>
      </c>
      <c r="D4237" s="142" t="s">
        <v>8200</v>
      </c>
      <c r="E4237" s="142" t="s">
        <v>211</v>
      </c>
      <c r="F4237" s="142"/>
      <c r="G4237" s="142">
        <v>1</v>
      </c>
      <c r="H4237" s="147">
        <v>1450</v>
      </c>
      <c r="I4237" s="191">
        <v>0.25</v>
      </c>
      <c r="J4237" s="187">
        <f t="shared" si="132"/>
        <v>1087.5</v>
      </c>
    </row>
    <row r="4238" spans="1:10" ht="15.75">
      <c r="A4238" s="53">
        <f t="shared" si="133"/>
        <v>4234</v>
      </c>
      <c r="B4238" s="144" t="s">
        <v>202</v>
      </c>
      <c r="C4238" s="142" t="s">
        <v>8201</v>
      </c>
      <c r="D4238" s="142" t="s">
        <v>8202</v>
      </c>
      <c r="E4238" s="142" t="s">
        <v>211</v>
      </c>
      <c r="F4238" s="142"/>
      <c r="G4238" s="142">
        <v>1</v>
      </c>
      <c r="H4238" s="147">
        <v>2900</v>
      </c>
      <c r="I4238" s="191">
        <v>0.25</v>
      </c>
      <c r="J4238" s="187">
        <f t="shared" si="132"/>
        <v>2175</v>
      </c>
    </row>
    <row r="4239" spans="1:10" ht="15.75">
      <c r="A4239" s="53">
        <f t="shared" si="133"/>
        <v>4235</v>
      </c>
      <c r="B4239" s="144" t="s">
        <v>202</v>
      </c>
      <c r="C4239" s="142" t="s">
        <v>8203</v>
      </c>
      <c r="D4239" s="142" t="s">
        <v>8204</v>
      </c>
      <c r="E4239" s="142" t="s">
        <v>211</v>
      </c>
      <c r="F4239" s="142"/>
      <c r="G4239" s="142">
        <v>1</v>
      </c>
      <c r="H4239" s="147">
        <v>9512</v>
      </c>
      <c r="I4239" s="191">
        <v>0.25</v>
      </c>
      <c r="J4239" s="187">
        <f t="shared" si="132"/>
        <v>7134</v>
      </c>
    </row>
    <row r="4240" spans="1:10" ht="15.75">
      <c r="A4240" s="53">
        <f t="shared" si="133"/>
        <v>4236</v>
      </c>
      <c r="B4240" s="144" t="s">
        <v>202</v>
      </c>
      <c r="C4240" s="142" t="s">
        <v>8205</v>
      </c>
      <c r="D4240" s="142" t="s">
        <v>8206</v>
      </c>
      <c r="E4240" s="142" t="s">
        <v>211</v>
      </c>
      <c r="F4240" s="142"/>
      <c r="G4240" s="142">
        <v>1</v>
      </c>
      <c r="H4240" s="147">
        <v>1600</v>
      </c>
      <c r="I4240" s="191">
        <v>0.25</v>
      </c>
      <c r="J4240" s="187">
        <f t="shared" si="132"/>
        <v>1200</v>
      </c>
    </row>
    <row r="4241" spans="1:10" ht="15.75">
      <c r="A4241" s="53">
        <f t="shared" si="133"/>
        <v>4237</v>
      </c>
      <c r="B4241" s="144" t="s">
        <v>202</v>
      </c>
      <c r="C4241" s="142" t="s">
        <v>8207</v>
      </c>
      <c r="D4241" s="142" t="s">
        <v>8208</v>
      </c>
      <c r="E4241" s="142" t="s">
        <v>211</v>
      </c>
      <c r="F4241" s="142"/>
      <c r="G4241" s="142">
        <v>1</v>
      </c>
      <c r="H4241" s="147">
        <v>3200</v>
      </c>
      <c r="I4241" s="191">
        <v>0.25</v>
      </c>
      <c r="J4241" s="187">
        <f t="shared" si="132"/>
        <v>2400</v>
      </c>
    </row>
    <row r="4242" spans="1:10" ht="15.75">
      <c r="A4242" s="53">
        <f t="shared" si="133"/>
        <v>4238</v>
      </c>
      <c r="B4242" s="144" t="s">
        <v>202</v>
      </c>
      <c r="C4242" s="142" t="s">
        <v>8209</v>
      </c>
      <c r="D4242" s="142" t="s">
        <v>8210</v>
      </c>
      <c r="E4242" s="142" t="s">
        <v>211</v>
      </c>
      <c r="F4242" s="142"/>
      <c r="G4242" s="142">
        <v>1</v>
      </c>
      <c r="H4242" s="147">
        <v>8000</v>
      </c>
      <c r="I4242" s="191">
        <v>0.25</v>
      </c>
      <c r="J4242" s="187">
        <f t="shared" si="132"/>
        <v>6000</v>
      </c>
    </row>
    <row r="4243" spans="1:10" ht="15.75">
      <c r="A4243" s="53">
        <f t="shared" si="133"/>
        <v>4239</v>
      </c>
      <c r="B4243" s="144" t="s">
        <v>202</v>
      </c>
      <c r="C4243" s="142" t="s">
        <v>8211</v>
      </c>
      <c r="D4243" s="142" t="s">
        <v>8212</v>
      </c>
      <c r="E4243" s="142" t="s">
        <v>211</v>
      </c>
      <c r="F4243" s="142"/>
      <c r="G4243" s="142">
        <v>1</v>
      </c>
      <c r="H4243" s="147">
        <v>1450</v>
      </c>
      <c r="I4243" s="191">
        <v>0.25</v>
      </c>
      <c r="J4243" s="187">
        <f t="shared" si="132"/>
        <v>1087.5</v>
      </c>
    </row>
    <row r="4244" spans="1:10" ht="15.75">
      <c r="A4244" s="53">
        <f t="shared" si="133"/>
        <v>4240</v>
      </c>
      <c r="B4244" s="144" t="s">
        <v>202</v>
      </c>
      <c r="C4244" s="142" t="s">
        <v>8213</v>
      </c>
      <c r="D4244" s="142" t="s">
        <v>8214</v>
      </c>
      <c r="E4244" s="142" t="s">
        <v>211</v>
      </c>
      <c r="F4244" s="142"/>
      <c r="G4244" s="142">
        <v>1</v>
      </c>
      <c r="H4244" s="147">
        <v>2900</v>
      </c>
      <c r="I4244" s="191">
        <v>0.25</v>
      </c>
      <c r="J4244" s="187">
        <f t="shared" si="132"/>
        <v>2175</v>
      </c>
    </row>
    <row r="4245" spans="1:10" ht="15.75">
      <c r="A4245" s="53">
        <f t="shared" si="133"/>
        <v>4241</v>
      </c>
      <c r="B4245" s="144" t="s">
        <v>202</v>
      </c>
      <c r="C4245" s="142" t="s">
        <v>8215</v>
      </c>
      <c r="D4245" s="142" t="s">
        <v>8216</v>
      </c>
      <c r="E4245" s="142" t="s">
        <v>211</v>
      </c>
      <c r="F4245" s="142"/>
      <c r="G4245" s="142">
        <v>1</v>
      </c>
      <c r="H4245" s="147">
        <v>9512</v>
      </c>
      <c r="I4245" s="191">
        <v>0.25</v>
      </c>
      <c r="J4245" s="187">
        <f t="shared" si="132"/>
        <v>7134</v>
      </c>
    </row>
    <row r="4246" spans="1:10" ht="15.75">
      <c r="A4246" s="53">
        <f t="shared" si="133"/>
        <v>4242</v>
      </c>
      <c r="B4246" s="144" t="s">
        <v>202</v>
      </c>
      <c r="C4246" s="142" t="s">
        <v>8217</v>
      </c>
      <c r="D4246" s="142" t="s">
        <v>8218</v>
      </c>
      <c r="E4246" s="142" t="s">
        <v>211</v>
      </c>
      <c r="F4246" s="142"/>
      <c r="G4246" s="142">
        <v>1</v>
      </c>
      <c r="H4246" s="147">
        <v>1600</v>
      </c>
      <c r="I4246" s="191">
        <v>0.25</v>
      </c>
      <c r="J4246" s="187">
        <f t="shared" si="132"/>
        <v>1200</v>
      </c>
    </row>
    <row r="4247" spans="1:10" ht="15.75">
      <c r="A4247" s="53">
        <f t="shared" si="133"/>
        <v>4243</v>
      </c>
      <c r="B4247" s="144" t="s">
        <v>202</v>
      </c>
      <c r="C4247" s="142" t="s">
        <v>8219</v>
      </c>
      <c r="D4247" s="142" t="s">
        <v>8220</v>
      </c>
      <c r="E4247" s="142" t="s">
        <v>211</v>
      </c>
      <c r="F4247" s="142"/>
      <c r="G4247" s="142">
        <v>1</v>
      </c>
      <c r="H4247" s="147">
        <v>3200</v>
      </c>
      <c r="I4247" s="191">
        <v>0.25</v>
      </c>
      <c r="J4247" s="187">
        <f t="shared" si="132"/>
        <v>2400</v>
      </c>
    </row>
    <row r="4248" spans="1:10" ht="15.75">
      <c r="A4248" s="53">
        <f t="shared" si="133"/>
        <v>4244</v>
      </c>
      <c r="B4248" s="144" t="s">
        <v>202</v>
      </c>
      <c r="C4248" s="142" t="s">
        <v>8221</v>
      </c>
      <c r="D4248" s="142" t="s">
        <v>8222</v>
      </c>
      <c r="E4248" s="142" t="s">
        <v>211</v>
      </c>
      <c r="F4248" s="142"/>
      <c r="G4248" s="142">
        <v>1</v>
      </c>
      <c r="H4248" s="147">
        <v>8000</v>
      </c>
      <c r="I4248" s="191">
        <v>0.25</v>
      </c>
      <c r="J4248" s="187">
        <f t="shared" si="132"/>
        <v>6000</v>
      </c>
    </row>
    <row r="4249" spans="1:10" ht="15.75">
      <c r="A4249" s="53">
        <f t="shared" si="133"/>
        <v>4245</v>
      </c>
      <c r="B4249" s="144" t="s">
        <v>202</v>
      </c>
      <c r="C4249" s="142" t="s">
        <v>8223</v>
      </c>
      <c r="D4249" s="142" t="s">
        <v>8224</v>
      </c>
      <c r="E4249" s="142" t="s">
        <v>211</v>
      </c>
      <c r="F4249" s="142"/>
      <c r="G4249" s="142">
        <v>1</v>
      </c>
      <c r="H4249" s="147">
        <v>1300</v>
      </c>
      <c r="I4249" s="191">
        <v>0.25</v>
      </c>
      <c r="J4249" s="187">
        <f t="shared" si="132"/>
        <v>975</v>
      </c>
    </row>
    <row r="4250" spans="1:10" ht="15.75">
      <c r="A4250" s="53">
        <f t="shared" si="133"/>
        <v>4246</v>
      </c>
      <c r="B4250" s="144" t="s">
        <v>202</v>
      </c>
      <c r="C4250" s="142" t="s">
        <v>8225</v>
      </c>
      <c r="D4250" s="142" t="s">
        <v>8226</v>
      </c>
      <c r="E4250" s="142" t="s">
        <v>211</v>
      </c>
      <c r="F4250" s="142"/>
      <c r="G4250" s="142">
        <v>1</v>
      </c>
      <c r="H4250" s="147">
        <v>2600</v>
      </c>
      <c r="I4250" s="191">
        <v>0.25</v>
      </c>
      <c r="J4250" s="187">
        <f t="shared" si="132"/>
        <v>1950</v>
      </c>
    </row>
    <row r="4251" spans="1:10" ht="15.75">
      <c r="A4251" s="53">
        <f t="shared" si="133"/>
        <v>4247</v>
      </c>
      <c r="B4251" s="144" t="s">
        <v>202</v>
      </c>
      <c r="C4251" s="142" t="s">
        <v>8227</v>
      </c>
      <c r="D4251" s="142" t="s">
        <v>8228</v>
      </c>
      <c r="E4251" s="142" t="s">
        <v>211</v>
      </c>
      <c r="F4251" s="142"/>
      <c r="G4251" s="142">
        <v>1</v>
      </c>
      <c r="H4251" s="147">
        <v>8528</v>
      </c>
      <c r="I4251" s="191">
        <v>0.25</v>
      </c>
      <c r="J4251" s="187">
        <f t="shared" si="132"/>
        <v>6396</v>
      </c>
    </row>
    <row r="4252" spans="1:10" ht="15.75">
      <c r="A4252" s="53">
        <f t="shared" si="133"/>
        <v>4248</v>
      </c>
      <c r="B4252" s="144" t="s">
        <v>202</v>
      </c>
      <c r="C4252" s="142" t="s">
        <v>8229</v>
      </c>
      <c r="D4252" s="142" t="s">
        <v>8230</v>
      </c>
      <c r="E4252" s="142" t="s">
        <v>211</v>
      </c>
      <c r="F4252" s="142"/>
      <c r="G4252" s="142">
        <v>1</v>
      </c>
      <c r="H4252" s="147">
        <v>1450</v>
      </c>
      <c r="I4252" s="191">
        <v>0.25</v>
      </c>
      <c r="J4252" s="187">
        <f t="shared" si="132"/>
        <v>1087.5</v>
      </c>
    </row>
    <row r="4253" spans="1:10" ht="15.75">
      <c r="A4253" s="53">
        <f t="shared" si="133"/>
        <v>4249</v>
      </c>
      <c r="B4253" s="144" t="s">
        <v>202</v>
      </c>
      <c r="C4253" s="142" t="s">
        <v>8231</v>
      </c>
      <c r="D4253" s="142" t="s">
        <v>8232</v>
      </c>
      <c r="E4253" s="142" t="s">
        <v>211</v>
      </c>
      <c r="F4253" s="142"/>
      <c r="G4253" s="142">
        <v>1</v>
      </c>
      <c r="H4253" s="147">
        <v>2900</v>
      </c>
      <c r="I4253" s="191">
        <v>0.25</v>
      </c>
      <c r="J4253" s="187">
        <f t="shared" si="132"/>
        <v>2175</v>
      </c>
    </row>
    <row r="4254" spans="1:10" ht="15.75">
      <c r="A4254" s="53">
        <f t="shared" si="133"/>
        <v>4250</v>
      </c>
      <c r="B4254" s="144" t="s">
        <v>202</v>
      </c>
      <c r="C4254" s="142" t="s">
        <v>8233</v>
      </c>
      <c r="D4254" s="142" t="s">
        <v>8234</v>
      </c>
      <c r="E4254" s="142" t="s">
        <v>211</v>
      </c>
      <c r="F4254" s="142"/>
      <c r="G4254" s="142">
        <v>1</v>
      </c>
      <c r="H4254" s="147">
        <v>7250</v>
      </c>
      <c r="I4254" s="191">
        <v>0.25</v>
      </c>
      <c r="J4254" s="187">
        <f t="shared" si="132"/>
        <v>5437.5</v>
      </c>
    </row>
    <row r="4255" spans="1:10" ht="15.75">
      <c r="A4255" s="53">
        <f t="shared" si="133"/>
        <v>4251</v>
      </c>
      <c r="B4255" s="144" t="s">
        <v>202</v>
      </c>
      <c r="C4255" s="142" t="s">
        <v>8235</v>
      </c>
      <c r="D4255" s="142" t="s">
        <v>8236</v>
      </c>
      <c r="E4255" s="142" t="s">
        <v>211</v>
      </c>
      <c r="F4255" s="142"/>
      <c r="G4255" s="142">
        <v>1</v>
      </c>
      <c r="H4255" s="147">
        <v>1300</v>
      </c>
      <c r="I4255" s="191">
        <v>0.25</v>
      </c>
      <c r="J4255" s="187">
        <f t="shared" si="132"/>
        <v>975</v>
      </c>
    </row>
    <row r="4256" spans="1:10" ht="15.75">
      <c r="A4256" s="53">
        <f t="shared" si="133"/>
        <v>4252</v>
      </c>
      <c r="B4256" s="144" t="s">
        <v>202</v>
      </c>
      <c r="C4256" s="142" t="s">
        <v>8237</v>
      </c>
      <c r="D4256" s="142" t="s">
        <v>8238</v>
      </c>
      <c r="E4256" s="142" t="s">
        <v>211</v>
      </c>
      <c r="F4256" s="142"/>
      <c r="G4256" s="142">
        <v>1</v>
      </c>
      <c r="H4256" s="147">
        <v>2600</v>
      </c>
      <c r="I4256" s="191">
        <v>0.25</v>
      </c>
      <c r="J4256" s="187">
        <f t="shared" si="132"/>
        <v>1950</v>
      </c>
    </row>
    <row r="4257" spans="1:10" ht="15.75">
      <c r="A4257" s="53">
        <f t="shared" si="133"/>
        <v>4253</v>
      </c>
      <c r="B4257" s="144" t="s">
        <v>202</v>
      </c>
      <c r="C4257" s="142" t="s">
        <v>8239</v>
      </c>
      <c r="D4257" s="142" t="s">
        <v>8240</v>
      </c>
      <c r="E4257" s="142" t="s">
        <v>211</v>
      </c>
      <c r="F4257" s="142"/>
      <c r="G4257" s="142">
        <v>1</v>
      </c>
      <c r="H4257" s="147">
        <v>8528</v>
      </c>
      <c r="I4257" s="191">
        <v>0.25</v>
      </c>
      <c r="J4257" s="187">
        <f t="shared" si="132"/>
        <v>6396</v>
      </c>
    </row>
    <row r="4258" spans="1:10" ht="15.75">
      <c r="A4258" s="53">
        <f t="shared" si="133"/>
        <v>4254</v>
      </c>
      <c r="B4258" s="144" t="s">
        <v>202</v>
      </c>
      <c r="C4258" s="142" t="s">
        <v>8241</v>
      </c>
      <c r="D4258" s="142" t="s">
        <v>8242</v>
      </c>
      <c r="E4258" s="142" t="s">
        <v>211</v>
      </c>
      <c r="F4258" s="142"/>
      <c r="G4258" s="142">
        <v>1</v>
      </c>
      <c r="H4258" s="147">
        <v>1350</v>
      </c>
      <c r="I4258" s="191">
        <v>0.25</v>
      </c>
      <c r="J4258" s="187">
        <f t="shared" si="132"/>
        <v>1012.5</v>
      </c>
    </row>
    <row r="4259" spans="1:10" ht="15.75">
      <c r="A4259" s="53">
        <f t="shared" si="133"/>
        <v>4255</v>
      </c>
      <c r="B4259" s="144" t="s">
        <v>202</v>
      </c>
      <c r="C4259" s="142" t="s">
        <v>8243</v>
      </c>
      <c r="D4259" s="142" t="s">
        <v>8244</v>
      </c>
      <c r="E4259" s="142" t="s">
        <v>211</v>
      </c>
      <c r="F4259" s="142"/>
      <c r="G4259" s="142">
        <v>1</v>
      </c>
      <c r="H4259" s="147">
        <v>2700</v>
      </c>
      <c r="I4259" s="191">
        <v>0.25</v>
      </c>
      <c r="J4259" s="187">
        <f t="shared" si="132"/>
        <v>2025</v>
      </c>
    </row>
    <row r="4260" spans="1:10" ht="15.75">
      <c r="A4260" s="53">
        <f t="shared" si="133"/>
        <v>4256</v>
      </c>
      <c r="B4260" s="144" t="s">
        <v>202</v>
      </c>
      <c r="C4260" s="142" t="s">
        <v>8245</v>
      </c>
      <c r="D4260" s="142" t="s">
        <v>8246</v>
      </c>
      <c r="E4260" s="142" t="s">
        <v>211</v>
      </c>
      <c r="F4260" s="142"/>
      <c r="G4260" s="142">
        <v>1</v>
      </c>
      <c r="H4260" s="147">
        <v>6750</v>
      </c>
      <c r="I4260" s="191">
        <v>0.25</v>
      </c>
      <c r="J4260" s="187">
        <f t="shared" si="132"/>
        <v>5062.5</v>
      </c>
    </row>
    <row r="4261" spans="1:10" ht="15.75">
      <c r="A4261" s="53">
        <f t="shared" si="133"/>
        <v>4257</v>
      </c>
      <c r="B4261" s="144" t="s">
        <v>202</v>
      </c>
      <c r="C4261" s="142" t="s">
        <v>8247</v>
      </c>
      <c r="D4261" s="142" t="s">
        <v>8248</v>
      </c>
      <c r="E4261" s="142" t="s">
        <v>211</v>
      </c>
      <c r="F4261" s="142"/>
      <c r="G4261" s="142">
        <v>1</v>
      </c>
      <c r="H4261" s="147">
        <v>1300</v>
      </c>
      <c r="I4261" s="191">
        <v>0.25</v>
      </c>
      <c r="J4261" s="187">
        <f t="shared" si="132"/>
        <v>975</v>
      </c>
    </row>
    <row r="4262" spans="1:10" ht="15.75">
      <c r="A4262" s="53">
        <f t="shared" si="133"/>
        <v>4258</v>
      </c>
      <c r="B4262" s="144" t="s">
        <v>202</v>
      </c>
      <c r="C4262" s="142" t="s">
        <v>8249</v>
      </c>
      <c r="D4262" s="142" t="s">
        <v>8250</v>
      </c>
      <c r="E4262" s="142" t="s">
        <v>211</v>
      </c>
      <c r="F4262" s="142"/>
      <c r="G4262" s="142">
        <v>1</v>
      </c>
      <c r="H4262" s="147">
        <v>2600</v>
      </c>
      <c r="I4262" s="191">
        <v>0.25</v>
      </c>
      <c r="J4262" s="187">
        <f t="shared" si="132"/>
        <v>1950</v>
      </c>
    </row>
    <row r="4263" spans="1:10" ht="15.75">
      <c r="A4263" s="53">
        <f t="shared" si="133"/>
        <v>4259</v>
      </c>
      <c r="B4263" s="144" t="s">
        <v>202</v>
      </c>
      <c r="C4263" s="142" t="s">
        <v>8251</v>
      </c>
      <c r="D4263" s="142" t="s">
        <v>8252</v>
      </c>
      <c r="E4263" s="142" t="s">
        <v>211</v>
      </c>
      <c r="F4263" s="142"/>
      <c r="G4263" s="142">
        <v>1</v>
      </c>
      <c r="H4263" s="147">
        <v>8528</v>
      </c>
      <c r="I4263" s="191">
        <v>0.25</v>
      </c>
      <c r="J4263" s="187">
        <f t="shared" si="132"/>
        <v>6396</v>
      </c>
    </row>
    <row r="4264" spans="1:10" ht="15.75">
      <c r="A4264" s="53">
        <f t="shared" si="133"/>
        <v>4260</v>
      </c>
      <c r="B4264" s="144" t="s">
        <v>202</v>
      </c>
      <c r="C4264" s="142" t="s">
        <v>8253</v>
      </c>
      <c r="D4264" s="142" t="s">
        <v>8254</v>
      </c>
      <c r="E4264" s="142" t="s">
        <v>211</v>
      </c>
      <c r="F4264" s="142"/>
      <c r="G4264" s="142">
        <v>1</v>
      </c>
      <c r="H4264" s="147">
        <v>1450</v>
      </c>
      <c r="I4264" s="191">
        <v>0.25</v>
      </c>
      <c r="J4264" s="187">
        <f t="shared" si="132"/>
        <v>1087.5</v>
      </c>
    </row>
    <row r="4265" spans="1:10" ht="15.75">
      <c r="A4265" s="53">
        <f t="shared" si="133"/>
        <v>4261</v>
      </c>
      <c r="B4265" s="144" t="s">
        <v>202</v>
      </c>
      <c r="C4265" s="142" t="s">
        <v>8255</v>
      </c>
      <c r="D4265" s="142" t="s">
        <v>8256</v>
      </c>
      <c r="E4265" s="142" t="s">
        <v>211</v>
      </c>
      <c r="F4265" s="142"/>
      <c r="G4265" s="142">
        <v>1</v>
      </c>
      <c r="H4265" s="147">
        <v>2900</v>
      </c>
      <c r="I4265" s="191">
        <v>0.25</v>
      </c>
      <c r="J4265" s="187">
        <f t="shared" si="132"/>
        <v>2175</v>
      </c>
    </row>
    <row r="4266" spans="1:10" ht="15.75">
      <c r="A4266" s="53">
        <f t="shared" si="133"/>
        <v>4262</v>
      </c>
      <c r="B4266" s="144" t="s">
        <v>202</v>
      </c>
      <c r="C4266" s="142" t="s">
        <v>8257</v>
      </c>
      <c r="D4266" s="142" t="s">
        <v>8258</v>
      </c>
      <c r="E4266" s="142" t="s">
        <v>211</v>
      </c>
      <c r="F4266" s="142"/>
      <c r="G4266" s="142">
        <v>1</v>
      </c>
      <c r="H4266" s="147">
        <v>7250</v>
      </c>
      <c r="I4266" s="191">
        <v>0.25</v>
      </c>
      <c r="J4266" s="187">
        <f t="shared" si="132"/>
        <v>5437.5</v>
      </c>
    </row>
    <row r="4267" spans="1:10" ht="15.75">
      <c r="A4267" s="53">
        <f t="shared" si="133"/>
        <v>4263</v>
      </c>
      <c r="B4267" s="144" t="s">
        <v>202</v>
      </c>
      <c r="C4267" s="142" t="s">
        <v>8103</v>
      </c>
      <c r="D4267" s="142" t="s">
        <v>8104</v>
      </c>
      <c r="E4267" s="142" t="s">
        <v>211</v>
      </c>
      <c r="F4267" s="142"/>
      <c r="G4267" s="142">
        <v>1</v>
      </c>
      <c r="H4267" s="147">
        <v>1100</v>
      </c>
      <c r="I4267" s="191">
        <v>0.25</v>
      </c>
      <c r="J4267" s="187">
        <f t="shared" si="132"/>
        <v>825</v>
      </c>
    </row>
    <row r="4268" spans="1:10" ht="15.75">
      <c r="A4268" s="53">
        <f t="shared" si="133"/>
        <v>4264</v>
      </c>
      <c r="B4268" s="144" t="s">
        <v>202</v>
      </c>
      <c r="C4268" s="142" t="s">
        <v>8105</v>
      </c>
      <c r="D4268" s="142" t="s">
        <v>8106</v>
      </c>
      <c r="E4268" s="142" t="s">
        <v>211</v>
      </c>
      <c r="F4268" s="142"/>
      <c r="G4268" s="142">
        <v>1</v>
      </c>
      <c r="H4268" s="147">
        <v>2200</v>
      </c>
      <c r="I4268" s="191">
        <v>0.25</v>
      </c>
      <c r="J4268" s="187">
        <f t="shared" si="132"/>
        <v>1650</v>
      </c>
    </row>
    <row r="4269" spans="1:10" ht="15.75">
      <c r="A4269" s="53">
        <f t="shared" si="133"/>
        <v>4265</v>
      </c>
      <c r="B4269" s="144" t="s">
        <v>202</v>
      </c>
      <c r="C4269" s="142" t="s">
        <v>8107</v>
      </c>
      <c r="D4269" s="142" t="s">
        <v>8108</v>
      </c>
      <c r="E4269" s="142" t="s">
        <v>211</v>
      </c>
      <c r="F4269" s="142"/>
      <c r="G4269" s="142">
        <v>1</v>
      </c>
      <c r="H4269" s="147">
        <v>7216</v>
      </c>
      <c r="I4269" s="191">
        <v>0.25</v>
      </c>
      <c r="J4269" s="187">
        <f t="shared" si="132"/>
        <v>5412</v>
      </c>
    </row>
    <row r="4270" spans="1:10" ht="15.75">
      <c r="A4270" s="53">
        <f t="shared" si="133"/>
        <v>4266</v>
      </c>
      <c r="B4270" s="144" t="s">
        <v>202</v>
      </c>
      <c r="C4270" s="142" t="s">
        <v>8109</v>
      </c>
      <c r="D4270" s="142" t="s">
        <v>8110</v>
      </c>
      <c r="E4270" s="142" t="s">
        <v>211</v>
      </c>
      <c r="F4270" s="142"/>
      <c r="G4270" s="142">
        <v>1</v>
      </c>
      <c r="H4270" s="147">
        <v>1250</v>
      </c>
      <c r="I4270" s="191">
        <v>0.25</v>
      </c>
      <c r="J4270" s="187">
        <f t="shared" si="132"/>
        <v>937.5</v>
      </c>
    </row>
    <row r="4271" spans="1:10" ht="15.75">
      <c r="A4271" s="53">
        <f t="shared" si="133"/>
        <v>4267</v>
      </c>
      <c r="B4271" s="144" t="s">
        <v>202</v>
      </c>
      <c r="C4271" s="142" t="s">
        <v>8111</v>
      </c>
      <c r="D4271" s="142" t="s">
        <v>8112</v>
      </c>
      <c r="E4271" s="142" t="s">
        <v>211</v>
      </c>
      <c r="F4271" s="142"/>
      <c r="G4271" s="142">
        <v>1</v>
      </c>
      <c r="H4271" s="147">
        <v>2500</v>
      </c>
      <c r="I4271" s="191">
        <v>0.25</v>
      </c>
      <c r="J4271" s="187">
        <f t="shared" si="132"/>
        <v>1875</v>
      </c>
    </row>
    <row r="4272" spans="1:10" ht="15.75">
      <c r="A4272" s="53">
        <f t="shared" si="133"/>
        <v>4268</v>
      </c>
      <c r="B4272" s="144" t="s">
        <v>202</v>
      </c>
      <c r="C4272" s="142" t="s">
        <v>8113</v>
      </c>
      <c r="D4272" s="142" t="s">
        <v>8114</v>
      </c>
      <c r="E4272" s="142" t="s">
        <v>211</v>
      </c>
      <c r="F4272" s="142"/>
      <c r="G4272" s="142">
        <v>1</v>
      </c>
      <c r="H4272" s="147">
        <v>6250</v>
      </c>
      <c r="I4272" s="191">
        <v>0.25</v>
      </c>
      <c r="J4272" s="187">
        <f t="shared" si="132"/>
        <v>4687.5</v>
      </c>
    </row>
    <row r="4273" spans="1:10" ht="15.75">
      <c r="A4273" s="53">
        <f t="shared" si="133"/>
        <v>4269</v>
      </c>
      <c r="B4273" s="144" t="s">
        <v>202</v>
      </c>
      <c r="C4273" s="142" t="s">
        <v>8115</v>
      </c>
      <c r="D4273" s="142" t="s">
        <v>8116</v>
      </c>
      <c r="E4273" s="142" t="s">
        <v>211</v>
      </c>
      <c r="F4273" s="142"/>
      <c r="G4273" s="142">
        <v>1</v>
      </c>
      <c r="H4273" s="147">
        <v>1100</v>
      </c>
      <c r="I4273" s="191">
        <v>0.25</v>
      </c>
      <c r="J4273" s="187">
        <f t="shared" si="132"/>
        <v>825</v>
      </c>
    </row>
    <row r="4274" spans="1:10" ht="15.75">
      <c r="A4274" s="53">
        <f t="shared" si="133"/>
        <v>4270</v>
      </c>
      <c r="B4274" s="144" t="s">
        <v>202</v>
      </c>
      <c r="C4274" s="142" t="s">
        <v>8117</v>
      </c>
      <c r="D4274" s="142" t="s">
        <v>8118</v>
      </c>
      <c r="E4274" s="142" t="s">
        <v>211</v>
      </c>
      <c r="F4274" s="142"/>
      <c r="G4274" s="142">
        <v>1</v>
      </c>
      <c r="H4274" s="147">
        <v>2200</v>
      </c>
      <c r="I4274" s="191">
        <v>0.25</v>
      </c>
      <c r="J4274" s="187">
        <f t="shared" si="132"/>
        <v>1650</v>
      </c>
    </row>
    <row r="4275" spans="1:10" ht="15.75">
      <c r="A4275" s="53">
        <f t="shared" si="133"/>
        <v>4271</v>
      </c>
      <c r="B4275" s="144" t="s">
        <v>202</v>
      </c>
      <c r="C4275" s="142" t="s">
        <v>8119</v>
      </c>
      <c r="D4275" s="142" t="s">
        <v>8120</v>
      </c>
      <c r="E4275" s="142" t="s">
        <v>211</v>
      </c>
      <c r="F4275" s="142"/>
      <c r="G4275" s="142">
        <v>1</v>
      </c>
      <c r="H4275" s="147">
        <v>7216</v>
      </c>
      <c r="I4275" s="191">
        <v>0.25</v>
      </c>
      <c r="J4275" s="187">
        <f t="shared" si="132"/>
        <v>5412</v>
      </c>
    </row>
    <row r="4276" spans="1:10" ht="15.75">
      <c r="A4276" s="53">
        <f t="shared" si="133"/>
        <v>4272</v>
      </c>
      <c r="B4276" s="144" t="s">
        <v>202</v>
      </c>
      <c r="C4276" s="142" t="s">
        <v>8121</v>
      </c>
      <c r="D4276" s="142" t="s">
        <v>8122</v>
      </c>
      <c r="E4276" s="142" t="s">
        <v>211</v>
      </c>
      <c r="F4276" s="142"/>
      <c r="G4276" s="142">
        <v>1</v>
      </c>
      <c r="H4276" s="147">
        <v>1250</v>
      </c>
      <c r="I4276" s="191">
        <v>0.25</v>
      </c>
      <c r="J4276" s="187">
        <f t="shared" si="132"/>
        <v>937.5</v>
      </c>
    </row>
    <row r="4277" spans="1:10" ht="15.75">
      <c r="A4277" s="53">
        <f t="shared" si="133"/>
        <v>4273</v>
      </c>
      <c r="B4277" s="144" t="s">
        <v>202</v>
      </c>
      <c r="C4277" s="142" t="s">
        <v>8123</v>
      </c>
      <c r="D4277" s="142" t="s">
        <v>8124</v>
      </c>
      <c r="E4277" s="142" t="s">
        <v>211</v>
      </c>
      <c r="F4277" s="142"/>
      <c r="G4277" s="142">
        <v>1</v>
      </c>
      <c r="H4277" s="147">
        <v>2500</v>
      </c>
      <c r="I4277" s="191">
        <v>0.25</v>
      </c>
      <c r="J4277" s="187">
        <f t="shared" si="132"/>
        <v>1875</v>
      </c>
    </row>
    <row r="4278" spans="1:10" ht="15.75">
      <c r="A4278" s="53">
        <f t="shared" si="133"/>
        <v>4274</v>
      </c>
      <c r="B4278" s="144" t="s">
        <v>202</v>
      </c>
      <c r="C4278" s="142" t="s">
        <v>8125</v>
      </c>
      <c r="D4278" s="142" t="s">
        <v>8126</v>
      </c>
      <c r="E4278" s="142" t="s">
        <v>211</v>
      </c>
      <c r="F4278" s="142"/>
      <c r="G4278" s="142">
        <v>1</v>
      </c>
      <c r="H4278" s="147">
        <v>6250</v>
      </c>
      <c r="I4278" s="191">
        <v>0.25</v>
      </c>
      <c r="J4278" s="187">
        <f t="shared" si="132"/>
        <v>4687.5</v>
      </c>
    </row>
    <row r="4279" spans="1:10" ht="15.75">
      <c r="A4279" s="53">
        <f t="shared" si="133"/>
        <v>4275</v>
      </c>
      <c r="B4279" s="144" t="s">
        <v>202</v>
      </c>
      <c r="C4279" s="142" t="s">
        <v>8127</v>
      </c>
      <c r="D4279" s="142" t="s">
        <v>8128</v>
      </c>
      <c r="E4279" s="142" t="s">
        <v>211</v>
      </c>
      <c r="F4279" s="142"/>
      <c r="G4279" s="142">
        <v>1</v>
      </c>
      <c r="H4279" s="147">
        <v>1100</v>
      </c>
      <c r="I4279" s="191">
        <v>0.25</v>
      </c>
      <c r="J4279" s="187">
        <f t="shared" ref="J4279:J4342" si="134">H4279*(1-I4279)</f>
        <v>825</v>
      </c>
    </row>
    <row r="4280" spans="1:10" ht="15.75">
      <c r="A4280" s="53">
        <f t="shared" si="133"/>
        <v>4276</v>
      </c>
      <c r="B4280" s="144" t="s">
        <v>202</v>
      </c>
      <c r="C4280" s="142" t="s">
        <v>8129</v>
      </c>
      <c r="D4280" s="142" t="s">
        <v>8130</v>
      </c>
      <c r="E4280" s="142" t="s">
        <v>211</v>
      </c>
      <c r="F4280" s="142"/>
      <c r="G4280" s="142">
        <v>1</v>
      </c>
      <c r="H4280" s="147">
        <v>2200</v>
      </c>
      <c r="I4280" s="191">
        <v>0.25</v>
      </c>
      <c r="J4280" s="187">
        <f t="shared" si="134"/>
        <v>1650</v>
      </c>
    </row>
    <row r="4281" spans="1:10" ht="15.75">
      <c r="A4281" s="53">
        <f t="shared" si="133"/>
        <v>4277</v>
      </c>
      <c r="B4281" s="144" t="s">
        <v>202</v>
      </c>
      <c r="C4281" s="142" t="s">
        <v>8131</v>
      </c>
      <c r="D4281" s="142" t="s">
        <v>8132</v>
      </c>
      <c r="E4281" s="142" t="s">
        <v>211</v>
      </c>
      <c r="F4281" s="142"/>
      <c r="G4281" s="142">
        <v>1</v>
      </c>
      <c r="H4281" s="147">
        <v>7216</v>
      </c>
      <c r="I4281" s="191">
        <v>0.25</v>
      </c>
      <c r="J4281" s="187">
        <f t="shared" si="134"/>
        <v>5412</v>
      </c>
    </row>
    <row r="4282" spans="1:10" ht="15.75">
      <c r="A4282" s="53">
        <f t="shared" si="133"/>
        <v>4278</v>
      </c>
      <c r="B4282" s="144" t="s">
        <v>202</v>
      </c>
      <c r="C4282" s="142" t="s">
        <v>8133</v>
      </c>
      <c r="D4282" s="142" t="s">
        <v>8134</v>
      </c>
      <c r="E4282" s="142" t="s">
        <v>211</v>
      </c>
      <c r="F4282" s="142"/>
      <c r="G4282" s="142">
        <v>1</v>
      </c>
      <c r="H4282" s="147">
        <v>1250</v>
      </c>
      <c r="I4282" s="191">
        <v>0.25</v>
      </c>
      <c r="J4282" s="187">
        <f t="shared" si="134"/>
        <v>937.5</v>
      </c>
    </row>
    <row r="4283" spans="1:10" ht="15.75">
      <c r="A4283" s="53">
        <f t="shared" si="133"/>
        <v>4279</v>
      </c>
      <c r="B4283" s="144" t="s">
        <v>202</v>
      </c>
      <c r="C4283" s="142" t="s">
        <v>8135</v>
      </c>
      <c r="D4283" s="142" t="s">
        <v>8136</v>
      </c>
      <c r="E4283" s="142" t="s">
        <v>211</v>
      </c>
      <c r="F4283" s="142"/>
      <c r="G4283" s="142">
        <v>1</v>
      </c>
      <c r="H4283" s="147">
        <v>2500</v>
      </c>
      <c r="I4283" s="191">
        <v>0.25</v>
      </c>
      <c r="J4283" s="187">
        <f t="shared" si="134"/>
        <v>1875</v>
      </c>
    </row>
    <row r="4284" spans="1:10" ht="15.75">
      <c r="A4284" s="53">
        <f t="shared" si="133"/>
        <v>4280</v>
      </c>
      <c r="B4284" s="144" t="s">
        <v>202</v>
      </c>
      <c r="C4284" s="142" t="s">
        <v>8137</v>
      </c>
      <c r="D4284" s="142" t="s">
        <v>8138</v>
      </c>
      <c r="E4284" s="142" t="s">
        <v>211</v>
      </c>
      <c r="F4284" s="142"/>
      <c r="G4284" s="142">
        <v>1</v>
      </c>
      <c r="H4284" s="147">
        <v>6250</v>
      </c>
      <c r="I4284" s="191">
        <v>0.25</v>
      </c>
      <c r="J4284" s="187">
        <f t="shared" si="134"/>
        <v>4687.5</v>
      </c>
    </row>
    <row r="4285" spans="1:10" ht="15.75">
      <c r="A4285" s="53">
        <f t="shared" si="133"/>
        <v>4281</v>
      </c>
      <c r="B4285" s="144" t="s">
        <v>202</v>
      </c>
      <c r="C4285" s="142" t="s">
        <v>8139</v>
      </c>
      <c r="D4285" s="142" t="s">
        <v>8140</v>
      </c>
      <c r="E4285" s="142" t="s">
        <v>211</v>
      </c>
      <c r="F4285" s="142"/>
      <c r="G4285" s="142">
        <v>1</v>
      </c>
      <c r="H4285" s="147">
        <v>1100</v>
      </c>
      <c r="I4285" s="191">
        <v>0.25</v>
      </c>
      <c r="J4285" s="187">
        <f t="shared" si="134"/>
        <v>825</v>
      </c>
    </row>
    <row r="4286" spans="1:10" ht="15.75">
      <c r="A4286" s="53">
        <f t="shared" si="133"/>
        <v>4282</v>
      </c>
      <c r="B4286" s="144" t="s">
        <v>202</v>
      </c>
      <c r="C4286" s="142" t="s">
        <v>8141</v>
      </c>
      <c r="D4286" s="142" t="s">
        <v>8142</v>
      </c>
      <c r="E4286" s="142" t="s">
        <v>211</v>
      </c>
      <c r="F4286" s="142"/>
      <c r="G4286" s="142">
        <v>1</v>
      </c>
      <c r="H4286" s="147">
        <v>2200</v>
      </c>
      <c r="I4286" s="191">
        <v>0.25</v>
      </c>
      <c r="J4286" s="187">
        <f t="shared" si="134"/>
        <v>1650</v>
      </c>
    </row>
    <row r="4287" spans="1:10" ht="15.75">
      <c r="A4287" s="53">
        <f t="shared" si="133"/>
        <v>4283</v>
      </c>
      <c r="B4287" s="144" t="s">
        <v>202</v>
      </c>
      <c r="C4287" s="142" t="s">
        <v>8143</v>
      </c>
      <c r="D4287" s="142" t="s">
        <v>8144</v>
      </c>
      <c r="E4287" s="142" t="s">
        <v>211</v>
      </c>
      <c r="F4287" s="142"/>
      <c r="G4287" s="142">
        <v>1</v>
      </c>
      <c r="H4287" s="147">
        <v>7216</v>
      </c>
      <c r="I4287" s="191">
        <v>0.25</v>
      </c>
      <c r="J4287" s="187">
        <f t="shared" si="134"/>
        <v>5412</v>
      </c>
    </row>
    <row r="4288" spans="1:10" ht="15.75">
      <c r="A4288" s="53">
        <f t="shared" si="133"/>
        <v>4284</v>
      </c>
      <c r="B4288" s="144" t="s">
        <v>202</v>
      </c>
      <c r="C4288" s="142" t="s">
        <v>8145</v>
      </c>
      <c r="D4288" s="142" t="s">
        <v>8146</v>
      </c>
      <c r="E4288" s="142" t="s">
        <v>211</v>
      </c>
      <c r="F4288" s="142"/>
      <c r="G4288" s="142">
        <v>1</v>
      </c>
      <c r="H4288" s="147">
        <v>1250</v>
      </c>
      <c r="I4288" s="191">
        <v>0.25</v>
      </c>
      <c r="J4288" s="187">
        <f t="shared" si="134"/>
        <v>937.5</v>
      </c>
    </row>
    <row r="4289" spans="1:10" ht="15.75">
      <c r="A4289" s="53">
        <f t="shared" si="133"/>
        <v>4285</v>
      </c>
      <c r="B4289" s="144" t="s">
        <v>202</v>
      </c>
      <c r="C4289" s="142" t="s">
        <v>8147</v>
      </c>
      <c r="D4289" s="142" t="s">
        <v>8148</v>
      </c>
      <c r="E4289" s="142" t="s">
        <v>211</v>
      </c>
      <c r="F4289" s="142"/>
      <c r="G4289" s="142">
        <v>1</v>
      </c>
      <c r="H4289" s="147">
        <v>2500</v>
      </c>
      <c r="I4289" s="191">
        <v>0.25</v>
      </c>
      <c r="J4289" s="187">
        <f t="shared" si="134"/>
        <v>1875</v>
      </c>
    </row>
    <row r="4290" spans="1:10" ht="15.75">
      <c r="A4290" s="53">
        <f t="shared" si="133"/>
        <v>4286</v>
      </c>
      <c r="B4290" s="144" t="s">
        <v>202</v>
      </c>
      <c r="C4290" s="142" t="s">
        <v>8149</v>
      </c>
      <c r="D4290" s="142" t="s">
        <v>8150</v>
      </c>
      <c r="E4290" s="142" t="s">
        <v>211</v>
      </c>
      <c r="F4290" s="142"/>
      <c r="G4290" s="142">
        <v>1</v>
      </c>
      <c r="H4290" s="147">
        <v>6250</v>
      </c>
      <c r="I4290" s="191">
        <v>0.25</v>
      </c>
      <c r="J4290" s="187">
        <f t="shared" si="134"/>
        <v>4687.5</v>
      </c>
    </row>
    <row r="4291" spans="1:10" ht="15.75">
      <c r="A4291" s="53">
        <f t="shared" si="133"/>
        <v>4287</v>
      </c>
      <c r="B4291" s="144" t="s">
        <v>202</v>
      </c>
      <c r="C4291" s="142" t="s">
        <v>8151</v>
      </c>
      <c r="D4291" s="142" t="s">
        <v>8152</v>
      </c>
      <c r="E4291" s="142" t="s">
        <v>211</v>
      </c>
      <c r="F4291" s="142"/>
      <c r="G4291" s="142">
        <v>1</v>
      </c>
      <c r="H4291" s="147">
        <v>1100</v>
      </c>
      <c r="I4291" s="191">
        <v>0.25</v>
      </c>
      <c r="J4291" s="187">
        <f t="shared" si="134"/>
        <v>825</v>
      </c>
    </row>
    <row r="4292" spans="1:10" ht="15.75">
      <c r="A4292" s="53">
        <f t="shared" si="133"/>
        <v>4288</v>
      </c>
      <c r="B4292" s="144" t="s">
        <v>202</v>
      </c>
      <c r="C4292" s="142" t="s">
        <v>8153</v>
      </c>
      <c r="D4292" s="142" t="s">
        <v>8154</v>
      </c>
      <c r="E4292" s="142" t="s">
        <v>211</v>
      </c>
      <c r="F4292" s="142"/>
      <c r="G4292" s="142">
        <v>1</v>
      </c>
      <c r="H4292" s="147">
        <v>2200</v>
      </c>
      <c r="I4292" s="191">
        <v>0.25</v>
      </c>
      <c r="J4292" s="187">
        <f t="shared" si="134"/>
        <v>1650</v>
      </c>
    </row>
    <row r="4293" spans="1:10" ht="15.75">
      <c r="A4293" s="53">
        <f t="shared" si="133"/>
        <v>4289</v>
      </c>
      <c r="B4293" s="144" t="s">
        <v>202</v>
      </c>
      <c r="C4293" s="142" t="s">
        <v>8155</v>
      </c>
      <c r="D4293" s="142" t="s">
        <v>8156</v>
      </c>
      <c r="E4293" s="142" t="s">
        <v>211</v>
      </c>
      <c r="F4293" s="142"/>
      <c r="G4293" s="142">
        <v>1</v>
      </c>
      <c r="H4293" s="147">
        <v>7216</v>
      </c>
      <c r="I4293" s="191">
        <v>0.25</v>
      </c>
      <c r="J4293" s="187">
        <f t="shared" si="134"/>
        <v>5412</v>
      </c>
    </row>
    <row r="4294" spans="1:10" ht="15.75">
      <c r="A4294" s="53">
        <f t="shared" si="133"/>
        <v>4290</v>
      </c>
      <c r="B4294" s="144" t="s">
        <v>202</v>
      </c>
      <c r="C4294" s="142" t="s">
        <v>8157</v>
      </c>
      <c r="D4294" s="142" t="s">
        <v>8158</v>
      </c>
      <c r="E4294" s="142" t="s">
        <v>211</v>
      </c>
      <c r="F4294" s="142"/>
      <c r="G4294" s="142">
        <v>1</v>
      </c>
      <c r="H4294" s="147">
        <v>1250</v>
      </c>
      <c r="I4294" s="191">
        <v>0.25</v>
      </c>
      <c r="J4294" s="187">
        <f t="shared" si="134"/>
        <v>937.5</v>
      </c>
    </row>
    <row r="4295" spans="1:10" ht="15.75">
      <c r="A4295" s="53">
        <f t="shared" ref="A4295:A4358" si="135">A4294+1</f>
        <v>4291</v>
      </c>
      <c r="B4295" s="144" t="s">
        <v>202</v>
      </c>
      <c r="C4295" s="142" t="s">
        <v>8159</v>
      </c>
      <c r="D4295" s="142" t="s">
        <v>8160</v>
      </c>
      <c r="E4295" s="142" t="s">
        <v>211</v>
      </c>
      <c r="F4295" s="142"/>
      <c r="G4295" s="142">
        <v>1</v>
      </c>
      <c r="H4295" s="147">
        <v>2500</v>
      </c>
      <c r="I4295" s="191">
        <v>0.25</v>
      </c>
      <c r="J4295" s="187">
        <f t="shared" si="134"/>
        <v>1875</v>
      </c>
    </row>
    <row r="4296" spans="1:10" ht="15.75">
      <c r="A4296" s="53">
        <f t="shared" si="135"/>
        <v>4292</v>
      </c>
      <c r="B4296" s="144" t="s">
        <v>202</v>
      </c>
      <c r="C4296" s="142" t="s">
        <v>8161</v>
      </c>
      <c r="D4296" s="142" t="s">
        <v>8162</v>
      </c>
      <c r="E4296" s="142" t="s">
        <v>211</v>
      </c>
      <c r="F4296" s="142"/>
      <c r="G4296" s="142">
        <v>1</v>
      </c>
      <c r="H4296" s="147">
        <v>6250</v>
      </c>
      <c r="I4296" s="191">
        <v>0.25</v>
      </c>
      <c r="J4296" s="187">
        <f t="shared" si="134"/>
        <v>4687.5</v>
      </c>
    </row>
    <row r="4297" spans="1:10" ht="15.75">
      <c r="A4297" s="53">
        <f t="shared" si="135"/>
        <v>4293</v>
      </c>
      <c r="B4297" s="144" t="s">
        <v>202</v>
      </c>
      <c r="C4297" s="142" t="s">
        <v>8163</v>
      </c>
      <c r="D4297" s="142" t="s">
        <v>8164</v>
      </c>
      <c r="E4297" s="142" t="s">
        <v>211</v>
      </c>
      <c r="F4297" s="142"/>
      <c r="G4297" s="142">
        <v>1</v>
      </c>
      <c r="H4297" s="147">
        <v>1300</v>
      </c>
      <c r="I4297" s="191">
        <v>0.25</v>
      </c>
      <c r="J4297" s="187">
        <f t="shared" si="134"/>
        <v>975</v>
      </c>
    </row>
    <row r="4298" spans="1:10" ht="15.75">
      <c r="A4298" s="53">
        <f t="shared" si="135"/>
        <v>4294</v>
      </c>
      <c r="B4298" s="144" t="s">
        <v>202</v>
      </c>
      <c r="C4298" s="142" t="s">
        <v>8165</v>
      </c>
      <c r="D4298" s="142" t="s">
        <v>8166</v>
      </c>
      <c r="E4298" s="142" t="s">
        <v>211</v>
      </c>
      <c r="F4298" s="142"/>
      <c r="G4298" s="142">
        <v>1</v>
      </c>
      <c r="H4298" s="147">
        <v>2600</v>
      </c>
      <c r="I4298" s="191">
        <v>0.25</v>
      </c>
      <c r="J4298" s="187">
        <f t="shared" si="134"/>
        <v>1950</v>
      </c>
    </row>
    <row r="4299" spans="1:10" ht="15.75">
      <c r="A4299" s="53">
        <f t="shared" si="135"/>
        <v>4295</v>
      </c>
      <c r="B4299" s="144" t="s">
        <v>202</v>
      </c>
      <c r="C4299" s="142" t="s">
        <v>8167</v>
      </c>
      <c r="D4299" s="142" t="s">
        <v>8168</v>
      </c>
      <c r="E4299" s="142" t="s">
        <v>211</v>
      </c>
      <c r="F4299" s="142"/>
      <c r="G4299" s="142">
        <v>1</v>
      </c>
      <c r="H4299" s="147">
        <v>8528</v>
      </c>
      <c r="I4299" s="191">
        <v>0.25</v>
      </c>
      <c r="J4299" s="187">
        <f t="shared" si="134"/>
        <v>6396</v>
      </c>
    </row>
    <row r="4300" spans="1:10" ht="15.75">
      <c r="A4300" s="53">
        <f t="shared" si="135"/>
        <v>4296</v>
      </c>
      <c r="B4300" s="144" t="s">
        <v>202</v>
      </c>
      <c r="C4300" s="142" t="s">
        <v>8169</v>
      </c>
      <c r="D4300" s="142" t="s">
        <v>8170</v>
      </c>
      <c r="E4300" s="142" t="s">
        <v>211</v>
      </c>
      <c r="F4300" s="142"/>
      <c r="G4300" s="142">
        <v>1</v>
      </c>
      <c r="H4300" s="147">
        <v>1450</v>
      </c>
      <c r="I4300" s="191">
        <v>0.25</v>
      </c>
      <c r="J4300" s="187">
        <f t="shared" si="134"/>
        <v>1087.5</v>
      </c>
    </row>
    <row r="4301" spans="1:10" ht="15.75">
      <c r="A4301" s="53">
        <f t="shared" si="135"/>
        <v>4297</v>
      </c>
      <c r="B4301" s="144" t="s">
        <v>202</v>
      </c>
      <c r="C4301" s="142" t="s">
        <v>8171</v>
      </c>
      <c r="D4301" s="142" t="s">
        <v>8172</v>
      </c>
      <c r="E4301" s="142" t="s">
        <v>211</v>
      </c>
      <c r="F4301" s="142"/>
      <c r="G4301" s="142">
        <v>1</v>
      </c>
      <c r="H4301" s="147">
        <v>2900</v>
      </c>
      <c r="I4301" s="191">
        <v>0.25</v>
      </c>
      <c r="J4301" s="187">
        <f t="shared" si="134"/>
        <v>2175</v>
      </c>
    </row>
    <row r="4302" spans="1:10" ht="15.75">
      <c r="A4302" s="53">
        <f t="shared" si="135"/>
        <v>4298</v>
      </c>
      <c r="B4302" s="144" t="s">
        <v>202</v>
      </c>
      <c r="C4302" s="142" t="s">
        <v>8173</v>
      </c>
      <c r="D4302" s="142" t="s">
        <v>8174</v>
      </c>
      <c r="E4302" s="142" t="s">
        <v>211</v>
      </c>
      <c r="F4302" s="142"/>
      <c r="G4302" s="142">
        <v>1</v>
      </c>
      <c r="H4302" s="147">
        <v>7250</v>
      </c>
      <c r="I4302" s="191">
        <v>0.25</v>
      </c>
      <c r="J4302" s="187">
        <f t="shared" si="134"/>
        <v>5437.5</v>
      </c>
    </row>
    <row r="4303" spans="1:10" ht="15.75">
      <c r="A4303" s="53">
        <f t="shared" si="135"/>
        <v>4299</v>
      </c>
      <c r="B4303" s="144" t="s">
        <v>202</v>
      </c>
      <c r="C4303" s="142" t="s">
        <v>8175</v>
      </c>
      <c r="D4303" s="142" t="s">
        <v>8176</v>
      </c>
      <c r="E4303" s="142" t="s">
        <v>211</v>
      </c>
      <c r="F4303" s="142"/>
      <c r="G4303" s="142">
        <v>1</v>
      </c>
      <c r="H4303" s="147">
        <v>1300</v>
      </c>
      <c r="I4303" s="191">
        <v>0.25</v>
      </c>
      <c r="J4303" s="187">
        <f t="shared" si="134"/>
        <v>975</v>
      </c>
    </row>
    <row r="4304" spans="1:10" ht="15.75">
      <c r="A4304" s="53">
        <f t="shared" si="135"/>
        <v>4300</v>
      </c>
      <c r="B4304" s="144" t="s">
        <v>202</v>
      </c>
      <c r="C4304" s="142" t="s">
        <v>8177</v>
      </c>
      <c r="D4304" s="142" t="s">
        <v>8178</v>
      </c>
      <c r="E4304" s="142" t="s">
        <v>211</v>
      </c>
      <c r="F4304" s="142"/>
      <c r="G4304" s="142">
        <v>1</v>
      </c>
      <c r="H4304" s="147">
        <v>2600</v>
      </c>
      <c r="I4304" s="191">
        <v>0.25</v>
      </c>
      <c r="J4304" s="187">
        <f t="shared" si="134"/>
        <v>1950</v>
      </c>
    </row>
    <row r="4305" spans="1:10" ht="15.75">
      <c r="A4305" s="53">
        <f t="shared" si="135"/>
        <v>4301</v>
      </c>
      <c r="B4305" s="144" t="s">
        <v>202</v>
      </c>
      <c r="C4305" s="142" t="s">
        <v>8179</v>
      </c>
      <c r="D4305" s="142" t="s">
        <v>8180</v>
      </c>
      <c r="E4305" s="142" t="s">
        <v>211</v>
      </c>
      <c r="F4305" s="142"/>
      <c r="G4305" s="142">
        <v>1</v>
      </c>
      <c r="H4305" s="147">
        <v>8528</v>
      </c>
      <c r="I4305" s="191">
        <v>0.25</v>
      </c>
      <c r="J4305" s="187">
        <f t="shared" si="134"/>
        <v>6396</v>
      </c>
    </row>
    <row r="4306" spans="1:10" ht="15.75">
      <c r="A4306" s="53">
        <f t="shared" si="135"/>
        <v>4302</v>
      </c>
      <c r="B4306" s="144" t="s">
        <v>202</v>
      </c>
      <c r="C4306" s="142" t="s">
        <v>8181</v>
      </c>
      <c r="D4306" s="142" t="s">
        <v>8182</v>
      </c>
      <c r="E4306" s="142" t="s">
        <v>211</v>
      </c>
      <c r="F4306" s="142"/>
      <c r="G4306" s="142">
        <v>1</v>
      </c>
      <c r="H4306" s="147">
        <v>1450</v>
      </c>
      <c r="I4306" s="191">
        <v>0.25</v>
      </c>
      <c r="J4306" s="187">
        <f t="shared" si="134"/>
        <v>1087.5</v>
      </c>
    </row>
    <row r="4307" spans="1:10" ht="15.75">
      <c r="A4307" s="53">
        <f t="shared" si="135"/>
        <v>4303</v>
      </c>
      <c r="B4307" s="144" t="s">
        <v>202</v>
      </c>
      <c r="C4307" s="142" t="s">
        <v>8183</v>
      </c>
      <c r="D4307" s="142" t="s">
        <v>8184</v>
      </c>
      <c r="E4307" s="142" t="s">
        <v>211</v>
      </c>
      <c r="F4307" s="142"/>
      <c r="G4307" s="142">
        <v>1</v>
      </c>
      <c r="H4307" s="147">
        <v>2900</v>
      </c>
      <c r="I4307" s="191">
        <v>0.25</v>
      </c>
      <c r="J4307" s="187">
        <f t="shared" si="134"/>
        <v>2175</v>
      </c>
    </row>
    <row r="4308" spans="1:10" ht="15.75">
      <c r="A4308" s="53">
        <f t="shared" si="135"/>
        <v>4304</v>
      </c>
      <c r="B4308" s="144" t="s">
        <v>202</v>
      </c>
      <c r="C4308" s="142" t="s">
        <v>8185</v>
      </c>
      <c r="D4308" s="142" t="s">
        <v>8186</v>
      </c>
      <c r="E4308" s="142" t="s">
        <v>211</v>
      </c>
      <c r="F4308" s="142"/>
      <c r="G4308" s="142">
        <v>1</v>
      </c>
      <c r="H4308" s="147">
        <v>7250</v>
      </c>
      <c r="I4308" s="191">
        <v>0.25</v>
      </c>
      <c r="J4308" s="187">
        <f t="shared" si="134"/>
        <v>5437.5</v>
      </c>
    </row>
    <row r="4309" spans="1:10" ht="15.75">
      <c r="A4309" s="53">
        <f t="shared" si="135"/>
        <v>4305</v>
      </c>
      <c r="B4309" s="144" t="s">
        <v>202</v>
      </c>
      <c r="C4309" s="142" t="s">
        <v>8187</v>
      </c>
      <c r="D4309" s="142" t="s">
        <v>8188</v>
      </c>
      <c r="E4309" s="142" t="s">
        <v>211</v>
      </c>
      <c r="F4309" s="142"/>
      <c r="G4309" s="142">
        <v>1</v>
      </c>
      <c r="H4309" s="147">
        <v>1300</v>
      </c>
      <c r="I4309" s="191">
        <v>0.25</v>
      </c>
      <c r="J4309" s="187">
        <f t="shared" si="134"/>
        <v>975</v>
      </c>
    </row>
    <row r="4310" spans="1:10" ht="15.75">
      <c r="A4310" s="53">
        <f t="shared" si="135"/>
        <v>4306</v>
      </c>
      <c r="B4310" s="144" t="s">
        <v>202</v>
      </c>
      <c r="C4310" s="142" t="s">
        <v>8189</v>
      </c>
      <c r="D4310" s="142" t="s">
        <v>8190</v>
      </c>
      <c r="E4310" s="142" t="s">
        <v>211</v>
      </c>
      <c r="F4310" s="142"/>
      <c r="G4310" s="142">
        <v>1</v>
      </c>
      <c r="H4310" s="147">
        <v>2600</v>
      </c>
      <c r="I4310" s="191">
        <v>0.25</v>
      </c>
      <c r="J4310" s="187">
        <f t="shared" si="134"/>
        <v>1950</v>
      </c>
    </row>
    <row r="4311" spans="1:10" ht="15.75">
      <c r="A4311" s="53">
        <f t="shared" si="135"/>
        <v>4307</v>
      </c>
      <c r="B4311" s="144" t="s">
        <v>202</v>
      </c>
      <c r="C4311" s="142" t="s">
        <v>8191</v>
      </c>
      <c r="D4311" s="142" t="s">
        <v>8192</v>
      </c>
      <c r="E4311" s="142" t="s">
        <v>211</v>
      </c>
      <c r="F4311" s="142"/>
      <c r="G4311" s="142">
        <v>1</v>
      </c>
      <c r="H4311" s="147">
        <v>8528</v>
      </c>
      <c r="I4311" s="191">
        <v>0.25</v>
      </c>
      <c r="J4311" s="187">
        <f t="shared" si="134"/>
        <v>6396</v>
      </c>
    </row>
    <row r="4312" spans="1:10" ht="15.75">
      <c r="A4312" s="53">
        <f t="shared" si="135"/>
        <v>4308</v>
      </c>
      <c r="B4312" s="144" t="s">
        <v>202</v>
      </c>
      <c r="C4312" s="142" t="s">
        <v>8193</v>
      </c>
      <c r="D4312" s="142" t="s">
        <v>8194</v>
      </c>
      <c r="E4312" s="142" t="s">
        <v>211</v>
      </c>
      <c r="F4312" s="142"/>
      <c r="G4312" s="142">
        <v>1</v>
      </c>
      <c r="H4312" s="147">
        <v>1450</v>
      </c>
      <c r="I4312" s="191">
        <v>0.25</v>
      </c>
      <c r="J4312" s="187">
        <f t="shared" si="134"/>
        <v>1087.5</v>
      </c>
    </row>
    <row r="4313" spans="1:10" ht="15.75">
      <c r="A4313" s="53">
        <f t="shared" si="135"/>
        <v>4309</v>
      </c>
      <c r="B4313" s="144" t="s">
        <v>202</v>
      </c>
      <c r="C4313" s="142" t="s">
        <v>8195</v>
      </c>
      <c r="D4313" s="142" t="s">
        <v>8196</v>
      </c>
      <c r="E4313" s="142" t="s">
        <v>211</v>
      </c>
      <c r="F4313" s="142"/>
      <c r="G4313" s="142">
        <v>1</v>
      </c>
      <c r="H4313" s="147">
        <v>2900</v>
      </c>
      <c r="I4313" s="191">
        <v>0.25</v>
      </c>
      <c r="J4313" s="187">
        <f t="shared" si="134"/>
        <v>2175</v>
      </c>
    </row>
    <row r="4314" spans="1:10" ht="15.75">
      <c r="A4314" s="53">
        <f t="shared" si="135"/>
        <v>4310</v>
      </c>
      <c r="B4314" s="144" t="s">
        <v>202</v>
      </c>
      <c r="C4314" s="142" t="s">
        <v>8197</v>
      </c>
      <c r="D4314" s="142" t="s">
        <v>8198</v>
      </c>
      <c r="E4314" s="142" t="s">
        <v>211</v>
      </c>
      <c r="F4314" s="142"/>
      <c r="G4314" s="142">
        <v>1</v>
      </c>
      <c r="H4314" s="147">
        <v>7250</v>
      </c>
      <c r="I4314" s="191">
        <v>0.25</v>
      </c>
      <c r="J4314" s="187">
        <f t="shared" si="134"/>
        <v>5437.5</v>
      </c>
    </row>
    <row r="4315" spans="1:10" ht="15.75">
      <c r="A4315" s="53">
        <f t="shared" si="135"/>
        <v>4311</v>
      </c>
      <c r="B4315" s="144" t="s">
        <v>202</v>
      </c>
      <c r="C4315" s="142" t="s">
        <v>8199</v>
      </c>
      <c r="D4315" s="142" t="s">
        <v>8200</v>
      </c>
      <c r="E4315" s="142" t="s">
        <v>211</v>
      </c>
      <c r="F4315" s="142"/>
      <c r="G4315" s="142">
        <v>1</v>
      </c>
      <c r="H4315" s="147">
        <v>1300</v>
      </c>
      <c r="I4315" s="191">
        <v>0.25</v>
      </c>
      <c r="J4315" s="187">
        <f t="shared" si="134"/>
        <v>975</v>
      </c>
    </row>
    <row r="4316" spans="1:10" ht="15.75">
      <c r="A4316" s="53">
        <f t="shared" si="135"/>
        <v>4312</v>
      </c>
      <c r="B4316" s="144" t="s">
        <v>202</v>
      </c>
      <c r="C4316" s="142" t="s">
        <v>8201</v>
      </c>
      <c r="D4316" s="142" t="s">
        <v>8202</v>
      </c>
      <c r="E4316" s="142" t="s">
        <v>211</v>
      </c>
      <c r="F4316" s="142"/>
      <c r="G4316" s="142">
        <v>1</v>
      </c>
      <c r="H4316" s="147">
        <v>2600</v>
      </c>
      <c r="I4316" s="191">
        <v>0.25</v>
      </c>
      <c r="J4316" s="187">
        <f t="shared" si="134"/>
        <v>1950</v>
      </c>
    </row>
    <row r="4317" spans="1:10" ht="15.75">
      <c r="A4317" s="53">
        <f t="shared" si="135"/>
        <v>4313</v>
      </c>
      <c r="B4317" s="144" t="s">
        <v>202</v>
      </c>
      <c r="C4317" s="142" t="s">
        <v>8203</v>
      </c>
      <c r="D4317" s="142" t="s">
        <v>8204</v>
      </c>
      <c r="E4317" s="142" t="s">
        <v>211</v>
      </c>
      <c r="F4317" s="142"/>
      <c r="G4317" s="142">
        <v>1</v>
      </c>
      <c r="H4317" s="147">
        <v>8528</v>
      </c>
      <c r="I4317" s="191">
        <v>0.25</v>
      </c>
      <c r="J4317" s="187">
        <f t="shared" si="134"/>
        <v>6396</v>
      </c>
    </row>
    <row r="4318" spans="1:10" ht="15.75">
      <c r="A4318" s="53">
        <f t="shared" si="135"/>
        <v>4314</v>
      </c>
      <c r="B4318" s="144" t="s">
        <v>202</v>
      </c>
      <c r="C4318" s="142" t="s">
        <v>8205</v>
      </c>
      <c r="D4318" s="142" t="s">
        <v>8206</v>
      </c>
      <c r="E4318" s="142" t="s">
        <v>211</v>
      </c>
      <c r="F4318" s="142"/>
      <c r="G4318" s="142">
        <v>1</v>
      </c>
      <c r="H4318" s="147">
        <v>1450</v>
      </c>
      <c r="I4318" s="191">
        <v>0.25</v>
      </c>
      <c r="J4318" s="187">
        <f t="shared" si="134"/>
        <v>1087.5</v>
      </c>
    </row>
    <row r="4319" spans="1:10" ht="15.75">
      <c r="A4319" s="53">
        <f t="shared" si="135"/>
        <v>4315</v>
      </c>
      <c r="B4319" s="144" t="s">
        <v>202</v>
      </c>
      <c r="C4319" s="142" t="s">
        <v>8207</v>
      </c>
      <c r="D4319" s="142" t="s">
        <v>8208</v>
      </c>
      <c r="E4319" s="142" t="s">
        <v>211</v>
      </c>
      <c r="F4319" s="142"/>
      <c r="G4319" s="142">
        <v>1</v>
      </c>
      <c r="H4319" s="147">
        <v>2900</v>
      </c>
      <c r="I4319" s="191">
        <v>0.25</v>
      </c>
      <c r="J4319" s="187">
        <f t="shared" si="134"/>
        <v>2175</v>
      </c>
    </row>
    <row r="4320" spans="1:10" ht="15.75">
      <c r="A4320" s="53">
        <f t="shared" si="135"/>
        <v>4316</v>
      </c>
      <c r="B4320" s="144" t="s">
        <v>202</v>
      </c>
      <c r="C4320" s="142" t="s">
        <v>8209</v>
      </c>
      <c r="D4320" s="142" t="s">
        <v>8210</v>
      </c>
      <c r="E4320" s="142" t="s">
        <v>211</v>
      </c>
      <c r="F4320" s="142"/>
      <c r="G4320" s="142">
        <v>1</v>
      </c>
      <c r="H4320" s="147">
        <v>7250</v>
      </c>
      <c r="I4320" s="191">
        <v>0.25</v>
      </c>
      <c r="J4320" s="187">
        <f t="shared" si="134"/>
        <v>5437.5</v>
      </c>
    </row>
    <row r="4321" spans="1:10" ht="15.75">
      <c r="A4321" s="53">
        <f t="shared" si="135"/>
        <v>4317</v>
      </c>
      <c r="B4321" s="144" t="s">
        <v>202</v>
      </c>
      <c r="C4321" s="142" t="s">
        <v>8211</v>
      </c>
      <c r="D4321" s="142" t="s">
        <v>8212</v>
      </c>
      <c r="E4321" s="142" t="s">
        <v>211</v>
      </c>
      <c r="F4321" s="142"/>
      <c r="G4321" s="142">
        <v>1</v>
      </c>
      <c r="H4321" s="147">
        <v>1300</v>
      </c>
      <c r="I4321" s="191">
        <v>0.25</v>
      </c>
      <c r="J4321" s="187">
        <f t="shared" si="134"/>
        <v>975</v>
      </c>
    </row>
    <row r="4322" spans="1:10" ht="15.75">
      <c r="A4322" s="53">
        <f t="shared" si="135"/>
        <v>4318</v>
      </c>
      <c r="B4322" s="144" t="s">
        <v>202</v>
      </c>
      <c r="C4322" s="142" t="s">
        <v>8213</v>
      </c>
      <c r="D4322" s="142" t="s">
        <v>8214</v>
      </c>
      <c r="E4322" s="142" t="s">
        <v>211</v>
      </c>
      <c r="F4322" s="142"/>
      <c r="G4322" s="142">
        <v>1</v>
      </c>
      <c r="H4322" s="147">
        <v>2600</v>
      </c>
      <c r="I4322" s="191">
        <v>0.25</v>
      </c>
      <c r="J4322" s="187">
        <f t="shared" si="134"/>
        <v>1950</v>
      </c>
    </row>
    <row r="4323" spans="1:10" ht="15.75">
      <c r="A4323" s="53">
        <f t="shared" si="135"/>
        <v>4319</v>
      </c>
      <c r="B4323" s="144" t="s">
        <v>202</v>
      </c>
      <c r="C4323" s="142" t="s">
        <v>8215</v>
      </c>
      <c r="D4323" s="142" t="s">
        <v>8216</v>
      </c>
      <c r="E4323" s="142" t="s">
        <v>211</v>
      </c>
      <c r="F4323" s="142"/>
      <c r="G4323" s="142">
        <v>1</v>
      </c>
      <c r="H4323" s="147">
        <v>8528</v>
      </c>
      <c r="I4323" s="191">
        <v>0.25</v>
      </c>
      <c r="J4323" s="187">
        <f t="shared" si="134"/>
        <v>6396</v>
      </c>
    </row>
    <row r="4324" spans="1:10" ht="15.75">
      <c r="A4324" s="53">
        <f t="shared" si="135"/>
        <v>4320</v>
      </c>
      <c r="B4324" s="144" t="s">
        <v>202</v>
      </c>
      <c r="C4324" s="142" t="s">
        <v>8217</v>
      </c>
      <c r="D4324" s="142" t="s">
        <v>8218</v>
      </c>
      <c r="E4324" s="142" t="s">
        <v>211</v>
      </c>
      <c r="F4324" s="142"/>
      <c r="G4324" s="142">
        <v>1</v>
      </c>
      <c r="H4324" s="147">
        <v>1450</v>
      </c>
      <c r="I4324" s="191">
        <v>0.25</v>
      </c>
      <c r="J4324" s="187">
        <f t="shared" si="134"/>
        <v>1087.5</v>
      </c>
    </row>
    <row r="4325" spans="1:10" ht="15.75">
      <c r="A4325" s="53">
        <f t="shared" si="135"/>
        <v>4321</v>
      </c>
      <c r="B4325" s="144" t="s">
        <v>202</v>
      </c>
      <c r="C4325" s="142" t="s">
        <v>8219</v>
      </c>
      <c r="D4325" s="142" t="s">
        <v>8220</v>
      </c>
      <c r="E4325" s="142" t="s">
        <v>211</v>
      </c>
      <c r="F4325" s="142"/>
      <c r="G4325" s="142">
        <v>1</v>
      </c>
      <c r="H4325" s="147">
        <v>2900</v>
      </c>
      <c r="I4325" s="191">
        <v>0.25</v>
      </c>
      <c r="J4325" s="187">
        <f t="shared" si="134"/>
        <v>2175</v>
      </c>
    </row>
    <row r="4326" spans="1:10" ht="15.75">
      <c r="A4326" s="53">
        <f t="shared" si="135"/>
        <v>4322</v>
      </c>
      <c r="B4326" s="144" t="s">
        <v>202</v>
      </c>
      <c r="C4326" s="142" t="s">
        <v>8221</v>
      </c>
      <c r="D4326" s="142" t="s">
        <v>8222</v>
      </c>
      <c r="E4326" s="142" t="s">
        <v>211</v>
      </c>
      <c r="F4326" s="142"/>
      <c r="G4326" s="142">
        <v>1</v>
      </c>
      <c r="H4326" s="147">
        <v>7250</v>
      </c>
      <c r="I4326" s="191">
        <v>0.25</v>
      </c>
      <c r="J4326" s="187">
        <f t="shared" si="134"/>
        <v>5437.5</v>
      </c>
    </row>
    <row r="4327" spans="1:10" ht="15.75">
      <c r="A4327" s="53">
        <f t="shared" si="135"/>
        <v>4323</v>
      </c>
      <c r="B4327" s="144" t="s">
        <v>202</v>
      </c>
      <c r="C4327" s="142" t="s">
        <v>8223</v>
      </c>
      <c r="D4327" s="142" t="s">
        <v>8224</v>
      </c>
      <c r="E4327" s="142" t="s">
        <v>211</v>
      </c>
      <c r="F4327" s="142"/>
      <c r="G4327" s="142">
        <v>1</v>
      </c>
      <c r="H4327" s="147">
        <v>1150</v>
      </c>
      <c r="I4327" s="191">
        <v>0.25</v>
      </c>
      <c r="J4327" s="187">
        <f t="shared" si="134"/>
        <v>862.5</v>
      </c>
    </row>
    <row r="4328" spans="1:10" ht="15.75">
      <c r="A4328" s="53">
        <f t="shared" si="135"/>
        <v>4324</v>
      </c>
      <c r="B4328" s="144" t="s">
        <v>202</v>
      </c>
      <c r="C4328" s="142" t="s">
        <v>8225</v>
      </c>
      <c r="D4328" s="142" t="s">
        <v>8226</v>
      </c>
      <c r="E4328" s="142" t="s">
        <v>211</v>
      </c>
      <c r="F4328" s="142"/>
      <c r="G4328" s="142">
        <v>1</v>
      </c>
      <c r="H4328" s="147">
        <v>2300</v>
      </c>
      <c r="I4328" s="191">
        <v>0.25</v>
      </c>
      <c r="J4328" s="187">
        <f t="shared" si="134"/>
        <v>1725</v>
      </c>
    </row>
    <row r="4329" spans="1:10" ht="15.75">
      <c r="A4329" s="53">
        <f t="shared" si="135"/>
        <v>4325</v>
      </c>
      <c r="B4329" s="144" t="s">
        <v>202</v>
      </c>
      <c r="C4329" s="142" t="s">
        <v>8227</v>
      </c>
      <c r="D4329" s="142" t="s">
        <v>8228</v>
      </c>
      <c r="E4329" s="142" t="s">
        <v>211</v>
      </c>
      <c r="F4329" s="142"/>
      <c r="G4329" s="142">
        <v>1</v>
      </c>
      <c r="H4329" s="147">
        <v>7544</v>
      </c>
      <c r="I4329" s="191">
        <v>0.25</v>
      </c>
      <c r="J4329" s="187">
        <f t="shared" si="134"/>
        <v>5658</v>
      </c>
    </row>
    <row r="4330" spans="1:10" ht="15.75">
      <c r="A4330" s="53">
        <f t="shared" si="135"/>
        <v>4326</v>
      </c>
      <c r="B4330" s="144" t="s">
        <v>202</v>
      </c>
      <c r="C4330" s="142" t="s">
        <v>8229</v>
      </c>
      <c r="D4330" s="142" t="s">
        <v>8230</v>
      </c>
      <c r="E4330" s="142" t="s">
        <v>211</v>
      </c>
      <c r="F4330" s="142"/>
      <c r="G4330" s="142">
        <v>1</v>
      </c>
      <c r="H4330" s="147">
        <v>1300</v>
      </c>
      <c r="I4330" s="191">
        <v>0.25</v>
      </c>
      <c r="J4330" s="187">
        <f t="shared" si="134"/>
        <v>975</v>
      </c>
    </row>
    <row r="4331" spans="1:10" ht="15.75">
      <c r="A4331" s="53">
        <f t="shared" si="135"/>
        <v>4327</v>
      </c>
      <c r="B4331" s="144" t="s">
        <v>202</v>
      </c>
      <c r="C4331" s="142" t="s">
        <v>8231</v>
      </c>
      <c r="D4331" s="142" t="s">
        <v>8232</v>
      </c>
      <c r="E4331" s="142" t="s">
        <v>211</v>
      </c>
      <c r="F4331" s="142"/>
      <c r="G4331" s="142">
        <v>1</v>
      </c>
      <c r="H4331" s="147">
        <v>2600</v>
      </c>
      <c r="I4331" s="191">
        <v>0.25</v>
      </c>
      <c r="J4331" s="187">
        <f t="shared" si="134"/>
        <v>1950</v>
      </c>
    </row>
    <row r="4332" spans="1:10" ht="15.75">
      <c r="A4332" s="53">
        <f t="shared" si="135"/>
        <v>4328</v>
      </c>
      <c r="B4332" s="144" t="s">
        <v>202</v>
      </c>
      <c r="C4332" s="142" t="s">
        <v>8233</v>
      </c>
      <c r="D4332" s="142" t="s">
        <v>8234</v>
      </c>
      <c r="E4332" s="142" t="s">
        <v>211</v>
      </c>
      <c r="F4332" s="142"/>
      <c r="G4332" s="142">
        <v>1</v>
      </c>
      <c r="H4332" s="147">
        <v>6500</v>
      </c>
      <c r="I4332" s="191">
        <v>0.25</v>
      </c>
      <c r="J4332" s="187">
        <f t="shared" si="134"/>
        <v>4875</v>
      </c>
    </row>
    <row r="4333" spans="1:10" ht="15.75">
      <c r="A4333" s="53">
        <f t="shared" si="135"/>
        <v>4329</v>
      </c>
      <c r="B4333" s="144" t="s">
        <v>202</v>
      </c>
      <c r="C4333" s="142" t="s">
        <v>8235</v>
      </c>
      <c r="D4333" s="142" t="s">
        <v>8236</v>
      </c>
      <c r="E4333" s="142" t="s">
        <v>211</v>
      </c>
      <c r="F4333" s="142"/>
      <c r="G4333" s="142">
        <v>1</v>
      </c>
      <c r="H4333" s="147">
        <v>1150</v>
      </c>
      <c r="I4333" s="191">
        <v>0.25</v>
      </c>
      <c r="J4333" s="187">
        <f t="shared" si="134"/>
        <v>862.5</v>
      </c>
    </row>
    <row r="4334" spans="1:10" ht="15.75">
      <c r="A4334" s="53">
        <f t="shared" si="135"/>
        <v>4330</v>
      </c>
      <c r="B4334" s="144" t="s">
        <v>202</v>
      </c>
      <c r="C4334" s="142" t="s">
        <v>8237</v>
      </c>
      <c r="D4334" s="142" t="s">
        <v>8238</v>
      </c>
      <c r="E4334" s="142" t="s">
        <v>211</v>
      </c>
      <c r="F4334" s="142"/>
      <c r="G4334" s="142">
        <v>1</v>
      </c>
      <c r="H4334" s="147">
        <v>2300</v>
      </c>
      <c r="I4334" s="191">
        <v>0.25</v>
      </c>
      <c r="J4334" s="187">
        <f t="shared" si="134"/>
        <v>1725</v>
      </c>
    </row>
    <row r="4335" spans="1:10" ht="15.75">
      <c r="A4335" s="53">
        <f t="shared" si="135"/>
        <v>4331</v>
      </c>
      <c r="B4335" s="144" t="s">
        <v>202</v>
      </c>
      <c r="C4335" s="142" t="s">
        <v>8239</v>
      </c>
      <c r="D4335" s="142" t="s">
        <v>8240</v>
      </c>
      <c r="E4335" s="142" t="s">
        <v>211</v>
      </c>
      <c r="F4335" s="142"/>
      <c r="G4335" s="142">
        <v>1</v>
      </c>
      <c r="H4335" s="147">
        <v>7544</v>
      </c>
      <c r="I4335" s="191">
        <v>0.25</v>
      </c>
      <c r="J4335" s="187">
        <f t="shared" si="134"/>
        <v>5658</v>
      </c>
    </row>
    <row r="4336" spans="1:10" ht="15.75">
      <c r="A4336" s="53">
        <f t="shared" si="135"/>
        <v>4332</v>
      </c>
      <c r="B4336" s="144" t="s">
        <v>202</v>
      </c>
      <c r="C4336" s="142" t="s">
        <v>8241</v>
      </c>
      <c r="D4336" s="142" t="s">
        <v>8242</v>
      </c>
      <c r="E4336" s="142" t="s">
        <v>211</v>
      </c>
      <c r="F4336" s="142"/>
      <c r="G4336" s="142">
        <v>1</v>
      </c>
      <c r="H4336" s="147">
        <v>1300</v>
      </c>
      <c r="I4336" s="191">
        <v>0.25</v>
      </c>
      <c r="J4336" s="187">
        <f t="shared" si="134"/>
        <v>975</v>
      </c>
    </row>
    <row r="4337" spans="1:10" ht="15.75">
      <c r="A4337" s="53">
        <f t="shared" si="135"/>
        <v>4333</v>
      </c>
      <c r="B4337" s="144" t="s">
        <v>202</v>
      </c>
      <c r="C4337" s="142" t="s">
        <v>8243</v>
      </c>
      <c r="D4337" s="142" t="s">
        <v>8244</v>
      </c>
      <c r="E4337" s="142" t="s">
        <v>211</v>
      </c>
      <c r="F4337" s="142"/>
      <c r="G4337" s="142">
        <v>1</v>
      </c>
      <c r="H4337" s="147">
        <v>2600</v>
      </c>
      <c r="I4337" s="191">
        <v>0.25</v>
      </c>
      <c r="J4337" s="187">
        <f t="shared" si="134"/>
        <v>1950</v>
      </c>
    </row>
    <row r="4338" spans="1:10" ht="15.75">
      <c r="A4338" s="53">
        <f t="shared" si="135"/>
        <v>4334</v>
      </c>
      <c r="B4338" s="144" t="s">
        <v>202</v>
      </c>
      <c r="C4338" s="142" t="s">
        <v>8245</v>
      </c>
      <c r="D4338" s="142" t="s">
        <v>8246</v>
      </c>
      <c r="E4338" s="142" t="s">
        <v>211</v>
      </c>
      <c r="F4338" s="142"/>
      <c r="G4338" s="142">
        <v>1</v>
      </c>
      <c r="H4338" s="147">
        <v>6500</v>
      </c>
      <c r="I4338" s="191">
        <v>0.25</v>
      </c>
      <c r="J4338" s="187">
        <f t="shared" si="134"/>
        <v>4875</v>
      </c>
    </row>
    <row r="4339" spans="1:10" ht="15.75">
      <c r="A4339" s="53">
        <f t="shared" si="135"/>
        <v>4335</v>
      </c>
      <c r="B4339" s="144" t="s">
        <v>202</v>
      </c>
      <c r="C4339" s="142" t="s">
        <v>8247</v>
      </c>
      <c r="D4339" s="142" t="s">
        <v>8248</v>
      </c>
      <c r="E4339" s="142" t="s">
        <v>211</v>
      </c>
      <c r="F4339" s="142"/>
      <c r="G4339" s="142">
        <v>1</v>
      </c>
      <c r="H4339" s="147">
        <v>1150</v>
      </c>
      <c r="I4339" s="191">
        <v>0.25</v>
      </c>
      <c r="J4339" s="187">
        <f t="shared" si="134"/>
        <v>862.5</v>
      </c>
    </row>
    <row r="4340" spans="1:10" ht="15.75">
      <c r="A4340" s="53">
        <f t="shared" si="135"/>
        <v>4336</v>
      </c>
      <c r="B4340" s="144" t="s">
        <v>202</v>
      </c>
      <c r="C4340" s="142" t="s">
        <v>8249</v>
      </c>
      <c r="D4340" s="142" t="s">
        <v>8250</v>
      </c>
      <c r="E4340" s="142" t="s">
        <v>211</v>
      </c>
      <c r="F4340" s="142"/>
      <c r="G4340" s="142">
        <v>1</v>
      </c>
      <c r="H4340" s="147">
        <v>2300</v>
      </c>
      <c r="I4340" s="191">
        <v>0.25</v>
      </c>
      <c r="J4340" s="187">
        <f t="shared" si="134"/>
        <v>1725</v>
      </c>
    </row>
    <row r="4341" spans="1:10" ht="15.75">
      <c r="A4341" s="53">
        <f t="shared" si="135"/>
        <v>4337</v>
      </c>
      <c r="B4341" s="144" t="s">
        <v>202</v>
      </c>
      <c r="C4341" s="142" t="s">
        <v>8251</v>
      </c>
      <c r="D4341" s="142" t="s">
        <v>8252</v>
      </c>
      <c r="E4341" s="142" t="s">
        <v>211</v>
      </c>
      <c r="F4341" s="142"/>
      <c r="G4341" s="142">
        <v>1</v>
      </c>
      <c r="H4341" s="147">
        <v>7544</v>
      </c>
      <c r="I4341" s="191">
        <v>0.25</v>
      </c>
      <c r="J4341" s="187">
        <f t="shared" si="134"/>
        <v>5658</v>
      </c>
    </row>
    <row r="4342" spans="1:10" ht="15.75">
      <c r="A4342" s="53">
        <f t="shared" si="135"/>
        <v>4338</v>
      </c>
      <c r="B4342" s="144" t="s">
        <v>202</v>
      </c>
      <c r="C4342" s="142" t="s">
        <v>8253</v>
      </c>
      <c r="D4342" s="142" t="s">
        <v>8254</v>
      </c>
      <c r="E4342" s="142" t="s">
        <v>211</v>
      </c>
      <c r="F4342" s="142"/>
      <c r="G4342" s="142">
        <v>1</v>
      </c>
      <c r="H4342" s="147">
        <v>1300</v>
      </c>
      <c r="I4342" s="191">
        <v>0.25</v>
      </c>
      <c r="J4342" s="187">
        <f t="shared" si="134"/>
        <v>975</v>
      </c>
    </row>
    <row r="4343" spans="1:10" ht="15.75">
      <c r="A4343" s="53">
        <f t="shared" si="135"/>
        <v>4339</v>
      </c>
      <c r="B4343" s="144" t="s">
        <v>202</v>
      </c>
      <c r="C4343" s="142" t="s">
        <v>8255</v>
      </c>
      <c r="D4343" s="142" t="s">
        <v>8256</v>
      </c>
      <c r="E4343" s="142" t="s">
        <v>211</v>
      </c>
      <c r="F4343" s="142"/>
      <c r="G4343" s="142">
        <v>1</v>
      </c>
      <c r="H4343" s="147">
        <v>2600</v>
      </c>
      <c r="I4343" s="191">
        <v>0.25</v>
      </c>
      <c r="J4343" s="187">
        <f t="shared" ref="J4343:J4406" si="136">H4343*(1-I4343)</f>
        <v>1950</v>
      </c>
    </row>
    <row r="4344" spans="1:10" ht="15.75">
      <c r="A4344" s="53">
        <f t="shared" si="135"/>
        <v>4340</v>
      </c>
      <c r="B4344" s="144" t="s">
        <v>202</v>
      </c>
      <c r="C4344" s="142" t="s">
        <v>8257</v>
      </c>
      <c r="D4344" s="142" t="s">
        <v>8258</v>
      </c>
      <c r="E4344" s="142" t="s">
        <v>211</v>
      </c>
      <c r="F4344" s="142"/>
      <c r="G4344" s="142">
        <v>1</v>
      </c>
      <c r="H4344" s="147">
        <v>6500</v>
      </c>
      <c r="I4344" s="191">
        <v>0.25</v>
      </c>
      <c r="J4344" s="187">
        <f t="shared" si="136"/>
        <v>4875</v>
      </c>
    </row>
    <row r="4345" spans="1:10" ht="15.75">
      <c r="A4345" s="53">
        <f t="shared" si="135"/>
        <v>4341</v>
      </c>
      <c r="B4345" s="144" t="s">
        <v>202</v>
      </c>
      <c r="C4345" s="142" t="s">
        <v>8259</v>
      </c>
      <c r="D4345" s="142" t="s">
        <v>8260</v>
      </c>
      <c r="E4345" s="142" t="s">
        <v>211</v>
      </c>
      <c r="F4345" s="142"/>
      <c r="G4345" s="142">
        <v>1</v>
      </c>
      <c r="H4345" s="147">
        <v>47.5</v>
      </c>
      <c r="I4345" s="191">
        <v>0.25</v>
      </c>
      <c r="J4345" s="187">
        <f t="shared" si="136"/>
        <v>35.625</v>
      </c>
    </row>
    <row r="4346" spans="1:10" ht="15.75">
      <c r="A4346" s="53">
        <f t="shared" si="135"/>
        <v>4342</v>
      </c>
      <c r="B4346" s="144" t="s">
        <v>202</v>
      </c>
      <c r="C4346" s="142" t="s">
        <v>8261</v>
      </c>
      <c r="D4346" s="142" t="s">
        <v>8262</v>
      </c>
      <c r="E4346" s="142" t="s">
        <v>211</v>
      </c>
      <c r="F4346" s="142"/>
      <c r="G4346" s="142">
        <v>1</v>
      </c>
      <c r="H4346" s="147">
        <v>52.5</v>
      </c>
      <c r="I4346" s="191">
        <v>0.25</v>
      </c>
      <c r="J4346" s="187">
        <f t="shared" si="136"/>
        <v>39.375</v>
      </c>
    </row>
    <row r="4347" spans="1:10" ht="15.75">
      <c r="A4347" s="53">
        <f t="shared" si="135"/>
        <v>4343</v>
      </c>
      <c r="B4347" s="144" t="s">
        <v>202</v>
      </c>
      <c r="C4347" s="142" t="s">
        <v>8263</v>
      </c>
      <c r="D4347" s="142" t="s">
        <v>8264</v>
      </c>
      <c r="E4347" s="142" t="s">
        <v>211</v>
      </c>
      <c r="F4347" s="142"/>
      <c r="G4347" s="142">
        <v>1</v>
      </c>
      <c r="H4347" s="147">
        <v>52.5</v>
      </c>
      <c r="I4347" s="191">
        <v>0.25</v>
      </c>
      <c r="J4347" s="187">
        <f t="shared" si="136"/>
        <v>39.375</v>
      </c>
    </row>
    <row r="4348" spans="1:10" ht="15.75">
      <c r="A4348" s="53">
        <f t="shared" si="135"/>
        <v>4344</v>
      </c>
      <c r="B4348" s="144" t="s">
        <v>202</v>
      </c>
      <c r="C4348" s="142" t="s">
        <v>8265</v>
      </c>
      <c r="D4348" s="142" t="s">
        <v>8266</v>
      </c>
      <c r="E4348" s="142" t="s">
        <v>211</v>
      </c>
      <c r="F4348" s="142"/>
      <c r="G4348" s="142">
        <v>1</v>
      </c>
      <c r="H4348" s="147">
        <v>12.5</v>
      </c>
      <c r="I4348" s="191">
        <v>0.25</v>
      </c>
      <c r="J4348" s="187">
        <f t="shared" si="136"/>
        <v>9.375</v>
      </c>
    </row>
    <row r="4349" spans="1:10" ht="15.75">
      <c r="A4349" s="53">
        <f t="shared" si="135"/>
        <v>4345</v>
      </c>
      <c r="B4349" s="144" t="s">
        <v>202</v>
      </c>
      <c r="C4349" s="142" t="s">
        <v>8267</v>
      </c>
      <c r="D4349" s="142" t="s">
        <v>8268</v>
      </c>
      <c r="E4349" s="142" t="s">
        <v>211</v>
      </c>
      <c r="F4349" s="142"/>
      <c r="G4349" s="142">
        <v>1</v>
      </c>
      <c r="H4349" s="147">
        <v>7.5</v>
      </c>
      <c r="I4349" s="191">
        <v>0.25</v>
      </c>
      <c r="J4349" s="187">
        <f t="shared" si="136"/>
        <v>5.625</v>
      </c>
    </row>
    <row r="4350" spans="1:10" ht="15.75">
      <c r="A4350" s="53">
        <f t="shared" si="135"/>
        <v>4346</v>
      </c>
      <c r="B4350" s="144" t="s">
        <v>202</v>
      </c>
      <c r="C4350" s="142" t="s">
        <v>8269</v>
      </c>
      <c r="D4350" s="142" t="s">
        <v>8270</v>
      </c>
      <c r="E4350" s="142" t="s">
        <v>211</v>
      </c>
      <c r="F4350" s="142"/>
      <c r="G4350" s="142">
        <v>1</v>
      </c>
      <c r="H4350" s="147">
        <v>192.5</v>
      </c>
      <c r="I4350" s="191">
        <v>0.25</v>
      </c>
      <c r="J4350" s="187">
        <f t="shared" si="136"/>
        <v>144.375</v>
      </c>
    </row>
    <row r="4351" spans="1:10" ht="15.75">
      <c r="A4351" s="53">
        <f t="shared" si="135"/>
        <v>4347</v>
      </c>
      <c r="B4351" s="144" t="s">
        <v>202</v>
      </c>
      <c r="C4351" s="142" t="s">
        <v>8265</v>
      </c>
      <c r="D4351" s="142" t="s">
        <v>8266</v>
      </c>
      <c r="E4351" s="142" t="s">
        <v>211</v>
      </c>
      <c r="F4351" s="142"/>
      <c r="G4351" s="142">
        <v>1</v>
      </c>
      <c r="H4351" s="147">
        <v>12.5</v>
      </c>
      <c r="I4351" s="191">
        <v>0.25</v>
      </c>
      <c r="J4351" s="187">
        <f t="shared" si="136"/>
        <v>9.375</v>
      </c>
    </row>
    <row r="4352" spans="1:10" ht="15.75">
      <c r="A4352" s="53">
        <f t="shared" si="135"/>
        <v>4348</v>
      </c>
      <c r="B4352" s="144" t="s">
        <v>202</v>
      </c>
      <c r="C4352" s="142" t="s">
        <v>8267</v>
      </c>
      <c r="D4352" s="142" t="s">
        <v>8268</v>
      </c>
      <c r="E4352" s="142" t="s">
        <v>211</v>
      </c>
      <c r="F4352" s="142"/>
      <c r="G4352" s="142">
        <v>1</v>
      </c>
      <c r="H4352" s="147">
        <v>7.5</v>
      </c>
      <c r="I4352" s="191">
        <v>0.25</v>
      </c>
      <c r="J4352" s="187">
        <f t="shared" si="136"/>
        <v>5.625</v>
      </c>
    </row>
    <row r="4353" spans="1:10" ht="15.75">
      <c r="A4353" s="53">
        <f t="shared" si="135"/>
        <v>4349</v>
      </c>
      <c r="B4353" s="144" t="s">
        <v>202</v>
      </c>
      <c r="C4353" s="142" t="s">
        <v>8271</v>
      </c>
      <c r="D4353" s="142" t="s">
        <v>8272</v>
      </c>
      <c r="E4353" s="142" t="s">
        <v>211</v>
      </c>
      <c r="F4353" s="142"/>
      <c r="G4353" s="142">
        <v>1</v>
      </c>
      <c r="H4353" s="147">
        <v>15</v>
      </c>
      <c r="I4353" s="191">
        <v>0.25</v>
      </c>
      <c r="J4353" s="187">
        <f t="shared" si="136"/>
        <v>11.25</v>
      </c>
    </row>
    <row r="4354" spans="1:10" ht="15.75">
      <c r="A4354" s="53">
        <f t="shared" si="135"/>
        <v>4350</v>
      </c>
      <c r="B4354" s="144" t="s">
        <v>202</v>
      </c>
      <c r="C4354" s="142" t="s">
        <v>8273</v>
      </c>
      <c r="D4354" s="142" t="s">
        <v>8274</v>
      </c>
      <c r="E4354" s="142" t="s">
        <v>211</v>
      </c>
      <c r="F4354" s="142"/>
      <c r="G4354" s="142">
        <v>1</v>
      </c>
      <c r="H4354" s="147">
        <v>15</v>
      </c>
      <c r="I4354" s="191">
        <v>0.25</v>
      </c>
      <c r="J4354" s="187">
        <f t="shared" si="136"/>
        <v>11.25</v>
      </c>
    </row>
    <row r="4355" spans="1:10" ht="15.75">
      <c r="A4355" s="53">
        <f t="shared" si="135"/>
        <v>4351</v>
      </c>
      <c r="B4355" s="144" t="s">
        <v>202</v>
      </c>
      <c r="C4355" s="142" t="s">
        <v>8275</v>
      </c>
      <c r="D4355" s="142" t="s">
        <v>8276</v>
      </c>
      <c r="E4355" s="142" t="s">
        <v>211</v>
      </c>
      <c r="F4355" s="142"/>
      <c r="G4355" s="142">
        <v>1</v>
      </c>
      <c r="H4355" s="147">
        <v>17.5</v>
      </c>
      <c r="I4355" s="191">
        <v>0.25</v>
      </c>
      <c r="J4355" s="187">
        <f t="shared" si="136"/>
        <v>13.125</v>
      </c>
    </row>
    <row r="4356" spans="1:10" ht="15.75">
      <c r="A4356" s="53">
        <f t="shared" si="135"/>
        <v>4352</v>
      </c>
      <c r="B4356" s="144" t="s">
        <v>202</v>
      </c>
      <c r="C4356" s="142" t="s">
        <v>8277</v>
      </c>
      <c r="D4356" s="142" t="s">
        <v>8278</v>
      </c>
      <c r="E4356" s="142" t="s">
        <v>211</v>
      </c>
      <c r="F4356" s="142"/>
      <c r="G4356" s="142">
        <v>1</v>
      </c>
      <c r="H4356" s="147">
        <v>35</v>
      </c>
      <c r="I4356" s="191">
        <v>0.25</v>
      </c>
      <c r="J4356" s="187">
        <f t="shared" si="136"/>
        <v>26.25</v>
      </c>
    </row>
    <row r="4357" spans="1:10" ht="15.75">
      <c r="A4357" s="53">
        <f t="shared" si="135"/>
        <v>4353</v>
      </c>
      <c r="B4357" s="144" t="s">
        <v>202</v>
      </c>
      <c r="C4357" s="142" t="s">
        <v>8279</v>
      </c>
      <c r="D4357" s="142" t="s">
        <v>8280</v>
      </c>
      <c r="E4357" s="142" t="s">
        <v>211</v>
      </c>
      <c r="F4357" s="142"/>
      <c r="G4357" s="142">
        <v>1</v>
      </c>
      <c r="H4357" s="147">
        <v>22.5</v>
      </c>
      <c r="I4357" s="191">
        <v>0.25</v>
      </c>
      <c r="J4357" s="187">
        <f t="shared" si="136"/>
        <v>16.875</v>
      </c>
    </row>
    <row r="4358" spans="1:10" ht="15.75">
      <c r="A4358" s="53">
        <f t="shared" si="135"/>
        <v>4354</v>
      </c>
      <c r="B4358" s="144" t="s">
        <v>202</v>
      </c>
      <c r="C4358" s="142" t="s">
        <v>8281</v>
      </c>
      <c r="D4358" s="142" t="s">
        <v>8282</v>
      </c>
      <c r="E4358" s="142" t="s">
        <v>211</v>
      </c>
      <c r="F4358" s="142"/>
      <c r="G4358" s="142">
        <v>1</v>
      </c>
      <c r="H4358" s="147">
        <v>25</v>
      </c>
      <c r="I4358" s="191">
        <v>0.25</v>
      </c>
      <c r="J4358" s="187">
        <f t="shared" si="136"/>
        <v>18.75</v>
      </c>
    </row>
    <row r="4359" spans="1:10" ht="15.75">
      <c r="A4359" s="53">
        <f t="shared" ref="A4359:A4422" si="137">A4358+1</f>
        <v>4355</v>
      </c>
      <c r="B4359" s="144" t="s">
        <v>202</v>
      </c>
      <c r="C4359" s="142" t="s">
        <v>8283</v>
      </c>
      <c r="D4359" s="142" t="s">
        <v>8284</v>
      </c>
      <c r="E4359" s="142" t="s">
        <v>211</v>
      </c>
      <c r="F4359" s="142"/>
      <c r="G4359" s="142">
        <v>1</v>
      </c>
      <c r="H4359" s="147">
        <v>15</v>
      </c>
      <c r="I4359" s="191">
        <v>0.25</v>
      </c>
      <c r="J4359" s="187">
        <f t="shared" si="136"/>
        <v>11.25</v>
      </c>
    </row>
    <row r="4360" spans="1:10" ht="15.75">
      <c r="A4360" s="53">
        <f t="shared" si="137"/>
        <v>4356</v>
      </c>
      <c r="B4360" s="144" t="s">
        <v>202</v>
      </c>
      <c r="C4360" s="142" t="s">
        <v>8285</v>
      </c>
      <c r="D4360" s="142" t="s">
        <v>8286</v>
      </c>
      <c r="E4360" s="142" t="s">
        <v>211</v>
      </c>
      <c r="F4360" s="142"/>
      <c r="G4360" s="142">
        <v>1</v>
      </c>
      <c r="H4360" s="147">
        <v>15</v>
      </c>
      <c r="I4360" s="191">
        <v>0.25</v>
      </c>
      <c r="J4360" s="187">
        <f t="shared" si="136"/>
        <v>11.25</v>
      </c>
    </row>
    <row r="4361" spans="1:10" ht="15.75">
      <c r="A4361" s="53">
        <f t="shared" si="137"/>
        <v>4357</v>
      </c>
      <c r="B4361" s="144" t="s">
        <v>202</v>
      </c>
      <c r="C4361" s="142" t="s">
        <v>8287</v>
      </c>
      <c r="D4361" s="142" t="s">
        <v>8288</v>
      </c>
      <c r="E4361" s="142" t="s">
        <v>211</v>
      </c>
      <c r="F4361" s="142"/>
      <c r="G4361" s="142">
        <v>1</v>
      </c>
      <c r="H4361" s="147">
        <v>15</v>
      </c>
      <c r="I4361" s="191">
        <v>0.25</v>
      </c>
      <c r="J4361" s="187">
        <f t="shared" si="136"/>
        <v>11.25</v>
      </c>
    </row>
    <row r="4362" spans="1:10" ht="15.75">
      <c r="A4362" s="53">
        <f t="shared" si="137"/>
        <v>4358</v>
      </c>
      <c r="B4362" s="144" t="s">
        <v>202</v>
      </c>
      <c r="C4362" s="142" t="s">
        <v>8289</v>
      </c>
      <c r="D4362" s="142" t="s">
        <v>8290</v>
      </c>
      <c r="E4362" s="142" t="s">
        <v>211</v>
      </c>
      <c r="F4362" s="142"/>
      <c r="G4362" s="142">
        <v>1</v>
      </c>
      <c r="H4362" s="147">
        <v>16.25</v>
      </c>
      <c r="I4362" s="191">
        <v>0.25</v>
      </c>
      <c r="J4362" s="187">
        <f t="shared" si="136"/>
        <v>12.1875</v>
      </c>
    </row>
    <row r="4363" spans="1:10" ht="15.75">
      <c r="A4363" s="53">
        <f t="shared" si="137"/>
        <v>4359</v>
      </c>
      <c r="B4363" s="144" t="s">
        <v>202</v>
      </c>
      <c r="C4363" s="142" t="s">
        <v>8291</v>
      </c>
      <c r="D4363" s="142" t="s">
        <v>8292</v>
      </c>
      <c r="E4363" s="142" t="s">
        <v>211</v>
      </c>
      <c r="F4363" s="142"/>
      <c r="G4363" s="142">
        <v>1</v>
      </c>
      <c r="H4363" s="147">
        <v>0.55000000000000004</v>
      </c>
      <c r="I4363" s="191">
        <v>0.25</v>
      </c>
      <c r="J4363" s="187">
        <f t="shared" si="136"/>
        <v>0.41250000000000003</v>
      </c>
    </row>
    <row r="4364" spans="1:10" ht="15.75">
      <c r="A4364" s="53">
        <f t="shared" si="137"/>
        <v>4360</v>
      </c>
      <c r="B4364" s="144" t="s">
        <v>202</v>
      </c>
      <c r="C4364" s="142" t="s">
        <v>8293</v>
      </c>
      <c r="D4364" s="142" t="s">
        <v>8294</v>
      </c>
      <c r="E4364" s="142" t="s">
        <v>211</v>
      </c>
      <c r="F4364" s="142"/>
      <c r="G4364" s="142">
        <v>1</v>
      </c>
      <c r="H4364" s="147">
        <v>0.55000000000000004</v>
      </c>
      <c r="I4364" s="191">
        <v>0.25</v>
      </c>
      <c r="J4364" s="187">
        <f t="shared" si="136"/>
        <v>0.41250000000000003</v>
      </c>
    </row>
    <row r="4365" spans="1:10" ht="15.75">
      <c r="A4365" s="53">
        <f t="shared" si="137"/>
        <v>4361</v>
      </c>
      <c r="B4365" s="144" t="s">
        <v>202</v>
      </c>
      <c r="C4365" s="142" t="s">
        <v>8295</v>
      </c>
      <c r="D4365" s="142" t="s">
        <v>8296</v>
      </c>
      <c r="E4365" s="142" t="s">
        <v>211</v>
      </c>
      <c r="F4365" s="142"/>
      <c r="G4365" s="142">
        <v>1</v>
      </c>
      <c r="H4365" s="147">
        <v>0.65</v>
      </c>
      <c r="I4365" s="191">
        <v>0.25</v>
      </c>
      <c r="J4365" s="187">
        <f t="shared" si="136"/>
        <v>0.48750000000000004</v>
      </c>
    </row>
    <row r="4366" spans="1:10" ht="15.75">
      <c r="A4366" s="53">
        <f t="shared" si="137"/>
        <v>4362</v>
      </c>
      <c r="B4366" s="144" t="s">
        <v>202</v>
      </c>
      <c r="C4366" s="142" t="s">
        <v>8297</v>
      </c>
      <c r="D4366" s="142" t="s">
        <v>8298</v>
      </c>
      <c r="E4366" s="142" t="s">
        <v>211</v>
      </c>
      <c r="F4366" s="142"/>
      <c r="G4366" s="142">
        <v>1</v>
      </c>
      <c r="H4366" s="147">
        <v>2.625</v>
      </c>
      <c r="I4366" s="191">
        <v>0.25</v>
      </c>
      <c r="J4366" s="187">
        <f t="shared" si="136"/>
        <v>1.96875</v>
      </c>
    </row>
    <row r="4367" spans="1:10" ht="15.75">
      <c r="A4367" s="53">
        <f t="shared" si="137"/>
        <v>4363</v>
      </c>
      <c r="B4367" s="144" t="s">
        <v>202</v>
      </c>
      <c r="C4367" s="142" t="s">
        <v>8299</v>
      </c>
      <c r="D4367" s="142" t="s">
        <v>8300</v>
      </c>
      <c r="E4367" s="142" t="s">
        <v>211</v>
      </c>
      <c r="F4367" s="142"/>
      <c r="G4367" s="142">
        <v>1</v>
      </c>
      <c r="H4367" s="147">
        <v>3.25</v>
      </c>
      <c r="I4367" s="191">
        <v>0.25</v>
      </c>
      <c r="J4367" s="187">
        <f t="shared" si="136"/>
        <v>2.4375</v>
      </c>
    </row>
    <row r="4368" spans="1:10" ht="15.75">
      <c r="A4368" s="53">
        <f t="shared" si="137"/>
        <v>4364</v>
      </c>
      <c r="B4368" s="144" t="s">
        <v>202</v>
      </c>
      <c r="C4368" s="142" t="s">
        <v>8301</v>
      </c>
      <c r="D4368" s="142" t="s">
        <v>8302</v>
      </c>
      <c r="E4368" s="142" t="s">
        <v>211</v>
      </c>
      <c r="F4368" s="142"/>
      <c r="G4368" s="142">
        <v>1</v>
      </c>
      <c r="H4368" s="147">
        <v>3.75</v>
      </c>
      <c r="I4368" s="191">
        <v>0.25</v>
      </c>
      <c r="J4368" s="187">
        <f t="shared" si="136"/>
        <v>2.8125</v>
      </c>
    </row>
    <row r="4369" spans="1:10" ht="15.75">
      <c r="A4369" s="53">
        <f t="shared" si="137"/>
        <v>4365</v>
      </c>
      <c r="B4369" s="144" t="s">
        <v>202</v>
      </c>
      <c r="C4369" s="142" t="s">
        <v>8303</v>
      </c>
      <c r="D4369" s="142" t="s">
        <v>8304</v>
      </c>
      <c r="E4369" s="142" t="s">
        <v>211</v>
      </c>
      <c r="F4369" s="142"/>
      <c r="G4369" s="142">
        <v>1</v>
      </c>
      <c r="H4369" s="147">
        <v>3.75</v>
      </c>
      <c r="I4369" s="191">
        <v>0.25</v>
      </c>
      <c r="J4369" s="187">
        <f t="shared" si="136"/>
        <v>2.8125</v>
      </c>
    </row>
    <row r="4370" spans="1:10" ht="15.75">
      <c r="A4370" s="53">
        <f t="shared" si="137"/>
        <v>4366</v>
      </c>
      <c r="B4370" s="144" t="s">
        <v>202</v>
      </c>
      <c r="C4370" s="142" t="s">
        <v>8305</v>
      </c>
      <c r="D4370" s="142" t="s">
        <v>8306</v>
      </c>
      <c r="E4370" s="142" t="s">
        <v>211</v>
      </c>
      <c r="F4370" s="142"/>
      <c r="G4370" s="142">
        <v>1</v>
      </c>
      <c r="H4370" s="147">
        <v>4.5</v>
      </c>
      <c r="I4370" s="191">
        <v>0.25</v>
      </c>
      <c r="J4370" s="187">
        <f t="shared" si="136"/>
        <v>3.375</v>
      </c>
    </row>
    <row r="4371" spans="1:10" ht="15.75">
      <c r="A4371" s="53">
        <f t="shared" si="137"/>
        <v>4367</v>
      </c>
      <c r="B4371" s="144" t="s">
        <v>202</v>
      </c>
      <c r="C4371" s="142" t="s">
        <v>8307</v>
      </c>
      <c r="D4371" s="142" t="s">
        <v>8308</v>
      </c>
      <c r="E4371" s="142" t="s">
        <v>211</v>
      </c>
      <c r="F4371" s="142"/>
      <c r="G4371" s="142">
        <v>1</v>
      </c>
      <c r="H4371" s="147">
        <v>15</v>
      </c>
      <c r="I4371" s="191">
        <v>0.25</v>
      </c>
      <c r="J4371" s="187">
        <f t="shared" si="136"/>
        <v>11.25</v>
      </c>
    </row>
    <row r="4372" spans="1:10" ht="15.75">
      <c r="A4372" s="53">
        <f t="shared" si="137"/>
        <v>4368</v>
      </c>
      <c r="B4372" s="144" t="s">
        <v>202</v>
      </c>
      <c r="C4372" s="142" t="s">
        <v>8309</v>
      </c>
      <c r="D4372" s="142" t="s">
        <v>8310</v>
      </c>
      <c r="E4372" s="142" t="s">
        <v>211</v>
      </c>
      <c r="F4372" s="142"/>
      <c r="G4372" s="142">
        <v>1</v>
      </c>
      <c r="H4372" s="147">
        <v>6.5</v>
      </c>
      <c r="I4372" s="191">
        <v>0.25</v>
      </c>
      <c r="J4372" s="187">
        <f t="shared" si="136"/>
        <v>4.875</v>
      </c>
    </row>
    <row r="4373" spans="1:10" ht="15.75">
      <c r="A4373" s="53">
        <f t="shared" si="137"/>
        <v>4369</v>
      </c>
      <c r="B4373" s="144" t="s">
        <v>202</v>
      </c>
      <c r="C4373" s="142" t="s">
        <v>8311</v>
      </c>
      <c r="D4373" s="142" t="s">
        <v>8312</v>
      </c>
      <c r="E4373" s="142" t="s">
        <v>211</v>
      </c>
      <c r="F4373" s="142"/>
      <c r="G4373" s="142">
        <v>1</v>
      </c>
      <c r="H4373" s="147">
        <v>2</v>
      </c>
      <c r="I4373" s="191">
        <v>0.25</v>
      </c>
      <c r="J4373" s="187">
        <f t="shared" si="136"/>
        <v>1.5</v>
      </c>
    </row>
    <row r="4374" spans="1:10" ht="15.75">
      <c r="A4374" s="53">
        <f t="shared" si="137"/>
        <v>4370</v>
      </c>
      <c r="B4374" s="144" t="s">
        <v>202</v>
      </c>
      <c r="C4374" s="142" t="s">
        <v>8313</v>
      </c>
      <c r="D4374" s="142" t="s">
        <v>8314</v>
      </c>
      <c r="E4374" s="142" t="s">
        <v>211</v>
      </c>
      <c r="F4374" s="142"/>
      <c r="G4374" s="142">
        <v>1</v>
      </c>
      <c r="H4374" s="147">
        <v>1.125</v>
      </c>
      <c r="I4374" s="191">
        <v>0.25</v>
      </c>
      <c r="J4374" s="187">
        <f t="shared" si="136"/>
        <v>0.84375</v>
      </c>
    </row>
    <row r="4375" spans="1:10" ht="15.75">
      <c r="A4375" s="53">
        <f t="shared" si="137"/>
        <v>4371</v>
      </c>
      <c r="B4375" s="144" t="s">
        <v>202</v>
      </c>
      <c r="C4375" s="142" t="s">
        <v>8315</v>
      </c>
      <c r="D4375" s="142" t="s">
        <v>8316</v>
      </c>
      <c r="E4375" s="142" t="s">
        <v>211</v>
      </c>
      <c r="F4375" s="142"/>
      <c r="G4375" s="142">
        <v>1</v>
      </c>
      <c r="H4375" s="147">
        <v>42.5</v>
      </c>
      <c r="I4375" s="191">
        <v>0.25</v>
      </c>
      <c r="J4375" s="187">
        <f t="shared" si="136"/>
        <v>31.875</v>
      </c>
    </row>
    <row r="4376" spans="1:10" ht="15.75">
      <c r="A4376" s="53">
        <f t="shared" si="137"/>
        <v>4372</v>
      </c>
      <c r="B4376" s="144" t="s">
        <v>202</v>
      </c>
      <c r="C4376" s="142" t="s">
        <v>8317</v>
      </c>
      <c r="D4376" s="142" t="s">
        <v>8318</v>
      </c>
      <c r="E4376" s="142" t="s">
        <v>211</v>
      </c>
      <c r="F4376" s="142"/>
      <c r="G4376" s="142">
        <v>1</v>
      </c>
      <c r="H4376" s="147">
        <v>2.625</v>
      </c>
      <c r="I4376" s="191">
        <v>0.25</v>
      </c>
      <c r="J4376" s="187">
        <f t="shared" si="136"/>
        <v>1.96875</v>
      </c>
    </row>
    <row r="4377" spans="1:10" ht="15.75">
      <c r="A4377" s="53">
        <f t="shared" si="137"/>
        <v>4373</v>
      </c>
      <c r="B4377" s="144" t="s">
        <v>202</v>
      </c>
      <c r="C4377" s="142" t="s">
        <v>8319</v>
      </c>
      <c r="D4377" s="142" t="s">
        <v>8320</v>
      </c>
      <c r="E4377" s="142" t="s">
        <v>211</v>
      </c>
      <c r="F4377" s="142"/>
      <c r="G4377" s="142">
        <v>1</v>
      </c>
      <c r="H4377" s="147">
        <v>2.625</v>
      </c>
      <c r="I4377" s="191">
        <v>0.25</v>
      </c>
      <c r="J4377" s="187">
        <f t="shared" si="136"/>
        <v>1.96875</v>
      </c>
    </row>
    <row r="4378" spans="1:10" ht="15.75">
      <c r="A4378" s="53">
        <f t="shared" si="137"/>
        <v>4374</v>
      </c>
      <c r="B4378" s="144" t="s">
        <v>202</v>
      </c>
      <c r="C4378" s="142" t="s">
        <v>8321</v>
      </c>
      <c r="D4378" s="142" t="s">
        <v>8320</v>
      </c>
      <c r="E4378" s="142" t="s">
        <v>211</v>
      </c>
      <c r="F4378" s="142"/>
      <c r="G4378" s="142">
        <v>1</v>
      </c>
      <c r="H4378" s="147">
        <v>2.625</v>
      </c>
      <c r="I4378" s="191">
        <v>0.25</v>
      </c>
      <c r="J4378" s="187">
        <f t="shared" si="136"/>
        <v>1.96875</v>
      </c>
    </row>
    <row r="4379" spans="1:10" ht="15.75">
      <c r="A4379" s="53">
        <f t="shared" si="137"/>
        <v>4375</v>
      </c>
      <c r="B4379" s="144" t="s">
        <v>202</v>
      </c>
      <c r="C4379" s="142" t="s">
        <v>8322</v>
      </c>
      <c r="D4379" s="142" t="s">
        <v>8320</v>
      </c>
      <c r="E4379" s="142" t="s">
        <v>211</v>
      </c>
      <c r="F4379" s="142"/>
      <c r="G4379" s="142">
        <v>1</v>
      </c>
      <c r="H4379" s="147">
        <v>3.25</v>
      </c>
      <c r="I4379" s="191">
        <v>0.25</v>
      </c>
      <c r="J4379" s="187">
        <f t="shared" si="136"/>
        <v>2.4375</v>
      </c>
    </row>
    <row r="4380" spans="1:10" ht="15.75">
      <c r="A4380" s="53">
        <f t="shared" si="137"/>
        <v>4376</v>
      </c>
      <c r="B4380" s="144" t="s">
        <v>202</v>
      </c>
      <c r="C4380" s="142" t="s">
        <v>8323</v>
      </c>
      <c r="D4380" s="142" t="s">
        <v>8320</v>
      </c>
      <c r="E4380" s="142" t="s">
        <v>211</v>
      </c>
      <c r="F4380" s="142"/>
      <c r="G4380" s="142">
        <v>1</v>
      </c>
      <c r="H4380" s="147">
        <v>3.25</v>
      </c>
      <c r="I4380" s="191">
        <v>0.25</v>
      </c>
      <c r="J4380" s="187">
        <f t="shared" si="136"/>
        <v>2.4375</v>
      </c>
    </row>
    <row r="4381" spans="1:10" ht="15.75">
      <c r="A4381" s="53">
        <f t="shared" si="137"/>
        <v>4377</v>
      </c>
      <c r="B4381" s="144" t="s">
        <v>202</v>
      </c>
      <c r="C4381" s="142" t="s">
        <v>8324</v>
      </c>
      <c r="D4381" s="142" t="s">
        <v>8325</v>
      </c>
      <c r="E4381" s="142" t="s">
        <v>211</v>
      </c>
      <c r="F4381" s="142"/>
      <c r="G4381" s="142">
        <v>1</v>
      </c>
      <c r="H4381" s="147">
        <v>4</v>
      </c>
      <c r="I4381" s="191">
        <v>0.25</v>
      </c>
      <c r="J4381" s="187">
        <f t="shared" si="136"/>
        <v>3</v>
      </c>
    </row>
    <row r="4382" spans="1:10" ht="15.75">
      <c r="A4382" s="53">
        <f t="shared" si="137"/>
        <v>4378</v>
      </c>
      <c r="B4382" s="144" t="s">
        <v>202</v>
      </c>
      <c r="C4382" s="142" t="s">
        <v>8326</v>
      </c>
      <c r="D4382" s="142" t="s">
        <v>8325</v>
      </c>
      <c r="E4382" s="142" t="s">
        <v>211</v>
      </c>
      <c r="F4382" s="142"/>
      <c r="G4382" s="142">
        <v>1</v>
      </c>
      <c r="H4382" s="147">
        <v>4</v>
      </c>
      <c r="I4382" s="191">
        <v>0.25</v>
      </c>
      <c r="J4382" s="187">
        <f t="shared" si="136"/>
        <v>3</v>
      </c>
    </row>
    <row r="4383" spans="1:10" ht="15.75">
      <c r="A4383" s="53">
        <f t="shared" si="137"/>
        <v>4379</v>
      </c>
      <c r="B4383" s="144" t="s">
        <v>202</v>
      </c>
      <c r="C4383" s="142" t="s">
        <v>8327</v>
      </c>
      <c r="D4383" s="142" t="s">
        <v>8328</v>
      </c>
      <c r="E4383" s="142" t="s">
        <v>211</v>
      </c>
      <c r="F4383" s="142"/>
      <c r="G4383" s="142">
        <v>1</v>
      </c>
      <c r="H4383" s="147">
        <v>1.1749999999999998</v>
      </c>
      <c r="I4383" s="191">
        <v>0.25</v>
      </c>
      <c r="J4383" s="187">
        <f t="shared" si="136"/>
        <v>0.88124999999999987</v>
      </c>
    </row>
    <row r="4384" spans="1:10" ht="15.75">
      <c r="A4384" s="53">
        <f t="shared" si="137"/>
        <v>4380</v>
      </c>
      <c r="B4384" s="144" t="s">
        <v>202</v>
      </c>
      <c r="C4384" s="142" t="s">
        <v>8329</v>
      </c>
      <c r="D4384" s="142" t="s">
        <v>8330</v>
      </c>
      <c r="E4384" s="142" t="s">
        <v>211</v>
      </c>
      <c r="F4384" s="142"/>
      <c r="G4384" s="142">
        <v>1</v>
      </c>
      <c r="H4384" s="147">
        <v>1.625</v>
      </c>
      <c r="I4384" s="191">
        <v>0.25</v>
      </c>
      <c r="J4384" s="187">
        <f t="shared" si="136"/>
        <v>1.21875</v>
      </c>
    </row>
    <row r="4385" spans="1:10" ht="15.75">
      <c r="A4385" s="53">
        <f t="shared" si="137"/>
        <v>4381</v>
      </c>
      <c r="B4385" s="144" t="s">
        <v>202</v>
      </c>
      <c r="C4385" s="142" t="s">
        <v>8331</v>
      </c>
      <c r="D4385" s="142" t="s">
        <v>8332</v>
      </c>
      <c r="E4385" s="142" t="s">
        <v>211</v>
      </c>
      <c r="F4385" s="142"/>
      <c r="G4385" s="142">
        <v>1</v>
      </c>
      <c r="H4385" s="147">
        <v>7.5</v>
      </c>
      <c r="I4385" s="191">
        <v>0.25</v>
      </c>
      <c r="J4385" s="187">
        <f t="shared" si="136"/>
        <v>5.625</v>
      </c>
    </row>
    <row r="4386" spans="1:10" ht="15.75">
      <c r="A4386" s="53">
        <f t="shared" si="137"/>
        <v>4382</v>
      </c>
      <c r="B4386" s="144" t="s">
        <v>202</v>
      </c>
      <c r="C4386" s="142" t="s">
        <v>8333</v>
      </c>
      <c r="D4386" s="142" t="s">
        <v>8334</v>
      </c>
      <c r="E4386" s="142" t="s">
        <v>211</v>
      </c>
      <c r="F4386" s="142"/>
      <c r="G4386" s="142">
        <v>1</v>
      </c>
      <c r="H4386" s="147">
        <v>2.625</v>
      </c>
      <c r="I4386" s="191">
        <v>0.25</v>
      </c>
      <c r="J4386" s="187">
        <f t="shared" si="136"/>
        <v>1.96875</v>
      </c>
    </row>
    <row r="4387" spans="1:10" ht="15.75">
      <c r="A4387" s="53">
        <f t="shared" si="137"/>
        <v>4383</v>
      </c>
      <c r="B4387" s="144" t="s">
        <v>202</v>
      </c>
      <c r="C4387" s="142" t="s">
        <v>8335</v>
      </c>
      <c r="D4387" s="142" t="s">
        <v>8336</v>
      </c>
      <c r="E4387" s="142" t="s">
        <v>211</v>
      </c>
      <c r="F4387" s="142"/>
      <c r="G4387" s="142">
        <v>1</v>
      </c>
      <c r="H4387" s="147">
        <v>7</v>
      </c>
      <c r="I4387" s="191">
        <v>0.25</v>
      </c>
      <c r="J4387" s="187">
        <f t="shared" si="136"/>
        <v>5.25</v>
      </c>
    </row>
    <row r="4388" spans="1:10" ht="15.75">
      <c r="A4388" s="53">
        <f t="shared" si="137"/>
        <v>4384</v>
      </c>
      <c r="B4388" s="144" t="s">
        <v>202</v>
      </c>
      <c r="C4388" s="142" t="s">
        <v>8337</v>
      </c>
      <c r="D4388" s="142" t="s">
        <v>8338</v>
      </c>
      <c r="E4388" s="142" t="s">
        <v>211</v>
      </c>
      <c r="F4388" s="142"/>
      <c r="G4388" s="142">
        <v>1</v>
      </c>
      <c r="H4388" s="147">
        <v>7.5</v>
      </c>
      <c r="I4388" s="191">
        <v>0.25</v>
      </c>
      <c r="J4388" s="187">
        <f t="shared" si="136"/>
        <v>5.625</v>
      </c>
    </row>
    <row r="4389" spans="1:10" ht="15.75">
      <c r="A4389" s="53">
        <f t="shared" si="137"/>
        <v>4385</v>
      </c>
      <c r="B4389" s="144" t="s">
        <v>202</v>
      </c>
      <c r="C4389" s="142" t="s">
        <v>8339</v>
      </c>
      <c r="D4389" s="142" t="s">
        <v>8340</v>
      </c>
      <c r="E4389" s="142" t="s">
        <v>211</v>
      </c>
      <c r="F4389" s="142"/>
      <c r="G4389" s="142">
        <v>1</v>
      </c>
      <c r="H4389" s="147">
        <v>16.25</v>
      </c>
      <c r="I4389" s="191">
        <v>0.25</v>
      </c>
      <c r="J4389" s="187">
        <f t="shared" si="136"/>
        <v>12.1875</v>
      </c>
    </row>
    <row r="4390" spans="1:10" ht="15.75">
      <c r="A4390" s="53">
        <f t="shared" si="137"/>
        <v>4386</v>
      </c>
      <c r="B4390" s="144" t="s">
        <v>202</v>
      </c>
      <c r="C4390" s="142" t="s">
        <v>8341</v>
      </c>
      <c r="D4390" s="142" t="s">
        <v>8342</v>
      </c>
      <c r="E4390" s="142" t="s">
        <v>211</v>
      </c>
      <c r="F4390" s="142"/>
      <c r="G4390" s="142">
        <v>1</v>
      </c>
      <c r="H4390" s="147">
        <v>1312.5</v>
      </c>
      <c r="I4390" s="191">
        <v>0.25</v>
      </c>
      <c r="J4390" s="187">
        <f t="shared" si="136"/>
        <v>984.375</v>
      </c>
    </row>
    <row r="4391" spans="1:10" ht="15.75">
      <c r="A4391" s="53">
        <f t="shared" si="137"/>
        <v>4387</v>
      </c>
      <c r="B4391" s="144" t="s">
        <v>202</v>
      </c>
      <c r="C4391" s="142" t="s">
        <v>8343</v>
      </c>
      <c r="D4391" s="142" t="s">
        <v>8344</v>
      </c>
      <c r="E4391" s="142" t="s">
        <v>211</v>
      </c>
      <c r="F4391" s="142"/>
      <c r="G4391" s="142">
        <v>1</v>
      </c>
      <c r="H4391" s="147">
        <v>987.5</v>
      </c>
      <c r="I4391" s="191">
        <v>0.25</v>
      </c>
      <c r="J4391" s="187">
        <f t="shared" si="136"/>
        <v>740.625</v>
      </c>
    </row>
    <row r="4392" spans="1:10" ht="15.75">
      <c r="A4392" s="53">
        <f t="shared" si="137"/>
        <v>4388</v>
      </c>
      <c r="B4392" s="144" t="s">
        <v>202</v>
      </c>
      <c r="C4392" s="142" t="s">
        <v>8345</v>
      </c>
      <c r="D4392" s="142" t="s">
        <v>8346</v>
      </c>
      <c r="E4392" s="142" t="s">
        <v>211</v>
      </c>
      <c r="F4392" s="142"/>
      <c r="G4392" s="142">
        <v>1</v>
      </c>
      <c r="H4392" s="147">
        <v>25</v>
      </c>
      <c r="I4392" s="191">
        <v>0.25</v>
      </c>
      <c r="J4392" s="187">
        <f t="shared" si="136"/>
        <v>18.75</v>
      </c>
    </row>
    <row r="4393" spans="1:10" ht="15.75">
      <c r="A4393" s="53">
        <f t="shared" si="137"/>
        <v>4389</v>
      </c>
      <c r="B4393" s="144" t="s">
        <v>202</v>
      </c>
      <c r="C4393" s="142" t="s">
        <v>8347</v>
      </c>
      <c r="D4393" s="142" t="s">
        <v>8348</v>
      </c>
      <c r="E4393" s="142" t="s">
        <v>211</v>
      </c>
      <c r="F4393" s="142"/>
      <c r="G4393" s="142">
        <v>1</v>
      </c>
      <c r="H4393" s="147">
        <v>18.75</v>
      </c>
      <c r="I4393" s="191">
        <v>0.25</v>
      </c>
      <c r="J4393" s="187">
        <f t="shared" si="136"/>
        <v>14.0625</v>
      </c>
    </row>
    <row r="4394" spans="1:10" ht="15.75">
      <c r="A4394" s="53">
        <f t="shared" si="137"/>
        <v>4390</v>
      </c>
      <c r="B4394" s="144" t="s">
        <v>202</v>
      </c>
      <c r="C4394" s="142" t="s">
        <v>8349</v>
      </c>
      <c r="D4394" s="142" t="s">
        <v>8350</v>
      </c>
      <c r="E4394" s="142" t="s">
        <v>211</v>
      </c>
      <c r="F4394" s="142"/>
      <c r="G4394" s="142">
        <v>1</v>
      </c>
      <c r="H4394" s="147">
        <v>15</v>
      </c>
      <c r="I4394" s="191">
        <v>0.25</v>
      </c>
      <c r="J4394" s="187">
        <f t="shared" si="136"/>
        <v>11.25</v>
      </c>
    </row>
    <row r="4395" spans="1:10" ht="15.75">
      <c r="A4395" s="53">
        <f t="shared" si="137"/>
        <v>4391</v>
      </c>
      <c r="B4395" s="144" t="s">
        <v>202</v>
      </c>
      <c r="C4395" s="142" t="s">
        <v>8351</v>
      </c>
      <c r="D4395" s="142" t="s">
        <v>8352</v>
      </c>
      <c r="E4395" s="142" t="s">
        <v>211</v>
      </c>
      <c r="F4395" s="142"/>
      <c r="G4395" s="142">
        <v>1</v>
      </c>
      <c r="H4395" s="147">
        <v>312.5</v>
      </c>
      <c r="I4395" s="191">
        <v>0.25</v>
      </c>
      <c r="J4395" s="187">
        <f t="shared" si="136"/>
        <v>234.375</v>
      </c>
    </row>
    <row r="4396" spans="1:10" ht="15.75">
      <c r="A4396" s="53">
        <f t="shared" si="137"/>
        <v>4392</v>
      </c>
      <c r="B4396" s="144" t="s">
        <v>202</v>
      </c>
      <c r="C4396" s="142" t="s">
        <v>8353</v>
      </c>
      <c r="D4396" s="142" t="s">
        <v>8354</v>
      </c>
      <c r="E4396" s="142" t="s">
        <v>211</v>
      </c>
      <c r="F4396" s="142"/>
      <c r="G4396" s="142">
        <v>1</v>
      </c>
      <c r="H4396" s="147">
        <v>1350</v>
      </c>
      <c r="I4396" s="191">
        <v>0.25</v>
      </c>
      <c r="J4396" s="187">
        <f t="shared" si="136"/>
        <v>1012.5</v>
      </c>
    </row>
    <row r="4397" spans="1:10" ht="15.75">
      <c r="A4397" s="53">
        <f t="shared" si="137"/>
        <v>4393</v>
      </c>
      <c r="B4397" s="144" t="s">
        <v>202</v>
      </c>
      <c r="C4397" s="142" t="s">
        <v>8355</v>
      </c>
      <c r="D4397" s="142" t="s">
        <v>8356</v>
      </c>
      <c r="E4397" s="142" t="s">
        <v>211</v>
      </c>
      <c r="F4397" s="142"/>
      <c r="G4397" s="142">
        <v>1</v>
      </c>
      <c r="H4397" s="147">
        <v>2700</v>
      </c>
      <c r="I4397" s="191">
        <v>0.25</v>
      </c>
      <c r="J4397" s="187">
        <f t="shared" si="136"/>
        <v>2025</v>
      </c>
    </row>
    <row r="4398" spans="1:10" ht="15.75">
      <c r="A4398" s="53">
        <f t="shared" si="137"/>
        <v>4394</v>
      </c>
      <c r="B4398" s="144" t="s">
        <v>202</v>
      </c>
      <c r="C4398" s="142" t="s">
        <v>8357</v>
      </c>
      <c r="D4398" s="142" t="s">
        <v>8358</v>
      </c>
      <c r="E4398" s="142" t="s">
        <v>211</v>
      </c>
      <c r="F4398" s="142"/>
      <c r="G4398" s="142">
        <v>1</v>
      </c>
      <c r="H4398" s="147">
        <v>8856</v>
      </c>
      <c r="I4398" s="191">
        <v>0.25</v>
      </c>
      <c r="J4398" s="187">
        <f t="shared" si="136"/>
        <v>6642</v>
      </c>
    </row>
    <row r="4399" spans="1:10" ht="15.75">
      <c r="A4399" s="53">
        <f t="shared" si="137"/>
        <v>4395</v>
      </c>
      <c r="B4399" s="144" t="s">
        <v>202</v>
      </c>
      <c r="C4399" s="142" t="s">
        <v>8359</v>
      </c>
      <c r="D4399" s="142" t="s">
        <v>8360</v>
      </c>
      <c r="E4399" s="142" t="s">
        <v>211</v>
      </c>
      <c r="F4399" s="142"/>
      <c r="G4399" s="142">
        <v>1</v>
      </c>
      <c r="H4399" s="147">
        <v>1500</v>
      </c>
      <c r="I4399" s="191">
        <v>0.25</v>
      </c>
      <c r="J4399" s="187">
        <f t="shared" si="136"/>
        <v>1125</v>
      </c>
    </row>
    <row r="4400" spans="1:10" ht="15.75">
      <c r="A4400" s="53">
        <f t="shared" si="137"/>
        <v>4396</v>
      </c>
      <c r="B4400" s="144" t="s">
        <v>202</v>
      </c>
      <c r="C4400" s="142" t="s">
        <v>8361</v>
      </c>
      <c r="D4400" s="142" t="s">
        <v>8362</v>
      </c>
      <c r="E4400" s="142" t="s">
        <v>211</v>
      </c>
      <c r="F4400" s="142"/>
      <c r="G4400" s="142">
        <v>1</v>
      </c>
      <c r="H4400" s="147">
        <v>3000</v>
      </c>
      <c r="I4400" s="191">
        <v>0.25</v>
      </c>
      <c r="J4400" s="187">
        <f t="shared" si="136"/>
        <v>2250</v>
      </c>
    </row>
    <row r="4401" spans="1:10" ht="15.75">
      <c r="A4401" s="53">
        <f t="shared" si="137"/>
        <v>4397</v>
      </c>
      <c r="B4401" s="144" t="s">
        <v>202</v>
      </c>
      <c r="C4401" s="142" t="s">
        <v>8363</v>
      </c>
      <c r="D4401" s="142" t="s">
        <v>8364</v>
      </c>
      <c r="E4401" s="142" t="s">
        <v>211</v>
      </c>
      <c r="F4401" s="142"/>
      <c r="G4401" s="142">
        <v>1</v>
      </c>
      <c r="H4401" s="147">
        <v>9840</v>
      </c>
      <c r="I4401" s="191">
        <v>0.25</v>
      </c>
      <c r="J4401" s="187">
        <f t="shared" si="136"/>
        <v>7380</v>
      </c>
    </row>
    <row r="4402" spans="1:10" ht="15.75">
      <c r="A4402" s="53">
        <f t="shared" si="137"/>
        <v>4398</v>
      </c>
      <c r="B4402" s="144" t="s">
        <v>202</v>
      </c>
      <c r="C4402" s="142" t="s">
        <v>8365</v>
      </c>
      <c r="D4402" s="142" t="s">
        <v>8366</v>
      </c>
      <c r="E4402" s="142" t="s">
        <v>211</v>
      </c>
      <c r="F4402" s="142"/>
      <c r="G4402" s="142">
        <v>1</v>
      </c>
      <c r="H4402" s="147">
        <v>1350</v>
      </c>
      <c r="I4402" s="191">
        <v>0.25</v>
      </c>
      <c r="J4402" s="187">
        <f t="shared" si="136"/>
        <v>1012.5</v>
      </c>
    </row>
    <row r="4403" spans="1:10" ht="15.75">
      <c r="A4403" s="53">
        <f t="shared" si="137"/>
        <v>4399</v>
      </c>
      <c r="B4403" s="144" t="s">
        <v>202</v>
      </c>
      <c r="C4403" s="142" t="s">
        <v>8367</v>
      </c>
      <c r="D4403" s="142" t="s">
        <v>8368</v>
      </c>
      <c r="E4403" s="142" t="s">
        <v>211</v>
      </c>
      <c r="F4403" s="142"/>
      <c r="G4403" s="142">
        <v>1</v>
      </c>
      <c r="H4403" s="147">
        <v>2700</v>
      </c>
      <c r="I4403" s="191">
        <v>0.25</v>
      </c>
      <c r="J4403" s="187">
        <f t="shared" si="136"/>
        <v>2025</v>
      </c>
    </row>
    <row r="4404" spans="1:10" ht="15.75">
      <c r="A4404" s="53">
        <f t="shared" si="137"/>
        <v>4400</v>
      </c>
      <c r="B4404" s="144" t="s">
        <v>202</v>
      </c>
      <c r="C4404" s="142" t="s">
        <v>8369</v>
      </c>
      <c r="D4404" s="142" t="s">
        <v>8370</v>
      </c>
      <c r="E4404" s="142" t="s">
        <v>211</v>
      </c>
      <c r="F4404" s="142"/>
      <c r="G4404" s="142">
        <v>1</v>
      </c>
      <c r="H4404" s="147">
        <v>8856</v>
      </c>
      <c r="I4404" s="191">
        <v>0.25</v>
      </c>
      <c r="J4404" s="187">
        <f t="shared" si="136"/>
        <v>6642</v>
      </c>
    </row>
    <row r="4405" spans="1:10" ht="15.75">
      <c r="A4405" s="53">
        <f t="shared" si="137"/>
        <v>4401</v>
      </c>
      <c r="B4405" s="144" t="s">
        <v>202</v>
      </c>
      <c r="C4405" s="142" t="s">
        <v>8371</v>
      </c>
      <c r="D4405" s="142" t="s">
        <v>8372</v>
      </c>
      <c r="E4405" s="142" t="s">
        <v>211</v>
      </c>
      <c r="F4405" s="142"/>
      <c r="G4405" s="142">
        <v>1</v>
      </c>
      <c r="H4405" s="147">
        <v>1500</v>
      </c>
      <c r="I4405" s="191">
        <v>0.25</v>
      </c>
      <c r="J4405" s="187">
        <f t="shared" si="136"/>
        <v>1125</v>
      </c>
    </row>
    <row r="4406" spans="1:10" ht="15.75">
      <c r="A4406" s="53">
        <f t="shared" si="137"/>
        <v>4402</v>
      </c>
      <c r="B4406" s="144" t="s">
        <v>202</v>
      </c>
      <c r="C4406" s="142" t="s">
        <v>8373</v>
      </c>
      <c r="D4406" s="142" t="s">
        <v>8374</v>
      </c>
      <c r="E4406" s="142" t="s">
        <v>211</v>
      </c>
      <c r="F4406" s="142"/>
      <c r="G4406" s="142">
        <v>1</v>
      </c>
      <c r="H4406" s="147">
        <v>3000</v>
      </c>
      <c r="I4406" s="191">
        <v>0.25</v>
      </c>
      <c r="J4406" s="187">
        <f t="shared" si="136"/>
        <v>2250</v>
      </c>
    </row>
    <row r="4407" spans="1:10" ht="15.75">
      <c r="A4407" s="53">
        <f t="shared" si="137"/>
        <v>4403</v>
      </c>
      <c r="B4407" s="144" t="s">
        <v>202</v>
      </c>
      <c r="C4407" s="142" t="s">
        <v>8375</v>
      </c>
      <c r="D4407" s="142" t="s">
        <v>8376</v>
      </c>
      <c r="E4407" s="142" t="s">
        <v>211</v>
      </c>
      <c r="F4407" s="142"/>
      <c r="G4407" s="142">
        <v>1</v>
      </c>
      <c r="H4407" s="147">
        <v>9840</v>
      </c>
      <c r="I4407" s="191">
        <v>0.25</v>
      </c>
      <c r="J4407" s="187">
        <f t="shared" ref="J4407:J4470" si="138">H4407*(1-I4407)</f>
        <v>7380</v>
      </c>
    </row>
    <row r="4408" spans="1:10" ht="15.75">
      <c r="A4408" s="53">
        <f t="shared" si="137"/>
        <v>4404</v>
      </c>
      <c r="B4408" s="144" t="s">
        <v>202</v>
      </c>
      <c r="C4408" s="142" t="s">
        <v>8377</v>
      </c>
      <c r="D4408" s="142" t="s">
        <v>8378</v>
      </c>
      <c r="E4408" s="142" t="s">
        <v>211</v>
      </c>
      <c r="F4408" s="142"/>
      <c r="G4408" s="142">
        <v>1</v>
      </c>
      <c r="H4408" s="147">
        <v>1350</v>
      </c>
      <c r="I4408" s="191">
        <v>0.25</v>
      </c>
      <c r="J4408" s="187">
        <f t="shared" si="138"/>
        <v>1012.5</v>
      </c>
    </row>
    <row r="4409" spans="1:10" ht="15.75">
      <c r="A4409" s="53">
        <f t="shared" si="137"/>
        <v>4405</v>
      </c>
      <c r="B4409" s="144" t="s">
        <v>202</v>
      </c>
      <c r="C4409" s="142" t="s">
        <v>8379</v>
      </c>
      <c r="D4409" s="142" t="s">
        <v>8380</v>
      </c>
      <c r="E4409" s="142" t="s">
        <v>211</v>
      </c>
      <c r="F4409" s="142"/>
      <c r="G4409" s="142">
        <v>1</v>
      </c>
      <c r="H4409" s="147">
        <v>2700</v>
      </c>
      <c r="I4409" s="191">
        <v>0.25</v>
      </c>
      <c r="J4409" s="187">
        <f t="shared" si="138"/>
        <v>2025</v>
      </c>
    </row>
    <row r="4410" spans="1:10" ht="15.75">
      <c r="A4410" s="53">
        <f t="shared" si="137"/>
        <v>4406</v>
      </c>
      <c r="B4410" s="144" t="s">
        <v>202</v>
      </c>
      <c r="C4410" s="142" t="s">
        <v>8381</v>
      </c>
      <c r="D4410" s="142" t="s">
        <v>8382</v>
      </c>
      <c r="E4410" s="142" t="s">
        <v>211</v>
      </c>
      <c r="F4410" s="142"/>
      <c r="G4410" s="142">
        <v>1</v>
      </c>
      <c r="H4410" s="147">
        <v>8856</v>
      </c>
      <c r="I4410" s="191">
        <v>0.25</v>
      </c>
      <c r="J4410" s="187">
        <f t="shared" si="138"/>
        <v>6642</v>
      </c>
    </row>
    <row r="4411" spans="1:10" ht="15.75">
      <c r="A4411" s="53">
        <f t="shared" si="137"/>
        <v>4407</v>
      </c>
      <c r="B4411" s="144" t="s">
        <v>202</v>
      </c>
      <c r="C4411" s="142" t="s">
        <v>8383</v>
      </c>
      <c r="D4411" s="142" t="s">
        <v>8384</v>
      </c>
      <c r="E4411" s="142" t="s">
        <v>211</v>
      </c>
      <c r="F4411" s="142"/>
      <c r="G4411" s="142">
        <v>1</v>
      </c>
      <c r="H4411" s="147">
        <v>1500</v>
      </c>
      <c r="I4411" s="191">
        <v>0.25</v>
      </c>
      <c r="J4411" s="187">
        <f t="shared" si="138"/>
        <v>1125</v>
      </c>
    </row>
    <row r="4412" spans="1:10" ht="15.75">
      <c r="A4412" s="53">
        <f t="shared" si="137"/>
        <v>4408</v>
      </c>
      <c r="B4412" s="144" t="s">
        <v>202</v>
      </c>
      <c r="C4412" s="142" t="s">
        <v>8385</v>
      </c>
      <c r="D4412" s="142" t="s">
        <v>8386</v>
      </c>
      <c r="E4412" s="142" t="s">
        <v>211</v>
      </c>
      <c r="F4412" s="142"/>
      <c r="G4412" s="142">
        <v>1</v>
      </c>
      <c r="H4412" s="147">
        <v>3000</v>
      </c>
      <c r="I4412" s="191">
        <v>0.25</v>
      </c>
      <c r="J4412" s="187">
        <f t="shared" si="138"/>
        <v>2250</v>
      </c>
    </row>
    <row r="4413" spans="1:10" ht="15.75">
      <c r="A4413" s="53">
        <f t="shared" si="137"/>
        <v>4409</v>
      </c>
      <c r="B4413" s="144" t="s">
        <v>202</v>
      </c>
      <c r="C4413" s="142" t="s">
        <v>8387</v>
      </c>
      <c r="D4413" s="142" t="s">
        <v>8388</v>
      </c>
      <c r="E4413" s="142" t="s">
        <v>211</v>
      </c>
      <c r="F4413" s="142"/>
      <c r="G4413" s="142">
        <v>1</v>
      </c>
      <c r="H4413" s="147">
        <v>9840</v>
      </c>
      <c r="I4413" s="191">
        <v>0.25</v>
      </c>
      <c r="J4413" s="187">
        <f t="shared" si="138"/>
        <v>7380</v>
      </c>
    </row>
    <row r="4414" spans="1:10" ht="15.75">
      <c r="A4414" s="53">
        <f t="shared" si="137"/>
        <v>4410</v>
      </c>
      <c r="B4414" s="144" t="s">
        <v>202</v>
      </c>
      <c r="C4414" s="142" t="s">
        <v>8389</v>
      </c>
      <c r="D4414" s="142" t="s">
        <v>8390</v>
      </c>
      <c r="E4414" s="142" t="s">
        <v>211</v>
      </c>
      <c r="F4414" s="142"/>
      <c r="G4414" s="142">
        <v>1</v>
      </c>
      <c r="H4414" s="147">
        <v>1350</v>
      </c>
      <c r="I4414" s="191">
        <v>0.25</v>
      </c>
      <c r="J4414" s="187">
        <f t="shared" si="138"/>
        <v>1012.5</v>
      </c>
    </row>
    <row r="4415" spans="1:10" ht="15.75">
      <c r="A4415" s="53">
        <f t="shared" si="137"/>
        <v>4411</v>
      </c>
      <c r="B4415" s="144" t="s">
        <v>202</v>
      </c>
      <c r="C4415" s="142" t="s">
        <v>8391</v>
      </c>
      <c r="D4415" s="142" t="s">
        <v>8392</v>
      </c>
      <c r="E4415" s="142" t="s">
        <v>211</v>
      </c>
      <c r="F4415" s="142"/>
      <c r="G4415" s="142">
        <v>1</v>
      </c>
      <c r="H4415" s="147">
        <v>2700</v>
      </c>
      <c r="I4415" s="191">
        <v>0.25</v>
      </c>
      <c r="J4415" s="187">
        <f t="shared" si="138"/>
        <v>2025</v>
      </c>
    </row>
    <row r="4416" spans="1:10" ht="15.75">
      <c r="A4416" s="53">
        <f t="shared" si="137"/>
        <v>4412</v>
      </c>
      <c r="B4416" s="144" t="s">
        <v>202</v>
      </c>
      <c r="C4416" s="142" t="s">
        <v>8393</v>
      </c>
      <c r="D4416" s="142" t="s">
        <v>8394</v>
      </c>
      <c r="E4416" s="142" t="s">
        <v>211</v>
      </c>
      <c r="F4416" s="142"/>
      <c r="G4416" s="142">
        <v>1</v>
      </c>
      <c r="H4416" s="147">
        <v>8856</v>
      </c>
      <c r="I4416" s="191">
        <v>0.25</v>
      </c>
      <c r="J4416" s="187">
        <f t="shared" si="138"/>
        <v>6642</v>
      </c>
    </row>
    <row r="4417" spans="1:10" ht="15.75">
      <c r="A4417" s="53">
        <f t="shared" si="137"/>
        <v>4413</v>
      </c>
      <c r="B4417" s="144" t="s">
        <v>202</v>
      </c>
      <c r="C4417" s="142" t="s">
        <v>8395</v>
      </c>
      <c r="D4417" s="142" t="s">
        <v>8396</v>
      </c>
      <c r="E4417" s="142" t="s">
        <v>211</v>
      </c>
      <c r="F4417" s="142"/>
      <c r="G4417" s="142">
        <v>1</v>
      </c>
      <c r="H4417" s="147">
        <v>1500</v>
      </c>
      <c r="I4417" s="191">
        <v>0.25</v>
      </c>
      <c r="J4417" s="187">
        <f t="shared" si="138"/>
        <v>1125</v>
      </c>
    </row>
    <row r="4418" spans="1:10" ht="15.75">
      <c r="A4418" s="53">
        <f t="shared" si="137"/>
        <v>4414</v>
      </c>
      <c r="B4418" s="144" t="s">
        <v>202</v>
      </c>
      <c r="C4418" s="142" t="s">
        <v>8397</v>
      </c>
      <c r="D4418" s="142" t="s">
        <v>8398</v>
      </c>
      <c r="E4418" s="142" t="s">
        <v>211</v>
      </c>
      <c r="F4418" s="142"/>
      <c r="G4418" s="142">
        <v>1</v>
      </c>
      <c r="H4418" s="147">
        <v>3000</v>
      </c>
      <c r="I4418" s="191">
        <v>0.25</v>
      </c>
      <c r="J4418" s="187">
        <f t="shared" si="138"/>
        <v>2250</v>
      </c>
    </row>
    <row r="4419" spans="1:10" ht="15.75">
      <c r="A4419" s="53">
        <f t="shared" si="137"/>
        <v>4415</v>
      </c>
      <c r="B4419" s="144" t="s">
        <v>202</v>
      </c>
      <c r="C4419" s="142" t="s">
        <v>8399</v>
      </c>
      <c r="D4419" s="142" t="s">
        <v>8400</v>
      </c>
      <c r="E4419" s="142" t="s">
        <v>211</v>
      </c>
      <c r="F4419" s="142"/>
      <c r="G4419" s="142">
        <v>1</v>
      </c>
      <c r="H4419" s="147">
        <v>9840</v>
      </c>
      <c r="I4419" s="191">
        <v>0.25</v>
      </c>
      <c r="J4419" s="187">
        <f t="shared" si="138"/>
        <v>7380</v>
      </c>
    </row>
    <row r="4420" spans="1:10" ht="15.75">
      <c r="A4420" s="53">
        <f t="shared" si="137"/>
        <v>4416</v>
      </c>
      <c r="B4420" s="144" t="s">
        <v>202</v>
      </c>
      <c r="C4420" s="142" t="s">
        <v>8401</v>
      </c>
      <c r="D4420" s="142" t="s">
        <v>8402</v>
      </c>
      <c r="E4420" s="142" t="s">
        <v>211</v>
      </c>
      <c r="F4420" s="142"/>
      <c r="G4420" s="142">
        <v>1</v>
      </c>
      <c r="H4420" s="147">
        <v>1350</v>
      </c>
      <c r="I4420" s="191">
        <v>0.25</v>
      </c>
      <c r="J4420" s="187">
        <f t="shared" si="138"/>
        <v>1012.5</v>
      </c>
    </row>
    <row r="4421" spans="1:10" ht="15.75">
      <c r="A4421" s="53">
        <f t="shared" si="137"/>
        <v>4417</v>
      </c>
      <c r="B4421" s="144" t="s">
        <v>202</v>
      </c>
      <c r="C4421" s="142" t="s">
        <v>8403</v>
      </c>
      <c r="D4421" s="142" t="s">
        <v>8404</v>
      </c>
      <c r="E4421" s="142" t="s">
        <v>211</v>
      </c>
      <c r="F4421" s="142"/>
      <c r="G4421" s="142">
        <v>1</v>
      </c>
      <c r="H4421" s="147">
        <v>2700</v>
      </c>
      <c r="I4421" s="191">
        <v>0.25</v>
      </c>
      <c r="J4421" s="187">
        <f t="shared" si="138"/>
        <v>2025</v>
      </c>
    </row>
    <row r="4422" spans="1:10" ht="15.75">
      <c r="A4422" s="53">
        <f t="shared" si="137"/>
        <v>4418</v>
      </c>
      <c r="B4422" s="144" t="s">
        <v>202</v>
      </c>
      <c r="C4422" s="142" t="s">
        <v>8405</v>
      </c>
      <c r="D4422" s="142" t="s">
        <v>8406</v>
      </c>
      <c r="E4422" s="142" t="s">
        <v>211</v>
      </c>
      <c r="F4422" s="142"/>
      <c r="G4422" s="142">
        <v>1</v>
      </c>
      <c r="H4422" s="147">
        <v>8856</v>
      </c>
      <c r="I4422" s="191">
        <v>0.25</v>
      </c>
      <c r="J4422" s="187">
        <f t="shared" si="138"/>
        <v>6642</v>
      </c>
    </row>
    <row r="4423" spans="1:10" ht="15.75">
      <c r="A4423" s="53">
        <f t="shared" ref="A4423:A4486" si="139">A4422+1</f>
        <v>4419</v>
      </c>
      <c r="B4423" s="144" t="s">
        <v>202</v>
      </c>
      <c r="C4423" s="142" t="s">
        <v>8407</v>
      </c>
      <c r="D4423" s="142" t="s">
        <v>8408</v>
      </c>
      <c r="E4423" s="142" t="s">
        <v>211</v>
      </c>
      <c r="F4423" s="142"/>
      <c r="G4423" s="142">
        <v>1</v>
      </c>
      <c r="H4423" s="147">
        <v>1500</v>
      </c>
      <c r="I4423" s="191">
        <v>0.25</v>
      </c>
      <c r="J4423" s="187">
        <f t="shared" si="138"/>
        <v>1125</v>
      </c>
    </row>
    <row r="4424" spans="1:10" ht="15.75">
      <c r="A4424" s="53">
        <f t="shared" si="139"/>
        <v>4420</v>
      </c>
      <c r="B4424" s="144" t="s">
        <v>202</v>
      </c>
      <c r="C4424" s="142" t="s">
        <v>8409</v>
      </c>
      <c r="D4424" s="142" t="s">
        <v>8410</v>
      </c>
      <c r="E4424" s="142" t="s">
        <v>211</v>
      </c>
      <c r="F4424" s="142"/>
      <c r="G4424" s="142">
        <v>1</v>
      </c>
      <c r="H4424" s="147">
        <v>3000</v>
      </c>
      <c r="I4424" s="191">
        <v>0.25</v>
      </c>
      <c r="J4424" s="187">
        <f t="shared" si="138"/>
        <v>2250</v>
      </c>
    </row>
    <row r="4425" spans="1:10" ht="15.75">
      <c r="A4425" s="53">
        <f t="shared" si="139"/>
        <v>4421</v>
      </c>
      <c r="B4425" s="144" t="s">
        <v>202</v>
      </c>
      <c r="C4425" s="142" t="s">
        <v>8411</v>
      </c>
      <c r="D4425" s="142" t="s">
        <v>8412</v>
      </c>
      <c r="E4425" s="142" t="s">
        <v>211</v>
      </c>
      <c r="F4425" s="142"/>
      <c r="G4425" s="142">
        <v>1</v>
      </c>
      <c r="H4425" s="147">
        <v>9840</v>
      </c>
      <c r="I4425" s="191">
        <v>0.25</v>
      </c>
      <c r="J4425" s="187">
        <f t="shared" si="138"/>
        <v>7380</v>
      </c>
    </row>
    <row r="4426" spans="1:10" ht="15.75">
      <c r="A4426" s="53">
        <f t="shared" si="139"/>
        <v>4422</v>
      </c>
      <c r="B4426" s="144" t="s">
        <v>202</v>
      </c>
      <c r="C4426" s="142" t="s">
        <v>8413</v>
      </c>
      <c r="D4426" s="142" t="s">
        <v>8414</v>
      </c>
      <c r="E4426" s="142" t="s">
        <v>211</v>
      </c>
      <c r="F4426" s="142"/>
      <c r="G4426" s="142">
        <v>1</v>
      </c>
      <c r="H4426" s="147">
        <v>1500</v>
      </c>
      <c r="I4426" s="191">
        <v>0.25</v>
      </c>
      <c r="J4426" s="187">
        <f t="shared" si="138"/>
        <v>1125</v>
      </c>
    </row>
    <row r="4427" spans="1:10" ht="15.75">
      <c r="A4427" s="53">
        <f t="shared" si="139"/>
        <v>4423</v>
      </c>
      <c r="B4427" s="144" t="s">
        <v>202</v>
      </c>
      <c r="C4427" s="142" t="s">
        <v>8415</v>
      </c>
      <c r="D4427" s="142" t="s">
        <v>8416</v>
      </c>
      <c r="E4427" s="142" t="s">
        <v>211</v>
      </c>
      <c r="F4427" s="142"/>
      <c r="G4427" s="142">
        <v>1</v>
      </c>
      <c r="H4427" s="147">
        <v>3000</v>
      </c>
      <c r="I4427" s="191">
        <v>0.25</v>
      </c>
      <c r="J4427" s="187">
        <f t="shared" si="138"/>
        <v>2250</v>
      </c>
    </row>
    <row r="4428" spans="1:10" ht="15.75">
      <c r="A4428" s="53">
        <f t="shared" si="139"/>
        <v>4424</v>
      </c>
      <c r="B4428" s="144" t="s">
        <v>202</v>
      </c>
      <c r="C4428" s="142" t="s">
        <v>8417</v>
      </c>
      <c r="D4428" s="142" t="s">
        <v>8418</v>
      </c>
      <c r="E4428" s="142" t="s">
        <v>211</v>
      </c>
      <c r="F4428" s="142"/>
      <c r="G4428" s="142">
        <v>1</v>
      </c>
      <c r="H4428" s="147">
        <v>9540</v>
      </c>
      <c r="I4428" s="191">
        <v>0.25</v>
      </c>
      <c r="J4428" s="187">
        <f t="shared" si="138"/>
        <v>7155</v>
      </c>
    </row>
    <row r="4429" spans="1:10" ht="15.75">
      <c r="A4429" s="53">
        <f t="shared" si="139"/>
        <v>4425</v>
      </c>
      <c r="B4429" s="144" t="s">
        <v>202</v>
      </c>
      <c r="C4429" s="142" t="s">
        <v>8419</v>
      </c>
      <c r="D4429" s="142" t="s">
        <v>8420</v>
      </c>
      <c r="E4429" s="142" t="s">
        <v>211</v>
      </c>
      <c r="F4429" s="142"/>
      <c r="G4429" s="142">
        <v>1</v>
      </c>
      <c r="H4429" s="147">
        <v>1650</v>
      </c>
      <c r="I4429" s="191">
        <v>0.25</v>
      </c>
      <c r="J4429" s="187">
        <f t="shared" si="138"/>
        <v>1237.5</v>
      </c>
    </row>
    <row r="4430" spans="1:10" ht="15.75">
      <c r="A4430" s="53">
        <f t="shared" si="139"/>
        <v>4426</v>
      </c>
      <c r="B4430" s="144" t="s">
        <v>202</v>
      </c>
      <c r="C4430" s="142" t="s">
        <v>8421</v>
      </c>
      <c r="D4430" s="142" t="s">
        <v>8422</v>
      </c>
      <c r="E4430" s="142" t="s">
        <v>211</v>
      </c>
      <c r="F4430" s="142"/>
      <c r="G4430" s="142">
        <v>1</v>
      </c>
      <c r="H4430" s="147">
        <v>3300</v>
      </c>
      <c r="I4430" s="191">
        <v>0.25</v>
      </c>
      <c r="J4430" s="187">
        <f t="shared" si="138"/>
        <v>2475</v>
      </c>
    </row>
    <row r="4431" spans="1:10" ht="15.75">
      <c r="A4431" s="53">
        <f t="shared" si="139"/>
        <v>4427</v>
      </c>
      <c r="B4431" s="144" t="s">
        <v>202</v>
      </c>
      <c r="C4431" s="142" t="s">
        <v>8423</v>
      </c>
      <c r="D4431" s="142" t="s">
        <v>8424</v>
      </c>
      <c r="E4431" s="142" t="s">
        <v>211</v>
      </c>
      <c r="F4431" s="142"/>
      <c r="G4431" s="142">
        <v>1</v>
      </c>
      <c r="H4431" s="147">
        <v>10824</v>
      </c>
      <c r="I4431" s="191">
        <v>0.25</v>
      </c>
      <c r="J4431" s="187">
        <f t="shared" si="138"/>
        <v>8118</v>
      </c>
    </row>
    <row r="4432" spans="1:10" ht="15.75">
      <c r="A4432" s="53">
        <f t="shared" si="139"/>
        <v>4428</v>
      </c>
      <c r="B4432" s="144" t="s">
        <v>202</v>
      </c>
      <c r="C4432" s="142" t="s">
        <v>8425</v>
      </c>
      <c r="D4432" s="142" t="s">
        <v>8426</v>
      </c>
      <c r="E4432" s="142" t="s">
        <v>211</v>
      </c>
      <c r="F4432" s="142"/>
      <c r="G4432" s="142">
        <v>1</v>
      </c>
      <c r="H4432" s="147">
        <v>1500</v>
      </c>
      <c r="I4432" s="191">
        <v>0.25</v>
      </c>
      <c r="J4432" s="187">
        <f t="shared" si="138"/>
        <v>1125</v>
      </c>
    </row>
    <row r="4433" spans="1:10" ht="15.75">
      <c r="A4433" s="53">
        <f t="shared" si="139"/>
        <v>4429</v>
      </c>
      <c r="B4433" s="144" t="s">
        <v>202</v>
      </c>
      <c r="C4433" s="142" t="s">
        <v>8427</v>
      </c>
      <c r="D4433" s="142" t="s">
        <v>8428</v>
      </c>
      <c r="E4433" s="142" t="s">
        <v>211</v>
      </c>
      <c r="F4433" s="142"/>
      <c r="G4433" s="142">
        <v>1</v>
      </c>
      <c r="H4433" s="147">
        <v>3000</v>
      </c>
      <c r="I4433" s="191">
        <v>0.25</v>
      </c>
      <c r="J4433" s="187">
        <f t="shared" si="138"/>
        <v>2250</v>
      </c>
    </row>
    <row r="4434" spans="1:10" ht="15.75">
      <c r="A4434" s="53">
        <f t="shared" si="139"/>
        <v>4430</v>
      </c>
      <c r="B4434" s="144" t="s">
        <v>202</v>
      </c>
      <c r="C4434" s="142" t="s">
        <v>8429</v>
      </c>
      <c r="D4434" s="142" t="s">
        <v>8430</v>
      </c>
      <c r="E4434" s="142" t="s">
        <v>211</v>
      </c>
      <c r="F4434" s="142"/>
      <c r="G4434" s="142">
        <v>1</v>
      </c>
      <c r="H4434" s="147">
        <v>9540</v>
      </c>
      <c r="I4434" s="191">
        <v>0.25</v>
      </c>
      <c r="J4434" s="187">
        <f t="shared" si="138"/>
        <v>7155</v>
      </c>
    </row>
    <row r="4435" spans="1:10" ht="15.75">
      <c r="A4435" s="53">
        <f t="shared" si="139"/>
        <v>4431</v>
      </c>
      <c r="B4435" s="144" t="s">
        <v>202</v>
      </c>
      <c r="C4435" s="142" t="s">
        <v>8431</v>
      </c>
      <c r="D4435" s="142" t="s">
        <v>8432</v>
      </c>
      <c r="E4435" s="142" t="s">
        <v>211</v>
      </c>
      <c r="F4435" s="142"/>
      <c r="G4435" s="142">
        <v>1</v>
      </c>
      <c r="H4435" s="147">
        <v>1650</v>
      </c>
      <c r="I4435" s="191">
        <v>0.25</v>
      </c>
      <c r="J4435" s="187">
        <f t="shared" si="138"/>
        <v>1237.5</v>
      </c>
    </row>
    <row r="4436" spans="1:10" ht="15.75">
      <c r="A4436" s="53">
        <f t="shared" si="139"/>
        <v>4432</v>
      </c>
      <c r="B4436" s="144" t="s">
        <v>202</v>
      </c>
      <c r="C4436" s="142" t="s">
        <v>8433</v>
      </c>
      <c r="D4436" s="142" t="s">
        <v>8434</v>
      </c>
      <c r="E4436" s="142" t="s">
        <v>211</v>
      </c>
      <c r="F4436" s="142"/>
      <c r="G4436" s="142">
        <v>1</v>
      </c>
      <c r="H4436" s="147">
        <v>3300</v>
      </c>
      <c r="I4436" s="191">
        <v>0.25</v>
      </c>
      <c r="J4436" s="187">
        <f t="shared" si="138"/>
        <v>2475</v>
      </c>
    </row>
    <row r="4437" spans="1:10" ht="15.75">
      <c r="A4437" s="53">
        <f t="shared" si="139"/>
        <v>4433</v>
      </c>
      <c r="B4437" s="144" t="s">
        <v>202</v>
      </c>
      <c r="C4437" s="142" t="s">
        <v>8435</v>
      </c>
      <c r="D4437" s="142" t="s">
        <v>8436</v>
      </c>
      <c r="E4437" s="142" t="s">
        <v>211</v>
      </c>
      <c r="F4437" s="142"/>
      <c r="G4437" s="142">
        <v>1</v>
      </c>
      <c r="H4437" s="147">
        <v>10824</v>
      </c>
      <c r="I4437" s="191">
        <v>0.25</v>
      </c>
      <c r="J4437" s="187">
        <f t="shared" si="138"/>
        <v>8118</v>
      </c>
    </row>
    <row r="4438" spans="1:10" ht="15.75">
      <c r="A4438" s="53">
        <f t="shared" si="139"/>
        <v>4434</v>
      </c>
      <c r="B4438" s="144" t="s">
        <v>202</v>
      </c>
      <c r="C4438" s="142" t="s">
        <v>8437</v>
      </c>
      <c r="D4438" s="142" t="s">
        <v>8438</v>
      </c>
      <c r="E4438" s="142" t="s">
        <v>211</v>
      </c>
      <c r="F4438" s="142"/>
      <c r="G4438" s="142">
        <v>1</v>
      </c>
      <c r="H4438" s="147">
        <v>1500</v>
      </c>
      <c r="I4438" s="191">
        <v>0.25</v>
      </c>
      <c r="J4438" s="187">
        <f t="shared" si="138"/>
        <v>1125</v>
      </c>
    </row>
    <row r="4439" spans="1:10" ht="15.75">
      <c r="A4439" s="53">
        <f t="shared" si="139"/>
        <v>4435</v>
      </c>
      <c r="B4439" s="144" t="s">
        <v>202</v>
      </c>
      <c r="C4439" s="142" t="s">
        <v>8439</v>
      </c>
      <c r="D4439" s="142" t="s">
        <v>8440</v>
      </c>
      <c r="E4439" s="142" t="s">
        <v>211</v>
      </c>
      <c r="F4439" s="142"/>
      <c r="G4439" s="142">
        <v>1</v>
      </c>
      <c r="H4439" s="147">
        <v>3000</v>
      </c>
      <c r="I4439" s="191">
        <v>0.25</v>
      </c>
      <c r="J4439" s="187">
        <f t="shared" si="138"/>
        <v>2250</v>
      </c>
    </row>
    <row r="4440" spans="1:10" ht="15.75">
      <c r="A4440" s="53">
        <f t="shared" si="139"/>
        <v>4436</v>
      </c>
      <c r="B4440" s="144" t="s">
        <v>202</v>
      </c>
      <c r="C4440" s="142" t="s">
        <v>8441</v>
      </c>
      <c r="D4440" s="142" t="s">
        <v>8442</v>
      </c>
      <c r="E4440" s="142" t="s">
        <v>211</v>
      </c>
      <c r="F4440" s="142"/>
      <c r="G4440" s="142">
        <v>1</v>
      </c>
      <c r="H4440" s="147">
        <v>9540</v>
      </c>
      <c r="I4440" s="191">
        <v>0.25</v>
      </c>
      <c r="J4440" s="187">
        <f t="shared" si="138"/>
        <v>7155</v>
      </c>
    </row>
    <row r="4441" spans="1:10" ht="15.75">
      <c r="A4441" s="53">
        <f t="shared" si="139"/>
        <v>4437</v>
      </c>
      <c r="B4441" s="144" t="s">
        <v>202</v>
      </c>
      <c r="C4441" s="142" t="s">
        <v>8443</v>
      </c>
      <c r="D4441" s="142" t="s">
        <v>8444</v>
      </c>
      <c r="E4441" s="142" t="s">
        <v>211</v>
      </c>
      <c r="F4441" s="142"/>
      <c r="G4441" s="142">
        <v>1</v>
      </c>
      <c r="H4441" s="147">
        <v>1650</v>
      </c>
      <c r="I4441" s="191">
        <v>0.25</v>
      </c>
      <c r="J4441" s="187">
        <f t="shared" si="138"/>
        <v>1237.5</v>
      </c>
    </row>
    <row r="4442" spans="1:10" ht="15.75">
      <c r="A4442" s="53">
        <f t="shared" si="139"/>
        <v>4438</v>
      </c>
      <c r="B4442" s="144" t="s">
        <v>202</v>
      </c>
      <c r="C4442" s="142" t="s">
        <v>8445</v>
      </c>
      <c r="D4442" s="142" t="s">
        <v>8446</v>
      </c>
      <c r="E4442" s="142" t="s">
        <v>211</v>
      </c>
      <c r="F4442" s="142"/>
      <c r="G4442" s="142">
        <v>1</v>
      </c>
      <c r="H4442" s="147">
        <v>3300</v>
      </c>
      <c r="I4442" s="191">
        <v>0.25</v>
      </c>
      <c r="J4442" s="187">
        <f t="shared" si="138"/>
        <v>2475</v>
      </c>
    </row>
    <row r="4443" spans="1:10" ht="15.75">
      <c r="A4443" s="53">
        <f t="shared" si="139"/>
        <v>4439</v>
      </c>
      <c r="B4443" s="144" t="s">
        <v>202</v>
      </c>
      <c r="C4443" s="142" t="s">
        <v>8447</v>
      </c>
      <c r="D4443" s="142" t="s">
        <v>8448</v>
      </c>
      <c r="E4443" s="142" t="s">
        <v>211</v>
      </c>
      <c r="F4443" s="142"/>
      <c r="G4443" s="142">
        <v>1</v>
      </c>
      <c r="H4443" s="147">
        <v>10824</v>
      </c>
      <c r="I4443" s="191">
        <v>0.25</v>
      </c>
      <c r="J4443" s="187">
        <f t="shared" si="138"/>
        <v>8118</v>
      </c>
    </row>
    <row r="4444" spans="1:10" ht="15.75">
      <c r="A4444" s="53">
        <f t="shared" si="139"/>
        <v>4440</v>
      </c>
      <c r="B4444" s="144" t="s">
        <v>202</v>
      </c>
      <c r="C4444" s="142" t="s">
        <v>8449</v>
      </c>
      <c r="D4444" s="142" t="s">
        <v>8450</v>
      </c>
      <c r="E4444" s="142" t="s">
        <v>211</v>
      </c>
      <c r="F4444" s="142"/>
      <c r="G4444" s="142">
        <v>1</v>
      </c>
      <c r="H4444" s="147">
        <v>1500</v>
      </c>
      <c r="I4444" s="191">
        <v>0.25</v>
      </c>
      <c r="J4444" s="187">
        <f t="shared" si="138"/>
        <v>1125</v>
      </c>
    </row>
    <row r="4445" spans="1:10" ht="15.75">
      <c r="A4445" s="53">
        <f t="shared" si="139"/>
        <v>4441</v>
      </c>
      <c r="B4445" s="144" t="s">
        <v>202</v>
      </c>
      <c r="C4445" s="142" t="s">
        <v>8451</v>
      </c>
      <c r="D4445" s="142" t="s">
        <v>8452</v>
      </c>
      <c r="E4445" s="142" t="s">
        <v>211</v>
      </c>
      <c r="F4445" s="142"/>
      <c r="G4445" s="142">
        <v>1</v>
      </c>
      <c r="H4445" s="147">
        <v>3000</v>
      </c>
      <c r="I4445" s="191">
        <v>0.25</v>
      </c>
      <c r="J4445" s="187">
        <f t="shared" si="138"/>
        <v>2250</v>
      </c>
    </row>
    <row r="4446" spans="1:10" ht="15.75">
      <c r="A4446" s="53">
        <f t="shared" si="139"/>
        <v>4442</v>
      </c>
      <c r="B4446" s="144" t="s">
        <v>202</v>
      </c>
      <c r="C4446" s="142" t="s">
        <v>8453</v>
      </c>
      <c r="D4446" s="142" t="s">
        <v>8454</v>
      </c>
      <c r="E4446" s="142" t="s">
        <v>211</v>
      </c>
      <c r="F4446" s="142"/>
      <c r="G4446" s="142">
        <v>1</v>
      </c>
      <c r="H4446" s="147">
        <v>9540</v>
      </c>
      <c r="I4446" s="191">
        <v>0.25</v>
      </c>
      <c r="J4446" s="187">
        <f t="shared" si="138"/>
        <v>7155</v>
      </c>
    </row>
    <row r="4447" spans="1:10" ht="15.75">
      <c r="A4447" s="53">
        <f t="shared" si="139"/>
        <v>4443</v>
      </c>
      <c r="B4447" s="144" t="s">
        <v>202</v>
      </c>
      <c r="C4447" s="142" t="s">
        <v>8455</v>
      </c>
      <c r="D4447" s="142" t="s">
        <v>8456</v>
      </c>
      <c r="E4447" s="142" t="s">
        <v>211</v>
      </c>
      <c r="F4447" s="142"/>
      <c r="G4447" s="142">
        <v>1</v>
      </c>
      <c r="H4447" s="147">
        <v>1650</v>
      </c>
      <c r="I4447" s="191">
        <v>0.25</v>
      </c>
      <c r="J4447" s="187">
        <f t="shared" si="138"/>
        <v>1237.5</v>
      </c>
    </row>
    <row r="4448" spans="1:10" ht="15.75">
      <c r="A4448" s="53">
        <f t="shared" si="139"/>
        <v>4444</v>
      </c>
      <c r="B4448" s="144" t="s">
        <v>202</v>
      </c>
      <c r="C4448" s="142" t="s">
        <v>8457</v>
      </c>
      <c r="D4448" s="142" t="s">
        <v>8458</v>
      </c>
      <c r="E4448" s="142" t="s">
        <v>211</v>
      </c>
      <c r="F4448" s="142"/>
      <c r="G4448" s="142">
        <v>1</v>
      </c>
      <c r="H4448" s="147">
        <v>3300</v>
      </c>
      <c r="I4448" s="191">
        <v>0.25</v>
      </c>
      <c r="J4448" s="187">
        <f t="shared" si="138"/>
        <v>2475</v>
      </c>
    </row>
    <row r="4449" spans="1:10" ht="15.75">
      <c r="A4449" s="53">
        <f t="shared" si="139"/>
        <v>4445</v>
      </c>
      <c r="B4449" s="144" t="s">
        <v>202</v>
      </c>
      <c r="C4449" s="142" t="s">
        <v>8459</v>
      </c>
      <c r="D4449" s="142" t="s">
        <v>8460</v>
      </c>
      <c r="E4449" s="142" t="s">
        <v>211</v>
      </c>
      <c r="F4449" s="142"/>
      <c r="G4449" s="142">
        <v>1</v>
      </c>
      <c r="H4449" s="147">
        <v>10824</v>
      </c>
      <c r="I4449" s="191">
        <v>0.25</v>
      </c>
      <c r="J4449" s="187">
        <f t="shared" si="138"/>
        <v>8118</v>
      </c>
    </row>
    <row r="4450" spans="1:10" ht="15.75">
      <c r="A4450" s="53">
        <f t="shared" si="139"/>
        <v>4446</v>
      </c>
      <c r="B4450" s="144" t="s">
        <v>202</v>
      </c>
      <c r="C4450" s="142" t="s">
        <v>8461</v>
      </c>
      <c r="D4450" s="142" t="s">
        <v>8462</v>
      </c>
      <c r="E4450" s="142" t="s">
        <v>211</v>
      </c>
      <c r="F4450" s="142"/>
      <c r="G4450" s="142">
        <v>1</v>
      </c>
      <c r="H4450" s="147">
        <v>1500</v>
      </c>
      <c r="I4450" s="191">
        <v>0.25</v>
      </c>
      <c r="J4450" s="187">
        <f t="shared" si="138"/>
        <v>1125</v>
      </c>
    </row>
    <row r="4451" spans="1:10" ht="15.75">
      <c r="A4451" s="53">
        <f t="shared" si="139"/>
        <v>4447</v>
      </c>
      <c r="B4451" s="144" t="s">
        <v>202</v>
      </c>
      <c r="C4451" s="142" t="s">
        <v>8463</v>
      </c>
      <c r="D4451" s="142" t="s">
        <v>8464</v>
      </c>
      <c r="E4451" s="142" t="s">
        <v>211</v>
      </c>
      <c r="F4451" s="142"/>
      <c r="G4451" s="142">
        <v>1</v>
      </c>
      <c r="H4451" s="147">
        <v>3000</v>
      </c>
      <c r="I4451" s="191">
        <v>0.25</v>
      </c>
      <c r="J4451" s="187">
        <f t="shared" si="138"/>
        <v>2250</v>
      </c>
    </row>
    <row r="4452" spans="1:10" ht="15.75">
      <c r="A4452" s="53">
        <f t="shared" si="139"/>
        <v>4448</v>
      </c>
      <c r="B4452" s="144" t="s">
        <v>202</v>
      </c>
      <c r="C4452" s="142" t="s">
        <v>8465</v>
      </c>
      <c r="D4452" s="142" t="s">
        <v>8466</v>
      </c>
      <c r="E4452" s="142" t="s">
        <v>211</v>
      </c>
      <c r="F4452" s="142"/>
      <c r="G4452" s="142">
        <v>1</v>
      </c>
      <c r="H4452" s="147">
        <v>9540</v>
      </c>
      <c r="I4452" s="191">
        <v>0.25</v>
      </c>
      <c r="J4452" s="187">
        <f t="shared" si="138"/>
        <v>7155</v>
      </c>
    </row>
    <row r="4453" spans="1:10" ht="15.75">
      <c r="A4453" s="53">
        <f t="shared" si="139"/>
        <v>4449</v>
      </c>
      <c r="B4453" s="144" t="s">
        <v>202</v>
      </c>
      <c r="C4453" s="142" t="s">
        <v>8467</v>
      </c>
      <c r="D4453" s="142" t="s">
        <v>8468</v>
      </c>
      <c r="E4453" s="142" t="s">
        <v>211</v>
      </c>
      <c r="F4453" s="142"/>
      <c r="G4453" s="142">
        <v>1</v>
      </c>
      <c r="H4453" s="147">
        <v>1650</v>
      </c>
      <c r="I4453" s="191">
        <v>0.25</v>
      </c>
      <c r="J4453" s="187">
        <f t="shared" si="138"/>
        <v>1237.5</v>
      </c>
    </row>
    <row r="4454" spans="1:10" ht="15.75">
      <c r="A4454" s="53">
        <f t="shared" si="139"/>
        <v>4450</v>
      </c>
      <c r="B4454" s="144" t="s">
        <v>202</v>
      </c>
      <c r="C4454" s="142" t="s">
        <v>8469</v>
      </c>
      <c r="D4454" s="142" t="s">
        <v>8470</v>
      </c>
      <c r="E4454" s="142" t="s">
        <v>211</v>
      </c>
      <c r="F4454" s="142"/>
      <c r="G4454" s="142">
        <v>1</v>
      </c>
      <c r="H4454" s="147">
        <v>3300</v>
      </c>
      <c r="I4454" s="191">
        <v>0.25</v>
      </c>
      <c r="J4454" s="187">
        <f t="shared" si="138"/>
        <v>2475</v>
      </c>
    </row>
    <row r="4455" spans="1:10" ht="15.75">
      <c r="A4455" s="53">
        <f t="shared" si="139"/>
        <v>4451</v>
      </c>
      <c r="B4455" s="144" t="s">
        <v>202</v>
      </c>
      <c r="C4455" s="142" t="s">
        <v>8471</v>
      </c>
      <c r="D4455" s="142" t="s">
        <v>8472</v>
      </c>
      <c r="E4455" s="142" t="s">
        <v>211</v>
      </c>
      <c r="F4455" s="142"/>
      <c r="G4455" s="142">
        <v>1</v>
      </c>
      <c r="H4455" s="147">
        <v>10824</v>
      </c>
      <c r="I4455" s="191">
        <v>0.25</v>
      </c>
      <c r="J4455" s="187">
        <f t="shared" si="138"/>
        <v>8118</v>
      </c>
    </row>
    <row r="4456" spans="1:10" ht="15.75">
      <c r="A4456" s="53">
        <f t="shared" si="139"/>
        <v>4452</v>
      </c>
      <c r="B4456" s="144" t="s">
        <v>202</v>
      </c>
      <c r="C4456" s="142" t="s">
        <v>8353</v>
      </c>
      <c r="D4456" s="142" t="s">
        <v>8354</v>
      </c>
      <c r="E4456" s="142" t="s">
        <v>211</v>
      </c>
      <c r="F4456" s="142"/>
      <c r="G4456" s="142">
        <v>1</v>
      </c>
      <c r="H4456" s="147">
        <v>1250</v>
      </c>
      <c r="I4456" s="191">
        <v>0.25</v>
      </c>
      <c r="J4456" s="187">
        <f t="shared" si="138"/>
        <v>937.5</v>
      </c>
    </row>
    <row r="4457" spans="1:10" ht="15.75">
      <c r="A4457" s="53">
        <f t="shared" si="139"/>
        <v>4453</v>
      </c>
      <c r="B4457" s="144" t="s">
        <v>202</v>
      </c>
      <c r="C4457" s="142" t="s">
        <v>8355</v>
      </c>
      <c r="D4457" s="142" t="s">
        <v>8356</v>
      </c>
      <c r="E4457" s="142" t="s">
        <v>211</v>
      </c>
      <c r="F4457" s="142"/>
      <c r="G4457" s="142">
        <v>1</v>
      </c>
      <c r="H4457" s="147">
        <v>2500</v>
      </c>
      <c r="I4457" s="191">
        <v>0.25</v>
      </c>
      <c r="J4457" s="187">
        <f t="shared" si="138"/>
        <v>1875</v>
      </c>
    </row>
    <row r="4458" spans="1:10" ht="15.75">
      <c r="A4458" s="53">
        <f t="shared" si="139"/>
        <v>4454</v>
      </c>
      <c r="B4458" s="144" t="s">
        <v>202</v>
      </c>
      <c r="C4458" s="142" t="s">
        <v>8357</v>
      </c>
      <c r="D4458" s="142" t="s">
        <v>8358</v>
      </c>
      <c r="E4458" s="142" t="s">
        <v>211</v>
      </c>
      <c r="F4458" s="142"/>
      <c r="G4458" s="142">
        <v>1</v>
      </c>
      <c r="H4458" s="147">
        <v>8200</v>
      </c>
      <c r="I4458" s="191">
        <v>0.25</v>
      </c>
      <c r="J4458" s="187">
        <f t="shared" si="138"/>
        <v>6150</v>
      </c>
    </row>
    <row r="4459" spans="1:10" ht="15.75">
      <c r="A4459" s="53">
        <f t="shared" si="139"/>
        <v>4455</v>
      </c>
      <c r="B4459" s="144" t="s">
        <v>202</v>
      </c>
      <c r="C4459" s="142" t="s">
        <v>8359</v>
      </c>
      <c r="D4459" s="142" t="s">
        <v>8360</v>
      </c>
      <c r="E4459" s="142" t="s">
        <v>211</v>
      </c>
      <c r="F4459" s="142"/>
      <c r="G4459" s="142">
        <v>1</v>
      </c>
      <c r="H4459" s="147">
        <v>1400</v>
      </c>
      <c r="I4459" s="191">
        <v>0.25</v>
      </c>
      <c r="J4459" s="187">
        <f t="shared" si="138"/>
        <v>1050</v>
      </c>
    </row>
    <row r="4460" spans="1:10" ht="15.75">
      <c r="A4460" s="53">
        <f t="shared" si="139"/>
        <v>4456</v>
      </c>
      <c r="B4460" s="144" t="s">
        <v>202</v>
      </c>
      <c r="C4460" s="142" t="s">
        <v>8361</v>
      </c>
      <c r="D4460" s="142" t="s">
        <v>8362</v>
      </c>
      <c r="E4460" s="142" t="s">
        <v>211</v>
      </c>
      <c r="F4460" s="142"/>
      <c r="G4460" s="142">
        <v>1</v>
      </c>
      <c r="H4460" s="147">
        <v>2800</v>
      </c>
      <c r="I4460" s="191">
        <v>0.25</v>
      </c>
      <c r="J4460" s="187">
        <f t="shared" si="138"/>
        <v>2100</v>
      </c>
    </row>
    <row r="4461" spans="1:10" ht="15.75">
      <c r="A4461" s="53">
        <f t="shared" si="139"/>
        <v>4457</v>
      </c>
      <c r="B4461" s="144" t="s">
        <v>202</v>
      </c>
      <c r="C4461" s="142" t="s">
        <v>8363</v>
      </c>
      <c r="D4461" s="142" t="s">
        <v>8364</v>
      </c>
      <c r="E4461" s="142" t="s">
        <v>211</v>
      </c>
      <c r="F4461" s="142"/>
      <c r="G4461" s="142">
        <v>1</v>
      </c>
      <c r="H4461" s="147">
        <v>7000</v>
      </c>
      <c r="I4461" s="191">
        <v>0.25</v>
      </c>
      <c r="J4461" s="187">
        <f t="shared" si="138"/>
        <v>5250</v>
      </c>
    </row>
    <row r="4462" spans="1:10" ht="15.75">
      <c r="A4462" s="53">
        <f t="shared" si="139"/>
        <v>4458</v>
      </c>
      <c r="B4462" s="144" t="s">
        <v>202</v>
      </c>
      <c r="C4462" s="142" t="s">
        <v>8365</v>
      </c>
      <c r="D4462" s="142" t="s">
        <v>8366</v>
      </c>
      <c r="E4462" s="142" t="s">
        <v>211</v>
      </c>
      <c r="F4462" s="142"/>
      <c r="G4462" s="142">
        <v>1</v>
      </c>
      <c r="H4462" s="147">
        <v>1350</v>
      </c>
      <c r="I4462" s="191">
        <v>0.25</v>
      </c>
      <c r="J4462" s="187">
        <f t="shared" si="138"/>
        <v>1012.5</v>
      </c>
    </row>
    <row r="4463" spans="1:10" ht="15.75">
      <c r="A4463" s="53">
        <f t="shared" si="139"/>
        <v>4459</v>
      </c>
      <c r="B4463" s="144" t="s">
        <v>202</v>
      </c>
      <c r="C4463" s="142" t="s">
        <v>8367</v>
      </c>
      <c r="D4463" s="142" t="s">
        <v>8368</v>
      </c>
      <c r="E4463" s="142" t="s">
        <v>211</v>
      </c>
      <c r="F4463" s="142"/>
      <c r="G4463" s="142">
        <v>1</v>
      </c>
      <c r="H4463" s="147">
        <v>2700</v>
      </c>
      <c r="I4463" s="191">
        <v>0.25</v>
      </c>
      <c r="J4463" s="187">
        <f t="shared" si="138"/>
        <v>2025</v>
      </c>
    </row>
    <row r="4464" spans="1:10" ht="15.75">
      <c r="A4464" s="53">
        <f t="shared" si="139"/>
        <v>4460</v>
      </c>
      <c r="B4464" s="144" t="s">
        <v>202</v>
      </c>
      <c r="C4464" s="142" t="s">
        <v>8369</v>
      </c>
      <c r="D4464" s="142" t="s">
        <v>8370</v>
      </c>
      <c r="E4464" s="142" t="s">
        <v>211</v>
      </c>
      <c r="F4464" s="142"/>
      <c r="G4464" s="142">
        <v>1</v>
      </c>
      <c r="H4464" s="147">
        <v>8856</v>
      </c>
      <c r="I4464" s="191">
        <v>0.25</v>
      </c>
      <c r="J4464" s="187">
        <f t="shared" si="138"/>
        <v>6642</v>
      </c>
    </row>
    <row r="4465" spans="1:10" ht="15.75">
      <c r="A4465" s="53">
        <f t="shared" si="139"/>
        <v>4461</v>
      </c>
      <c r="B4465" s="144" t="s">
        <v>202</v>
      </c>
      <c r="C4465" s="142" t="s">
        <v>8371</v>
      </c>
      <c r="D4465" s="142" t="s">
        <v>8372</v>
      </c>
      <c r="E4465" s="142" t="s">
        <v>211</v>
      </c>
      <c r="F4465" s="142"/>
      <c r="G4465" s="142">
        <v>1</v>
      </c>
      <c r="H4465" s="147">
        <v>1500</v>
      </c>
      <c r="I4465" s="191">
        <v>0.25</v>
      </c>
      <c r="J4465" s="187">
        <f t="shared" si="138"/>
        <v>1125</v>
      </c>
    </row>
    <row r="4466" spans="1:10" ht="15.75">
      <c r="A4466" s="53">
        <f t="shared" si="139"/>
        <v>4462</v>
      </c>
      <c r="B4466" s="144" t="s">
        <v>202</v>
      </c>
      <c r="C4466" s="142" t="s">
        <v>8373</v>
      </c>
      <c r="D4466" s="142" t="s">
        <v>8374</v>
      </c>
      <c r="E4466" s="142" t="s">
        <v>211</v>
      </c>
      <c r="F4466" s="142"/>
      <c r="G4466" s="142">
        <v>1</v>
      </c>
      <c r="H4466" s="147">
        <v>3000</v>
      </c>
      <c r="I4466" s="191">
        <v>0.25</v>
      </c>
      <c r="J4466" s="187">
        <f t="shared" si="138"/>
        <v>2250</v>
      </c>
    </row>
    <row r="4467" spans="1:10" ht="15.75">
      <c r="A4467" s="53">
        <f t="shared" si="139"/>
        <v>4463</v>
      </c>
      <c r="B4467" s="144" t="s">
        <v>202</v>
      </c>
      <c r="C4467" s="142" t="s">
        <v>8375</v>
      </c>
      <c r="D4467" s="142" t="s">
        <v>8376</v>
      </c>
      <c r="E4467" s="142" t="s">
        <v>211</v>
      </c>
      <c r="F4467" s="142"/>
      <c r="G4467" s="142">
        <v>1</v>
      </c>
      <c r="H4467" s="147">
        <v>9840</v>
      </c>
      <c r="I4467" s="191">
        <v>0.25</v>
      </c>
      <c r="J4467" s="187">
        <f t="shared" si="138"/>
        <v>7380</v>
      </c>
    </row>
    <row r="4468" spans="1:10" ht="15.75">
      <c r="A4468" s="53">
        <f t="shared" si="139"/>
        <v>4464</v>
      </c>
      <c r="B4468" s="144" t="s">
        <v>202</v>
      </c>
      <c r="C4468" s="142" t="s">
        <v>8377</v>
      </c>
      <c r="D4468" s="142" t="s">
        <v>8378</v>
      </c>
      <c r="E4468" s="142" t="s">
        <v>211</v>
      </c>
      <c r="F4468" s="142"/>
      <c r="G4468" s="142">
        <v>1</v>
      </c>
      <c r="H4468" s="147">
        <v>1350</v>
      </c>
      <c r="I4468" s="191">
        <v>0.25</v>
      </c>
      <c r="J4468" s="187">
        <f t="shared" si="138"/>
        <v>1012.5</v>
      </c>
    </row>
    <row r="4469" spans="1:10" ht="15.75">
      <c r="A4469" s="53">
        <f t="shared" si="139"/>
        <v>4465</v>
      </c>
      <c r="B4469" s="144" t="s">
        <v>202</v>
      </c>
      <c r="C4469" s="142" t="s">
        <v>8379</v>
      </c>
      <c r="D4469" s="142" t="s">
        <v>8380</v>
      </c>
      <c r="E4469" s="142" t="s">
        <v>211</v>
      </c>
      <c r="F4469" s="142"/>
      <c r="G4469" s="142">
        <v>1</v>
      </c>
      <c r="H4469" s="147">
        <v>2700</v>
      </c>
      <c r="I4469" s="191">
        <v>0.25</v>
      </c>
      <c r="J4469" s="187">
        <f t="shared" si="138"/>
        <v>2025</v>
      </c>
    </row>
    <row r="4470" spans="1:10" ht="15.75">
      <c r="A4470" s="53">
        <f t="shared" si="139"/>
        <v>4466</v>
      </c>
      <c r="B4470" s="144" t="s">
        <v>202</v>
      </c>
      <c r="C4470" s="142" t="s">
        <v>8381</v>
      </c>
      <c r="D4470" s="142" t="s">
        <v>8382</v>
      </c>
      <c r="E4470" s="142" t="s">
        <v>211</v>
      </c>
      <c r="F4470" s="142"/>
      <c r="G4470" s="142">
        <v>1</v>
      </c>
      <c r="H4470" s="147">
        <v>8856</v>
      </c>
      <c r="I4470" s="191">
        <v>0.25</v>
      </c>
      <c r="J4470" s="187">
        <f t="shared" si="138"/>
        <v>6642</v>
      </c>
    </row>
    <row r="4471" spans="1:10" ht="15.75">
      <c r="A4471" s="53">
        <f t="shared" si="139"/>
        <v>4467</v>
      </c>
      <c r="B4471" s="144" t="s">
        <v>202</v>
      </c>
      <c r="C4471" s="142" t="s">
        <v>8383</v>
      </c>
      <c r="D4471" s="142" t="s">
        <v>8384</v>
      </c>
      <c r="E4471" s="142" t="s">
        <v>211</v>
      </c>
      <c r="F4471" s="142"/>
      <c r="G4471" s="142">
        <v>1</v>
      </c>
      <c r="H4471" s="147">
        <v>1500</v>
      </c>
      <c r="I4471" s="191">
        <v>0.25</v>
      </c>
      <c r="J4471" s="187">
        <f t="shared" ref="J4471:J4534" si="140">H4471*(1-I4471)</f>
        <v>1125</v>
      </c>
    </row>
    <row r="4472" spans="1:10" ht="15.75">
      <c r="A4472" s="53">
        <f t="shared" si="139"/>
        <v>4468</v>
      </c>
      <c r="B4472" s="144" t="s">
        <v>202</v>
      </c>
      <c r="C4472" s="142" t="s">
        <v>8385</v>
      </c>
      <c r="D4472" s="142" t="s">
        <v>8386</v>
      </c>
      <c r="E4472" s="142" t="s">
        <v>211</v>
      </c>
      <c r="F4472" s="142"/>
      <c r="G4472" s="142">
        <v>1</v>
      </c>
      <c r="H4472" s="147">
        <v>3000</v>
      </c>
      <c r="I4472" s="191">
        <v>0.25</v>
      </c>
      <c r="J4472" s="187">
        <f t="shared" si="140"/>
        <v>2250</v>
      </c>
    </row>
    <row r="4473" spans="1:10" ht="15.75">
      <c r="A4473" s="53">
        <f t="shared" si="139"/>
        <v>4469</v>
      </c>
      <c r="B4473" s="144" t="s">
        <v>202</v>
      </c>
      <c r="C4473" s="142" t="s">
        <v>8387</v>
      </c>
      <c r="D4473" s="142" t="s">
        <v>8388</v>
      </c>
      <c r="E4473" s="142" t="s">
        <v>211</v>
      </c>
      <c r="F4473" s="142"/>
      <c r="G4473" s="142">
        <v>1</v>
      </c>
      <c r="H4473" s="147">
        <v>9840</v>
      </c>
      <c r="I4473" s="191">
        <v>0.25</v>
      </c>
      <c r="J4473" s="187">
        <f t="shared" si="140"/>
        <v>7380</v>
      </c>
    </row>
    <row r="4474" spans="1:10" ht="15.75">
      <c r="A4474" s="53">
        <f t="shared" si="139"/>
        <v>4470</v>
      </c>
      <c r="B4474" s="144" t="s">
        <v>202</v>
      </c>
      <c r="C4474" s="142" t="s">
        <v>8389</v>
      </c>
      <c r="D4474" s="142" t="s">
        <v>8390</v>
      </c>
      <c r="E4474" s="142" t="s">
        <v>211</v>
      </c>
      <c r="F4474" s="142"/>
      <c r="G4474" s="142">
        <v>1</v>
      </c>
      <c r="H4474" s="147">
        <v>1350</v>
      </c>
      <c r="I4474" s="191">
        <v>0.25</v>
      </c>
      <c r="J4474" s="187">
        <f t="shared" si="140"/>
        <v>1012.5</v>
      </c>
    </row>
    <row r="4475" spans="1:10" ht="15.75">
      <c r="A4475" s="53">
        <f t="shared" si="139"/>
        <v>4471</v>
      </c>
      <c r="B4475" s="144" t="s">
        <v>202</v>
      </c>
      <c r="C4475" s="142" t="s">
        <v>8391</v>
      </c>
      <c r="D4475" s="142" t="s">
        <v>8392</v>
      </c>
      <c r="E4475" s="142" t="s">
        <v>211</v>
      </c>
      <c r="F4475" s="142"/>
      <c r="G4475" s="142">
        <v>1</v>
      </c>
      <c r="H4475" s="147">
        <v>2700</v>
      </c>
      <c r="I4475" s="191">
        <v>0.25</v>
      </c>
      <c r="J4475" s="187">
        <f t="shared" si="140"/>
        <v>2025</v>
      </c>
    </row>
    <row r="4476" spans="1:10" ht="15.75">
      <c r="A4476" s="53">
        <f t="shared" si="139"/>
        <v>4472</v>
      </c>
      <c r="B4476" s="144" t="s">
        <v>202</v>
      </c>
      <c r="C4476" s="142" t="s">
        <v>8393</v>
      </c>
      <c r="D4476" s="142" t="s">
        <v>8394</v>
      </c>
      <c r="E4476" s="142" t="s">
        <v>211</v>
      </c>
      <c r="F4476" s="142"/>
      <c r="G4476" s="142">
        <v>1</v>
      </c>
      <c r="H4476" s="147">
        <v>8856</v>
      </c>
      <c r="I4476" s="191">
        <v>0.25</v>
      </c>
      <c r="J4476" s="187">
        <f t="shared" si="140"/>
        <v>6642</v>
      </c>
    </row>
    <row r="4477" spans="1:10" ht="15.75">
      <c r="A4477" s="53">
        <f t="shared" si="139"/>
        <v>4473</v>
      </c>
      <c r="B4477" s="144" t="s">
        <v>202</v>
      </c>
      <c r="C4477" s="142" t="s">
        <v>8395</v>
      </c>
      <c r="D4477" s="142" t="s">
        <v>8396</v>
      </c>
      <c r="E4477" s="142" t="s">
        <v>211</v>
      </c>
      <c r="F4477" s="142"/>
      <c r="G4477" s="142">
        <v>1</v>
      </c>
      <c r="H4477" s="147">
        <v>1500</v>
      </c>
      <c r="I4477" s="191">
        <v>0.25</v>
      </c>
      <c r="J4477" s="187">
        <f t="shared" si="140"/>
        <v>1125</v>
      </c>
    </row>
    <row r="4478" spans="1:10" ht="15.75">
      <c r="A4478" s="53">
        <f t="shared" si="139"/>
        <v>4474</v>
      </c>
      <c r="B4478" s="144" t="s">
        <v>202</v>
      </c>
      <c r="C4478" s="142" t="s">
        <v>8397</v>
      </c>
      <c r="D4478" s="142" t="s">
        <v>8398</v>
      </c>
      <c r="E4478" s="142" t="s">
        <v>211</v>
      </c>
      <c r="F4478" s="142"/>
      <c r="G4478" s="142">
        <v>1</v>
      </c>
      <c r="H4478" s="147">
        <v>3000</v>
      </c>
      <c r="I4478" s="191">
        <v>0.25</v>
      </c>
      <c r="J4478" s="187">
        <f t="shared" si="140"/>
        <v>2250</v>
      </c>
    </row>
    <row r="4479" spans="1:10" ht="15.75">
      <c r="A4479" s="53">
        <f t="shared" si="139"/>
        <v>4475</v>
      </c>
      <c r="B4479" s="144" t="s">
        <v>202</v>
      </c>
      <c r="C4479" s="142" t="s">
        <v>8399</v>
      </c>
      <c r="D4479" s="142" t="s">
        <v>8400</v>
      </c>
      <c r="E4479" s="142" t="s">
        <v>211</v>
      </c>
      <c r="F4479" s="142"/>
      <c r="G4479" s="142">
        <v>1</v>
      </c>
      <c r="H4479" s="147">
        <v>9840</v>
      </c>
      <c r="I4479" s="191">
        <v>0.25</v>
      </c>
      <c r="J4479" s="187">
        <f t="shared" si="140"/>
        <v>7380</v>
      </c>
    </row>
    <row r="4480" spans="1:10" ht="15.75">
      <c r="A4480" s="53">
        <f t="shared" si="139"/>
        <v>4476</v>
      </c>
      <c r="B4480" s="144" t="s">
        <v>202</v>
      </c>
      <c r="C4480" s="142" t="s">
        <v>8401</v>
      </c>
      <c r="D4480" s="142" t="s">
        <v>8402</v>
      </c>
      <c r="E4480" s="142" t="s">
        <v>211</v>
      </c>
      <c r="F4480" s="142"/>
      <c r="G4480" s="142">
        <v>1</v>
      </c>
      <c r="H4480" s="147">
        <v>1350</v>
      </c>
      <c r="I4480" s="191">
        <v>0.25</v>
      </c>
      <c r="J4480" s="187">
        <f t="shared" si="140"/>
        <v>1012.5</v>
      </c>
    </row>
    <row r="4481" spans="1:10" ht="15.75">
      <c r="A4481" s="53">
        <f t="shared" si="139"/>
        <v>4477</v>
      </c>
      <c r="B4481" s="144" t="s">
        <v>202</v>
      </c>
      <c r="C4481" s="142" t="s">
        <v>8403</v>
      </c>
      <c r="D4481" s="142" t="s">
        <v>8404</v>
      </c>
      <c r="E4481" s="142" t="s">
        <v>211</v>
      </c>
      <c r="F4481" s="142"/>
      <c r="G4481" s="142">
        <v>1</v>
      </c>
      <c r="H4481" s="147">
        <v>2700</v>
      </c>
      <c r="I4481" s="191">
        <v>0.25</v>
      </c>
      <c r="J4481" s="187">
        <f t="shared" si="140"/>
        <v>2025</v>
      </c>
    </row>
    <row r="4482" spans="1:10" ht="15.75">
      <c r="A4482" s="53">
        <f t="shared" si="139"/>
        <v>4478</v>
      </c>
      <c r="B4482" s="144" t="s">
        <v>202</v>
      </c>
      <c r="C4482" s="142" t="s">
        <v>8405</v>
      </c>
      <c r="D4482" s="142" t="s">
        <v>8406</v>
      </c>
      <c r="E4482" s="142" t="s">
        <v>211</v>
      </c>
      <c r="F4482" s="142"/>
      <c r="G4482" s="142">
        <v>1</v>
      </c>
      <c r="H4482" s="147">
        <v>8856</v>
      </c>
      <c r="I4482" s="191">
        <v>0.25</v>
      </c>
      <c r="J4482" s="187">
        <f t="shared" si="140"/>
        <v>6642</v>
      </c>
    </row>
    <row r="4483" spans="1:10" ht="15.75">
      <c r="A4483" s="53">
        <f t="shared" si="139"/>
        <v>4479</v>
      </c>
      <c r="B4483" s="144" t="s">
        <v>202</v>
      </c>
      <c r="C4483" s="142" t="s">
        <v>8407</v>
      </c>
      <c r="D4483" s="142" t="s">
        <v>8408</v>
      </c>
      <c r="E4483" s="142" t="s">
        <v>211</v>
      </c>
      <c r="F4483" s="142"/>
      <c r="G4483" s="142">
        <v>1</v>
      </c>
      <c r="H4483" s="147">
        <v>1500</v>
      </c>
      <c r="I4483" s="191">
        <v>0.25</v>
      </c>
      <c r="J4483" s="187">
        <f t="shared" si="140"/>
        <v>1125</v>
      </c>
    </row>
    <row r="4484" spans="1:10" ht="15.75">
      <c r="A4484" s="53">
        <f t="shared" si="139"/>
        <v>4480</v>
      </c>
      <c r="B4484" s="144" t="s">
        <v>202</v>
      </c>
      <c r="C4484" s="142" t="s">
        <v>8409</v>
      </c>
      <c r="D4484" s="142" t="s">
        <v>8410</v>
      </c>
      <c r="E4484" s="142" t="s">
        <v>211</v>
      </c>
      <c r="F4484" s="142"/>
      <c r="G4484" s="142">
        <v>1</v>
      </c>
      <c r="H4484" s="147">
        <v>3000</v>
      </c>
      <c r="I4484" s="191">
        <v>0.25</v>
      </c>
      <c r="J4484" s="187">
        <f t="shared" si="140"/>
        <v>2250</v>
      </c>
    </row>
    <row r="4485" spans="1:10" ht="15.75">
      <c r="A4485" s="53">
        <f t="shared" si="139"/>
        <v>4481</v>
      </c>
      <c r="B4485" s="144" t="s">
        <v>202</v>
      </c>
      <c r="C4485" s="142" t="s">
        <v>8411</v>
      </c>
      <c r="D4485" s="142" t="s">
        <v>8412</v>
      </c>
      <c r="E4485" s="142" t="s">
        <v>211</v>
      </c>
      <c r="F4485" s="142"/>
      <c r="G4485" s="142">
        <v>1</v>
      </c>
      <c r="H4485" s="147">
        <v>9840</v>
      </c>
      <c r="I4485" s="191">
        <v>0.25</v>
      </c>
      <c r="J4485" s="187">
        <f t="shared" si="140"/>
        <v>7380</v>
      </c>
    </row>
    <row r="4486" spans="1:10" ht="15.75">
      <c r="A4486" s="53">
        <f t="shared" si="139"/>
        <v>4482</v>
      </c>
      <c r="B4486" s="144" t="s">
        <v>202</v>
      </c>
      <c r="C4486" s="142" t="s">
        <v>8413</v>
      </c>
      <c r="D4486" s="142" t="s">
        <v>8414</v>
      </c>
      <c r="E4486" s="142" t="s">
        <v>211</v>
      </c>
      <c r="F4486" s="142"/>
      <c r="G4486" s="142">
        <v>1</v>
      </c>
      <c r="H4486" s="147">
        <v>1450</v>
      </c>
      <c r="I4486" s="191">
        <v>0.25</v>
      </c>
      <c r="J4486" s="187">
        <f t="shared" si="140"/>
        <v>1087.5</v>
      </c>
    </row>
    <row r="4487" spans="1:10" ht="15.75">
      <c r="A4487" s="53">
        <f t="shared" ref="A4487:A4550" si="141">A4486+1</f>
        <v>4483</v>
      </c>
      <c r="B4487" s="144" t="s">
        <v>202</v>
      </c>
      <c r="C4487" s="142" t="s">
        <v>8415</v>
      </c>
      <c r="D4487" s="142" t="s">
        <v>8416</v>
      </c>
      <c r="E4487" s="142" t="s">
        <v>211</v>
      </c>
      <c r="F4487" s="142"/>
      <c r="G4487" s="142">
        <v>1</v>
      </c>
      <c r="H4487" s="147">
        <v>2900</v>
      </c>
      <c r="I4487" s="191">
        <v>0.25</v>
      </c>
      <c r="J4487" s="187">
        <f t="shared" si="140"/>
        <v>2175</v>
      </c>
    </row>
    <row r="4488" spans="1:10" ht="15.75">
      <c r="A4488" s="53">
        <f t="shared" si="141"/>
        <v>4484</v>
      </c>
      <c r="B4488" s="144" t="s">
        <v>202</v>
      </c>
      <c r="C4488" s="142" t="s">
        <v>8417</v>
      </c>
      <c r="D4488" s="142" t="s">
        <v>8418</v>
      </c>
      <c r="E4488" s="142" t="s">
        <v>211</v>
      </c>
      <c r="F4488" s="142"/>
      <c r="G4488" s="142">
        <v>1</v>
      </c>
      <c r="H4488" s="147">
        <v>9512</v>
      </c>
      <c r="I4488" s="191">
        <v>0.25</v>
      </c>
      <c r="J4488" s="187">
        <f t="shared" si="140"/>
        <v>7134</v>
      </c>
    </row>
    <row r="4489" spans="1:10" ht="15.75">
      <c r="A4489" s="53">
        <f t="shared" si="141"/>
        <v>4485</v>
      </c>
      <c r="B4489" s="144" t="s">
        <v>202</v>
      </c>
      <c r="C4489" s="142" t="s">
        <v>8419</v>
      </c>
      <c r="D4489" s="142" t="s">
        <v>8420</v>
      </c>
      <c r="E4489" s="142" t="s">
        <v>211</v>
      </c>
      <c r="F4489" s="142"/>
      <c r="G4489" s="142">
        <v>1</v>
      </c>
      <c r="H4489" s="147">
        <v>1600</v>
      </c>
      <c r="I4489" s="191">
        <v>0.25</v>
      </c>
      <c r="J4489" s="187">
        <f t="shared" si="140"/>
        <v>1200</v>
      </c>
    </row>
    <row r="4490" spans="1:10" ht="15.75">
      <c r="A4490" s="53">
        <f t="shared" si="141"/>
        <v>4486</v>
      </c>
      <c r="B4490" s="144" t="s">
        <v>202</v>
      </c>
      <c r="C4490" s="142" t="s">
        <v>8421</v>
      </c>
      <c r="D4490" s="142" t="s">
        <v>8422</v>
      </c>
      <c r="E4490" s="142" t="s">
        <v>211</v>
      </c>
      <c r="F4490" s="142"/>
      <c r="G4490" s="142">
        <v>1</v>
      </c>
      <c r="H4490" s="147">
        <v>3200</v>
      </c>
      <c r="I4490" s="191">
        <v>0.25</v>
      </c>
      <c r="J4490" s="187">
        <f t="shared" si="140"/>
        <v>2400</v>
      </c>
    </row>
    <row r="4491" spans="1:10" ht="15.75">
      <c r="A4491" s="53">
        <f t="shared" si="141"/>
        <v>4487</v>
      </c>
      <c r="B4491" s="144" t="s">
        <v>202</v>
      </c>
      <c r="C4491" s="142" t="s">
        <v>8423</v>
      </c>
      <c r="D4491" s="142" t="s">
        <v>8424</v>
      </c>
      <c r="E4491" s="142" t="s">
        <v>211</v>
      </c>
      <c r="F4491" s="142"/>
      <c r="G4491" s="142">
        <v>1</v>
      </c>
      <c r="H4491" s="147">
        <v>8000</v>
      </c>
      <c r="I4491" s="191">
        <v>0.25</v>
      </c>
      <c r="J4491" s="187">
        <f t="shared" si="140"/>
        <v>6000</v>
      </c>
    </row>
    <row r="4492" spans="1:10" ht="15.75">
      <c r="A4492" s="53">
        <f t="shared" si="141"/>
        <v>4488</v>
      </c>
      <c r="B4492" s="144" t="s">
        <v>202</v>
      </c>
      <c r="C4492" s="142" t="s">
        <v>8425</v>
      </c>
      <c r="D4492" s="142" t="s">
        <v>8426</v>
      </c>
      <c r="E4492" s="142" t="s">
        <v>211</v>
      </c>
      <c r="F4492" s="142"/>
      <c r="G4492" s="142">
        <v>1</v>
      </c>
      <c r="H4492" s="147">
        <v>1450</v>
      </c>
      <c r="I4492" s="191">
        <v>0.25</v>
      </c>
      <c r="J4492" s="187">
        <f t="shared" si="140"/>
        <v>1087.5</v>
      </c>
    </row>
    <row r="4493" spans="1:10" ht="15.75">
      <c r="A4493" s="53">
        <f t="shared" si="141"/>
        <v>4489</v>
      </c>
      <c r="B4493" s="144" t="s">
        <v>202</v>
      </c>
      <c r="C4493" s="142" t="s">
        <v>8427</v>
      </c>
      <c r="D4493" s="142" t="s">
        <v>8428</v>
      </c>
      <c r="E4493" s="142" t="s">
        <v>211</v>
      </c>
      <c r="F4493" s="142"/>
      <c r="G4493" s="142">
        <v>1</v>
      </c>
      <c r="H4493" s="147">
        <v>2900</v>
      </c>
      <c r="I4493" s="191">
        <v>0.25</v>
      </c>
      <c r="J4493" s="187">
        <f t="shared" si="140"/>
        <v>2175</v>
      </c>
    </row>
    <row r="4494" spans="1:10" ht="15.75">
      <c r="A4494" s="53">
        <f t="shared" si="141"/>
        <v>4490</v>
      </c>
      <c r="B4494" s="144" t="s">
        <v>202</v>
      </c>
      <c r="C4494" s="142" t="s">
        <v>8429</v>
      </c>
      <c r="D4494" s="142" t="s">
        <v>8430</v>
      </c>
      <c r="E4494" s="142" t="s">
        <v>211</v>
      </c>
      <c r="F4494" s="142"/>
      <c r="G4494" s="142">
        <v>1</v>
      </c>
      <c r="H4494" s="147">
        <v>9512</v>
      </c>
      <c r="I4494" s="191">
        <v>0.25</v>
      </c>
      <c r="J4494" s="187">
        <f t="shared" si="140"/>
        <v>7134</v>
      </c>
    </row>
    <row r="4495" spans="1:10" ht="15.75">
      <c r="A4495" s="53">
        <f t="shared" si="141"/>
        <v>4491</v>
      </c>
      <c r="B4495" s="144" t="s">
        <v>202</v>
      </c>
      <c r="C4495" s="142" t="s">
        <v>8431</v>
      </c>
      <c r="D4495" s="142" t="s">
        <v>8432</v>
      </c>
      <c r="E4495" s="142" t="s">
        <v>211</v>
      </c>
      <c r="F4495" s="142"/>
      <c r="G4495" s="142">
        <v>1</v>
      </c>
      <c r="H4495" s="147">
        <v>1600</v>
      </c>
      <c r="I4495" s="191">
        <v>0.25</v>
      </c>
      <c r="J4495" s="187">
        <f t="shared" si="140"/>
        <v>1200</v>
      </c>
    </row>
    <row r="4496" spans="1:10" ht="15.75">
      <c r="A4496" s="53">
        <f t="shared" si="141"/>
        <v>4492</v>
      </c>
      <c r="B4496" s="144" t="s">
        <v>202</v>
      </c>
      <c r="C4496" s="142" t="s">
        <v>8433</v>
      </c>
      <c r="D4496" s="142" t="s">
        <v>8434</v>
      </c>
      <c r="E4496" s="142" t="s">
        <v>211</v>
      </c>
      <c r="F4496" s="142"/>
      <c r="G4496" s="142">
        <v>1</v>
      </c>
      <c r="H4496" s="147">
        <v>3200</v>
      </c>
      <c r="I4496" s="191">
        <v>0.25</v>
      </c>
      <c r="J4496" s="187">
        <f t="shared" si="140"/>
        <v>2400</v>
      </c>
    </row>
    <row r="4497" spans="1:10" ht="15.75">
      <c r="A4497" s="53">
        <f t="shared" si="141"/>
        <v>4493</v>
      </c>
      <c r="B4497" s="144" t="s">
        <v>202</v>
      </c>
      <c r="C4497" s="142" t="s">
        <v>8435</v>
      </c>
      <c r="D4497" s="142" t="s">
        <v>8436</v>
      </c>
      <c r="E4497" s="142" t="s">
        <v>211</v>
      </c>
      <c r="F4497" s="142"/>
      <c r="G4497" s="142">
        <v>1</v>
      </c>
      <c r="H4497" s="147">
        <v>8000</v>
      </c>
      <c r="I4497" s="191">
        <v>0.25</v>
      </c>
      <c r="J4497" s="187">
        <f t="shared" si="140"/>
        <v>6000</v>
      </c>
    </row>
    <row r="4498" spans="1:10" ht="15.75">
      <c r="A4498" s="53">
        <f t="shared" si="141"/>
        <v>4494</v>
      </c>
      <c r="B4498" s="144" t="s">
        <v>202</v>
      </c>
      <c r="C4498" s="142" t="s">
        <v>8437</v>
      </c>
      <c r="D4498" s="142" t="s">
        <v>8438</v>
      </c>
      <c r="E4498" s="142" t="s">
        <v>211</v>
      </c>
      <c r="F4498" s="142"/>
      <c r="G4498" s="142">
        <v>1</v>
      </c>
      <c r="H4498" s="147">
        <v>1450</v>
      </c>
      <c r="I4498" s="191">
        <v>0.25</v>
      </c>
      <c r="J4498" s="187">
        <f t="shared" si="140"/>
        <v>1087.5</v>
      </c>
    </row>
    <row r="4499" spans="1:10" ht="15.75">
      <c r="A4499" s="53">
        <f t="shared" si="141"/>
        <v>4495</v>
      </c>
      <c r="B4499" s="144" t="s">
        <v>202</v>
      </c>
      <c r="C4499" s="142" t="s">
        <v>8439</v>
      </c>
      <c r="D4499" s="142" t="s">
        <v>8440</v>
      </c>
      <c r="E4499" s="142" t="s">
        <v>211</v>
      </c>
      <c r="F4499" s="142"/>
      <c r="G4499" s="142">
        <v>1</v>
      </c>
      <c r="H4499" s="147">
        <v>2900</v>
      </c>
      <c r="I4499" s="191">
        <v>0.25</v>
      </c>
      <c r="J4499" s="187">
        <f t="shared" si="140"/>
        <v>2175</v>
      </c>
    </row>
    <row r="4500" spans="1:10" ht="15.75">
      <c r="A4500" s="53">
        <f t="shared" si="141"/>
        <v>4496</v>
      </c>
      <c r="B4500" s="144" t="s">
        <v>202</v>
      </c>
      <c r="C4500" s="142" t="s">
        <v>8441</v>
      </c>
      <c r="D4500" s="142" t="s">
        <v>8442</v>
      </c>
      <c r="E4500" s="142" t="s">
        <v>211</v>
      </c>
      <c r="F4500" s="142"/>
      <c r="G4500" s="142">
        <v>1</v>
      </c>
      <c r="H4500" s="147">
        <v>9512</v>
      </c>
      <c r="I4500" s="191">
        <v>0.25</v>
      </c>
      <c r="J4500" s="187">
        <f t="shared" si="140"/>
        <v>7134</v>
      </c>
    </row>
    <row r="4501" spans="1:10" ht="15.75">
      <c r="A4501" s="53">
        <f t="shared" si="141"/>
        <v>4497</v>
      </c>
      <c r="B4501" s="144" t="s">
        <v>202</v>
      </c>
      <c r="C4501" s="142" t="s">
        <v>8443</v>
      </c>
      <c r="D4501" s="142" t="s">
        <v>8444</v>
      </c>
      <c r="E4501" s="142" t="s">
        <v>211</v>
      </c>
      <c r="F4501" s="142"/>
      <c r="G4501" s="142">
        <v>1</v>
      </c>
      <c r="H4501" s="147">
        <v>1600</v>
      </c>
      <c r="I4501" s="191">
        <v>0.25</v>
      </c>
      <c r="J4501" s="187">
        <f t="shared" si="140"/>
        <v>1200</v>
      </c>
    </row>
    <row r="4502" spans="1:10" ht="15.75">
      <c r="A4502" s="53">
        <f t="shared" si="141"/>
        <v>4498</v>
      </c>
      <c r="B4502" s="144" t="s">
        <v>202</v>
      </c>
      <c r="C4502" s="145" t="s">
        <v>8445</v>
      </c>
      <c r="D4502" s="142" t="s">
        <v>8446</v>
      </c>
      <c r="E4502" s="142" t="s">
        <v>211</v>
      </c>
      <c r="F4502" s="142"/>
      <c r="G4502" s="142">
        <v>1</v>
      </c>
      <c r="H4502" s="147">
        <v>3200</v>
      </c>
      <c r="I4502" s="191">
        <v>0.25</v>
      </c>
      <c r="J4502" s="187">
        <f t="shared" si="140"/>
        <v>2400</v>
      </c>
    </row>
    <row r="4503" spans="1:10" ht="15.75">
      <c r="A4503" s="53">
        <f t="shared" si="141"/>
        <v>4499</v>
      </c>
      <c r="B4503" s="144" t="s">
        <v>202</v>
      </c>
      <c r="C4503" s="145" t="s">
        <v>8447</v>
      </c>
      <c r="D4503" s="142" t="s">
        <v>8448</v>
      </c>
      <c r="E4503" s="142" t="s">
        <v>211</v>
      </c>
      <c r="F4503" s="142"/>
      <c r="G4503" s="142">
        <v>1</v>
      </c>
      <c r="H4503" s="147">
        <v>8000</v>
      </c>
      <c r="I4503" s="191">
        <v>0.25</v>
      </c>
      <c r="J4503" s="187">
        <f t="shared" si="140"/>
        <v>6000</v>
      </c>
    </row>
    <row r="4504" spans="1:10" ht="15.75">
      <c r="A4504" s="53">
        <f t="shared" si="141"/>
        <v>4500</v>
      </c>
      <c r="B4504" s="144" t="s">
        <v>202</v>
      </c>
      <c r="C4504" s="145" t="s">
        <v>8449</v>
      </c>
      <c r="D4504" s="142" t="s">
        <v>8450</v>
      </c>
      <c r="E4504" s="142" t="s">
        <v>211</v>
      </c>
      <c r="F4504" s="142"/>
      <c r="G4504" s="142">
        <v>1</v>
      </c>
      <c r="H4504" s="147">
        <v>1450</v>
      </c>
      <c r="I4504" s="191">
        <v>0.25</v>
      </c>
      <c r="J4504" s="187">
        <f t="shared" si="140"/>
        <v>1087.5</v>
      </c>
    </row>
    <row r="4505" spans="1:10" ht="15.75">
      <c r="A4505" s="53">
        <f t="shared" si="141"/>
        <v>4501</v>
      </c>
      <c r="B4505" s="144" t="s">
        <v>202</v>
      </c>
      <c r="C4505" s="145" t="s">
        <v>8451</v>
      </c>
      <c r="D4505" s="142" t="s">
        <v>8452</v>
      </c>
      <c r="E4505" s="142" t="s">
        <v>211</v>
      </c>
      <c r="F4505" s="142"/>
      <c r="G4505" s="142">
        <v>1</v>
      </c>
      <c r="H4505" s="147">
        <v>2900</v>
      </c>
      <c r="I4505" s="191">
        <v>0.25</v>
      </c>
      <c r="J4505" s="187">
        <f t="shared" si="140"/>
        <v>2175</v>
      </c>
    </row>
    <row r="4506" spans="1:10" ht="15.75">
      <c r="A4506" s="53">
        <f t="shared" si="141"/>
        <v>4502</v>
      </c>
      <c r="B4506" s="144" t="s">
        <v>202</v>
      </c>
      <c r="C4506" s="145" t="s">
        <v>8453</v>
      </c>
      <c r="D4506" s="142" t="s">
        <v>8454</v>
      </c>
      <c r="E4506" s="142" t="s">
        <v>211</v>
      </c>
      <c r="F4506" s="142"/>
      <c r="G4506" s="142">
        <v>1</v>
      </c>
      <c r="H4506" s="147">
        <v>9512</v>
      </c>
      <c r="I4506" s="191">
        <v>0.25</v>
      </c>
      <c r="J4506" s="187">
        <f t="shared" si="140"/>
        <v>7134</v>
      </c>
    </row>
    <row r="4507" spans="1:10" ht="15.75">
      <c r="A4507" s="53">
        <f t="shared" si="141"/>
        <v>4503</v>
      </c>
      <c r="B4507" s="144" t="s">
        <v>202</v>
      </c>
      <c r="C4507" s="145" t="s">
        <v>8455</v>
      </c>
      <c r="D4507" s="121" t="s">
        <v>8456</v>
      </c>
      <c r="E4507" s="142" t="s">
        <v>211</v>
      </c>
      <c r="F4507" s="121"/>
      <c r="G4507" s="142">
        <v>1</v>
      </c>
      <c r="H4507" s="147">
        <v>1600</v>
      </c>
      <c r="I4507" s="191">
        <v>0.25</v>
      </c>
      <c r="J4507" s="187">
        <f t="shared" si="140"/>
        <v>1200</v>
      </c>
    </row>
    <row r="4508" spans="1:10" ht="15.75">
      <c r="A4508" s="53">
        <f t="shared" si="141"/>
        <v>4504</v>
      </c>
      <c r="B4508" s="144" t="s">
        <v>202</v>
      </c>
      <c r="C4508" s="145" t="s">
        <v>8457</v>
      </c>
      <c r="D4508" s="121" t="s">
        <v>8458</v>
      </c>
      <c r="E4508" s="142" t="s">
        <v>211</v>
      </c>
      <c r="F4508" s="121"/>
      <c r="G4508" s="142">
        <v>1</v>
      </c>
      <c r="H4508" s="147">
        <v>3200</v>
      </c>
      <c r="I4508" s="191">
        <v>0.25</v>
      </c>
      <c r="J4508" s="187">
        <f t="shared" si="140"/>
        <v>2400</v>
      </c>
    </row>
    <row r="4509" spans="1:10" ht="15.75">
      <c r="A4509" s="53">
        <f t="shared" si="141"/>
        <v>4505</v>
      </c>
      <c r="B4509" s="144" t="s">
        <v>202</v>
      </c>
      <c r="C4509" s="145" t="s">
        <v>8459</v>
      </c>
      <c r="D4509" s="142" t="s">
        <v>8460</v>
      </c>
      <c r="E4509" s="142" t="s">
        <v>211</v>
      </c>
      <c r="F4509" s="142"/>
      <c r="G4509" s="142">
        <v>1</v>
      </c>
      <c r="H4509" s="147">
        <v>8000</v>
      </c>
      <c r="I4509" s="191">
        <v>0.25</v>
      </c>
      <c r="J4509" s="187">
        <f t="shared" si="140"/>
        <v>6000</v>
      </c>
    </row>
    <row r="4510" spans="1:10" ht="15.75">
      <c r="A4510" s="53">
        <f t="shared" si="141"/>
        <v>4506</v>
      </c>
      <c r="B4510" s="144" t="s">
        <v>202</v>
      </c>
      <c r="C4510" s="145" t="s">
        <v>8461</v>
      </c>
      <c r="D4510" s="142" t="s">
        <v>8462</v>
      </c>
      <c r="E4510" s="142" t="s">
        <v>211</v>
      </c>
      <c r="F4510" s="142"/>
      <c r="G4510" s="142">
        <v>1</v>
      </c>
      <c r="H4510" s="147">
        <v>1450</v>
      </c>
      <c r="I4510" s="191">
        <v>0.25</v>
      </c>
      <c r="J4510" s="187">
        <f t="shared" si="140"/>
        <v>1087.5</v>
      </c>
    </row>
    <row r="4511" spans="1:10" ht="15.75">
      <c r="A4511" s="53">
        <f t="shared" si="141"/>
        <v>4507</v>
      </c>
      <c r="B4511" s="144" t="s">
        <v>202</v>
      </c>
      <c r="C4511" s="145" t="s">
        <v>8463</v>
      </c>
      <c r="D4511" s="142" t="s">
        <v>8464</v>
      </c>
      <c r="E4511" s="142" t="s">
        <v>211</v>
      </c>
      <c r="F4511" s="142"/>
      <c r="G4511" s="142">
        <v>1</v>
      </c>
      <c r="H4511" s="147">
        <v>2900</v>
      </c>
      <c r="I4511" s="191">
        <v>0.25</v>
      </c>
      <c r="J4511" s="187">
        <f t="shared" si="140"/>
        <v>2175</v>
      </c>
    </row>
    <row r="4512" spans="1:10" ht="15.75">
      <c r="A4512" s="53">
        <f t="shared" si="141"/>
        <v>4508</v>
      </c>
      <c r="B4512" s="144" t="s">
        <v>202</v>
      </c>
      <c r="C4512" s="145" t="s">
        <v>8465</v>
      </c>
      <c r="D4512" s="121" t="s">
        <v>8466</v>
      </c>
      <c r="E4512" s="142" t="s">
        <v>211</v>
      </c>
      <c r="F4512" s="121"/>
      <c r="G4512" s="142">
        <v>1</v>
      </c>
      <c r="H4512" s="147">
        <v>9512</v>
      </c>
      <c r="I4512" s="191">
        <v>0.25</v>
      </c>
      <c r="J4512" s="187">
        <f t="shared" si="140"/>
        <v>7134</v>
      </c>
    </row>
    <row r="4513" spans="1:10" ht="15.75">
      <c r="A4513" s="53">
        <f t="shared" si="141"/>
        <v>4509</v>
      </c>
      <c r="B4513" s="144" t="s">
        <v>202</v>
      </c>
      <c r="C4513" s="145" t="s">
        <v>8467</v>
      </c>
      <c r="D4513" s="121" t="s">
        <v>8468</v>
      </c>
      <c r="E4513" s="142" t="s">
        <v>211</v>
      </c>
      <c r="F4513" s="121"/>
      <c r="G4513" s="142">
        <v>1</v>
      </c>
      <c r="H4513" s="147">
        <v>1600</v>
      </c>
      <c r="I4513" s="191">
        <v>0.25</v>
      </c>
      <c r="J4513" s="187">
        <f t="shared" si="140"/>
        <v>1200</v>
      </c>
    </row>
    <row r="4514" spans="1:10" ht="15.75">
      <c r="A4514" s="53">
        <f t="shared" si="141"/>
        <v>4510</v>
      </c>
      <c r="B4514" s="144" t="s">
        <v>202</v>
      </c>
      <c r="C4514" s="145" t="s">
        <v>8469</v>
      </c>
      <c r="D4514" s="142" t="s">
        <v>8470</v>
      </c>
      <c r="E4514" s="142" t="s">
        <v>211</v>
      </c>
      <c r="F4514" s="142"/>
      <c r="G4514" s="142">
        <v>1</v>
      </c>
      <c r="H4514" s="147">
        <v>3200</v>
      </c>
      <c r="I4514" s="191">
        <v>0.25</v>
      </c>
      <c r="J4514" s="187">
        <f t="shared" si="140"/>
        <v>2400</v>
      </c>
    </row>
    <row r="4515" spans="1:10" ht="15.75">
      <c r="A4515" s="53">
        <f t="shared" si="141"/>
        <v>4511</v>
      </c>
      <c r="B4515" s="144" t="s">
        <v>202</v>
      </c>
      <c r="C4515" s="145" t="s">
        <v>8471</v>
      </c>
      <c r="D4515" s="142" t="s">
        <v>8472</v>
      </c>
      <c r="E4515" s="142" t="s">
        <v>211</v>
      </c>
      <c r="F4515" s="142"/>
      <c r="G4515" s="142">
        <v>1</v>
      </c>
      <c r="H4515" s="147">
        <v>8000</v>
      </c>
      <c r="I4515" s="191">
        <v>0.25</v>
      </c>
      <c r="J4515" s="187">
        <f t="shared" si="140"/>
        <v>6000</v>
      </c>
    </row>
    <row r="4516" spans="1:10" ht="15.75">
      <c r="A4516" s="53">
        <f t="shared" si="141"/>
        <v>4512</v>
      </c>
      <c r="B4516" s="144" t="s">
        <v>202</v>
      </c>
      <c r="C4516" s="142" t="s">
        <v>8353</v>
      </c>
      <c r="D4516" s="142" t="s">
        <v>8354</v>
      </c>
      <c r="E4516" s="142" t="s">
        <v>211</v>
      </c>
      <c r="F4516" s="142"/>
      <c r="G4516" s="142">
        <v>1</v>
      </c>
      <c r="H4516" s="147">
        <v>1150</v>
      </c>
      <c r="I4516" s="191">
        <v>0.25</v>
      </c>
      <c r="J4516" s="187">
        <f t="shared" si="140"/>
        <v>862.5</v>
      </c>
    </row>
    <row r="4517" spans="1:10" ht="15.75">
      <c r="A4517" s="53">
        <f t="shared" si="141"/>
        <v>4513</v>
      </c>
      <c r="B4517" s="144" t="s">
        <v>202</v>
      </c>
      <c r="C4517" s="142" t="s">
        <v>8355</v>
      </c>
      <c r="D4517" s="142" t="s">
        <v>8356</v>
      </c>
      <c r="E4517" s="142" t="s">
        <v>211</v>
      </c>
      <c r="F4517" s="142"/>
      <c r="G4517" s="142">
        <v>1</v>
      </c>
      <c r="H4517" s="147">
        <v>2300</v>
      </c>
      <c r="I4517" s="191">
        <v>0.25</v>
      </c>
      <c r="J4517" s="187">
        <f t="shared" si="140"/>
        <v>1725</v>
      </c>
    </row>
    <row r="4518" spans="1:10" ht="15.75">
      <c r="A4518" s="53">
        <f t="shared" si="141"/>
        <v>4514</v>
      </c>
      <c r="B4518" s="144" t="s">
        <v>202</v>
      </c>
      <c r="C4518" s="142" t="s">
        <v>8357</v>
      </c>
      <c r="D4518" s="142" t="s">
        <v>8358</v>
      </c>
      <c r="E4518" s="142" t="s">
        <v>211</v>
      </c>
      <c r="F4518" s="142"/>
      <c r="G4518" s="142">
        <v>1</v>
      </c>
      <c r="H4518" s="147">
        <v>7544</v>
      </c>
      <c r="I4518" s="191">
        <v>0.25</v>
      </c>
      <c r="J4518" s="187">
        <f t="shared" si="140"/>
        <v>5658</v>
      </c>
    </row>
    <row r="4519" spans="1:10" ht="15.75">
      <c r="A4519" s="53">
        <f t="shared" si="141"/>
        <v>4515</v>
      </c>
      <c r="B4519" s="144" t="s">
        <v>202</v>
      </c>
      <c r="C4519" s="142" t="s">
        <v>8359</v>
      </c>
      <c r="D4519" s="142" t="s">
        <v>8360</v>
      </c>
      <c r="E4519" s="142" t="s">
        <v>211</v>
      </c>
      <c r="F4519" s="142"/>
      <c r="G4519" s="142">
        <v>1</v>
      </c>
      <c r="H4519" s="147">
        <v>1300</v>
      </c>
      <c r="I4519" s="191">
        <v>0.25</v>
      </c>
      <c r="J4519" s="187">
        <f t="shared" si="140"/>
        <v>975</v>
      </c>
    </row>
    <row r="4520" spans="1:10" ht="15.75">
      <c r="A4520" s="53">
        <f t="shared" si="141"/>
        <v>4516</v>
      </c>
      <c r="B4520" s="144" t="s">
        <v>202</v>
      </c>
      <c r="C4520" s="142" t="s">
        <v>8361</v>
      </c>
      <c r="D4520" s="142" t="s">
        <v>8362</v>
      </c>
      <c r="E4520" s="142" t="s">
        <v>211</v>
      </c>
      <c r="F4520" s="142"/>
      <c r="G4520" s="142">
        <v>1</v>
      </c>
      <c r="H4520" s="147">
        <v>2600</v>
      </c>
      <c r="I4520" s="191">
        <v>0.25</v>
      </c>
      <c r="J4520" s="187">
        <f t="shared" si="140"/>
        <v>1950</v>
      </c>
    </row>
    <row r="4521" spans="1:10" ht="15.75">
      <c r="A4521" s="53">
        <f t="shared" si="141"/>
        <v>4517</v>
      </c>
      <c r="B4521" s="144" t="s">
        <v>202</v>
      </c>
      <c r="C4521" s="142" t="s">
        <v>8363</v>
      </c>
      <c r="D4521" s="142" t="s">
        <v>8364</v>
      </c>
      <c r="E4521" s="142" t="s">
        <v>211</v>
      </c>
      <c r="F4521" s="142"/>
      <c r="G4521" s="142">
        <v>1</v>
      </c>
      <c r="H4521" s="147">
        <v>6500</v>
      </c>
      <c r="I4521" s="191">
        <v>0.25</v>
      </c>
      <c r="J4521" s="187">
        <f t="shared" si="140"/>
        <v>4875</v>
      </c>
    </row>
    <row r="4522" spans="1:10" ht="15.75">
      <c r="A4522" s="53">
        <f t="shared" si="141"/>
        <v>4518</v>
      </c>
      <c r="B4522" s="144" t="s">
        <v>202</v>
      </c>
      <c r="C4522" s="142" t="s">
        <v>8365</v>
      </c>
      <c r="D4522" s="142" t="s">
        <v>8366</v>
      </c>
      <c r="E4522" s="142" t="s">
        <v>211</v>
      </c>
      <c r="F4522" s="142"/>
      <c r="G4522" s="142">
        <v>1</v>
      </c>
      <c r="H4522" s="147">
        <v>1150</v>
      </c>
      <c r="I4522" s="191">
        <v>0.25</v>
      </c>
      <c r="J4522" s="187">
        <f t="shared" si="140"/>
        <v>862.5</v>
      </c>
    </row>
    <row r="4523" spans="1:10" ht="15.75">
      <c r="A4523" s="53">
        <f t="shared" si="141"/>
        <v>4519</v>
      </c>
      <c r="B4523" s="144" t="s">
        <v>202</v>
      </c>
      <c r="C4523" s="142" t="s">
        <v>8367</v>
      </c>
      <c r="D4523" s="142" t="s">
        <v>8368</v>
      </c>
      <c r="E4523" s="142" t="s">
        <v>211</v>
      </c>
      <c r="F4523" s="142"/>
      <c r="G4523" s="142">
        <v>1</v>
      </c>
      <c r="H4523" s="147">
        <v>2300</v>
      </c>
      <c r="I4523" s="191">
        <v>0.25</v>
      </c>
      <c r="J4523" s="187">
        <f t="shared" si="140"/>
        <v>1725</v>
      </c>
    </row>
    <row r="4524" spans="1:10" ht="15.75">
      <c r="A4524" s="53">
        <f t="shared" si="141"/>
        <v>4520</v>
      </c>
      <c r="B4524" s="144" t="s">
        <v>202</v>
      </c>
      <c r="C4524" s="142" t="s">
        <v>8369</v>
      </c>
      <c r="D4524" s="142" t="s">
        <v>8370</v>
      </c>
      <c r="E4524" s="142" t="s">
        <v>211</v>
      </c>
      <c r="F4524" s="142"/>
      <c r="G4524" s="142">
        <v>1</v>
      </c>
      <c r="H4524" s="147">
        <v>7544</v>
      </c>
      <c r="I4524" s="191">
        <v>0.25</v>
      </c>
      <c r="J4524" s="187">
        <f t="shared" si="140"/>
        <v>5658</v>
      </c>
    </row>
    <row r="4525" spans="1:10" ht="15.75">
      <c r="A4525" s="53">
        <f t="shared" si="141"/>
        <v>4521</v>
      </c>
      <c r="B4525" s="144" t="s">
        <v>202</v>
      </c>
      <c r="C4525" s="142" t="s">
        <v>8371</v>
      </c>
      <c r="D4525" s="142" t="s">
        <v>8372</v>
      </c>
      <c r="E4525" s="142" t="s">
        <v>211</v>
      </c>
      <c r="F4525" s="142"/>
      <c r="G4525" s="142">
        <v>1</v>
      </c>
      <c r="H4525" s="147">
        <v>1300</v>
      </c>
      <c r="I4525" s="191">
        <v>0.25</v>
      </c>
      <c r="J4525" s="187">
        <f t="shared" si="140"/>
        <v>975</v>
      </c>
    </row>
    <row r="4526" spans="1:10" ht="15.75">
      <c r="A4526" s="53">
        <f t="shared" si="141"/>
        <v>4522</v>
      </c>
      <c r="B4526" s="144" t="s">
        <v>202</v>
      </c>
      <c r="C4526" s="142" t="s">
        <v>8373</v>
      </c>
      <c r="D4526" s="142" t="s">
        <v>8374</v>
      </c>
      <c r="E4526" s="142" t="s">
        <v>211</v>
      </c>
      <c r="F4526" s="142"/>
      <c r="G4526" s="142">
        <v>1</v>
      </c>
      <c r="H4526" s="147">
        <v>2600</v>
      </c>
      <c r="I4526" s="191">
        <v>0.25</v>
      </c>
      <c r="J4526" s="187">
        <f t="shared" si="140"/>
        <v>1950</v>
      </c>
    </row>
    <row r="4527" spans="1:10" ht="15.75">
      <c r="A4527" s="53">
        <f t="shared" si="141"/>
        <v>4523</v>
      </c>
      <c r="B4527" s="144" t="s">
        <v>202</v>
      </c>
      <c r="C4527" s="142" t="s">
        <v>8375</v>
      </c>
      <c r="D4527" s="142" t="s">
        <v>8376</v>
      </c>
      <c r="E4527" s="142" t="s">
        <v>211</v>
      </c>
      <c r="F4527" s="142"/>
      <c r="G4527" s="142">
        <v>1</v>
      </c>
      <c r="H4527" s="147">
        <v>6500</v>
      </c>
      <c r="I4527" s="191">
        <v>0.25</v>
      </c>
      <c r="J4527" s="187">
        <f t="shared" si="140"/>
        <v>4875</v>
      </c>
    </row>
    <row r="4528" spans="1:10" ht="15.75">
      <c r="A4528" s="53">
        <f t="shared" si="141"/>
        <v>4524</v>
      </c>
      <c r="B4528" s="144" t="s">
        <v>202</v>
      </c>
      <c r="C4528" s="142" t="s">
        <v>8377</v>
      </c>
      <c r="D4528" s="142" t="s">
        <v>8378</v>
      </c>
      <c r="E4528" s="142" t="s">
        <v>211</v>
      </c>
      <c r="F4528" s="142"/>
      <c r="G4528" s="142">
        <v>1</v>
      </c>
      <c r="H4528" s="147">
        <v>1150</v>
      </c>
      <c r="I4528" s="191">
        <v>0.25</v>
      </c>
      <c r="J4528" s="187">
        <f t="shared" si="140"/>
        <v>862.5</v>
      </c>
    </row>
    <row r="4529" spans="1:10" ht="15.75">
      <c r="A4529" s="53">
        <f t="shared" si="141"/>
        <v>4525</v>
      </c>
      <c r="B4529" s="144" t="s">
        <v>202</v>
      </c>
      <c r="C4529" s="142" t="s">
        <v>8379</v>
      </c>
      <c r="D4529" s="142" t="s">
        <v>8380</v>
      </c>
      <c r="E4529" s="142" t="s">
        <v>211</v>
      </c>
      <c r="F4529" s="142"/>
      <c r="G4529" s="142">
        <v>1</v>
      </c>
      <c r="H4529" s="147">
        <v>2300</v>
      </c>
      <c r="I4529" s="191">
        <v>0.25</v>
      </c>
      <c r="J4529" s="187">
        <f t="shared" si="140"/>
        <v>1725</v>
      </c>
    </row>
    <row r="4530" spans="1:10" ht="15.75">
      <c r="A4530" s="53">
        <f t="shared" si="141"/>
        <v>4526</v>
      </c>
      <c r="B4530" s="144" t="s">
        <v>202</v>
      </c>
      <c r="C4530" s="142" t="s">
        <v>8381</v>
      </c>
      <c r="D4530" s="142" t="s">
        <v>8382</v>
      </c>
      <c r="E4530" s="142" t="s">
        <v>211</v>
      </c>
      <c r="F4530" s="142"/>
      <c r="G4530" s="142">
        <v>1</v>
      </c>
      <c r="H4530" s="147">
        <v>7544</v>
      </c>
      <c r="I4530" s="191">
        <v>0.25</v>
      </c>
      <c r="J4530" s="187">
        <f t="shared" si="140"/>
        <v>5658</v>
      </c>
    </row>
    <row r="4531" spans="1:10" ht="15.75">
      <c r="A4531" s="53">
        <f t="shared" si="141"/>
        <v>4527</v>
      </c>
      <c r="B4531" s="144" t="s">
        <v>202</v>
      </c>
      <c r="C4531" s="142" t="s">
        <v>8383</v>
      </c>
      <c r="D4531" s="142" t="s">
        <v>8384</v>
      </c>
      <c r="E4531" s="142" t="s">
        <v>211</v>
      </c>
      <c r="F4531" s="142"/>
      <c r="G4531" s="142">
        <v>1</v>
      </c>
      <c r="H4531" s="147">
        <v>1300</v>
      </c>
      <c r="I4531" s="191">
        <v>0.25</v>
      </c>
      <c r="J4531" s="187">
        <f t="shared" si="140"/>
        <v>975</v>
      </c>
    </row>
    <row r="4532" spans="1:10" ht="15.75">
      <c r="A4532" s="53">
        <f t="shared" si="141"/>
        <v>4528</v>
      </c>
      <c r="B4532" s="144" t="s">
        <v>202</v>
      </c>
      <c r="C4532" s="142" t="s">
        <v>8385</v>
      </c>
      <c r="D4532" s="142" t="s">
        <v>8386</v>
      </c>
      <c r="E4532" s="142" t="s">
        <v>211</v>
      </c>
      <c r="F4532" s="142"/>
      <c r="G4532" s="142">
        <v>1</v>
      </c>
      <c r="H4532" s="147">
        <v>2600</v>
      </c>
      <c r="I4532" s="191">
        <v>0.25</v>
      </c>
      <c r="J4532" s="187">
        <f t="shared" si="140"/>
        <v>1950</v>
      </c>
    </row>
    <row r="4533" spans="1:10" ht="15.75">
      <c r="A4533" s="53">
        <f t="shared" si="141"/>
        <v>4529</v>
      </c>
      <c r="B4533" s="144" t="s">
        <v>202</v>
      </c>
      <c r="C4533" s="142" t="s">
        <v>8387</v>
      </c>
      <c r="D4533" s="142" t="s">
        <v>8388</v>
      </c>
      <c r="E4533" s="142" t="s">
        <v>211</v>
      </c>
      <c r="F4533" s="142"/>
      <c r="G4533" s="142">
        <v>1</v>
      </c>
      <c r="H4533" s="147">
        <v>6500</v>
      </c>
      <c r="I4533" s="191">
        <v>0.25</v>
      </c>
      <c r="J4533" s="187">
        <f t="shared" si="140"/>
        <v>4875</v>
      </c>
    </row>
    <row r="4534" spans="1:10" ht="15.75">
      <c r="A4534" s="53">
        <f t="shared" si="141"/>
        <v>4530</v>
      </c>
      <c r="B4534" s="144" t="s">
        <v>202</v>
      </c>
      <c r="C4534" s="142" t="s">
        <v>8389</v>
      </c>
      <c r="D4534" s="142" t="s">
        <v>8390</v>
      </c>
      <c r="E4534" s="142" t="s">
        <v>211</v>
      </c>
      <c r="F4534" s="142"/>
      <c r="G4534" s="142">
        <v>1</v>
      </c>
      <c r="H4534" s="147">
        <v>1150</v>
      </c>
      <c r="I4534" s="191">
        <v>0.25</v>
      </c>
      <c r="J4534" s="187">
        <f t="shared" si="140"/>
        <v>862.5</v>
      </c>
    </row>
    <row r="4535" spans="1:10" ht="15.75">
      <c r="A4535" s="53">
        <f t="shared" si="141"/>
        <v>4531</v>
      </c>
      <c r="B4535" s="144" t="s">
        <v>202</v>
      </c>
      <c r="C4535" s="142" t="s">
        <v>8391</v>
      </c>
      <c r="D4535" s="142" t="s">
        <v>8392</v>
      </c>
      <c r="E4535" s="142" t="s">
        <v>211</v>
      </c>
      <c r="F4535" s="142"/>
      <c r="G4535" s="142">
        <v>1</v>
      </c>
      <c r="H4535" s="147">
        <v>2300</v>
      </c>
      <c r="I4535" s="191">
        <v>0.25</v>
      </c>
      <c r="J4535" s="187">
        <f t="shared" ref="J4535:J4598" si="142">H4535*(1-I4535)</f>
        <v>1725</v>
      </c>
    </row>
    <row r="4536" spans="1:10" ht="15.75">
      <c r="A4536" s="53">
        <f t="shared" si="141"/>
        <v>4532</v>
      </c>
      <c r="B4536" s="144" t="s">
        <v>202</v>
      </c>
      <c r="C4536" s="142" t="s">
        <v>8393</v>
      </c>
      <c r="D4536" s="142" t="s">
        <v>8394</v>
      </c>
      <c r="E4536" s="142" t="s">
        <v>211</v>
      </c>
      <c r="F4536" s="142"/>
      <c r="G4536" s="142">
        <v>1</v>
      </c>
      <c r="H4536" s="147">
        <v>7544</v>
      </c>
      <c r="I4536" s="191">
        <v>0.25</v>
      </c>
      <c r="J4536" s="187">
        <f t="shared" si="142"/>
        <v>5658</v>
      </c>
    </row>
    <row r="4537" spans="1:10" ht="15.75">
      <c r="A4537" s="53">
        <f t="shared" si="141"/>
        <v>4533</v>
      </c>
      <c r="B4537" s="144" t="s">
        <v>202</v>
      </c>
      <c r="C4537" s="142" t="s">
        <v>8395</v>
      </c>
      <c r="D4537" s="142" t="s">
        <v>8396</v>
      </c>
      <c r="E4537" s="142" t="s">
        <v>211</v>
      </c>
      <c r="F4537" s="142"/>
      <c r="G4537" s="142">
        <v>1</v>
      </c>
      <c r="H4537" s="147">
        <v>1300</v>
      </c>
      <c r="I4537" s="191">
        <v>0.25</v>
      </c>
      <c r="J4537" s="187">
        <f t="shared" si="142"/>
        <v>975</v>
      </c>
    </row>
    <row r="4538" spans="1:10" ht="15.75">
      <c r="A4538" s="53">
        <f t="shared" si="141"/>
        <v>4534</v>
      </c>
      <c r="B4538" s="144" t="s">
        <v>202</v>
      </c>
      <c r="C4538" s="142" t="s">
        <v>8397</v>
      </c>
      <c r="D4538" s="142" t="s">
        <v>8398</v>
      </c>
      <c r="E4538" s="142" t="s">
        <v>211</v>
      </c>
      <c r="F4538" s="142"/>
      <c r="G4538" s="142">
        <v>1</v>
      </c>
      <c r="H4538" s="147">
        <v>2600</v>
      </c>
      <c r="I4538" s="191">
        <v>0.25</v>
      </c>
      <c r="J4538" s="187">
        <f t="shared" si="142"/>
        <v>1950</v>
      </c>
    </row>
    <row r="4539" spans="1:10" ht="15.75">
      <c r="A4539" s="53">
        <f t="shared" si="141"/>
        <v>4535</v>
      </c>
      <c r="B4539" s="144" t="s">
        <v>202</v>
      </c>
      <c r="C4539" s="142" t="s">
        <v>8399</v>
      </c>
      <c r="D4539" s="142" t="s">
        <v>8400</v>
      </c>
      <c r="E4539" s="142" t="s">
        <v>211</v>
      </c>
      <c r="F4539" s="142"/>
      <c r="G4539" s="142">
        <v>1</v>
      </c>
      <c r="H4539" s="147">
        <v>6500</v>
      </c>
      <c r="I4539" s="191">
        <v>0.25</v>
      </c>
      <c r="J4539" s="187">
        <f t="shared" si="142"/>
        <v>4875</v>
      </c>
    </row>
    <row r="4540" spans="1:10" ht="15.75">
      <c r="A4540" s="53">
        <f t="shared" si="141"/>
        <v>4536</v>
      </c>
      <c r="B4540" s="144" t="s">
        <v>202</v>
      </c>
      <c r="C4540" s="142" t="s">
        <v>8401</v>
      </c>
      <c r="D4540" s="142" t="s">
        <v>8402</v>
      </c>
      <c r="E4540" s="142" t="s">
        <v>211</v>
      </c>
      <c r="F4540" s="142"/>
      <c r="G4540" s="142">
        <v>1</v>
      </c>
      <c r="H4540" s="147">
        <v>1150</v>
      </c>
      <c r="I4540" s="191">
        <v>0.25</v>
      </c>
      <c r="J4540" s="187">
        <f t="shared" si="142"/>
        <v>862.5</v>
      </c>
    </row>
    <row r="4541" spans="1:10" ht="15.75">
      <c r="A4541" s="53">
        <f t="shared" si="141"/>
        <v>4537</v>
      </c>
      <c r="B4541" s="144" t="s">
        <v>202</v>
      </c>
      <c r="C4541" s="142" t="s">
        <v>8403</v>
      </c>
      <c r="D4541" s="142" t="s">
        <v>8404</v>
      </c>
      <c r="E4541" s="142" t="s">
        <v>211</v>
      </c>
      <c r="F4541" s="142"/>
      <c r="G4541" s="142">
        <v>1</v>
      </c>
      <c r="H4541" s="147">
        <v>2300</v>
      </c>
      <c r="I4541" s="191">
        <v>0.25</v>
      </c>
      <c r="J4541" s="187">
        <f t="shared" si="142"/>
        <v>1725</v>
      </c>
    </row>
    <row r="4542" spans="1:10" ht="15.75">
      <c r="A4542" s="53">
        <f t="shared" si="141"/>
        <v>4538</v>
      </c>
      <c r="B4542" s="144" t="s">
        <v>202</v>
      </c>
      <c r="C4542" s="142" t="s">
        <v>8405</v>
      </c>
      <c r="D4542" s="142" t="s">
        <v>8406</v>
      </c>
      <c r="E4542" s="142" t="s">
        <v>211</v>
      </c>
      <c r="F4542" s="142"/>
      <c r="G4542" s="142">
        <v>1</v>
      </c>
      <c r="H4542" s="147">
        <v>7544</v>
      </c>
      <c r="I4542" s="191">
        <v>0.25</v>
      </c>
      <c r="J4542" s="187">
        <f t="shared" si="142"/>
        <v>5658</v>
      </c>
    </row>
    <row r="4543" spans="1:10" ht="15.75">
      <c r="A4543" s="53">
        <f t="shared" si="141"/>
        <v>4539</v>
      </c>
      <c r="B4543" s="144" t="s">
        <v>202</v>
      </c>
      <c r="C4543" s="142" t="s">
        <v>8407</v>
      </c>
      <c r="D4543" s="142" t="s">
        <v>8408</v>
      </c>
      <c r="E4543" s="142" t="s">
        <v>211</v>
      </c>
      <c r="F4543" s="142"/>
      <c r="G4543" s="142">
        <v>1</v>
      </c>
      <c r="H4543" s="147">
        <v>1300</v>
      </c>
      <c r="I4543" s="191">
        <v>0.25</v>
      </c>
      <c r="J4543" s="187">
        <f t="shared" si="142"/>
        <v>975</v>
      </c>
    </row>
    <row r="4544" spans="1:10" ht="15.75">
      <c r="A4544" s="53">
        <f t="shared" si="141"/>
        <v>4540</v>
      </c>
      <c r="B4544" s="144" t="s">
        <v>202</v>
      </c>
      <c r="C4544" s="142" t="s">
        <v>8409</v>
      </c>
      <c r="D4544" s="142" t="s">
        <v>8410</v>
      </c>
      <c r="E4544" s="142" t="s">
        <v>211</v>
      </c>
      <c r="F4544" s="142"/>
      <c r="G4544" s="142">
        <v>1</v>
      </c>
      <c r="H4544" s="147">
        <v>2600</v>
      </c>
      <c r="I4544" s="191">
        <v>0.25</v>
      </c>
      <c r="J4544" s="187">
        <f t="shared" si="142"/>
        <v>1950</v>
      </c>
    </row>
    <row r="4545" spans="1:10" ht="15.75">
      <c r="A4545" s="53">
        <f t="shared" si="141"/>
        <v>4541</v>
      </c>
      <c r="B4545" s="144" t="s">
        <v>202</v>
      </c>
      <c r="C4545" s="142" t="s">
        <v>8411</v>
      </c>
      <c r="D4545" s="142" t="s">
        <v>8412</v>
      </c>
      <c r="E4545" s="142" t="s">
        <v>211</v>
      </c>
      <c r="F4545" s="142"/>
      <c r="G4545" s="142">
        <v>1</v>
      </c>
      <c r="H4545" s="147">
        <v>6500</v>
      </c>
      <c r="I4545" s="191">
        <v>0.25</v>
      </c>
      <c r="J4545" s="187">
        <f t="shared" si="142"/>
        <v>4875</v>
      </c>
    </row>
    <row r="4546" spans="1:10" ht="15.75">
      <c r="A4546" s="53">
        <f t="shared" si="141"/>
        <v>4542</v>
      </c>
      <c r="B4546" s="144" t="s">
        <v>202</v>
      </c>
      <c r="C4546" s="142" t="s">
        <v>8413</v>
      </c>
      <c r="D4546" s="142" t="s">
        <v>8414</v>
      </c>
      <c r="E4546" s="142" t="s">
        <v>211</v>
      </c>
      <c r="F4546" s="142"/>
      <c r="G4546" s="142">
        <v>1</v>
      </c>
      <c r="H4546" s="147">
        <v>1350</v>
      </c>
      <c r="I4546" s="191">
        <v>0.25</v>
      </c>
      <c r="J4546" s="187">
        <f t="shared" si="142"/>
        <v>1012.5</v>
      </c>
    </row>
    <row r="4547" spans="1:10" ht="15.75">
      <c r="A4547" s="53">
        <f t="shared" si="141"/>
        <v>4543</v>
      </c>
      <c r="B4547" s="144" t="s">
        <v>202</v>
      </c>
      <c r="C4547" s="142" t="s">
        <v>8415</v>
      </c>
      <c r="D4547" s="142" t="s">
        <v>8416</v>
      </c>
      <c r="E4547" s="142" t="s">
        <v>211</v>
      </c>
      <c r="F4547" s="142"/>
      <c r="G4547" s="142">
        <v>1</v>
      </c>
      <c r="H4547" s="147">
        <v>2700</v>
      </c>
      <c r="I4547" s="191">
        <v>0.25</v>
      </c>
      <c r="J4547" s="187">
        <f t="shared" si="142"/>
        <v>2025</v>
      </c>
    </row>
    <row r="4548" spans="1:10" ht="15.75">
      <c r="A4548" s="53">
        <f t="shared" si="141"/>
        <v>4544</v>
      </c>
      <c r="B4548" s="144" t="s">
        <v>202</v>
      </c>
      <c r="C4548" s="142" t="s">
        <v>8417</v>
      </c>
      <c r="D4548" s="142" t="s">
        <v>8418</v>
      </c>
      <c r="E4548" s="142" t="s">
        <v>211</v>
      </c>
      <c r="F4548" s="142"/>
      <c r="G4548" s="142">
        <v>1</v>
      </c>
      <c r="H4548" s="147">
        <v>8856</v>
      </c>
      <c r="I4548" s="191">
        <v>0.25</v>
      </c>
      <c r="J4548" s="187">
        <f t="shared" si="142"/>
        <v>6642</v>
      </c>
    </row>
    <row r="4549" spans="1:10" ht="15.75">
      <c r="A4549" s="53">
        <f t="shared" si="141"/>
        <v>4545</v>
      </c>
      <c r="B4549" s="144" t="s">
        <v>202</v>
      </c>
      <c r="C4549" s="142" t="s">
        <v>8419</v>
      </c>
      <c r="D4549" s="142" t="s">
        <v>8420</v>
      </c>
      <c r="E4549" s="142" t="s">
        <v>211</v>
      </c>
      <c r="F4549" s="142"/>
      <c r="G4549" s="142">
        <v>1</v>
      </c>
      <c r="H4549" s="147">
        <v>1500</v>
      </c>
      <c r="I4549" s="191">
        <v>0.25</v>
      </c>
      <c r="J4549" s="187">
        <f t="shared" si="142"/>
        <v>1125</v>
      </c>
    </row>
    <row r="4550" spans="1:10" ht="15.75">
      <c r="A4550" s="53">
        <f t="shared" si="141"/>
        <v>4546</v>
      </c>
      <c r="B4550" s="144" t="s">
        <v>202</v>
      </c>
      <c r="C4550" s="142" t="s">
        <v>8421</v>
      </c>
      <c r="D4550" s="142" t="s">
        <v>8422</v>
      </c>
      <c r="E4550" s="142" t="s">
        <v>211</v>
      </c>
      <c r="F4550" s="142"/>
      <c r="G4550" s="142">
        <v>1</v>
      </c>
      <c r="H4550" s="147">
        <v>3000</v>
      </c>
      <c r="I4550" s="191">
        <v>0.25</v>
      </c>
      <c r="J4550" s="187">
        <f t="shared" si="142"/>
        <v>2250</v>
      </c>
    </row>
    <row r="4551" spans="1:10" ht="15.75">
      <c r="A4551" s="53">
        <f t="shared" ref="A4551:A4614" si="143">A4550+1</f>
        <v>4547</v>
      </c>
      <c r="B4551" s="144" t="s">
        <v>202</v>
      </c>
      <c r="C4551" s="142" t="s">
        <v>8423</v>
      </c>
      <c r="D4551" s="142" t="s">
        <v>8424</v>
      </c>
      <c r="E4551" s="142" t="s">
        <v>211</v>
      </c>
      <c r="F4551" s="142"/>
      <c r="G4551" s="142">
        <v>1</v>
      </c>
      <c r="H4551" s="147">
        <v>7500</v>
      </c>
      <c r="I4551" s="191">
        <v>0.25</v>
      </c>
      <c r="J4551" s="187">
        <f t="shared" si="142"/>
        <v>5625</v>
      </c>
    </row>
    <row r="4552" spans="1:10" ht="15.75">
      <c r="A4552" s="53">
        <f t="shared" si="143"/>
        <v>4548</v>
      </c>
      <c r="B4552" s="144" t="s">
        <v>202</v>
      </c>
      <c r="C4552" s="142" t="s">
        <v>8425</v>
      </c>
      <c r="D4552" s="142" t="s">
        <v>8426</v>
      </c>
      <c r="E4552" s="142" t="s">
        <v>211</v>
      </c>
      <c r="F4552" s="142"/>
      <c r="G4552" s="142">
        <v>1</v>
      </c>
      <c r="H4552" s="147">
        <v>1350</v>
      </c>
      <c r="I4552" s="191">
        <v>0.25</v>
      </c>
      <c r="J4552" s="187">
        <f t="shared" si="142"/>
        <v>1012.5</v>
      </c>
    </row>
    <row r="4553" spans="1:10" ht="15.75">
      <c r="A4553" s="53">
        <f t="shared" si="143"/>
        <v>4549</v>
      </c>
      <c r="B4553" s="144" t="s">
        <v>202</v>
      </c>
      <c r="C4553" s="142" t="s">
        <v>8427</v>
      </c>
      <c r="D4553" s="142" t="s">
        <v>8428</v>
      </c>
      <c r="E4553" s="142" t="s">
        <v>211</v>
      </c>
      <c r="F4553" s="142"/>
      <c r="G4553" s="142">
        <v>1</v>
      </c>
      <c r="H4553" s="147">
        <v>2700</v>
      </c>
      <c r="I4553" s="191">
        <v>0.25</v>
      </c>
      <c r="J4553" s="187">
        <f t="shared" si="142"/>
        <v>2025</v>
      </c>
    </row>
    <row r="4554" spans="1:10" ht="15.75">
      <c r="A4554" s="53">
        <f t="shared" si="143"/>
        <v>4550</v>
      </c>
      <c r="B4554" s="144" t="s">
        <v>202</v>
      </c>
      <c r="C4554" s="142" t="s">
        <v>8429</v>
      </c>
      <c r="D4554" s="142" t="s">
        <v>8430</v>
      </c>
      <c r="E4554" s="142" t="s">
        <v>211</v>
      </c>
      <c r="F4554" s="142"/>
      <c r="G4554" s="142">
        <v>1</v>
      </c>
      <c r="H4554" s="147">
        <v>8856</v>
      </c>
      <c r="I4554" s="191">
        <v>0.25</v>
      </c>
      <c r="J4554" s="187">
        <f t="shared" si="142"/>
        <v>6642</v>
      </c>
    </row>
    <row r="4555" spans="1:10" ht="15.75">
      <c r="A4555" s="53">
        <f t="shared" si="143"/>
        <v>4551</v>
      </c>
      <c r="B4555" s="144" t="s">
        <v>202</v>
      </c>
      <c r="C4555" s="142" t="s">
        <v>8431</v>
      </c>
      <c r="D4555" s="142" t="s">
        <v>8432</v>
      </c>
      <c r="E4555" s="142" t="s">
        <v>211</v>
      </c>
      <c r="F4555" s="142"/>
      <c r="G4555" s="142">
        <v>1</v>
      </c>
      <c r="H4555" s="147">
        <v>1500</v>
      </c>
      <c r="I4555" s="191">
        <v>0.25</v>
      </c>
      <c r="J4555" s="187">
        <f t="shared" si="142"/>
        <v>1125</v>
      </c>
    </row>
    <row r="4556" spans="1:10" ht="15.75">
      <c r="A4556" s="53">
        <f t="shared" si="143"/>
        <v>4552</v>
      </c>
      <c r="B4556" s="144" t="s">
        <v>202</v>
      </c>
      <c r="C4556" s="142" t="s">
        <v>8433</v>
      </c>
      <c r="D4556" s="142" t="s">
        <v>8434</v>
      </c>
      <c r="E4556" s="142" t="s">
        <v>211</v>
      </c>
      <c r="F4556" s="142"/>
      <c r="G4556" s="142">
        <v>1</v>
      </c>
      <c r="H4556" s="147">
        <v>3000</v>
      </c>
      <c r="I4556" s="191">
        <v>0.25</v>
      </c>
      <c r="J4556" s="187">
        <f t="shared" si="142"/>
        <v>2250</v>
      </c>
    </row>
    <row r="4557" spans="1:10" ht="15.75">
      <c r="A4557" s="53">
        <f t="shared" si="143"/>
        <v>4553</v>
      </c>
      <c r="B4557" s="144" t="s">
        <v>202</v>
      </c>
      <c r="C4557" s="142" t="s">
        <v>8435</v>
      </c>
      <c r="D4557" s="142" t="s">
        <v>8436</v>
      </c>
      <c r="E4557" s="142" t="s">
        <v>211</v>
      </c>
      <c r="F4557" s="142"/>
      <c r="G4557" s="142">
        <v>1</v>
      </c>
      <c r="H4557" s="147">
        <v>7500</v>
      </c>
      <c r="I4557" s="191">
        <v>0.25</v>
      </c>
      <c r="J4557" s="187">
        <f t="shared" si="142"/>
        <v>5625</v>
      </c>
    </row>
    <row r="4558" spans="1:10" ht="15.75">
      <c r="A4558" s="53">
        <f t="shared" si="143"/>
        <v>4554</v>
      </c>
      <c r="B4558" s="144" t="s">
        <v>202</v>
      </c>
      <c r="C4558" s="142" t="s">
        <v>8437</v>
      </c>
      <c r="D4558" s="142" t="s">
        <v>8438</v>
      </c>
      <c r="E4558" s="142" t="s">
        <v>211</v>
      </c>
      <c r="F4558" s="142"/>
      <c r="G4558" s="142">
        <v>1</v>
      </c>
      <c r="H4558" s="147">
        <v>1350</v>
      </c>
      <c r="I4558" s="191">
        <v>0.25</v>
      </c>
      <c r="J4558" s="187">
        <f t="shared" si="142"/>
        <v>1012.5</v>
      </c>
    </row>
    <row r="4559" spans="1:10" ht="15.75">
      <c r="A4559" s="53">
        <f t="shared" si="143"/>
        <v>4555</v>
      </c>
      <c r="B4559" s="144" t="s">
        <v>202</v>
      </c>
      <c r="C4559" s="142" t="s">
        <v>8439</v>
      </c>
      <c r="D4559" s="142" t="s">
        <v>8440</v>
      </c>
      <c r="E4559" s="142" t="s">
        <v>211</v>
      </c>
      <c r="F4559" s="142"/>
      <c r="G4559" s="142">
        <v>1</v>
      </c>
      <c r="H4559" s="147">
        <v>2700</v>
      </c>
      <c r="I4559" s="191">
        <v>0.25</v>
      </c>
      <c r="J4559" s="187">
        <f t="shared" si="142"/>
        <v>2025</v>
      </c>
    </row>
    <row r="4560" spans="1:10" ht="15.75">
      <c r="A4560" s="53">
        <f t="shared" si="143"/>
        <v>4556</v>
      </c>
      <c r="B4560" s="144" t="s">
        <v>202</v>
      </c>
      <c r="C4560" s="142" t="s">
        <v>8441</v>
      </c>
      <c r="D4560" s="142" t="s">
        <v>8442</v>
      </c>
      <c r="E4560" s="142" t="s">
        <v>211</v>
      </c>
      <c r="F4560" s="142"/>
      <c r="G4560" s="142">
        <v>1</v>
      </c>
      <c r="H4560" s="147">
        <v>8856</v>
      </c>
      <c r="I4560" s="191">
        <v>0.25</v>
      </c>
      <c r="J4560" s="187">
        <f t="shared" si="142"/>
        <v>6642</v>
      </c>
    </row>
    <row r="4561" spans="1:10" ht="15.75">
      <c r="A4561" s="53">
        <f t="shared" si="143"/>
        <v>4557</v>
      </c>
      <c r="B4561" s="144" t="s">
        <v>202</v>
      </c>
      <c r="C4561" s="142" t="s">
        <v>8443</v>
      </c>
      <c r="D4561" s="142" t="s">
        <v>8444</v>
      </c>
      <c r="E4561" s="142" t="s">
        <v>211</v>
      </c>
      <c r="F4561" s="142"/>
      <c r="G4561" s="142">
        <v>1</v>
      </c>
      <c r="H4561" s="147">
        <v>1500</v>
      </c>
      <c r="I4561" s="191">
        <v>0.25</v>
      </c>
      <c r="J4561" s="187">
        <f t="shared" si="142"/>
        <v>1125</v>
      </c>
    </row>
    <row r="4562" spans="1:10" ht="15.75">
      <c r="A4562" s="53">
        <f t="shared" si="143"/>
        <v>4558</v>
      </c>
      <c r="B4562" s="144" t="s">
        <v>202</v>
      </c>
      <c r="C4562" s="145" t="s">
        <v>8445</v>
      </c>
      <c r="D4562" s="142" t="s">
        <v>8446</v>
      </c>
      <c r="E4562" s="142" t="s">
        <v>211</v>
      </c>
      <c r="F4562" s="142"/>
      <c r="G4562" s="142">
        <v>1</v>
      </c>
      <c r="H4562" s="147">
        <v>3000</v>
      </c>
      <c r="I4562" s="191">
        <v>0.25</v>
      </c>
      <c r="J4562" s="187">
        <f t="shared" si="142"/>
        <v>2250</v>
      </c>
    </row>
    <row r="4563" spans="1:10" ht="15.75">
      <c r="A4563" s="53">
        <f t="shared" si="143"/>
        <v>4559</v>
      </c>
      <c r="B4563" s="144" t="s">
        <v>202</v>
      </c>
      <c r="C4563" s="145" t="s">
        <v>8447</v>
      </c>
      <c r="D4563" s="142" t="s">
        <v>8448</v>
      </c>
      <c r="E4563" s="142" t="s">
        <v>211</v>
      </c>
      <c r="F4563" s="142"/>
      <c r="G4563" s="142">
        <v>1</v>
      </c>
      <c r="H4563" s="147">
        <v>7500</v>
      </c>
      <c r="I4563" s="191">
        <v>0.25</v>
      </c>
      <c r="J4563" s="187">
        <f t="shared" si="142"/>
        <v>5625</v>
      </c>
    </row>
    <row r="4564" spans="1:10" ht="15.75">
      <c r="A4564" s="53">
        <f t="shared" si="143"/>
        <v>4560</v>
      </c>
      <c r="B4564" s="144" t="s">
        <v>202</v>
      </c>
      <c r="C4564" s="145" t="s">
        <v>8449</v>
      </c>
      <c r="D4564" s="142" t="s">
        <v>8450</v>
      </c>
      <c r="E4564" s="142" t="s">
        <v>211</v>
      </c>
      <c r="F4564" s="142"/>
      <c r="G4564" s="142">
        <v>1</v>
      </c>
      <c r="H4564" s="147">
        <v>1350</v>
      </c>
      <c r="I4564" s="191">
        <v>0.25</v>
      </c>
      <c r="J4564" s="187">
        <f t="shared" si="142"/>
        <v>1012.5</v>
      </c>
    </row>
    <row r="4565" spans="1:10" ht="15.75">
      <c r="A4565" s="53">
        <f t="shared" si="143"/>
        <v>4561</v>
      </c>
      <c r="B4565" s="144" t="s">
        <v>202</v>
      </c>
      <c r="C4565" s="145" t="s">
        <v>8451</v>
      </c>
      <c r="D4565" s="142" t="s">
        <v>8452</v>
      </c>
      <c r="E4565" s="142" t="s">
        <v>211</v>
      </c>
      <c r="F4565" s="142"/>
      <c r="G4565" s="142">
        <v>1</v>
      </c>
      <c r="H4565" s="147">
        <v>2700</v>
      </c>
      <c r="I4565" s="191">
        <v>0.25</v>
      </c>
      <c r="J4565" s="187">
        <f t="shared" si="142"/>
        <v>2025</v>
      </c>
    </row>
    <row r="4566" spans="1:10" ht="15.75">
      <c r="A4566" s="53">
        <f t="shared" si="143"/>
        <v>4562</v>
      </c>
      <c r="B4566" s="144" t="s">
        <v>202</v>
      </c>
      <c r="C4566" s="145" t="s">
        <v>8453</v>
      </c>
      <c r="D4566" s="142" t="s">
        <v>8454</v>
      </c>
      <c r="E4566" s="142" t="s">
        <v>211</v>
      </c>
      <c r="F4566" s="142"/>
      <c r="G4566" s="142">
        <v>1</v>
      </c>
      <c r="H4566" s="147">
        <v>8856</v>
      </c>
      <c r="I4566" s="191">
        <v>0.25</v>
      </c>
      <c r="J4566" s="187">
        <f t="shared" si="142"/>
        <v>6642</v>
      </c>
    </row>
    <row r="4567" spans="1:10" ht="15.75">
      <c r="A4567" s="53">
        <f t="shared" si="143"/>
        <v>4563</v>
      </c>
      <c r="B4567" s="144" t="s">
        <v>202</v>
      </c>
      <c r="C4567" s="145" t="s">
        <v>8455</v>
      </c>
      <c r="D4567" s="121" t="s">
        <v>8456</v>
      </c>
      <c r="E4567" s="142" t="s">
        <v>211</v>
      </c>
      <c r="F4567" s="121"/>
      <c r="G4567" s="142">
        <v>1</v>
      </c>
      <c r="H4567" s="147">
        <v>1500</v>
      </c>
      <c r="I4567" s="191">
        <v>0.25</v>
      </c>
      <c r="J4567" s="187">
        <f t="shared" si="142"/>
        <v>1125</v>
      </c>
    </row>
    <row r="4568" spans="1:10" ht="15.75">
      <c r="A4568" s="53">
        <f t="shared" si="143"/>
        <v>4564</v>
      </c>
      <c r="B4568" s="144" t="s">
        <v>202</v>
      </c>
      <c r="C4568" s="145" t="s">
        <v>8457</v>
      </c>
      <c r="D4568" s="121" t="s">
        <v>8458</v>
      </c>
      <c r="E4568" s="142" t="s">
        <v>211</v>
      </c>
      <c r="F4568" s="121"/>
      <c r="G4568" s="142">
        <v>1</v>
      </c>
      <c r="H4568" s="147">
        <v>3000</v>
      </c>
      <c r="I4568" s="191">
        <v>0.25</v>
      </c>
      <c r="J4568" s="187">
        <f t="shared" si="142"/>
        <v>2250</v>
      </c>
    </row>
    <row r="4569" spans="1:10" ht="15.75">
      <c r="A4569" s="53">
        <f t="shared" si="143"/>
        <v>4565</v>
      </c>
      <c r="B4569" s="144" t="s">
        <v>202</v>
      </c>
      <c r="C4569" s="145" t="s">
        <v>8459</v>
      </c>
      <c r="D4569" s="142" t="s">
        <v>8460</v>
      </c>
      <c r="E4569" s="142" t="s">
        <v>211</v>
      </c>
      <c r="F4569" s="142"/>
      <c r="G4569" s="142">
        <v>1</v>
      </c>
      <c r="H4569" s="147">
        <v>7500</v>
      </c>
      <c r="I4569" s="191">
        <v>0.25</v>
      </c>
      <c r="J4569" s="187">
        <f t="shared" si="142"/>
        <v>5625</v>
      </c>
    </row>
    <row r="4570" spans="1:10" ht="15.75">
      <c r="A4570" s="53">
        <f t="shared" si="143"/>
        <v>4566</v>
      </c>
      <c r="B4570" s="144" t="s">
        <v>202</v>
      </c>
      <c r="C4570" s="145" t="s">
        <v>8461</v>
      </c>
      <c r="D4570" s="142" t="s">
        <v>8462</v>
      </c>
      <c r="E4570" s="142" t="s">
        <v>211</v>
      </c>
      <c r="F4570" s="142"/>
      <c r="G4570" s="142">
        <v>1</v>
      </c>
      <c r="H4570" s="147">
        <v>1350</v>
      </c>
      <c r="I4570" s="191">
        <v>0.25</v>
      </c>
      <c r="J4570" s="187">
        <f t="shared" si="142"/>
        <v>1012.5</v>
      </c>
    </row>
    <row r="4571" spans="1:10" ht="15.75">
      <c r="A4571" s="53">
        <f t="shared" si="143"/>
        <v>4567</v>
      </c>
      <c r="B4571" s="144" t="s">
        <v>202</v>
      </c>
      <c r="C4571" s="145" t="s">
        <v>8463</v>
      </c>
      <c r="D4571" s="142" t="s">
        <v>8464</v>
      </c>
      <c r="E4571" s="142" t="s">
        <v>211</v>
      </c>
      <c r="F4571" s="142"/>
      <c r="G4571" s="142">
        <v>1</v>
      </c>
      <c r="H4571" s="147">
        <v>2700</v>
      </c>
      <c r="I4571" s="191">
        <v>0.25</v>
      </c>
      <c r="J4571" s="187">
        <f t="shared" si="142"/>
        <v>2025</v>
      </c>
    </row>
    <row r="4572" spans="1:10" ht="15.75">
      <c r="A4572" s="53">
        <f t="shared" si="143"/>
        <v>4568</v>
      </c>
      <c r="B4572" s="144" t="s">
        <v>202</v>
      </c>
      <c r="C4572" s="145" t="s">
        <v>8465</v>
      </c>
      <c r="D4572" s="121" t="s">
        <v>8466</v>
      </c>
      <c r="E4572" s="142" t="s">
        <v>211</v>
      </c>
      <c r="F4572" s="121"/>
      <c r="G4572" s="142">
        <v>1</v>
      </c>
      <c r="H4572" s="147">
        <v>8856</v>
      </c>
      <c r="I4572" s="191">
        <v>0.25</v>
      </c>
      <c r="J4572" s="187">
        <f t="shared" si="142"/>
        <v>6642</v>
      </c>
    </row>
    <row r="4573" spans="1:10" ht="15.75">
      <c r="A4573" s="53">
        <f t="shared" si="143"/>
        <v>4569</v>
      </c>
      <c r="B4573" s="144" t="s">
        <v>202</v>
      </c>
      <c r="C4573" s="145" t="s">
        <v>8467</v>
      </c>
      <c r="D4573" s="121" t="s">
        <v>8468</v>
      </c>
      <c r="E4573" s="142" t="s">
        <v>211</v>
      </c>
      <c r="F4573" s="121"/>
      <c r="G4573" s="142">
        <v>1</v>
      </c>
      <c r="H4573" s="147">
        <v>1500</v>
      </c>
      <c r="I4573" s="191">
        <v>0.25</v>
      </c>
      <c r="J4573" s="187">
        <f t="shared" si="142"/>
        <v>1125</v>
      </c>
    </row>
    <row r="4574" spans="1:10" ht="15.75">
      <c r="A4574" s="53">
        <f t="shared" si="143"/>
        <v>4570</v>
      </c>
      <c r="B4574" s="144" t="s">
        <v>202</v>
      </c>
      <c r="C4574" s="145" t="s">
        <v>8469</v>
      </c>
      <c r="D4574" s="142" t="s">
        <v>8470</v>
      </c>
      <c r="E4574" s="142" t="s">
        <v>211</v>
      </c>
      <c r="F4574" s="142"/>
      <c r="G4574" s="142">
        <v>1</v>
      </c>
      <c r="H4574" s="147">
        <v>3000</v>
      </c>
      <c r="I4574" s="191">
        <v>0.25</v>
      </c>
      <c r="J4574" s="187">
        <f t="shared" si="142"/>
        <v>2250</v>
      </c>
    </row>
    <row r="4575" spans="1:10" ht="15.75">
      <c r="A4575" s="53">
        <f t="shared" si="143"/>
        <v>4571</v>
      </c>
      <c r="B4575" s="144" t="s">
        <v>202</v>
      </c>
      <c r="C4575" s="145" t="s">
        <v>8471</v>
      </c>
      <c r="D4575" s="142" t="s">
        <v>8472</v>
      </c>
      <c r="E4575" s="142" t="s">
        <v>211</v>
      </c>
      <c r="F4575" s="142"/>
      <c r="G4575" s="142">
        <v>1</v>
      </c>
      <c r="H4575" s="147">
        <v>7500</v>
      </c>
      <c r="I4575" s="191">
        <v>0.25</v>
      </c>
      <c r="J4575" s="187">
        <f t="shared" si="142"/>
        <v>5625</v>
      </c>
    </row>
    <row r="4576" spans="1:10" ht="15.75">
      <c r="A4576" s="53">
        <f t="shared" si="143"/>
        <v>4572</v>
      </c>
      <c r="B4576" s="144" t="s">
        <v>202</v>
      </c>
      <c r="C4576" s="142" t="s">
        <v>8473</v>
      </c>
      <c r="D4576" s="142" t="s">
        <v>8474</v>
      </c>
      <c r="E4576" s="142" t="s">
        <v>211</v>
      </c>
      <c r="F4576" s="142"/>
      <c r="G4576" s="142">
        <v>1</v>
      </c>
      <c r="H4576" s="147">
        <v>655</v>
      </c>
      <c r="I4576" s="191">
        <v>0.25</v>
      </c>
      <c r="J4576" s="187">
        <f t="shared" si="142"/>
        <v>491.25</v>
      </c>
    </row>
    <row r="4577" spans="1:10" ht="15.75">
      <c r="A4577" s="53">
        <f t="shared" si="143"/>
        <v>4573</v>
      </c>
      <c r="B4577" s="144" t="s">
        <v>202</v>
      </c>
      <c r="C4577" s="142" t="s">
        <v>8475</v>
      </c>
      <c r="D4577" s="142" t="s">
        <v>8476</v>
      </c>
      <c r="E4577" s="142" t="s">
        <v>211</v>
      </c>
      <c r="F4577" s="142"/>
      <c r="G4577" s="142">
        <v>1</v>
      </c>
      <c r="H4577" s="147">
        <v>962.5</v>
      </c>
      <c r="I4577" s="191">
        <v>0.25</v>
      </c>
      <c r="J4577" s="187">
        <f t="shared" si="142"/>
        <v>721.875</v>
      </c>
    </row>
    <row r="4578" spans="1:10" ht="15.75">
      <c r="A4578" s="53">
        <f t="shared" si="143"/>
        <v>4574</v>
      </c>
      <c r="B4578" s="144" t="s">
        <v>202</v>
      </c>
      <c r="C4578" s="142" t="s">
        <v>8477</v>
      </c>
      <c r="D4578" s="142" t="s">
        <v>8478</v>
      </c>
      <c r="E4578" s="142" t="s">
        <v>211</v>
      </c>
      <c r="F4578" s="142"/>
      <c r="G4578" s="142">
        <v>1</v>
      </c>
      <c r="H4578" s="147">
        <v>1400</v>
      </c>
      <c r="I4578" s="191">
        <v>0.25</v>
      </c>
      <c r="J4578" s="187">
        <f t="shared" si="142"/>
        <v>1050</v>
      </c>
    </row>
    <row r="4579" spans="1:10" ht="15.75">
      <c r="A4579" s="53">
        <f t="shared" si="143"/>
        <v>4575</v>
      </c>
      <c r="B4579" s="144" t="s">
        <v>202</v>
      </c>
      <c r="C4579" s="142" t="s">
        <v>8479</v>
      </c>
      <c r="D4579" s="142" t="s">
        <v>8480</v>
      </c>
      <c r="E4579" s="142" t="s">
        <v>211</v>
      </c>
      <c r="F4579" s="142"/>
      <c r="G4579" s="142">
        <v>1</v>
      </c>
      <c r="H4579" s="147">
        <v>515</v>
      </c>
      <c r="I4579" s="191">
        <v>0.25</v>
      </c>
      <c r="J4579" s="187">
        <f t="shared" si="142"/>
        <v>386.25</v>
      </c>
    </row>
    <row r="4580" spans="1:10" ht="15.75">
      <c r="A4580" s="53">
        <f t="shared" si="143"/>
        <v>4576</v>
      </c>
      <c r="B4580" s="144" t="s">
        <v>202</v>
      </c>
      <c r="C4580" s="142" t="s">
        <v>8481</v>
      </c>
      <c r="D4580" s="142" t="s">
        <v>8482</v>
      </c>
      <c r="E4580" s="142" t="s">
        <v>211</v>
      </c>
      <c r="F4580" s="142"/>
      <c r="G4580" s="142">
        <v>1</v>
      </c>
      <c r="H4580" s="147">
        <v>822.5</v>
      </c>
      <c r="I4580" s="191">
        <v>0.25</v>
      </c>
      <c r="J4580" s="187">
        <f t="shared" si="142"/>
        <v>616.875</v>
      </c>
    </row>
    <row r="4581" spans="1:10" ht="15.75">
      <c r="A4581" s="53">
        <f t="shared" si="143"/>
        <v>4577</v>
      </c>
      <c r="B4581" s="144" t="s">
        <v>202</v>
      </c>
      <c r="C4581" s="142" t="s">
        <v>8483</v>
      </c>
      <c r="D4581" s="142" t="s">
        <v>8484</v>
      </c>
      <c r="E4581" s="142" t="s">
        <v>211</v>
      </c>
      <c r="F4581" s="142"/>
      <c r="G4581" s="142">
        <v>1</v>
      </c>
      <c r="H4581" s="147">
        <v>1260</v>
      </c>
      <c r="I4581" s="191">
        <v>0.25</v>
      </c>
      <c r="J4581" s="187">
        <f t="shared" si="142"/>
        <v>945</v>
      </c>
    </row>
    <row r="4582" spans="1:10" ht="15.75">
      <c r="A4582" s="53">
        <f t="shared" si="143"/>
        <v>4578</v>
      </c>
      <c r="B4582" s="144" t="s">
        <v>202</v>
      </c>
      <c r="C4582" s="142" t="s">
        <v>8485</v>
      </c>
      <c r="D4582" s="142" t="s">
        <v>8486</v>
      </c>
      <c r="E4582" s="142" t="s">
        <v>211</v>
      </c>
      <c r="F4582" s="142"/>
      <c r="G4582" s="142">
        <v>1</v>
      </c>
      <c r="H4582" s="147">
        <v>307.5</v>
      </c>
      <c r="I4582" s="191">
        <v>0.25</v>
      </c>
      <c r="J4582" s="187">
        <f t="shared" si="142"/>
        <v>230.625</v>
      </c>
    </row>
    <row r="4583" spans="1:10" ht="15.75">
      <c r="A4583" s="53">
        <f t="shared" si="143"/>
        <v>4579</v>
      </c>
      <c r="B4583" s="144" t="s">
        <v>202</v>
      </c>
      <c r="C4583" s="142" t="s">
        <v>8487</v>
      </c>
      <c r="D4583" s="142" t="s">
        <v>8488</v>
      </c>
      <c r="E4583" s="142" t="s">
        <v>211</v>
      </c>
      <c r="F4583" s="142"/>
      <c r="G4583" s="142">
        <v>1</v>
      </c>
      <c r="H4583" s="147">
        <v>372.5</v>
      </c>
      <c r="I4583" s="191">
        <v>0.25</v>
      </c>
      <c r="J4583" s="187">
        <f t="shared" si="142"/>
        <v>279.375</v>
      </c>
    </row>
    <row r="4584" spans="1:10" ht="15.75">
      <c r="A4584" s="53">
        <f t="shared" si="143"/>
        <v>4580</v>
      </c>
      <c r="B4584" s="144" t="s">
        <v>202</v>
      </c>
      <c r="C4584" s="142" t="s">
        <v>8473</v>
      </c>
      <c r="D4584" s="142" t="s">
        <v>8474</v>
      </c>
      <c r="E4584" s="142" t="s">
        <v>211</v>
      </c>
      <c r="F4584" s="142"/>
      <c r="G4584" s="142">
        <v>1</v>
      </c>
      <c r="H4584" s="147">
        <v>622.5</v>
      </c>
      <c r="I4584" s="191">
        <v>0.25</v>
      </c>
      <c r="J4584" s="187">
        <f t="shared" si="142"/>
        <v>466.875</v>
      </c>
    </row>
    <row r="4585" spans="1:10" ht="15.75">
      <c r="A4585" s="53">
        <f t="shared" si="143"/>
        <v>4581</v>
      </c>
      <c r="B4585" s="144" t="s">
        <v>202</v>
      </c>
      <c r="C4585" s="142" t="s">
        <v>8475</v>
      </c>
      <c r="D4585" s="142" t="s">
        <v>8476</v>
      </c>
      <c r="E4585" s="142" t="s">
        <v>211</v>
      </c>
      <c r="F4585" s="142"/>
      <c r="G4585" s="142">
        <v>1</v>
      </c>
      <c r="H4585" s="147">
        <v>915</v>
      </c>
      <c r="I4585" s="191">
        <v>0.25</v>
      </c>
      <c r="J4585" s="187">
        <f t="shared" si="142"/>
        <v>686.25</v>
      </c>
    </row>
    <row r="4586" spans="1:10" ht="15.75">
      <c r="A4586" s="53">
        <f t="shared" si="143"/>
        <v>4582</v>
      </c>
      <c r="B4586" s="144" t="s">
        <v>202</v>
      </c>
      <c r="C4586" s="142" t="s">
        <v>8477</v>
      </c>
      <c r="D4586" s="142" t="s">
        <v>8478</v>
      </c>
      <c r="E4586" s="142" t="s">
        <v>211</v>
      </c>
      <c r="F4586" s="142"/>
      <c r="G4586" s="142">
        <v>1</v>
      </c>
      <c r="H4586" s="147">
        <v>1330</v>
      </c>
      <c r="I4586" s="191">
        <v>0.25</v>
      </c>
      <c r="J4586" s="187">
        <f t="shared" si="142"/>
        <v>997.5</v>
      </c>
    </row>
    <row r="4587" spans="1:10" ht="15.75">
      <c r="A4587" s="53">
        <f t="shared" si="143"/>
        <v>4583</v>
      </c>
      <c r="B4587" s="144" t="s">
        <v>202</v>
      </c>
      <c r="C4587" s="142" t="s">
        <v>8479</v>
      </c>
      <c r="D4587" s="142" t="s">
        <v>8480</v>
      </c>
      <c r="E4587" s="142" t="s">
        <v>211</v>
      </c>
      <c r="F4587" s="142"/>
      <c r="G4587" s="142">
        <v>1</v>
      </c>
      <c r="H4587" s="147">
        <v>490</v>
      </c>
      <c r="I4587" s="191">
        <v>0.25</v>
      </c>
      <c r="J4587" s="187">
        <f t="shared" si="142"/>
        <v>367.5</v>
      </c>
    </row>
    <row r="4588" spans="1:10" ht="15.75">
      <c r="A4588" s="53">
        <f t="shared" si="143"/>
        <v>4584</v>
      </c>
      <c r="B4588" s="144" t="s">
        <v>202</v>
      </c>
      <c r="C4588" s="142" t="s">
        <v>8481</v>
      </c>
      <c r="D4588" s="142" t="s">
        <v>8482</v>
      </c>
      <c r="E4588" s="142" t="s">
        <v>211</v>
      </c>
      <c r="F4588" s="142"/>
      <c r="G4588" s="142">
        <v>1</v>
      </c>
      <c r="H4588" s="147">
        <v>780</v>
      </c>
      <c r="I4588" s="191">
        <v>0.25</v>
      </c>
      <c r="J4588" s="187">
        <f t="shared" si="142"/>
        <v>585</v>
      </c>
    </row>
    <row r="4589" spans="1:10" ht="15.75">
      <c r="A4589" s="53">
        <f t="shared" si="143"/>
        <v>4585</v>
      </c>
      <c r="B4589" s="144" t="s">
        <v>202</v>
      </c>
      <c r="C4589" s="142" t="s">
        <v>8483</v>
      </c>
      <c r="D4589" s="142" t="s">
        <v>8484</v>
      </c>
      <c r="E4589" s="142" t="s">
        <v>211</v>
      </c>
      <c r="F4589" s="142"/>
      <c r="G4589" s="142">
        <v>1</v>
      </c>
      <c r="H4589" s="147">
        <v>1197.5</v>
      </c>
      <c r="I4589" s="191">
        <v>0.25</v>
      </c>
      <c r="J4589" s="187">
        <f t="shared" si="142"/>
        <v>898.125</v>
      </c>
    </row>
    <row r="4590" spans="1:10" ht="15.75">
      <c r="A4590" s="53">
        <f t="shared" si="143"/>
        <v>4586</v>
      </c>
      <c r="B4590" s="144" t="s">
        <v>202</v>
      </c>
      <c r="C4590" s="142" t="s">
        <v>8485</v>
      </c>
      <c r="D4590" s="142" t="s">
        <v>8486</v>
      </c>
      <c r="E4590" s="142" t="s">
        <v>211</v>
      </c>
      <c r="F4590" s="142"/>
      <c r="G4590" s="142">
        <v>1</v>
      </c>
      <c r="H4590" s="147">
        <v>307.5</v>
      </c>
      <c r="I4590" s="191">
        <v>0.25</v>
      </c>
      <c r="J4590" s="187">
        <f t="shared" si="142"/>
        <v>230.625</v>
      </c>
    </row>
    <row r="4591" spans="1:10" ht="15.75">
      <c r="A4591" s="53">
        <f t="shared" si="143"/>
        <v>4587</v>
      </c>
      <c r="B4591" s="144" t="s">
        <v>202</v>
      </c>
      <c r="C4591" s="142" t="s">
        <v>8487</v>
      </c>
      <c r="D4591" s="142" t="s">
        <v>8488</v>
      </c>
      <c r="E4591" s="142" t="s">
        <v>211</v>
      </c>
      <c r="F4591" s="142"/>
      <c r="G4591" s="142">
        <v>1</v>
      </c>
      <c r="H4591" s="147">
        <v>372.5</v>
      </c>
      <c r="I4591" s="191">
        <v>0.25</v>
      </c>
      <c r="J4591" s="187">
        <f t="shared" si="142"/>
        <v>279.375</v>
      </c>
    </row>
    <row r="4592" spans="1:10" ht="15.75">
      <c r="A4592" s="53">
        <f t="shared" si="143"/>
        <v>4588</v>
      </c>
      <c r="B4592" s="144" t="s">
        <v>202</v>
      </c>
      <c r="C4592" s="142" t="s">
        <v>8473</v>
      </c>
      <c r="D4592" s="142" t="s">
        <v>8474</v>
      </c>
      <c r="E4592" s="142" t="s">
        <v>211</v>
      </c>
      <c r="F4592" s="142"/>
      <c r="G4592" s="142">
        <v>1</v>
      </c>
      <c r="H4592" s="147">
        <v>595</v>
      </c>
      <c r="I4592" s="191">
        <v>0.25</v>
      </c>
      <c r="J4592" s="187">
        <f t="shared" si="142"/>
        <v>446.25</v>
      </c>
    </row>
    <row r="4593" spans="1:10" ht="15.75">
      <c r="A4593" s="53">
        <f t="shared" si="143"/>
        <v>4589</v>
      </c>
      <c r="B4593" s="144" t="s">
        <v>202</v>
      </c>
      <c r="C4593" s="142" t="s">
        <v>8475</v>
      </c>
      <c r="D4593" s="142" t="s">
        <v>8476</v>
      </c>
      <c r="E4593" s="142" t="s">
        <v>211</v>
      </c>
      <c r="F4593" s="142"/>
      <c r="G4593" s="142">
        <v>1</v>
      </c>
      <c r="H4593" s="147">
        <v>875</v>
      </c>
      <c r="I4593" s="191">
        <v>0.25</v>
      </c>
      <c r="J4593" s="187">
        <f t="shared" si="142"/>
        <v>656.25</v>
      </c>
    </row>
    <row r="4594" spans="1:10" ht="15.75">
      <c r="A4594" s="53">
        <f t="shared" si="143"/>
        <v>4590</v>
      </c>
      <c r="B4594" s="144" t="s">
        <v>202</v>
      </c>
      <c r="C4594" s="142" t="s">
        <v>8477</v>
      </c>
      <c r="D4594" s="142" t="s">
        <v>8478</v>
      </c>
      <c r="E4594" s="142" t="s">
        <v>211</v>
      </c>
      <c r="F4594" s="142"/>
      <c r="G4594" s="142">
        <v>1</v>
      </c>
      <c r="H4594" s="147">
        <v>1275</v>
      </c>
      <c r="I4594" s="191">
        <v>0.25</v>
      </c>
      <c r="J4594" s="187">
        <f t="shared" si="142"/>
        <v>956.25</v>
      </c>
    </row>
    <row r="4595" spans="1:10" ht="15.75">
      <c r="A4595" s="53">
        <f t="shared" si="143"/>
        <v>4591</v>
      </c>
      <c r="B4595" s="144" t="s">
        <v>202</v>
      </c>
      <c r="C4595" s="142" t="s">
        <v>8479</v>
      </c>
      <c r="D4595" s="142" t="s">
        <v>8480</v>
      </c>
      <c r="E4595" s="142" t="s">
        <v>211</v>
      </c>
      <c r="F4595" s="142"/>
      <c r="G4595" s="142">
        <v>1</v>
      </c>
      <c r="H4595" s="147">
        <v>467.5</v>
      </c>
      <c r="I4595" s="191">
        <v>0.25</v>
      </c>
      <c r="J4595" s="187">
        <f t="shared" si="142"/>
        <v>350.625</v>
      </c>
    </row>
    <row r="4596" spans="1:10" ht="15.75">
      <c r="A4596" s="53">
        <f t="shared" si="143"/>
        <v>4592</v>
      </c>
      <c r="B4596" s="144" t="s">
        <v>202</v>
      </c>
      <c r="C4596" s="142" t="s">
        <v>8481</v>
      </c>
      <c r="D4596" s="142" t="s">
        <v>8482</v>
      </c>
      <c r="E4596" s="142" t="s">
        <v>211</v>
      </c>
      <c r="F4596" s="142"/>
      <c r="G4596" s="142">
        <v>1</v>
      </c>
      <c r="H4596" s="147">
        <v>747.5</v>
      </c>
      <c r="I4596" s="191">
        <v>0.25</v>
      </c>
      <c r="J4596" s="187">
        <f t="shared" si="142"/>
        <v>560.625</v>
      </c>
    </row>
    <row r="4597" spans="1:10" ht="15.75">
      <c r="A4597" s="53">
        <f t="shared" si="143"/>
        <v>4593</v>
      </c>
      <c r="B4597" s="144" t="s">
        <v>202</v>
      </c>
      <c r="C4597" s="142" t="s">
        <v>8483</v>
      </c>
      <c r="D4597" s="142" t="s">
        <v>8484</v>
      </c>
      <c r="E4597" s="142" t="s">
        <v>211</v>
      </c>
      <c r="F4597" s="142"/>
      <c r="G4597" s="142">
        <v>1</v>
      </c>
      <c r="H4597" s="147">
        <v>1147.5</v>
      </c>
      <c r="I4597" s="191">
        <v>0.25</v>
      </c>
      <c r="J4597" s="187">
        <f t="shared" si="142"/>
        <v>860.625</v>
      </c>
    </row>
    <row r="4598" spans="1:10" ht="15.75">
      <c r="A4598" s="53">
        <f t="shared" si="143"/>
        <v>4594</v>
      </c>
      <c r="B4598" s="144" t="s">
        <v>202</v>
      </c>
      <c r="C4598" s="142" t="s">
        <v>8485</v>
      </c>
      <c r="D4598" s="142" t="s">
        <v>8486</v>
      </c>
      <c r="E4598" s="142" t="s">
        <v>211</v>
      </c>
      <c r="F4598" s="142"/>
      <c r="G4598" s="142">
        <v>1</v>
      </c>
      <c r="H4598" s="147">
        <v>307.5</v>
      </c>
      <c r="I4598" s="191">
        <v>0.25</v>
      </c>
      <c r="J4598" s="187">
        <f t="shared" si="142"/>
        <v>230.625</v>
      </c>
    </row>
    <row r="4599" spans="1:10" ht="15.75">
      <c r="A4599" s="53">
        <f t="shared" si="143"/>
        <v>4595</v>
      </c>
      <c r="B4599" s="144" t="s">
        <v>202</v>
      </c>
      <c r="C4599" s="142" t="s">
        <v>8487</v>
      </c>
      <c r="D4599" s="142" t="s">
        <v>8488</v>
      </c>
      <c r="E4599" s="142" t="s">
        <v>211</v>
      </c>
      <c r="F4599" s="142"/>
      <c r="G4599" s="142">
        <v>1</v>
      </c>
      <c r="H4599" s="147">
        <v>372.5</v>
      </c>
      <c r="I4599" s="191">
        <v>0.25</v>
      </c>
      <c r="J4599" s="187">
        <f t="shared" ref="J4599:J4662" si="144">H4599*(1-I4599)</f>
        <v>279.375</v>
      </c>
    </row>
    <row r="4600" spans="1:10" ht="45">
      <c r="A4600" s="53">
        <f t="shared" si="143"/>
        <v>4596</v>
      </c>
      <c r="B4600" s="144" t="s">
        <v>202</v>
      </c>
      <c r="C4600" s="122" t="s">
        <v>8489</v>
      </c>
      <c r="D4600" s="121" t="s">
        <v>8490</v>
      </c>
      <c r="E4600" s="142" t="s">
        <v>211</v>
      </c>
      <c r="F4600" s="121"/>
      <c r="G4600" s="142">
        <v>1</v>
      </c>
      <c r="H4600" s="147">
        <v>77.5</v>
      </c>
      <c r="I4600" s="191">
        <v>0.25</v>
      </c>
      <c r="J4600" s="187">
        <f t="shared" si="144"/>
        <v>58.125</v>
      </c>
    </row>
    <row r="4601" spans="1:10" ht="15.75">
      <c r="A4601" s="53">
        <f t="shared" si="143"/>
        <v>4597</v>
      </c>
      <c r="B4601" s="144" t="s">
        <v>202</v>
      </c>
      <c r="C4601" s="145" t="s">
        <v>8265</v>
      </c>
      <c r="D4601" s="142" t="s">
        <v>8266</v>
      </c>
      <c r="E4601" s="142" t="s">
        <v>211</v>
      </c>
      <c r="F4601" s="142"/>
      <c r="G4601" s="142">
        <v>1</v>
      </c>
      <c r="H4601" s="147">
        <v>12.5</v>
      </c>
      <c r="I4601" s="191">
        <v>0.25</v>
      </c>
      <c r="J4601" s="187">
        <f t="shared" si="144"/>
        <v>9.375</v>
      </c>
    </row>
    <row r="4602" spans="1:10" ht="15.75">
      <c r="A4602" s="53">
        <f t="shared" si="143"/>
        <v>4598</v>
      </c>
      <c r="B4602" s="144" t="s">
        <v>202</v>
      </c>
      <c r="C4602" s="145" t="s">
        <v>8267</v>
      </c>
      <c r="D4602" s="142" t="s">
        <v>8268</v>
      </c>
      <c r="E4602" s="142" t="s">
        <v>211</v>
      </c>
      <c r="F4602" s="142"/>
      <c r="G4602" s="142">
        <v>1</v>
      </c>
      <c r="H4602" s="147">
        <v>7.5</v>
      </c>
      <c r="I4602" s="191">
        <v>0.25</v>
      </c>
      <c r="J4602" s="187">
        <f t="shared" si="144"/>
        <v>5.625</v>
      </c>
    </row>
    <row r="4603" spans="1:10" ht="45">
      <c r="A4603" s="53">
        <f t="shared" si="143"/>
        <v>4599</v>
      </c>
      <c r="B4603" s="144" t="s">
        <v>202</v>
      </c>
      <c r="C4603" s="122" t="s">
        <v>8491</v>
      </c>
      <c r="D4603" s="121" t="s">
        <v>8492</v>
      </c>
      <c r="E4603" s="142" t="s">
        <v>211</v>
      </c>
      <c r="F4603" s="121"/>
      <c r="G4603" s="142">
        <v>1</v>
      </c>
      <c r="H4603" s="147">
        <v>225</v>
      </c>
      <c r="I4603" s="191">
        <v>0.25</v>
      </c>
      <c r="J4603" s="187">
        <f t="shared" si="144"/>
        <v>168.75</v>
      </c>
    </row>
    <row r="4604" spans="1:10" ht="15.75">
      <c r="A4604" s="53">
        <f t="shared" si="143"/>
        <v>4600</v>
      </c>
      <c r="B4604" s="144" t="s">
        <v>202</v>
      </c>
      <c r="C4604" s="145" t="s">
        <v>8265</v>
      </c>
      <c r="D4604" s="142" t="s">
        <v>8266</v>
      </c>
      <c r="E4604" s="142" t="s">
        <v>211</v>
      </c>
      <c r="F4604" s="142"/>
      <c r="G4604" s="142">
        <v>1</v>
      </c>
      <c r="H4604" s="147">
        <v>12.5</v>
      </c>
      <c r="I4604" s="191">
        <v>0.25</v>
      </c>
      <c r="J4604" s="187">
        <f t="shared" si="144"/>
        <v>9.375</v>
      </c>
    </row>
    <row r="4605" spans="1:10" ht="15.75">
      <c r="A4605" s="53">
        <f t="shared" si="143"/>
        <v>4601</v>
      </c>
      <c r="B4605" s="144" t="s">
        <v>202</v>
      </c>
      <c r="C4605" s="145" t="s">
        <v>8267</v>
      </c>
      <c r="D4605" s="142" t="s">
        <v>8268</v>
      </c>
      <c r="E4605" s="142" t="s">
        <v>211</v>
      </c>
      <c r="F4605" s="142"/>
      <c r="G4605" s="142">
        <v>1</v>
      </c>
      <c r="H4605" s="147">
        <v>7.5</v>
      </c>
      <c r="I4605" s="191">
        <v>0.25</v>
      </c>
      <c r="J4605" s="187">
        <f t="shared" si="144"/>
        <v>5.625</v>
      </c>
    </row>
    <row r="4606" spans="1:10" ht="15.75">
      <c r="A4606" s="53">
        <f t="shared" si="143"/>
        <v>4602</v>
      </c>
      <c r="B4606" s="144" t="s">
        <v>202</v>
      </c>
      <c r="C4606" s="142" t="s">
        <v>8493</v>
      </c>
      <c r="D4606" s="142" t="s">
        <v>8494</v>
      </c>
      <c r="E4606" s="142" t="s">
        <v>211</v>
      </c>
      <c r="F4606" s="142"/>
      <c r="G4606" s="142">
        <v>1</v>
      </c>
      <c r="H4606" s="147">
        <v>22.5</v>
      </c>
      <c r="I4606" s="191">
        <v>0.25</v>
      </c>
      <c r="J4606" s="187">
        <f t="shared" si="144"/>
        <v>16.875</v>
      </c>
    </row>
    <row r="4607" spans="1:10" ht="15.75">
      <c r="A4607" s="53">
        <f t="shared" si="143"/>
        <v>4603</v>
      </c>
      <c r="B4607" s="144" t="s">
        <v>202</v>
      </c>
      <c r="C4607" s="142" t="s">
        <v>8495</v>
      </c>
      <c r="D4607" s="142" t="s">
        <v>8496</v>
      </c>
      <c r="E4607" s="142" t="s">
        <v>211</v>
      </c>
      <c r="F4607" s="142"/>
      <c r="G4607" s="142">
        <v>1</v>
      </c>
      <c r="H4607" s="147">
        <v>8.75</v>
      </c>
      <c r="I4607" s="191">
        <v>0.25</v>
      </c>
      <c r="J4607" s="187">
        <f t="shared" si="144"/>
        <v>6.5625</v>
      </c>
    </row>
    <row r="4608" spans="1:10" ht="15.75">
      <c r="A4608" s="53">
        <f t="shared" si="143"/>
        <v>4604</v>
      </c>
      <c r="B4608" s="144" t="s">
        <v>202</v>
      </c>
      <c r="C4608" s="142" t="s">
        <v>8497</v>
      </c>
      <c r="D4608" s="142" t="s">
        <v>8498</v>
      </c>
      <c r="E4608" s="142" t="s">
        <v>211</v>
      </c>
      <c r="F4608" s="142"/>
      <c r="G4608" s="142">
        <v>1</v>
      </c>
      <c r="H4608" s="147">
        <v>13.75</v>
      </c>
      <c r="I4608" s="191">
        <v>0.25</v>
      </c>
      <c r="J4608" s="187">
        <f t="shared" si="144"/>
        <v>10.3125</v>
      </c>
    </row>
    <row r="4609" spans="1:10" ht="15.75">
      <c r="A4609" s="53">
        <f t="shared" si="143"/>
        <v>4605</v>
      </c>
      <c r="B4609" s="144" t="s">
        <v>202</v>
      </c>
      <c r="C4609" s="142" t="s">
        <v>8499</v>
      </c>
      <c r="D4609" s="142" t="s">
        <v>8500</v>
      </c>
      <c r="E4609" s="142" t="s">
        <v>211</v>
      </c>
      <c r="F4609" s="142"/>
      <c r="G4609" s="142">
        <v>1</v>
      </c>
      <c r="H4609" s="147">
        <v>42.5</v>
      </c>
      <c r="I4609" s="191">
        <v>0.25</v>
      </c>
      <c r="J4609" s="187">
        <f t="shared" si="144"/>
        <v>31.875</v>
      </c>
    </row>
    <row r="4610" spans="1:10" ht="15.75">
      <c r="A4610" s="53">
        <f t="shared" si="143"/>
        <v>4606</v>
      </c>
      <c r="B4610" s="144" t="s">
        <v>202</v>
      </c>
      <c r="C4610" s="142" t="s">
        <v>8291</v>
      </c>
      <c r="D4610" s="142" t="s">
        <v>8292</v>
      </c>
      <c r="E4610" s="142" t="s">
        <v>211</v>
      </c>
      <c r="F4610" s="142"/>
      <c r="G4610" s="142">
        <v>1</v>
      </c>
      <c r="H4610" s="147">
        <v>0.55000000000000004</v>
      </c>
      <c r="I4610" s="191">
        <v>0.25</v>
      </c>
      <c r="J4610" s="187">
        <f t="shared" si="144"/>
        <v>0.41250000000000003</v>
      </c>
    </row>
    <row r="4611" spans="1:10" ht="15.75">
      <c r="A4611" s="53">
        <f t="shared" si="143"/>
        <v>4607</v>
      </c>
      <c r="B4611" s="144" t="s">
        <v>202</v>
      </c>
      <c r="C4611" s="142" t="s">
        <v>8293</v>
      </c>
      <c r="D4611" s="142" t="s">
        <v>8294</v>
      </c>
      <c r="E4611" s="142" t="s">
        <v>211</v>
      </c>
      <c r="F4611" s="142"/>
      <c r="G4611" s="142">
        <v>1</v>
      </c>
      <c r="H4611" s="147">
        <v>0.55000000000000004</v>
      </c>
      <c r="I4611" s="191">
        <v>0.25</v>
      </c>
      <c r="J4611" s="187">
        <f t="shared" si="144"/>
        <v>0.41250000000000003</v>
      </c>
    </row>
    <row r="4612" spans="1:10" ht="15.75">
      <c r="A4612" s="53">
        <f t="shared" si="143"/>
        <v>4608</v>
      </c>
      <c r="B4612" s="144" t="s">
        <v>202</v>
      </c>
      <c r="C4612" s="142" t="s">
        <v>8295</v>
      </c>
      <c r="D4612" s="142" t="s">
        <v>8296</v>
      </c>
      <c r="E4612" s="142" t="s">
        <v>211</v>
      </c>
      <c r="F4612" s="142"/>
      <c r="G4612" s="142">
        <v>1</v>
      </c>
      <c r="H4612" s="147">
        <v>0.65</v>
      </c>
      <c r="I4612" s="191">
        <v>0.25</v>
      </c>
      <c r="J4612" s="187">
        <f t="shared" si="144"/>
        <v>0.48750000000000004</v>
      </c>
    </row>
    <row r="4613" spans="1:10" ht="15.75">
      <c r="A4613" s="53">
        <f t="shared" si="143"/>
        <v>4609</v>
      </c>
      <c r="B4613" s="144" t="s">
        <v>202</v>
      </c>
      <c r="C4613" s="142" t="s">
        <v>8297</v>
      </c>
      <c r="D4613" s="142" t="s">
        <v>8298</v>
      </c>
      <c r="E4613" s="142" t="s">
        <v>211</v>
      </c>
      <c r="F4613" s="142"/>
      <c r="G4613" s="142">
        <v>1</v>
      </c>
      <c r="H4613" s="147">
        <v>2.625</v>
      </c>
      <c r="I4613" s="191">
        <v>0.25</v>
      </c>
      <c r="J4613" s="187">
        <f t="shared" si="144"/>
        <v>1.96875</v>
      </c>
    </row>
    <row r="4614" spans="1:10" ht="15.75">
      <c r="A4614" s="53">
        <f t="shared" si="143"/>
        <v>4610</v>
      </c>
      <c r="B4614" s="144" t="s">
        <v>202</v>
      </c>
      <c r="C4614" s="142" t="s">
        <v>8299</v>
      </c>
      <c r="D4614" s="142" t="s">
        <v>8300</v>
      </c>
      <c r="E4614" s="142" t="s">
        <v>211</v>
      </c>
      <c r="F4614" s="142"/>
      <c r="G4614" s="142">
        <v>1</v>
      </c>
      <c r="H4614" s="147">
        <v>3.25</v>
      </c>
      <c r="I4614" s="191">
        <v>0.25</v>
      </c>
      <c r="J4614" s="187">
        <f t="shared" si="144"/>
        <v>2.4375</v>
      </c>
    </row>
    <row r="4615" spans="1:10" ht="15.75">
      <c r="A4615" s="53">
        <f t="shared" ref="A4615:A4678" si="145">A4614+1</f>
        <v>4611</v>
      </c>
      <c r="B4615" s="144" t="s">
        <v>202</v>
      </c>
      <c r="C4615" s="142" t="s">
        <v>8301</v>
      </c>
      <c r="D4615" s="142" t="s">
        <v>8302</v>
      </c>
      <c r="E4615" s="142" t="s">
        <v>211</v>
      </c>
      <c r="F4615" s="142"/>
      <c r="G4615" s="142">
        <v>1</v>
      </c>
      <c r="H4615" s="147">
        <v>3.75</v>
      </c>
      <c r="I4615" s="191">
        <v>0.25</v>
      </c>
      <c r="J4615" s="187">
        <f t="shared" si="144"/>
        <v>2.8125</v>
      </c>
    </row>
    <row r="4616" spans="1:10" ht="15.75">
      <c r="A4616" s="53">
        <f t="shared" si="145"/>
        <v>4612</v>
      </c>
      <c r="B4616" s="144" t="s">
        <v>202</v>
      </c>
      <c r="C4616" s="142" t="s">
        <v>8303</v>
      </c>
      <c r="D4616" s="142" t="s">
        <v>8304</v>
      </c>
      <c r="E4616" s="142" t="s">
        <v>211</v>
      </c>
      <c r="F4616" s="142"/>
      <c r="G4616" s="142">
        <v>1</v>
      </c>
      <c r="H4616" s="147">
        <v>3.75</v>
      </c>
      <c r="I4616" s="191">
        <v>0.25</v>
      </c>
      <c r="J4616" s="187">
        <f t="shared" si="144"/>
        <v>2.8125</v>
      </c>
    </row>
    <row r="4617" spans="1:10" ht="15.75">
      <c r="A4617" s="53">
        <f t="shared" si="145"/>
        <v>4613</v>
      </c>
      <c r="B4617" s="144" t="s">
        <v>202</v>
      </c>
      <c r="C4617" s="142" t="s">
        <v>8305</v>
      </c>
      <c r="D4617" s="142" t="s">
        <v>8306</v>
      </c>
      <c r="E4617" s="142" t="s">
        <v>211</v>
      </c>
      <c r="F4617" s="142"/>
      <c r="G4617" s="142">
        <v>1</v>
      </c>
      <c r="H4617" s="147">
        <v>4.5</v>
      </c>
      <c r="I4617" s="191">
        <v>0.25</v>
      </c>
      <c r="J4617" s="187">
        <f t="shared" si="144"/>
        <v>3.375</v>
      </c>
    </row>
    <row r="4618" spans="1:10" ht="15.75">
      <c r="A4618" s="53">
        <f t="shared" si="145"/>
        <v>4614</v>
      </c>
      <c r="B4618" s="144" t="s">
        <v>202</v>
      </c>
      <c r="C4618" s="142" t="s">
        <v>8307</v>
      </c>
      <c r="D4618" s="142" t="s">
        <v>8308</v>
      </c>
      <c r="E4618" s="142" t="s">
        <v>211</v>
      </c>
      <c r="F4618" s="142"/>
      <c r="G4618" s="142">
        <v>1</v>
      </c>
      <c r="H4618" s="147">
        <v>15</v>
      </c>
      <c r="I4618" s="191">
        <v>0.25</v>
      </c>
      <c r="J4618" s="187">
        <f t="shared" si="144"/>
        <v>11.25</v>
      </c>
    </row>
    <row r="4619" spans="1:10" ht="15.75">
      <c r="A4619" s="53">
        <f t="shared" si="145"/>
        <v>4615</v>
      </c>
      <c r="B4619" s="144" t="s">
        <v>202</v>
      </c>
      <c r="C4619" s="142" t="s">
        <v>8309</v>
      </c>
      <c r="D4619" s="142" t="s">
        <v>8310</v>
      </c>
      <c r="E4619" s="142" t="s">
        <v>211</v>
      </c>
      <c r="F4619" s="142"/>
      <c r="G4619" s="142">
        <v>1</v>
      </c>
      <c r="H4619" s="147">
        <v>6.5</v>
      </c>
      <c r="I4619" s="191">
        <v>0.25</v>
      </c>
      <c r="J4619" s="187">
        <f t="shared" si="144"/>
        <v>4.875</v>
      </c>
    </row>
    <row r="4620" spans="1:10" ht="15.75">
      <c r="A4620" s="53">
        <f t="shared" si="145"/>
        <v>4616</v>
      </c>
      <c r="B4620" s="144" t="s">
        <v>202</v>
      </c>
      <c r="C4620" s="142" t="s">
        <v>8311</v>
      </c>
      <c r="D4620" s="142" t="s">
        <v>8312</v>
      </c>
      <c r="E4620" s="142" t="s">
        <v>211</v>
      </c>
      <c r="F4620" s="142"/>
      <c r="G4620" s="142">
        <v>1</v>
      </c>
      <c r="H4620" s="147">
        <v>2</v>
      </c>
      <c r="I4620" s="191">
        <v>0.25</v>
      </c>
      <c r="J4620" s="187">
        <f t="shared" si="144"/>
        <v>1.5</v>
      </c>
    </row>
    <row r="4621" spans="1:10" ht="15.75">
      <c r="A4621" s="53">
        <f t="shared" si="145"/>
        <v>4617</v>
      </c>
      <c r="B4621" s="144" t="s">
        <v>202</v>
      </c>
      <c r="C4621" s="142" t="s">
        <v>8313</v>
      </c>
      <c r="D4621" s="142" t="s">
        <v>8314</v>
      </c>
      <c r="E4621" s="142" t="s">
        <v>211</v>
      </c>
      <c r="F4621" s="142"/>
      <c r="G4621" s="142">
        <v>1</v>
      </c>
      <c r="H4621" s="147">
        <v>1.125</v>
      </c>
      <c r="I4621" s="191">
        <v>0.25</v>
      </c>
      <c r="J4621" s="187">
        <f t="shared" si="144"/>
        <v>0.84375</v>
      </c>
    </row>
    <row r="4622" spans="1:10" ht="15.75">
      <c r="A4622" s="53">
        <f t="shared" si="145"/>
        <v>4618</v>
      </c>
      <c r="B4622" s="144" t="s">
        <v>202</v>
      </c>
      <c r="C4622" s="142" t="s">
        <v>8315</v>
      </c>
      <c r="D4622" s="142" t="s">
        <v>8316</v>
      </c>
      <c r="E4622" s="142" t="s">
        <v>211</v>
      </c>
      <c r="F4622" s="142"/>
      <c r="G4622" s="142">
        <v>1</v>
      </c>
      <c r="H4622" s="147">
        <v>42.5</v>
      </c>
      <c r="I4622" s="191">
        <v>0.25</v>
      </c>
      <c r="J4622" s="187">
        <f t="shared" si="144"/>
        <v>31.875</v>
      </c>
    </row>
    <row r="4623" spans="1:10" ht="15.75">
      <c r="A4623" s="53">
        <f t="shared" si="145"/>
        <v>4619</v>
      </c>
      <c r="B4623" s="144" t="s">
        <v>202</v>
      </c>
      <c r="C4623" s="142" t="s">
        <v>8317</v>
      </c>
      <c r="D4623" s="142" t="s">
        <v>8318</v>
      </c>
      <c r="E4623" s="142" t="s">
        <v>211</v>
      </c>
      <c r="F4623" s="142"/>
      <c r="G4623" s="142">
        <v>1</v>
      </c>
      <c r="H4623" s="147">
        <v>2.625</v>
      </c>
      <c r="I4623" s="191">
        <v>0.25</v>
      </c>
      <c r="J4623" s="187">
        <f t="shared" si="144"/>
        <v>1.96875</v>
      </c>
    </row>
    <row r="4624" spans="1:10" ht="15.75">
      <c r="A4624" s="53">
        <f t="shared" si="145"/>
        <v>4620</v>
      </c>
      <c r="B4624" s="144" t="s">
        <v>202</v>
      </c>
      <c r="C4624" s="142" t="s">
        <v>8319</v>
      </c>
      <c r="D4624" s="142" t="s">
        <v>8320</v>
      </c>
      <c r="E4624" s="142" t="s">
        <v>211</v>
      </c>
      <c r="F4624" s="142"/>
      <c r="G4624" s="142">
        <v>1</v>
      </c>
      <c r="H4624" s="147">
        <v>2.625</v>
      </c>
      <c r="I4624" s="191">
        <v>0.25</v>
      </c>
      <c r="J4624" s="187">
        <f t="shared" si="144"/>
        <v>1.96875</v>
      </c>
    </row>
    <row r="4625" spans="1:10" ht="15.75">
      <c r="A4625" s="53">
        <f t="shared" si="145"/>
        <v>4621</v>
      </c>
      <c r="B4625" s="144" t="s">
        <v>202</v>
      </c>
      <c r="C4625" s="142" t="s">
        <v>8321</v>
      </c>
      <c r="D4625" s="142" t="s">
        <v>8320</v>
      </c>
      <c r="E4625" s="142" t="s">
        <v>211</v>
      </c>
      <c r="F4625" s="142"/>
      <c r="G4625" s="142">
        <v>1</v>
      </c>
      <c r="H4625" s="147">
        <v>2.625</v>
      </c>
      <c r="I4625" s="191">
        <v>0.25</v>
      </c>
      <c r="J4625" s="187">
        <f t="shared" si="144"/>
        <v>1.96875</v>
      </c>
    </row>
    <row r="4626" spans="1:10" ht="15.75">
      <c r="A4626" s="53">
        <f t="shared" si="145"/>
        <v>4622</v>
      </c>
      <c r="B4626" s="144" t="s">
        <v>202</v>
      </c>
      <c r="C4626" s="142" t="s">
        <v>8322</v>
      </c>
      <c r="D4626" s="142" t="s">
        <v>8320</v>
      </c>
      <c r="E4626" s="142" t="s">
        <v>211</v>
      </c>
      <c r="F4626" s="142"/>
      <c r="G4626" s="142">
        <v>1</v>
      </c>
      <c r="H4626" s="147">
        <v>3.25</v>
      </c>
      <c r="I4626" s="191">
        <v>0.25</v>
      </c>
      <c r="J4626" s="187">
        <f t="shared" si="144"/>
        <v>2.4375</v>
      </c>
    </row>
    <row r="4627" spans="1:10" ht="15.75">
      <c r="A4627" s="53">
        <f t="shared" si="145"/>
        <v>4623</v>
      </c>
      <c r="B4627" s="144" t="s">
        <v>202</v>
      </c>
      <c r="C4627" s="142" t="s">
        <v>8323</v>
      </c>
      <c r="D4627" s="142" t="s">
        <v>8320</v>
      </c>
      <c r="E4627" s="142" t="s">
        <v>211</v>
      </c>
      <c r="F4627" s="142"/>
      <c r="G4627" s="142">
        <v>1</v>
      </c>
      <c r="H4627" s="147">
        <v>3.25</v>
      </c>
      <c r="I4627" s="191">
        <v>0.25</v>
      </c>
      <c r="J4627" s="187">
        <f t="shared" si="144"/>
        <v>2.4375</v>
      </c>
    </row>
    <row r="4628" spans="1:10" ht="15.75">
      <c r="A4628" s="53">
        <f t="shared" si="145"/>
        <v>4624</v>
      </c>
      <c r="B4628" s="144" t="s">
        <v>202</v>
      </c>
      <c r="C4628" s="142" t="s">
        <v>8324</v>
      </c>
      <c r="D4628" s="142" t="s">
        <v>8325</v>
      </c>
      <c r="E4628" s="142" t="s">
        <v>211</v>
      </c>
      <c r="F4628" s="142"/>
      <c r="G4628" s="142">
        <v>1</v>
      </c>
      <c r="H4628" s="147">
        <v>4</v>
      </c>
      <c r="I4628" s="191">
        <v>0.25</v>
      </c>
      <c r="J4628" s="187">
        <f t="shared" si="144"/>
        <v>3</v>
      </c>
    </row>
    <row r="4629" spans="1:10" ht="15.75">
      <c r="A4629" s="53">
        <f t="shared" si="145"/>
        <v>4625</v>
      </c>
      <c r="B4629" s="144" t="s">
        <v>202</v>
      </c>
      <c r="C4629" s="142" t="s">
        <v>8326</v>
      </c>
      <c r="D4629" s="142" t="s">
        <v>8325</v>
      </c>
      <c r="E4629" s="142" t="s">
        <v>211</v>
      </c>
      <c r="F4629" s="142"/>
      <c r="G4629" s="142">
        <v>1</v>
      </c>
      <c r="H4629" s="147">
        <v>4</v>
      </c>
      <c r="I4629" s="191">
        <v>0.25</v>
      </c>
      <c r="J4629" s="187">
        <f t="shared" si="144"/>
        <v>3</v>
      </c>
    </row>
    <row r="4630" spans="1:10" ht="15.75">
      <c r="A4630" s="53">
        <f t="shared" si="145"/>
        <v>4626</v>
      </c>
      <c r="B4630" s="144" t="s">
        <v>202</v>
      </c>
      <c r="C4630" s="142" t="s">
        <v>8327</v>
      </c>
      <c r="D4630" s="142" t="s">
        <v>8328</v>
      </c>
      <c r="E4630" s="142" t="s">
        <v>211</v>
      </c>
      <c r="F4630" s="142"/>
      <c r="G4630" s="142">
        <v>1</v>
      </c>
      <c r="H4630" s="147">
        <v>1.1749999999999998</v>
      </c>
      <c r="I4630" s="191">
        <v>0.25</v>
      </c>
      <c r="J4630" s="187">
        <f t="shared" si="144"/>
        <v>0.88124999999999987</v>
      </c>
    </row>
    <row r="4631" spans="1:10" ht="15.75">
      <c r="A4631" s="53">
        <f t="shared" si="145"/>
        <v>4627</v>
      </c>
      <c r="B4631" s="144" t="s">
        <v>202</v>
      </c>
      <c r="C4631" s="142" t="s">
        <v>8329</v>
      </c>
      <c r="D4631" s="142" t="s">
        <v>8330</v>
      </c>
      <c r="E4631" s="142" t="s">
        <v>211</v>
      </c>
      <c r="F4631" s="142"/>
      <c r="G4631" s="142">
        <v>1</v>
      </c>
      <c r="H4631" s="147">
        <v>1.625</v>
      </c>
      <c r="I4631" s="191">
        <v>0.25</v>
      </c>
      <c r="J4631" s="187">
        <f t="shared" si="144"/>
        <v>1.21875</v>
      </c>
    </row>
    <row r="4632" spans="1:10" ht="15.75">
      <c r="A4632" s="53">
        <f t="shared" si="145"/>
        <v>4628</v>
      </c>
      <c r="B4632" s="144" t="s">
        <v>202</v>
      </c>
      <c r="C4632" s="142" t="s">
        <v>8331</v>
      </c>
      <c r="D4632" s="142" t="s">
        <v>8332</v>
      </c>
      <c r="E4632" s="142" t="s">
        <v>211</v>
      </c>
      <c r="F4632" s="142"/>
      <c r="G4632" s="142">
        <v>1</v>
      </c>
      <c r="H4632" s="147">
        <v>7.5</v>
      </c>
      <c r="I4632" s="191">
        <v>0.25</v>
      </c>
      <c r="J4632" s="187">
        <f t="shared" si="144"/>
        <v>5.625</v>
      </c>
    </row>
    <row r="4633" spans="1:10" ht="15.75">
      <c r="A4633" s="53">
        <f t="shared" si="145"/>
        <v>4629</v>
      </c>
      <c r="B4633" s="144" t="s">
        <v>202</v>
      </c>
      <c r="C4633" s="142" t="s">
        <v>8333</v>
      </c>
      <c r="D4633" s="142" t="s">
        <v>8334</v>
      </c>
      <c r="E4633" s="142" t="s">
        <v>211</v>
      </c>
      <c r="F4633" s="142"/>
      <c r="G4633" s="142">
        <v>1</v>
      </c>
      <c r="H4633" s="147">
        <v>2.625</v>
      </c>
      <c r="I4633" s="191">
        <v>0.25</v>
      </c>
      <c r="J4633" s="187">
        <f t="shared" si="144"/>
        <v>1.96875</v>
      </c>
    </row>
    <row r="4634" spans="1:10" ht="15.75">
      <c r="A4634" s="53">
        <f t="shared" si="145"/>
        <v>4630</v>
      </c>
      <c r="B4634" s="144" t="s">
        <v>202</v>
      </c>
      <c r="C4634" s="142" t="s">
        <v>8335</v>
      </c>
      <c r="D4634" s="142" t="s">
        <v>8336</v>
      </c>
      <c r="E4634" s="142" t="s">
        <v>211</v>
      </c>
      <c r="F4634" s="142"/>
      <c r="G4634" s="142">
        <v>1</v>
      </c>
      <c r="H4634" s="147">
        <v>7</v>
      </c>
      <c r="I4634" s="191">
        <v>0.25</v>
      </c>
      <c r="J4634" s="187">
        <f t="shared" si="144"/>
        <v>5.25</v>
      </c>
    </row>
    <row r="4635" spans="1:10" ht="15.75">
      <c r="A4635" s="53">
        <f t="shared" si="145"/>
        <v>4631</v>
      </c>
      <c r="B4635" s="144" t="s">
        <v>202</v>
      </c>
      <c r="C4635" s="142" t="s">
        <v>8337</v>
      </c>
      <c r="D4635" s="142" t="s">
        <v>8338</v>
      </c>
      <c r="E4635" s="142" t="s">
        <v>211</v>
      </c>
      <c r="F4635" s="142"/>
      <c r="G4635" s="142">
        <v>1</v>
      </c>
      <c r="H4635" s="147">
        <v>7.5</v>
      </c>
      <c r="I4635" s="191">
        <v>0.25</v>
      </c>
      <c r="J4635" s="187">
        <f t="shared" si="144"/>
        <v>5.625</v>
      </c>
    </row>
    <row r="4636" spans="1:10" ht="15.75">
      <c r="A4636" s="53">
        <f t="shared" si="145"/>
        <v>4632</v>
      </c>
      <c r="B4636" s="144" t="s">
        <v>202</v>
      </c>
      <c r="C4636" s="142" t="s">
        <v>8339</v>
      </c>
      <c r="D4636" s="142" t="s">
        <v>8340</v>
      </c>
      <c r="E4636" s="142" t="s">
        <v>211</v>
      </c>
      <c r="F4636" s="142"/>
      <c r="G4636" s="142">
        <v>1</v>
      </c>
      <c r="H4636" s="147">
        <v>16.25</v>
      </c>
      <c r="I4636" s="191">
        <v>0.25</v>
      </c>
      <c r="J4636" s="187">
        <f t="shared" si="144"/>
        <v>12.1875</v>
      </c>
    </row>
    <row r="4637" spans="1:10" ht="15.75">
      <c r="A4637" s="53">
        <f t="shared" si="145"/>
        <v>4633</v>
      </c>
      <c r="B4637" s="144" t="s">
        <v>202</v>
      </c>
      <c r="C4637" s="122" t="s">
        <v>8501</v>
      </c>
      <c r="D4637" s="121" t="s">
        <v>8502</v>
      </c>
      <c r="E4637" s="142" t="s">
        <v>211</v>
      </c>
      <c r="F4637" s="121"/>
      <c r="G4637" s="142">
        <v>1</v>
      </c>
      <c r="H4637" s="147">
        <v>122.5</v>
      </c>
      <c r="I4637" s="191">
        <v>0.25</v>
      </c>
      <c r="J4637" s="187">
        <f t="shared" si="144"/>
        <v>91.875</v>
      </c>
    </row>
    <row r="4638" spans="1:10" ht="15.75">
      <c r="A4638" s="53">
        <f t="shared" si="145"/>
        <v>4634</v>
      </c>
      <c r="B4638" s="144" t="s">
        <v>202</v>
      </c>
      <c r="C4638" s="122" t="s">
        <v>8503</v>
      </c>
      <c r="D4638" s="121" t="s">
        <v>8504</v>
      </c>
      <c r="E4638" s="142" t="s">
        <v>211</v>
      </c>
      <c r="F4638" s="121"/>
      <c r="G4638" s="142">
        <v>1</v>
      </c>
      <c r="H4638" s="147">
        <v>13.75</v>
      </c>
      <c r="I4638" s="191">
        <v>0.25</v>
      </c>
      <c r="J4638" s="187">
        <f t="shared" si="144"/>
        <v>10.3125</v>
      </c>
    </row>
    <row r="4639" spans="1:10" ht="15.75">
      <c r="A4639" s="53">
        <f t="shared" si="145"/>
        <v>4635</v>
      </c>
      <c r="B4639" s="144" t="s">
        <v>202</v>
      </c>
      <c r="C4639" s="121" t="s">
        <v>8341</v>
      </c>
      <c r="D4639" s="142" t="s">
        <v>8342</v>
      </c>
      <c r="E4639" s="142" t="s">
        <v>211</v>
      </c>
      <c r="F4639" s="142"/>
      <c r="G4639" s="142">
        <v>1</v>
      </c>
      <c r="H4639" s="147">
        <v>1312.5</v>
      </c>
      <c r="I4639" s="191">
        <v>0.25</v>
      </c>
      <c r="J4639" s="187">
        <f t="shared" si="144"/>
        <v>984.375</v>
      </c>
    </row>
    <row r="4640" spans="1:10" ht="15.75">
      <c r="A4640" s="53">
        <f t="shared" si="145"/>
        <v>4636</v>
      </c>
      <c r="B4640" s="144" t="s">
        <v>202</v>
      </c>
      <c r="C4640" s="142" t="s">
        <v>8343</v>
      </c>
      <c r="D4640" s="142" t="s">
        <v>8344</v>
      </c>
      <c r="E4640" s="142" t="s">
        <v>211</v>
      </c>
      <c r="F4640" s="142"/>
      <c r="G4640" s="142">
        <v>1</v>
      </c>
      <c r="H4640" s="147">
        <v>987.5</v>
      </c>
      <c r="I4640" s="191">
        <v>0.25</v>
      </c>
      <c r="J4640" s="187">
        <f t="shared" si="144"/>
        <v>740.625</v>
      </c>
    </row>
    <row r="4641" spans="1:10" ht="15.75">
      <c r="A4641" s="53">
        <f t="shared" si="145"/>
        <v>4637</v>
      </c>
      <c r="B4641" s="144" t="s">
        <v>202</v>
      </c>
      <c r="C4641" s="142" t="s">
        <v>8345</v>
      </c>
      <c r="D4641" s="142" t="s">
        <v>8346</v>
      </c>
      <c r="E4641" s="142" t="s">
        <v>211</v>
      </c>
      <c r="F4641" s="142"/>
      <c r="G4641" s="142">
        <v>1</v>
      </c>
      <c r="H4641" s="147">
        <v>25</v>
      </c>
      <c r="I4641" s="191">
        <v>0.25</v>
      </c>
      <c r="J4641" s="187">
        <f t="shared" si="144"/>
        <v>18.75</v>
      </c>
    </row>
    <row r="4642" spans="1:10" ht="15.75">
      <c r="A4642" s="53">
        <f t="shared" si="145"/>
        <v>4638</v>
      </c>
      <c r="B4642" s="144" t="s">
        <v>202</v>
      </c>
      <c r="C4642" s="142" t="s">
        <v>8347</v>
      </c>
      <c r="D4642" s="142" t="s">
        <v>8348</v>
      </c>
      <c r="E4642" s="142" t="s">
        <v>211</v>
      </c>
      <c r="F4642" s="142"/>
      <c r="G4642" s="142">
        <v>1</v>
      </c>
      <c r="H4642" s="147">
        <v>18.75</v>
      </c>
      <c r="I4642" s="191">
        <v>0.25</v>
      </c>
      <c r="J4642" s="187">
        <f t="shared" si="144"/>
        <v>14.0625</v>
      </c>
    </row>
    <row r="4643" spans="1:10" ht="15.75">
      <c r="A4643" s="53">
        <f t="shared" si="145"/>
        <v>4639</v>
      </c>
      <c r="B4643" s="144" t="s">
        <v>202</v>
      </c>
      <c r="C4643" s="142" t="s">
        <v>8349</v>
      </c>
      <c r="D4643" s="142" t="s">
        <v>8350</v>
      </c>
      <c r="E4643" s="142" t="s">
        <v>211</v>
      </c>
      <c r="F4643" s="142"/>
      <c r="G4643" s="142">
        <v>1</v>
      </c>
      <c r="H4643" s="147">
        <v>15</v>
      </c>
      <c r="I4643" s="191">
        <v>0.25</v>
      </c>
      <c r="J4643" s="187">
        <f t="shared" si="144"/>
        <v>11.25</v>
      </c>
    </row>
    <row r="4644" spans="1:10" ht="15.75">
      <c r="A4644" s="53">
        <f t="shared" si="145"/>
        <v>4640</v>
      </c>
      <c r="B4644" s="144" t="s">
        <v>202</v>
      </c>
      <c r="C4644" s="142" t="s">
        <v>8351</v>
      </c>
      <c r="D4644" s="142" t="s">
        <v>8352</v>
      </c>
      <c r="E4644" s="142" t="s">
        <v>211</v>
      </c>
      <c r="F4644" s="142"/>
      <c r="G4644" s="142">
        <v>1</v>
      </c>
      <c r="H4644" s="147">
        <v>312.5</v>
      </c>
      <c r="I4644" s="191">
        <v>0.25</v>
      </c>
      <c r="J4644" s="187">
        <f t="shared" si="144"/>
        <v>234.375</v>
      </c>
    </row>
    <row r="4645" spans="1:10" ht="15.75">
      <c r="A4645" s="53">
        <f t="shared" si="145"/>
        <v>4641</v>
      </c>
      <c r="B4645" s="144" t="s">
        <v>202</v>
      </c>
      <c r="C4645" s="121" t="s">
        <v>8505</v>
      </c>
      <c r="D4645" s="121" t="s">
        <v>8506</v>
      </c>
      <c r="E4645" s="142" t="s">
        <v>211</v>
      </c>
      <c r="F4645" s="121"/>
      <c r="G4645" s="142">
        <v>1</v>
      </c>
      <c r="H4645" s="147">
        <v>310</v>
      </c>
      <c r="I4645" s="191">
        <v>0.25</v>
      </c>
      <c r="J4645" s="187">
        <f t="shared" si="144"/>
        <v>232.5</v>
      </c>
    </row>
    <row r="4646" spans="1:10" ht="15.75">
      <c r="A4646" s="53">
        <f t="shared" si="145"/>
        <v>4642</v>
      </c>
      <c r="B4646" s="144" t="s">
        <v>202</v>
      </c>
      <c r="C4646" s="121" t="s">
        <v>8507</v>
      </c>
      <c r="D4646" s="121" t="s">
        <v>8508</v>
      </c>
      <c r="E4646" s="142" t="s">
        <v>211</v>
      </c>
      <c r="F4646" s="121"/>
      <c r="G4646" s="142">
        <v>1</v>
      </c>
      <c r="H4646" s="147">
        <v>650</v>
      </c>
      <c r="I4646" s="191">
        <v>0.25</v>
      </c>
      <c r="J4646" s="187">
        <f t="shared" si="144"/>
        <v>487.5</v>
      </c>
    </row>
    <row r="4647" spans="1:10" ht="45">
      <c r="A4647" s="53">
        <f t="shared" si="145"/>
        <v>4643</v>
      </c>
      <c r="B4647" s="144" t="s">
        <v>202</v>
      </c>
      <c r="C4647" s="145" t="s">
        <v>8509</v>
      </c>
      <c r="D4647" s="142" t="s">
        <v>8510</v>
      </c>
      <c r="E4647" s="142" t="s">
        <v>211</v>
      </c>
      <c r="F4647" s="142"/>
      <c r="G4647" s="142">
        <v>1</v>
      </c>
      <c r="H4647" s="147">
        <v>37420.25</v>
      </c>
      <c r="I4647" s="191">
        <v>0.25</v>
      </c>
      <c r="J4647" s="187">
        <f t="shared" si="144"/>
        <v>28065.1875</v>
      </c>
    </row>
    <row r="4648" spans="1:10" ht="45">
      <c r="A4648" s="53">
        <f t="shared" si="145"/>
        <v>4644</v>
      </c>
      <c r="B4648" s="144" t="s">
        <v>202</v>
      </c>
      <c r="C4648" s="145" t="s">
        <v>8511</v>
      </c>
      <c r="D4648" s="142" t="s">
        <v>8512</v>
      </c>
      <c r="E4648" s="142" t="s">
        <v>211</v>
      </c>
      <c r="F4648" s="142"/>
      <c r="G4648" s="142">
        <v>1</v>
      </c>
      <c r="H4648" s="147">
        <v>46208.75</v>
      </c>
      <c r="I4648" s="191">
        <v>0.25</v>
      </c>
      <c r="J4648" s="187">
        <f t="shared" si="144"/>
        <v>34656.5625</v>
      </c>
    </row>
    <row r="4649" spans="1:10" ht="45">
      <c r="A4649" s="53">
        <f t="shared" si="145"/>
        <v>4645</v>
      </c>
      <c r="B4649" s="144" t="s">
        <v>202</v>
      </c>
      <c r="C4649" s="145" t="s">
        <v>8513</v>
      </c>
      <c r="D4649" s="142" t="s">
        <v>8514</v>
      </c>
      <c r="E4649" s="142" t="s">
        <v>211</v>
      </c>
      <c r="F4649" s="142"/>
      <c r="G4649" s="142">
        <v>1</v>
      </c>
      <c r="H4649" s="147">
        <v>54995.499999999993</v>
      </c>
      <c r="I4649" s="191">
        <v>0.25</v>
      </c>
      <c r="J4649" s="187">
        <f t="shared" si="144"/>
        <v>41246.624999999993</v>
      </c>
    </row>
    <row r="4650" spans="1:10" ht="45">
      <c r="A4650" s="53">
        <f t="shared" si="145"/>
        <v>4646</v>
      </c>
      <c r="B4650" s="144" t="s">
        <v>202</v>
      </c>
      <c r="C4650" s="145" t="s">
        <v>8515</v>
      </c>
      <c r="D4650" s="142" t="s">
        <v>8516</v>
      </c>
      <c r="E4650" s="142" t="s">
        <v>211</v>
      </c>
      <c r="F4650" s="142"/>
      <c r="G4650" s="142">
        <v>1</v>
      </c>
      <c r="H4650" s="147">
        <v>70304.5</v>
      </c>
      <c r="I4650" s="191">
        <v>0.25</v>
      </c>
      <c r="J4650" s="187">
        <f t="shared" si="144"/>
        <v>52728.375</v>
      </c>
    </row>
    <row r="4651" spans="1:10" ht="45">
      <c r="A4651" s="53">
        <f t="shared" si="145"/>
        <v>4647</v>
      </c>
      <c r="B4651" s="144" t="s">
        <v>202</v>
      </c>
      <c r="C4651" s="145" t="s">
        <v>8517</v>
      </c>
      <c r="D4651" s="142" t="s">
        <v>8518</v>
      </c>
      <c r="E4651" s="142" t="s">
        <v>211</v>
      </c>
      <c r="F4651" s="142"/>
      <c r="G4651" s="142">
        <v>1</v>
      </c>
      <c r="H4651" s="147">
        <v>78154.999999999985</v>
      </c>
      <c r="I4651" s="191">
        <v>0.25</v>
      </c>
      <c r="J4651" s="187">
        <f t="shared" si="144"/>
        <v>58616.249999999985</v>
      </c>
    </row>
    <row r="4652" spans="1:10" ht="45">
      <c r="A4652" s="53">
        <f t="shared" si="145"/>
        <v>4648</v>
      </c>
      <c r="B4652" s="144" t="s">
        <v>202</v>
      </c>
      <c r="C4652" s="145" t="s">
        <v>8519</v>
      </c>
      <c r="D4652" s="142" t="s">
        <v>8520</v>
      </c>
      <c r="E4652" s="142" t="s">
        <v>211</v>
      </c>
      <c r="F4652" s="142"/>
      <c r="G4652" s="142">
        <v>1</v>
      </c>
      <c r="H4652" s="147">
        <v>86005.5</v>
      </c>
      <c r="I4652" s="191">
        <v>0.25</v>
      </c>
      <c r="J4652" s="187">
        <f t="shared" si="144"/>
        <v>64504.125</v>
      </c>
    </row>
    <row r="4653" spans="1:10" ht="45">
      <c r="A4653" s="53">
        <f t="shared" si="145"/>
        <v>4649</v>
      </c>
      <c r="B4653" s="144" t="s">
        <v>202</v>
      </c>
      <c r="C4653" s="145" t="s">
        <v>8521</v>
      </c>
      <c r="D4653" s="142" t="s">
        <v>8522</v>
      </c>
      <c r="E4653" s="142" t="s">
        <v>211</v>
      </c>
      <c r="F4653" s="142"/>
      <c r="G4653" s="142">
        <v>1</v>
      </c>
      <c r="H4653" s="147">
        <v>47078.499999999993</v>
      </c>
      <c r="I4653" s="191">
        <v>0.25</v>
      </c>
      <c r="J4653" s="187">
        <f t="shared" si="144"/>
        <v>35308.874999999993</v>
      </c>
    </row>
    <row r="4654" spans="1:10" ht="45">
      <c r="A4654" s="53">
        <f t="shared" si="145"/>
        <v>4650</v>
      </c>
      <c r="B4654" s="144" t="s">
        <v>202</v>
      </c>
      <c r="C4654" s="145" t="s">
        <v>8523</v>
      </c>
      <c r="D4654" s="142" t="s">
        <v>8524</v>
      </c>
      <c r="E4654" s="142" t="s">
        <v>211</v>
      </c>
      <c r="F4654" s="142"/>
      <c r="G4654" s="142">
        <v>1</v>
      </c>
      <c r="H4654" s="147">
        <v>55867</v>
      </c>
      <c r="I4654" s="191">
        <v>0.25</v>
      </c>
      <c r="J4654" s="187">
        <f t="shared" si="144"/>
        <v>41900.25</v>
      </c>
    </row>
    <row r="4655" spans="1:10" ht="45">
      <c r="A4655" s="53">
        <f t="shared" si="145"/>
        <v>4651</v>
      </c>
      <c r="B4655" s="144" t="s">
        <v>202</v>
      </c>
      <c r="C4655" s="145" t="s">
        <v>8525</v>
      </c>
      <c r="D4655" s="142" t="s">
        <v>8526</v>
      </c>
      <c r="E4655" s="142" t="s">
        <v>211</v>
      </c>
      <c r="F4655" s="142"/>
      <c r="G4655" s="142">
        <v>1</v>
      </c>
      <c r="H4655" s="147">
        <v>64655.499999999993</v>
      </c>
      <c r="I4655" s="191">
        <v>0.25</v>
      </c>
      <c r="J4655" s="187">
        <f t="shared" si="144"/>
        <v>48491.624999999993</v>
      </c>
    </row>
    <row r="4656" spans="1:10" ht="45">
      <c r="A4656" s="53">
        <f t="shared" si="145"/>
        <v>4652</v>
      </c>
      <c r="B4656" s="144" t="s">
        <v>202</v>
      </c>
      <c r="C4656" s="145" t="s">
        <v>8527</v>
      </c>
      <c r="D4656" s="142" t="s">
        <v>8528</v>
      </c>
      <c r="E4656" s="142" t="s">
        <v>211</v>
      </c>
      <c r="F4656" s="142"/>
      <c r="G4656" s="142">
        <v>1</v>
      </c>
      <c r="H4656" s="147">
        <v>79962.75</v>
      </c>
      <c r="I4656" s="191">
        <v>0.25</v>
      </c>
      <c r="J4656" s="187">
        <f t="shared" si="144"/>
        <v>59972.0625</v>
      </c>
    </row>
    <row r="4657" spans="1:10" ht="45">
      <c r="A4657" s="53">
        <f t="shared" si="145"/>
        <v>4653</v>
      </c>
      <c r="B4657" s="144" t="s">
        <v>202</v>
      </c>
      <c r="C4657" s="145" t="s">
        <v>8529</v>
      </c>
      <c r="D4657" s="142" t="s">
        <v>8530</v>
      </c>
      <c r="E4657" s="142" t="s">
        <v>211</v>
      </c>
      <c r="F4657" s="142"/>
      <c r="G4657" s="142">
        <v>1</v>
      </c>
      <c r="H4657" s="147">
        <v>87815</v>
      </c>
      <c r="I4657" s="191">
        <v>0.25</v>
      </c>
      <c r="J4657" s="187">
        <f t="shared" si="144"/>
        <v>65861.25</v>
      </c>
    </row>
    <row r="4658" spans="1:10" ht="45">
      <c r="A4658" s="53">
        <f t="shared" si="145"/>
        <v>4654</v>
      </c>
      <c r="B4658" s="144" t="s">
        <v>202</v>
      </c>
      <c r="C4658" s="145" t="s">
        <v>8531</v>
      </c>
      <c r="D4658" s="142" t="s">
        <v>8532</v>
      </c>
      <c r="E4658" s="142" t="s">
        <v>211</v>
      </c>
      <c r="F4658" s="142"/>
      <c r="G4658" s="142">
        <v>1</v>
      </c>
      <c r="H4658" s="147">
        <v>56735</v>
      </c>
      <c r="I4658" s="191">
        <v>0.25</v>
      </c>
      <c r="J4658" s="187">
        <f t="shared" si="144"/>
        <v>42551.25</v>
      </c>
    </row>
    <row r="4659" spans="1:10" ht="45">
      <c r="A4659" s="53">
        <f t="shared" si="145"/>
        <v>4655</v>
      </c>
      <c r="B4659" s="144" t="s">
        <v>202</v>
      </c>
      <c r="C4659" s="145" t="s">
        <v>8533</v>
      </c>
      <c r="D4659" s="142" t="s">
        <v>8534</v>
      </c>
      <c r="E4659" s="142" t="s">
        <v>211</v>
      </c>
      <c r="F4659" s="142"/>
      <c r="G4659" s="142">
        <v>1</v>
      </c>
      <c r="H4659" s="147">
        <v>65523.499999999993</v>
      </c>
      <c r="I4659" s="191">
        <v>0.25</v>
      </c>
      <c r="J4659" s="187">
        <f t="shared" si="144"/>
        <v>49142.624999999993</v>
      </c>
    </row>
    <row r="4660" spans="1:10" ht="45">
      <c r="A4660" s="53">
        <f t="shared" si="145"/>
        <v>4656</v>
      </c>
      <c r="B4660" s="144" t="s">
        <v>202</v>
      </c>
      <c r="C4660" s="145" t="s">
        <v>8535</v>
      </c>
      <c r="D4660" s="142" t="s">
        <v>8536</v>
      </c>
      <c r="E4660" s="142" t="s">
        <v>211</v>
      </c>
      <c r="F4660" s="142"/>
      <c r="G4660" s="142">
        <v>1</v>
      </c>
      <c r="H4660" s="147">
        <v>74312</v>
      </c>
      <c r="I4660" s="191">
        <v>0.25</v>
      </c>
      <c r="J4660" s="187">
        <f t="shared" si="144"/>
        <v>55734</v>
      </c>
    </row>
    <row r="4661" spans="1:10" ht="45">
      <c r="A4661" s="53">
        <f t="shared" si="145"/>
        <v>4657</v>
      </c>
      <c r="B4661" s="144" t="s">
        <v>202</v>
      </c>
      <c r="C4661" s="145" t="s">
        <v>8537</v>
      </c>
      <c r="D4661" s="142" t="s">
        <v>8538</v>
      </c>
      <c r="E4661" s="142" t="s">
        <v>211</v>
      </c>
      <c r="F4661" s="142"/>
      <c r="G4661" s="142">
        <v>1</v>
      </c>
      <c r="H4661" s="147">
        <v>89617.5</v>
      </c>
      <c r="I4661" s="191">
        <v>0.25</v>
      </c>
      <c r="J4661" s="187">
        <f t="shared" si="144"/>
        <v>67213.125</v>
      </c>
    </row>
    <row r="4662" spans="1:10" ht="30">
      <c r="A4662" s="53">
        <f t="shared" si="145"/>
        <v>4658</v>
      </c>
      <c r="B4662" s="144" t="s">
        <v>202</v>
      </c>
      <c r="C4662" s="145" t="s">
        <v>8539</v>
      </c>
      <c r="D4662" s="142" t="s">
        <v>8540</v>
      </c>
      <c r="E4662" s="142" t="s">
        <v>211</v>
      </c>
      <c r="F4662" s="142"/>
      <c r="G4662" s="142">
        <v>1</v>
      </c>
      <c r="H4662" s="147">
        <v>7780</v>
      </c>
      <c r="I4662" s="191">
        <v>0.25</v>
      </c>
      <c r="J4662" s="187">
        <f t="shared" si="144"/>
        <v>5835</v>
      </c>
    </row>
    <row r="4663" spans="1:10" ht="15.75">
      <c r="A4663" s="53">
        <f t="shared" si="145"/>
        <v>4659</v>
      </c>
      <c r="B4663" s="144" t="s">
        <v>202</v>
      </c>
      <c r="C4663" s="145" t="s">
        <v>8541</v>
      </c>
      <c r="D4663" s="142" t="s">
        <v>8542</v>
      </c>
      <c r="E4663" s="142" t="s">
        <v>211</v>
      </c>
      <c r="F4663" s="142"/>
      <c r="G4663" s="142">
        <v>1</v>
      </c>
      <c r="H4663" s="147">
        <v>995</v>
      </c>
      <c r="I4663" s="191">
        <v>0.25</v>
      </c>
      <c r="J4663" s="187">
        <f t="shared" ref="J4663:J4726" si="146">H4663*(1-I4663)</f>
        <v>746.25</v>
      </c>
    </row>
    <row r="4664" spans="1:10" ht="15.75">
      <c r="A4664" s="53">
        <f t="shared" si="145"/>
        <v>4660</v>
      </c>
      <c r="B4664" s="144" t="s">
        <v>202</v>
      </c>
      <c r="C4664" s="145" t="s">
        <v>8543</v>
      </c>
      <c r="D4664" s="142" t="s">
        <v>8544</v>
      </c>
      <c r="E4664" s="142" t="s">
        <v>211</v>
      </c>
      <c r="F4664" s="142"/>
      <c r="G4664" s="142">
        <v>1</v>
      </c>
      <c r="H4664" s="147">
        <v>1167.5</v>
      </c>
      <c r="I4664" s="191">
        <v>0.25</v>
      </c>
      <c r="J4664" s="187">
        <f t="shared" si="146"/>
        <v>875.625</v>
      </c>
    </row>
    <row r="4665" spans="1:10" ht="15.75">
      <c r="A4665" s="53">
        <f t="shared" si="145"/>
        <v>4661</v>
      </c>
      <c r="B4665" s="144" t="s">
        <v>202</v>
      </c>
      <c r="C4665" s="145" t="s">
        <v>8545</v>
      </c>
      <c r="D4665" s="142" t="s">
        <v>8546</v>
      </c>
      <c r="E4665" s="142" t="s">
        <v>211</v>
      </c>
      <c r="F4665" s="142"/>
      <c r="G4665" s="142">
        <v>1</v>
      </c>
      <c r="H4665" s="147">
        <v>227.5</v>
      </c>
      <c r="I4665" s="191">
        <v>0.25</v>
      </c>
      <c r="J4665" s="187">
        <f t="shared" si="146"/>
        <v>170.625</v>
      </c>
    </row>
    <row r="4666" spans="1:10" ht="15.75">
      <c r="A4666" s="53">
        <f t="shared" si="145"/>
        <v>4662</v>
      </c>
      <c r="B4666" s="144" t="s">
        <v>202</v>
      </c>
      <c r="C4666" s="145" t="s">
        <v>8547</v>
      </c>
      <c r="D4666" s="142" t="s">
        <v>8548</v>
      </c>
      <c r="E4666" s="142" t="s">
        <v>211</v>
      </c>
      <c r="F4666" s="142"/>
      <c r="G4666" s="142">
        <v>1</v>
      </c>
      <c r="H4666" s="147">
        <v>91</v>
      </c>
      <c r="I4666" s="191">
        <v>0.25</v>
      </c>
      <c r="J4666" s="187">
        <f t="shared" si="146"/>
        <v>68.25</v>
      </c>
    </row>
    <row r="4667" spans="1:10" ht="15.75">
      <c r="A4667" s="53">
        <f t="shared" si="145"/>
        <v>4663</v>
      </c>
      <c r="B4667" s="144" t="s">
        <v>202</v>
      </c>
      <c r="C4667" s="145" t="s">
        <v>8549</v>
      </c>
      <c r="D4667" s="142" t="s">
        <v>8550</v>
      </c>
      <c r="E4667" s="142" t="s">
        <v>211</v>
      </c>
      <c r="F4667" s="142"/>
      <c r="G4667" s="142">
        <v>1</v>
      </c>
      <c r="H4667" s="147">
        <v>6751.5</v>
      </c>
      <c r="I4667" s="191">
        <v>0.25</v>
      </c>
      <c r="J4667" s="187">
        <f t="shared" si="146"/>
        <v>5063.625</v>
      </c>
    </row>
    <row r="4668" spans="1:10" ht="15.75">
      <c r="A4668" s="53">
        <f t="shared" si="145"/>
        <v>4664</v>
      </c>
      <c r="B4668" s="144" t="s">
        <v>202</v>
      </c>
      <c r="C4668" s="145" t="s">
        <v>8551</v>
      </c>
      <c r="D4668" s="142" t="s">
        <v>8552</v>
      </c>
      <c r="E4668" s="142" t="s">
        <v>211</v>
      </c>
      <c r="F4668" s="142"/>
      <c r="G4668" s="142">
        <v>1</v>
      </c>
      <c r="H4668" s="147">
        <v>122.5</v>
      </c>
      <c r="I4668" s="191">
        <v>0.25</v>
      </c>
      <c r="J4668" s="187">
        <f t="shared" si="146"/>
        <v>91.875</v>
      </c>
    </row>
    <row r="4669" spans="1:10" ht="45">
      <c r="A4669" s="53">
        <f t="shared" si="145"/>
        <v>4665</v>
      </c>
      <c r="B4669" s="144" t="s">
        <v>202</v>
      </c>
      <c r="C4669" s="145" t="s">
        <v>8553</v>
      </c>
      <c r="D4669" s="142" t="s">
        <v>8554</v>
      </c>
      <c r="E4669" s="142" t="s">
        <v>211</v>
      </c>
      <c r="F4669" s="142"/>
      <c r="G4669" s="142">
        <v>1</v>
      </c>
      <c r="H4669" s="147">
        <v>22424.5</v>
      </c>
      <c r="I4669" s="191">
        <v>0.25</v>
      </c>
      <c r="J4669" s="187">
        <f t="shared" si="146"/>
        <v>16818.375</v>
      </c>
    </row>
    <row r="4670" spans="1:10" ht="45">
      <c r="A4670" s="53">
        <f t="shared" si="145"/>
        <v>4666</v>
      </c>
      <c r="B4670" s="144" t="s">
        <v>202</v>
      </c>
      <c r="C4670" s="145" t="s">
        <v>8555</v>
      </c>
      <c r="D4670" s="142" t="s">
        <v>8556</v>
      </c>
      <c r="E4670" s="142" t="s">
        <v>211</v>
      </c>
      <c r="F4670" s="142"/>
      <c r="G4670" s="142">
        <v>1</v>
      </c>
      <c r="H4670" s="147">
        <v>10062.499999999998</v>
      </c>
      <c r="I4670" s="191">
        <v>0.25</v>
      </c>
      <c r="J4670" s="187">
        <f t="shared" si="146"/>
        <v>7546.8749999999982</v>
      </c>
    </row>
    <row r="4671" spans="1:10" ht="15.75">
      <c r="A4671" s="53">
        <f t="shared" si="145"/>
        <v>4667</v>
      </c>
      <c r="B4671" s="144" t="s">
        <v>202</v>
      </c>
      <c r="C4671" s="145" t="s">
        <v>8557</v>
      </c>
      <c r="D4671" s="142" t="s">
        <v>8558</v>
      </c>
      <c r="E4671" s="142" t="s">
        <v>211</v>
      </c>
      <c r="F4671" s="142"/>
      <c r="G4671" s="142">
        <v>1</v>
      </c>
      <c r="H4671" s="147">
        <v>8102.5</v>
      </c>
      <c r="I4671" s="191">
        <v>0.25</v>
      </c>
      <c r="J4671" s="187">
        <f t="shared" si="146"/>
        <v>6076.875</v>
      </c>
    </row>
    <row r="4672" spans="1:10" ht="15.75">
      <c r="A4672" s="53">
        <f t="shared" si="145"/>
        <v>4668</v>
      </c>
      <c r="B4672" s="144" t="s">
        <v>202</v>
      </c>
      <c r="C4672" s="145" t="s">
        <v>8559</v>
      </c>
      <c r="D4672" s="142" t="s">
        <v>8560</v>
      </c>
      <c r="E4672" s="142" t="s">
        <v>211</v>
      </c>
      <c r="F4672" s="142"/>
      <c r="G4672" s="142">
        <v>1</v>
      </c>
      <c r="H4672" s="147">
        <v>8102.5</v>
      </c>
      <c r="I4672" s="191">
        <v>0.25</v>
      </c>
      <c r="J4672" s="187">
        <f t="shared" si="146"/>
        <v>6076.875</v>
      </c>
    </row>
    <row r="4673" spans="1:10" ht="15.75">
      <c r="A4673" s="53">
        <f t="shared" si="145"/>
        <v>4669</v>
      </c>
      <c r="B4673" s="144" t="s">
        <v>202</v>
      </c>
      <c r="C4673" s="145" t="s">
        <v>8561</v>
      </c>
      <c r="D4673" s="121" t="s">
        <v>8562</v>
      </c>
      <c r="E4673" s="142" t="s">
        <v>211</v>
      </c>
      <c r="F4673" s="121"/>
      <c r="G4673" s="142">
        <v>1</v>
      </c>
      <c r="H4673" s="147">
        <v>11.36</v>
      </c>
      <c r="I4673" s="191">
        <v>0.25</v>
      </c>
      <c r="J4673" s="187">
        <f t="shared" si="146"/>
        <v>8.52</v>
      </c>
    </row>
    <row r="4674" spans="1:10" ht="15.75">
      <c r="A4674" s="53">
        <f t="shared" si="145"/>
        <v>4670</v>
      </c>
      <c r="B4674" s="144" t="s">
        <v>202</v>
      </c>
      <c r="C4674" s="145" t="s">
        <v>8563</v>
      </c>
      <c r="D4674" s="121" t="s">
        <v>8564</v>
      </c>
      <c r="E4674" s="142" t="s">
        <v>211</v>
      </c>
      <c r="F4674" s="121"/>
      <c r="G4674" s="142">
        <v>1</v>
      </c>
      <c r="H4674" s="147">
        <v>7</v>
      </c>
      <c r="I4674" s="191">
        <v>0.25</v>
      </c>
      <c r="J4674" s="187">
        <f t="shared" si="146"/>
        <v>5.25</v>
      </c>
    </row>
    <row r="4675" spans="1:10" ht="15.75">
      <c r="A4675" s="53">
        <f t="shared" si="145"/>
        <v>4671</v>
      </c>
      <c r="B4675" s="144" t="s">
        <v>202</v>
      </c>
      <c r="C4675" s="145" t="s">
        <v>8565</v>
      </c>
      <c r="D4675" s="142" t="s">
        <v>8566</v>
      </c>
      <c r="E4675" s="142" t="s">
        <v>211</v>
      </c>
      <c r="F4675" s="142"/>
      <c r="G4675" s="142">
        <v>1</v>
      </c>
      <c r="H4675" s="147">
        <v>66</v>
      </c>
      <c r="I4675" s="191">
        <v>0.25</v>
      </c>
      <c r="J4675" s="187">
        <f t="shared" si="146"/>
        <v>49.5</v>
      </c>
    </row>
    <row r="4676" spans="1:10" ht="15.75">
      <c r="A4676" s="53">
        <f t="shared" si="145"/>
        <v>4672</v>
      </c>
      <c r="B4676" s="144" t="s">
        <v>202</v>
      </c>
      <c r="C4676" s="145" t="s">
        <v>8567</v>
      </c>
      <c r="D4676" s="142" t="s">
        <v>8568</v>
      </c>
      <c r="E4676" s="142" t="s">
        <v>211</v>
      </c>
      <c r="F4676" s="142"/>
      <c r="G4676" s="142">
        <v>1</v>
      </c>
      <c r="H4676" s="147">
        <v>66</v>
      </c>
      <c r="I4676" s="191">
        <v>0.25</v>
      </c>
      <c r="J4676" s="187">
        <f t="shared" si="146"/>
        <v>49.5</v>
      </c>
    </row>
    <row r="4677" spans="1:10" ht="15.75">
      <c r="A4677" s="53">
        <f t="shared" si="145"/>
        <v>4673</v>
      </c>
      <c r="B4677" s="144" t="s">
        <v>202</v>
      </c>
      <c r="C4677" s="145" t="s">
        <v>8569</v>
      </c>
      <c r="D4677" s="142" t="s">
        <v>8570</v>
      </c>
      <c r="E4677" s="142" t="s">
        <v>211</v>
      </c>
      <c r="F4677" s="142"/>
      <c r="G4677" s="142">
        <v>1</v>
      </c>
      <c r="H4677" s="147">
        <v>66</v>
      </c>
      <c r="I4677" s="191">
        <v>0.25</v>
      </c>
      <c r="J4677" s="187">
        <f t="shared" si="146"/>
        <v>49.5</v>
      </c>
    </row>
    <row r="4678" spans="1:10" ht="15.75">
      <c r="A4678" s="53">
        <f t="shared" si="145"/>
        <v>4674</v>
      </c>
      <c r="B4678" s="144" t="s">
        <v>202</v>
      </c>
      <c r="C4678" s="145" t="s">
        <v>8571</v>
      </c>
      <c r="D4678" s="142" t="s">
        <v>8572</v>
      </c>
      <c r="E4678" s="142" t="s">
        <v>211</v>
      </c>
      <c r="F4678" s="142"/>
      <c r="G4678" s="142">
        <v>1</v>
      </c>
      <c r="H4678" s="147">
        <v>66</v>
      </c>
      <c r="I4678" s="191">
        <v>0.25</v>
      </c>
      <c r="J4678" s="187">
        <f t="shared" si="146"/>
        <v>49.5</v>
      </c>
    </row>
    <row r="4679" spans="1:10" ht="15.75">
      <c r="A4679" s="53">
        <f t="shared" ref="A4679:A4742" si="147">A4678+1</f>
        <v>4675</v>
      </c>
      <c r="B4679" s="144" t="s">
        <v>202</v>
      </c>
      <c r="C4679" s="145" t="s">
        <v>8573</v>
      </c>
      <c r="D4679" s="142" t="s">
        <v>8574</v>
      </c>
      <c r="E4679" s="142" t="s">
        <v>211</v>
      </c>
      <c r="F4679" s="142"/>
      <c r="G4679" s="142">
        <v>1</v>
      </c>
      <c r="H4679" s="147">
        <v>51.5</v>
      </c>
      <c r="I4679" s="191">
        <v>0.25</v>
      </c>
      <c r="J4679" s="187">
        <f t="shared" si="146"/>
        <v>38.625</v>
      </c>
    </row>
    <row r="4680" spans="1:10" ht="15.75">
      <c r="A4680" s="53">
        <f t="shared" si="147"/>
        <v>4676</v>
      </c>
      <c r="B4680" s="144" t="s">
        <v>202</v>
      </c>
      <c r="C4680" s="145" t="s">
        <v>8575</v>
      </c>
      <c r="D4680" s="142" t="s">
        <v>8576</v>
      </c>
      <c r="E4680" s="142" t="s">
        <v>211</v>
      </c>
      <c r="F4680" s="142"/>
      <c r="G4680" s="142">
        <v>1</v>
      </c>
      <c r="H4680" s="147">
        <v>51.5</v>
      </c>
      <c r="I4680" s="191">
        <v>0.25</v>
      </c>
      <c r="J4680" s="187">
        <f t="shared" si="146"/>
        <v>38.625</v>
      </c>
    </row>
    <row r="4681" spans="1:10" ht="15.75">
      <c r="A4681" s="53">
        <f t="shared" si="147"/>
        <v>4677</v>
      </c>
      <c r="B4681" s="144" t="s">
        <v>202</v>
      </c>
      <c r="C4681" s="145" t="s">
        <v>8577</v>
      </c>
      <c r="D4681" s="142" t="s">
        <v>8578</v>
      </c>
      <c r="E4681" s="142" t="s">
        <v>211</v>
      </c>
      <c r="F4681" s="142"/>
      <c r="G4681" s="142">
        <v>1</v>
      </c>
      <c r="H4681" s="147">
        <v>51.5</v>
      </c>
      <c r="I4681" s="191">
        <v>0.25</v>
      </c>
      <c r="J4681" s="187">
        <f t="shared" si="146"/>
        <v>38.625</v>
      </c>
    </row>
    <row r="4682" spans="1:10" ht="15.75">
      <c r="A4682" s="53">
        <f t="shared" si="147"/>
        <v>4678</v>
      </c>
      <c r="B4682" s="144" t="s">
        <v>202</v>
      </c>
      <c r="C4682" s="145" t="s">
        <v>8579</v>
      </c>
      <c r="D4682" s="142" t="s">
        <v>8580</v>
      </c>
      <c r="E4682" s="142" t="s">
        <v>211</v>
      </c>
      <c r="F4682" s="142"/>
      <c r="G4682" s="142">
        <v>1</v>
      </c>
      <c r="H4682" s="147">
        <v>51.5</v>
      </c>
      <c r="I4682" s="191">
        <v>0.25</v>
      </c>
      <c r="J4682" s="187">
        <f t="shared" si="146"/>
        <v>38.625</v>
      </c>
    </row>
    <row r="4683" spans="1:10" ht="15.75">
      <c r="A4683" s="53">
        <f t="shared" si="147"/>
        <v>4679</v>
      </c>
      <c r="B4683" s="144" t="s">
        <v>202</v>
      </c>
      <c r="C4683" s="145" t="s">
        <v>8581</v>
      </c>
      <c r="D4683" s="142" t="s">
        <v>8582</v>
      </c>
      <c r="E4683" s="142" t="s">
        <v>211</v>
      </c>
      <c r="F4683" s="142"/>
      <c r="G4683" s="142">
        <v>1</v>
      </c>
      <c r="H4683" s="147">
        <v>66</v>
      </c>
      <c r="I4683" s="191">
        <v>0.25</v>
      </c>
      <c r="J4683" s="187">
        <f t="shared" si="146"/>
        <v>49.5</v>
      </c>
    </row>
    <row r="4684" spans="1:10" ht="15.75">
      <c r="A4684" s="53">
        <f t="shared" si="147"/>
        <v>4680</v>
      </c>
      <c r="B4684" s="144" t="s">
        <v>202</v>
      </c>
      <c r="C4684" s="145" t="s">
        <v>8583</v>
      </c>
      <c r="D4684" s="142" t="s">
        <v>8584</v>
      </c>
      <c r="E4684" s="142" t="s">
        <v>211</v>
      </c>
      <c r="F4684" s="142"/>
      <c r="G4684" s="142">
        <v>1</v>
      </c>
      <c r="H4684" s="147">
        <v>66</v>
      </c>
      <c r="I4684" s="191">
        <v>0.25</v>
      </c>
      <c r="J4684" s="187">
        <f t="shared" si="146"/>
        <v>49.5</v>
      </c>
    </row>
    <row r="4685" spans="1:10" ht="15.75">
      <c r="A4685" s="53">
        <f t="shared" si="147"/>
        <v>4681</v>
      </c>
      <c r="B4685" s="144" t="s">
        <v>202</v>
      </c>
      <c r="C4685" s="145" t="s">
        <v>8585</v>
      </c>
      <c r="D4685" s="142" t="s">
        <v>8586</v>
      </c>
      <c r="E4685" s="142" t="s">
        <v>211</v>
      </c>
      <c r="F4685" s="142"/>
      <c r="G4685" s="142">
        <v>1</v>
      </c>
      <c r="H4685" s="147">
        <v>66</v>
      </c>
      <c r="I4685" s="191">
        <v>0.25</v>
      </c>
      <c r="J4685" s="187">
        <f t="shared" si="146"/>
        <v>49.5</v>
      </c>
    </row>
    <row r="4686" spans="1:10" ht="15.75">
      <c r="A4686" s="53">
        <f t="shared" si="147"/>
        <v>4682</v>
      </c>
      <c r="B4686" s="144" t="s">
        <v>202</v>
      </c>
      <c r="C4686" s="145" t="s">
        <v>8587</v>
      </c>
      <c r="D4686" s="142" t="s">
        <v>8588</v>
      </c>
      <c r="E4686" s="142" t="s">
        <v>211</v>
      </c>
      <c r="F4686" s="142"/>
      <c r="G4686" s="142">
        <v>1</v>
      </c>
      <c r="H4686" s="147">
        <v>66</v>
      </c>
      <c r="I4686" s="191">
        <v>0.25</v>
      </c>
      <c r="J4686" s="187">
        <f t="shared" si="146"/>
        <v>49.5</v>
      </c>
    </row>
    <row r="4687" spans="1:10" ht="15.75">
      <c r="A4687" s="53">
        <f t="shared" si="147"/>
        <v>4683</v>
      </c>
      <c r="B4687" s="144" t="s">
        <v>202</v>
      </c>
      <c r="C4687" s="145" t="s">
        <v>8589</v>
      </c>
      <c r="D4687" s="142" t="s">
        <v>8590</v>
      </c>
      <c r="E4687" s="142" t="s">
        <v>211</v>
      </c>
      <c r="F4687" s="142"/>
      <c r="G4687" s="142">
        <v>1</v>
      </c>
      <c r="H4687" s="147">
        <v>53</v>
      </c>
      <c r="I4687" s="191">
        <v>0.25</v>
      </c>
      <c r="J4687" s="187">
        <f t="shared" si="146"/>
        <v>39.75</v>
      </c>
    </row>
    <row r="4688" spans="1:10" ht="15.75">
      <c r="A4688" s="53">
        <f t="shared" si="147"/>
        <v>4684</v>
      </c>
      <c r="B4688" s="144" t="s">
        <v>202</v>
      </c>
      <c r="C4688" s="145" t="s">
        <v>8591</v>
      </c>
      <c r="D4688" s="142" t="s">
        <v>8592</v>
      </c>
      <c r="E4688" s="142" t="s">
        <v>211</v>
      </c>
      <c r="F4688" s="142"/>
      <c r="G4688" s="142">
        <v>1</v>
      </c>
      <c r="H4688" s="147">
        <v>53</v>
      </c>
      <c r="I4688" s="191">
        <v>0.25</v>
      </c>
      <c r="J4688" s="187">
        <f t="shared" si="146"/>
        <v>39.75</v>
      </c>
    </row>
    <row r="4689" spans="1:10" ht="15.75">
      <c r="A4689" s="53">
        <f t="shared" si="147"/>
        <v>4685</v>
      </c>
      <c r="B4689" s="144" t="s">
        <v>202</v>
      </c>
      <c r="C4689" s="145" t="s">
        <v>8593</v>
      </c>
      <c r="D4689" s="142" t="s">
        <v>8594</v>
      </c>
      <c r="E4689" s="142" t="s">
        <v>211</v>
      </c>
      <c r="F4689" s="142"/>
      <c r="G4689" s="142">
        <v>1</v>
      </c>
      <c r="H4689" s="147">
        <v>53</v>
      </c>
      <c r="I4689" s="191">
        <v>0.25</v>
      </c>
      <c r="J4689" s="187">
        <f t="shared" si="146"/>
        <v>39.75</v>
      </c>
    </row>
    <row r="4690" spans="1:10" ht="15.75">
      <c r="A4690" s="53">
        <f t="shared" si="147"/>
        <v>4686</v>
      </c>
      <c r="B4690" s="144" t="s">
        <v>202</v>
      </c>
      <c r="C4690" s="145" t="s">
        <v>8595</v>
      </c>
      <c r="D4690" s="142" t="s">
        <v>8596</v>
      </c>
      <c r="E4690" s="142" t="s">
        <v>211</v>
      </c>
      <c r="F4690" s="142"/>
      <c r="G4690" s="142">
        <v>1</v>
      </c>
      <c r="H4690" s="147">
        <v>53</v>
      </c>
      <c r="I4690" s="191">
        <v>0.25</v>
      </c>
      <c r="J4690" s="187">
        <f t="shared" si="146"/>
        <v>39.75</v>
      </c>
    </row>
    <row r="4691" spans="1:10" ht="15.75">
      <c r="A4691" s="53">
        <f t="shared" si="147"/>
        <v>4687</v>
      </c>
      <c r="B4691" s="144" t="s">
        <v>202</v>
      </c>
      <c r="C4691" s="145" t="s">
        <v>8597</v>
      </c>
      <c r="D4691" s="142" t="s">
        <v>8598</v>
      </c>
      <c r="E4691" s="142" t="s">
        <v>211</v>
      </c>
      <c r="F4691" s="142"/>
      <c r="G4691" s="142">
        <v>1</v>
      </c>
      <c r="H4691" s="147">
        <v>53</v>
      </c>
      <c r="I4691" s="191">
        <v>0.25</v>
      </c>
      <c r="J4691" s="187">
        <f t="shared" si="146"/>
        <v>39.75</v>
      </c>
    </row>
    <row r="4692" spans="1:10" ht="15.75">
      <c r="A4692" s="53">
        <f t="shared" si="147"/>
        <v>4688</v>
      </c>
      <c r="B4692" s="144" t="s">
        <v>202</v>
      </c>
      <c r="C4692" s="145" t="s">
        <v>8599</v>
      </c>
      <c r="D4692" s="142" t="s">
        <v>8600</v>
      </c>
      <c r="E4692" s="142" t="s">
        <v>211</v>
      </c>
      <c r="F4692" s="142"/>
      <c r="G4692" s="142">
        <v>1</v>
      </c>
      <c r="H4692" s="147">
        <v>53</v>
      </c>
      <c r="I4692" s="191">
        <v>0.25</v>
      </c>
      <c r="J4692" s="187">
        <f t="shared" si="146"/>
        <v>39.75</v>
      </c>
    </row>
    <row r="4693" spans="1:10" ht="15.75">
      <c r="A4693" s="53">
        <f t="shared" si="147"/>
        <v>4689</v>
      </c>
      <c r="B4693" s="144" t="s">
        <v>202</v>
      </c>
      <c r="C4693" s="145" t="s">
        <v>8601</v>
      </c>
      <c r="D4693" s="142" t="s">
        <v>8602</v>
      </c>
      <c r="E4693" s="142" t="s">
        <v>211</v>
      </c>
      <c r="F4693" s="142"/>
      <c r="G4693" s="142">
        <v>1</v>
      </c>
      <c r="H4693" s="147">
        <v>53</v>
      </c>
      <c r="I4693" s="191">
        <v>0.25</v>
      </c>
      <c r="J4693" s="187">
        <f t="shared" si="146"/>
        <v>39.75</v>
      </c>
    </row>
    <row r="4694" spans="1:10" ht="15.75">
      <c r="A4694" s="53">
        <f t="shared" si="147"/>
        <v>4690</v>
      </c>
      <c r="B4694" s="144" t="s">
        <v>202</v>
      </c>
      <c r="C4694" s="145" t="s">
        <v>8603</v>
      </c>
      <c r="D4694" s="142" t="s">
        <v>8604</v>
      </c>
      <c r="E4694" s="142" t="s">
        <v>211</v>
      </c>
      <c r="F4694" s="142"/>
      <c r="G4694" s="142">
        <v>1</v>
      </c>
      <c r="H4694" s="147">
        <v>53</v>
      </c>
      <c r="I4694" s="191">
        <v>0.25</v>
      </c>
      <c r="J4694" s="187">
        <f t="shared" si="146"/>
        <v>39.75</v>
      </c>
    </row>
    <row r="4695" spans="1:10" ht="15.75">
      <c r="A4695" s="53">
        <f t="shared" si="147"/>
        <v>4691</v>
      </c>
      <c r="B4695" s="144" t="s">
        <v>202</v>
      </c>
      <c r="C4695" s="145" t="s">
        <v>8605</v>
      </c>
      <c r="D4695" s="121" t="s">
        <v>8606</v>
      </c>
      <c r="E4695" s="142" t="s">
        <v>211</v>
      </c>
      <c r="F4695" s="121"/>
      <c r="G4695" s="142">
        <v>1</v>
      </c>
      <c r="H4695" s="147">
        <v>82.5</v>
      </c>
      <c r="I4695" s="191">
        <v>0.25</v>
      </c>
      <c r="J4695" s="187">
        <f t="shared" si="146"/>
        <v>61.875</v>
      </c>
    </row>
    <row r="4696" spans="1:10" ht="15.75">
      <c r="A4696" s="53">
        <f t="shared" si="147"/>
        <v>4692</v>
      </c>
      <c r="B4696" s="144" t="s">
        <v>202</v>
      </c>
      <c r="C4696" s="145" t="s">
        <v>8607</v>
      </c>
      <c r="D4696" s="121" t="s">
        <v>8608</v>
      </c>
      <c r="E4696" s="142" t="s">
        <v>211</v>
      </c>
      <c r="F4696" s="121"/>
      <c r="G4696" s="142">
        <v>1</v>
      </c>
      <c r="H4696" s="147">
        <v>82.5</v>
      </c>
      <c r="I4696" s="191">
        <v>0.25</v>
      </c>
      <c r="J4696" s="187">
        <f t="shared" si="146"/>
        <v>61.875</v>
      </c>
    </row>
    <row r="4697" spans="1:10" ht="15.75">
      <c r="A4697" s="53">
        <f t="shared" si="147"/>
        <v>4693</v>
      </c>
      <c r="B4697" s="144" t="s">
        <v>202</v>
      </c>
      <c r="C4697" s="145" t="s">
        <v>8609</v>
      </c>
      <c r="D4697" s="121" t="s">
        <v>8610</v>
      </c>
      <c r="E4697" s="142" t="s">
        <v>211</v>
      </c>
      <c r="F4697" s="121"/>
      <c r="G4697" s="142">
        <v>1</v>
      </c>
      <c r="H4697" s="147">
        <v>82.5</v>
      </c>
      <c r="I4697" s="191">
        <v>0.25</v>
      </c>
      <c r="J4697" s="187">
        <f t="shared" si="146"/>
        <v>61.875</v>
      </c>
    </row>
    <row r="4698" spans="1:10" ht="15.75">
      <c r="A4698" s="53">
        <f t="shared" si="147"/>
        <v>4694</v>
      </c>
      <c r="B4698" s="144" t="s">
        <v>202</v>
      </c>
      <c r="C4698" s="145" t="s">
        <v>8611</v>
      </c>
      <c r="D4698" s="121" t="s">
        <v>8612</v>
      </c>
      <c r="E4698" s="142" t="s">
        <v>211</v>
      </c>
      <c r="F4698" s="121"/>
      <c r="G4698" s="142">
        <v>1</v>
      </c>
      <c r="H4698" s="147">
        <v>82.5</v>
      </c>
      <c r="I4698" s="191">
        <v>0.25</v>
      </c>
      <c r="J4698" s="187">
        <f t="shared" si="146"/>
        <v>61.875</v>
      </c>
    </row>
    <row r="4699" spans="1:10" ht="15.75">
      <c r="A4699" s="53">
        <f t="shared" si="147"/>
        <v>4695</v>
      </c>
      <c r="B4699" s="144" t="s">
        <v>202</v>
      </c>
      <c r="C4699" s="145" t="s">
        <v>8613</v>
      </c>
      <c r="D4699" s="121" t="s">
        <v>8614</v>
      </c>
      <c r="E4699" s="142" t="s">
        <v>211</v>
      </c>
      <c r="F4699" s="121"/>
      <c r="G4699" s="142">
        <v>1</v>
      </c>
      <c r="H4699" s="147">
        <v>82.5</v>
      </c>
      <c r="I4699" s="191">
        <v>0.25</v>
      </c>
      <c r="J4699" s="187">
        <f t="shared" si="146"/>
        <v>61.875</v>
      </c>
    </row>
    <row r="4700" spans="1:10" ht="15.75">
      <c r="A4700" s="53">
        <f t="shared" si="147"/>
        <v>4696</v>
      </c>
      <c r="B4700" s="144" t="s">
        <v>202</v>
      </c>
      <c r="C4700" s="145" t="s">
        <v>8615</v>
      </c>
      <c r="D4700" s="121" t="s">
        <v>8616</v>
      </c>
      <c r="E4700" s="142" t="s">
        <v>211</v>
      </c>
      <c r="F4700" s="121"/>
      <c r="G4700" s="142">
        <v>1</v>
      </c>
      <c r="H4700" s="147">
        <v>82.5</v>
      </c>
      <c r="I4700" s="191">
        <v>0.25</v>
      </c>
      <c r="J4700" s="187">
        <f t="shared" si="146"/>
        <v>61.875</v>
      </c>
    </row>
    <row r="4701" spans="1:10" ht="15.75">
      <c r="A4701" s="53">
        <f t="shared" si="147"/>
        <v>4697</v>
      </c>
      <c r="B4701" s="144" t="s">
        <v>202</v>
      </c>
      <c r="C4701" s="145" t="s">
        <v>8617</v>
      </c>
      <c r="D4701" s="121" t="s">
        <v>8618</v>
      </c>
      <c r="E4701" s="142" t="s">
        <v>211</v>
      </c>
      <c r="F4701" s="121"/>
      <c r="G4701" s="142">
        <v>1</v>
      </c>
      <c r="H4701" s="147">
        <v>82.5</v>
      </c>
      <c r="I4701" s="191">
        <v>0.25</v>
      </c>
      <c r="J4701" s="187">
        <f t="shared" si="146"/>
        <v>61.875</v>
      </c>
    </row>
    <row r="4702" spans="1:10" ht="15.75">
      <c r="A4702" s="53">
        <f t="shared" si="147"/>
        <v>4698</v>
      </c>
      <c r="B4702" s="144" t="s">
        <v>202</v>
      </c>
      <c r="C4702" s="145" t="s">
        <v>8619</v>
      </c>
      <c r="D4702" s="121" t="s">
        <v>8620</v>
      </c>
      <c r="E4702" s="142" t="s">
        <v>211</v>
      </c>
      <c r="F4702" s="121"/>
      <c r="G4702" s="142">
        <v>1</v>
      </c>
      <c r="H4702" s="147">
        <v>82.5</v>
      </c>
      <c r="I4702" s="191">
        <v>0.25</v>
      </c>
      <c r="J4702" s="187">
        <f t="shared" si="146"/>
        <v>61.875</v>
      </c>
    </row>
    <row r="4703" spans="1:10" ht="15.75">
      <c r="A4703" s="53">
        <f t="shared" si="147"/>
        <v>4699</v>
      </c>
      <c r="B4703" s="144" t="s">
        <v>202</v>
      </c>
      <c r="C4703" s="145" t="s">
        <v>8621</v>
      </c>
      <c r="D4703" s="121" t="s">
        <v>8622</v>
      </c>
      <c r="E4703" s="142" t="s">
        <v>211</v>
      </c>
      <c r="F4703" s="121"/>
      <c r="G4703" s="142">
        <v>1</v>
      </c>
      <c r="H4703" s="147">
        <v>82.5</v>
      </c>
      <c r="I4703" s="191">
        <v>0.25</v>
      </c>
      <c r="J4703" s="187">
        <f t="shared" si="146"/>
        <v>61.875</v>
      </c>
    </row>
    <row r="4704" spans="1:10" ht="15.75">
      <c r="A4704" s="53">
        <f t="shared" si="147"/>
        <v>4700</v>
      </c>
      <c r="B4704" s="144" t="s">
        <v>202</v>
      </c>
      <c r="C4704" s="145" t="s">
        <v>8623</v>
      </c>
      <c r="D4704" s="121" t="s">
        <v>8624</v>
      </c>
      <c r="E4704" s="142" t="s">
        <v>211</v>
      </c>
      <c r="F4704" s="121"/>
      <c r="G4704" s="142">
        <v>1</v>
      </c>
      <c r="H4704" s="147">
        <v>82.5</v>
      </c>
      <c r="I4704" s="191">
        <v>0.25</v>
      </c>
      <c r="J4704" s="187">
        <f t="shared" si="146"/>
        <v>61.875</v>
      </c>
    </row>
    <row r="4705" spans="1:10" ht="15.75">
      <c r="A4705" s="53">
        <f t="shared" si="147"/>
        <v>4701</v>
      </c>
      <c r="B4705" s="144" t="s">
        <v>202</v>
      </c>
      <c r="C4705" s="145" t="s">
        <v>8625</v>
      </c>
      <c r="D4705" s="121" t="s">
        <v>8626</v>
      </c>
      <c r="E4705" s="142" t="s">
        <v>211</v>
      </c>
      <c r="F4705" s="121"/>
      <c r="G4705" s="142">
        <v>1</v>
      </c>
      <c r="H4705" s="147">
        <v>82.5</v>
      </c>
      <c r="I4705" s="191">
        <v>0.25</v>
      </c>
      <c r="J4705" s="187">
        <f t="shared" si="146"/>
        <v>61.875</v>
      </c>
    </row>
    <row r="4706" spans="1:10" ht="15.75">
      <c r="A4706" s="53">
        <f t="shared" si="147"/>
        <v>4702</v>
      </c>
      <c r="B4706" s="144" t="s">
        <v>202</v>
      </c>
      <c r="C4706" s="145" t="s">
        <v>8627</v>
      </c>
      <c r="D4706" s="121" t="s">
        <v>8628</v>
      </c>
      <c r="E4706" s="142" t="s">
        <v>211</v>
      </c>
      <c r="F4706" s="121"/>
      <c r="G4706" s="142">
        <v>1</v>
      </c>
      <c r="H4706" s="147">
        <v>82.5</v>
      </c>
      <c r="I4706" s="191">
        <v>0.25</v>
      </c>
      <c r="J4706" s="187">
        <f t="shared" si="146"/>
        <v>61.875</v>
      </c>
    </row>
    <row r="4707" spans="1:10" ht="15.75">
      <c r="A4707" s="53">
        <f t="shared" si="147"/>
        <v>4703</v>
      </c>
      <c r="B4707" s="144" t="s">
        <v>202</v>
      </c>
      <c r="C4707" s="145" t="s">
        <v>8629</v>
      </c>
      <c r="D4707" s="121" t="s">
        <v>8630</v>
      </c>
      <c r="E4707" s="142" t="s">
        <v>211</v>
      </c>
      <c r="F4707" s="121"/>
      <c r="G4707" s="142">
        <v>1</v>
      </c>
      <c r="H4707" s="147">
        <v>82.5</v>
      </c>
      <c r="I4707" s="191">
        <v>0.25</v>
      </c>
      <c r="J4707" s="187">
        <f t="shared" si="146"/>
        <v>61.875</v>
      </c>
    </row>
    <row r="4708" spans="1:10" ht="15.75">
      <c r="A4708" s="53">
        <f t="shared" si="147"/>
        <v>4704</v>
      </c>
      <c r="B4708" s="144" t="s">
        <v>202</v>
      </c>
      <c r="C4708" s="145" t="s">
        <v>8631</v>
      </c>
      <c r="D4708" s="121" t="s">
        <v>8632</v>
      </c>
      <c r="E4708" s="142" t="s">
        <v>211</v>
      </c>
      <c r="F4708" s="121"/>
      <c r="G4708" s="142">
        <v>1</v>
      </c>
      <c r="H4708" s="147">
        <v>82.5</v>
      </c>
      <c r="I4708" s="191">
        <v>0.25</v>
      </c>
      <c r="J4708" s="187">
        <f t="shared" si="146"/>
        <v>61.875</v>
      </c>
    </row>
    <row r="4709" spans="1:10" ht="15.75">
      <c r="A4709" s="53">
        <f t="shared" si="147"/>
        <v>4705</v>
      </c>
      <c r="B4709" s="144" t="s">
        <v>202</v>
      </c>
      <c r="C4709" s="145" t="s">
        <v>8633</v>
      </c>
      <c r="D4709" s="121" t="s">
        <v>8634</v>
      </c>
      <c r="E4709" s="142" t="s">
        <v>211</v>
      </c>
      <c r="F4709" s="121"/>
      <c r="G4709" s="142">
        <v>1</v>
      </c>
      <c r="H4709" s="147">
        <v>82.5</v>
      </c>
      <c r="I4709" s="191">
        <v>0.25</v>
      </c>
      <c r="J4709" s="187">
        <f t="shared" si="146"/>
        <v>61.875</v>
      </c>
    </row>
    <row r="4710" spans="1:10" ht="15.75">
      <c r="A4710" s="53">
        <f t="shared" si="147"/>
        <v>4706</v>
      </c>
      <c r="B4710" s="144" t="s">
        <v>202</v>
      </c>
      <c r="C4710" s="145" t="s">
        <v>8635</v>
      </c>
      <c r="D4710" s="121" t="s">
        <v>8636</v>
      </c>
      <c r="E4710" s="142" t="s">
        <v>211</v>
      </c>
      <c r="F4710" s="121"/>
      <c r="G4710" s="142">
        <v>1</v>
      </c>
      <c r="H4710" s="147">
        <v>82.5</v>
      </c>
      <c r="I4710" s="191">
        <v>0.25</v>
      </c>
      <c r="J4710" s="187">
        <f t="shared" si="146"/>
        <v>61.875</v>
      </c>
    </row>
    <row r="4711" spans="1:10" ht="15.75">
      <c r="A4711" s="53">
        <f t="shared" si="147"/>
        <v>4707</v>
      </c>
      <c r="B4711" s="144" t="s">
        <v>202</v>
      </c>
      <c r="C4711" s="145" t="s">
        <v>8637</v>
      </c>
      <c r="D4711" s="142" t="s">
        <v>8638</v>
      </c>
      <c r="E4711" s="142" t="s">
        <v>211</v>
      </c>
      <c r="F4711" s="142"/>
      <c r="G4711" s="142">
        <v>1</v>
      </c>
      <c r="H4711" s="147">
        <v>70</v>
      </c>
      <c r="I4711" s="191">
        <v>0.25</v>
      </c>
      <c r="J4711" s="187">
        <f t="shared" si="146"/>
        <v>52.5</v>
      </c>
    </row>
    <row r="4712" spans="1:10" ht="15.75">
      <c r="A4712" s="53">
        <f t="shared" si="147"/>
        <v>4708</v>
      </c>
      <c r="B4712" s="144" t="s">
        <v>202</v>
      </c>
      <c r="C4712" s="145" t="s">
        <v>8639</v>
      </c>
      <c r="D4712" s="142" t="s">
        <v>8640</v>
      </c>
      <c r="E4712" s="142" t="s">
        <v>211</v>
      </c>
      <c r="F4712" s="142"/>
      <c r="G4712" s="142">
        <v>1</v>
      </c>
      <c r="H4712" s="147">
        <v>70</v>
      </c>
      <c r="I4712" s="191">
        <v>0.25</v>
      </c>
      <c r="J4712" s="187">
        <f t="shared" si="146"/>
        <v>52.5</v>
      </c>
    </row>
    <row r="4713" spans="1:10" ht="15.75">
      <c r="A4713" s="53">
        <f t="shared" si="147"/>
        <v>4709</v>
      </c>
      <c r="B4713" s="144" t="s">
        <v>202</v>
      </c>
      <c r="C4713" s="145" t="s">
        <v>8641</v>
      </c>
      <c r="D4713" s="142" t="s">
        <v>8642</v>
      </c>
      <c r="E4713" s="142" t="s">
        <v>211</v>
      </c>
      <c r="F4713" s="142"/>
      <c r="G4713" s="142">
        <v>1</v>
      </c>
      <c r="H4713" s="147">
        <v>70</v>
      </c>
      <c r="I4713" s="191">
        <v>0.25</v>
      </c>
      <c r="J4713" s="187">
        <f t="shared" si="146"/>
        <v>52.5</v>
      </c>
    </row>
    <row r="4714" spans="1:10" ht="15.75">
      <c r="A4714" s="53">
        <f t="shared" si="147"/>
        <v>4710</v>
      </c>
      <c r="B4714" s="144" t="s">
        <v>202</v>
      </c>
      <c r="C4714" s="145" t="s">
        <v>8643</v>
      </c>
      <c r="D4714" s="142" t="s">
        <v>8644</v>
      </c>
      <c r="E4714" s="142" t="s">
        <v>211</v>
      </c>
      <c r="F4714" s="142"/>
      <c r="G4714" s="142">
        <v>1</v>
      </c>
      <c r="H4714" s="147">
        <v>70</v>
      </c>
      <c r="I4714" s="191">
        <v>0.25</v>
      </c>
      <c r="J4714" s="187">
        <f t="shared" si="146"/>
        <v>52.5</v>
      </c>
    </row>
    <row r="4715" spans="1:10" ht="15.75">
      <c r="A4715" s="53">
        <f t="shared" si="147"/>
        <v>4711</v>
      </c>
      <c r="B4715" s="144" t="s">
        <v>202</v>
      </c>
      <c r="C4715" s="145" t="s">
        <v>8645</v>
      </c>
      <c r="D4715" s="142" t="s">
        <v>8646</v>
      </c>
      <c r="E4715" s="142" t="s">
        <v>211</v>
      </c>
      <c r="F4715" s="142"/>
      <c r="G4715" s="142">
        <v>1</v>
      </c>
      <c r="H4715" s="147">
        <v>70</v>
      </c>
      <c r="I4715" s="191">
        <v>0.25</v>
      </c>
      <c r="J4715" s="187">
        <f t="shared" si="146"/>
        <v>52.5</v>
      </c>
    </row>
    <row r="4716" spans="1:10" ht="15.75">
      <c r="A4716" s="53">
        <f t="shared" si="147"/>
        <v>4712</v>
      </c>
      <c r="B4716" s="144" t="s">
        <v>202</v>
      </c>
      <c r="C4716" s="145" t="s">
        <v>8647</v>
      </c>
      <c r="D4716" s="142" t="s">
        <v>8648</v>
      </c>
      <c r="E4716" s="142" t="s">
        <v>211</v>
      </c>
      <c r="F4716" s="142"/>
      <c r="G4716" s="142">
        <v>1</v>
      </c>
      <c r="H4716" s="147">
        <v>70</v>
      </c>
      <c r="I4716" s="191">
        <v>0.25</v>
      </c>
      <c r="J4716" s="187">
        <f t="shared" si="146"/>
        <v>52.5</v>
      </c>
    </row>
    <row r="4717" spans="1:10" ht="15.75">
      <c r="A4717" s="53">
        <f t="shared" si="147"/>
        <v>4713</v>
      </c>
      <c r="B4717" s="144" t="s">
        <v>202</v>
      </c>
      <c r="C4717" s="145" t="s">
        <v>8649</v>
      </c>
      <c r="D4717" s="142" t="s">
        <v>8650</v>
      </c>
      <c r="E4717" s="142" t="s">
        <v>211</v>
      </c>
      <c r="F4717" s="142"/>
      <c r="G4717" s="142">
        <v>1</v>
      </c>
      <c r="H4717" s="147">
        <v>70</v>
      </c>
      <c r="I4717" s="191">
        <v>0.25</v>
      </c>
      <c r="J4717" s="187">
        <f t="shared" si="146"/>
        <v>52.5</v>
      </c>
    </row>
    <row r="4718" spans="1:10" ht="15.75">
      <c r="A4718" s="53">
        <f t="shared" si="147"/>
        <v>4714</v>
      </c>
      <c r="B4718" s="144" t="s">
        <v>202</v>
      </c>
      <c r="C4718" s="145" t="s">
        <v>8651</v>
      </c>
      <c r="D4718" s="142" t="s">
        <v>8652</v>
      </c>
      <c r="E4718" s="142" t="s">
        <v>211</v>
      </c>
      <c r="F4718" s="142"/>
      <c r="G4718" s="142">
        <v>1</v>
      </c>
      <c r="H4718" s="147">
        <v>70</v>
      </c>
      <c r="I4718" s="191">
        <v>0.25</v>
      </c>
      <c r="J4718" s="187">
        <f t="shared" si="146"/>
        <v>52.5</v>
      </c>
    </row>
    <row r="4719" spans="1:10" ht="15.75">
      <c r="A4719" s="53">
        <f t="shared" si="147"/>
        <v>4715</v>
      </c>
      <c r="B4719" s="144" t="s">
        <v>202</v>
      </c>
      <c r="C4719" s="145" t="s">
        <v>8653</v>
      </c>
      <c r="D4719" s="142" t="s">
        <v>8654</v>
      </c>
      <c r="E4719" s="142" t="s">
        <v>211</v>
      </c>
      <c r="F4719" s="142"/>
      <c r="G4719" s="142">
        <v>1</v>
      </c>
      <c r="H4719" s="147">
        <v>98</v>
      </c>
      <c r="I4719" s="191">
        <v>0.25</v>
      </c>
      <c r="J4719" s="187">
        <f t="shared" si="146"/>
        <v>73.5</v>
      </c>
    </row>
    <row r="4720" spans="1:10" ht="15.75">
      <c r="A4720" s="53">
        <f t="shared" si="147"/>
        <v>4716</v>
      </c>
      <c r="B4720" s="144" t="s">
        <v>202</v>
      </c>
      <c r="C4720" s="145" t="s">
        <v>8655</v>
      </c>
      <c r="D4720" s="142" t="s">
        <v>8656</v>
      </c>
      <c r="E4720" s="142" t="s">
        <v>211</v>
      </c>
      <c r="F4720" s="142"/>
      <c r="G4720" s="142">
        <v>1</v>
      </c>
      <c r="H4720" s="147">
        <v>98</v>
      </c>
      <c r="I4720" s="191">
        <v>0.25</v>
      </c>
      <c r="J4720" s="187">
        <f t="shared" si="146"/>
        <v>73.5</v>
      </c>
    </row>
    <row r="4721" spans="1:10" ht="15.75">
      <c r="A4721" s="53">
        <f t="shared" si="147"/>
        <v>4717</v>
      </c>
      <c r="B4721" s="144" t="s">
        <v>202</v>
      </c>
      <c r="C4721" s="145" t="s">
        <v>8657</v>
      </c>
      <c r="D4721" s="142" t="s">
        <v>8658</v>
      </c>
      <c r="E4721" s="142" t="s">
        <v>211</v>
      </c>
      <c r="F4721" s="142"/>
      <c r="G4721" s="142">
        <v>1</v>
      </c>
      <c r="H4721" s="147">
        <v>98</v>
      </c>
      <c r="I4721" s="191">
        <v>0.25</v>
      </c>
      <c r="J4721" s="187">
        <f t="shared" si="146"/>
        <v>73.5</v>
      </c>
    </row>
    <row r="4722" spans="1:10" ht="15.75">
      <c r="A4722" s="53">
        <f t="shared" si="147"/>
        <v>4718</v>
      </c>
      <c r="B4722" s="144" t="s">
        <v>202</v>
      </c>
      <c r="C4722" s="145" t="s">
        <v>8659</v>
      </c>
      <c r="D4722" s="142" t="s">
        <v>8660</v>
      </c>
      <c r="E4722" s="142" t="s">
        <v>211</v>
      </c>
      <c r="F4722" s="142"/>
      <c r="G4722" s="142">
        <v>1</v>
      </c>
      <c r="H4722" s="147">
        <v>98</v>
      </c>
      <c r="I4722" s="191">
        <v>0.25</v>
      </c>
      <c r="J4722" s="187">
        <f t="shared" si="146"/>
        <v>73.5</v>
      </c>
    </row>
    <row r="4723" spans="1:10" ht="15.75">
      <c r="A4723" s="53">
        <f t="shared" si="147"/>
        <v>4719</v>
      </c>
      <c r="B4723" s="144" t="s">
        <v>202</v>
      </c>
      <c r="C4723" s="145" t="s">
        <v>8661</v>
      </c>
      <c r="D4723" s="142" t="s">
        <v>8662</v>
      </c>
      <c r="E4723" s="142" t="s">
        <v>211</v>
      </c>
      <c r="F4723" s="142"/>
      <c r="G4723" s="142">
        <v>1</v>
      </c>
      <c r="H4723" s="147">
        <v>98</v>
      </c>
      <c r="I4723" s="191">
        <v>0.25</v>
      </c>
      <c r="J4723" s="187">
        <f t="shared" si="146"/>
        <v>73.5</v>
      </c>
    </row>
    <row r="4724" spans="1:10" ht="15.75">
      <c r="A4724" s="53">
        <f t="shared" si="147"/>
        <v>4720</v>
      </c>
      <c r="B4724" s="144" t="s">
        <v>202</v>
      </c>
      <c r="C4724" s="145" t="s">
        <v>8663</v>
      </c>
      <c r="D4724" s="142" t="s">
        <v>8664</v>
      </c>
      <c r="E4724" s="142" t="s">
        <v>211</v>
      </c>
      <c r="F4724" s="142"/>
      <c r="G4724" s="142">
        <v>1</v>
      </c>
      <c r="H4724" s="147">
        <v>98</v>
      </c>
      <c r="I4724" s="191">
        <v>0.25</v>
      </c>
      <c r="J4724" s="187">
        <f t="shared" si="146"/>
        <v>73.5</v>
      </c>
    </row>
    <row r="4725" spans="1:10" ht="15.75">
      <c r="A4725" s="53">
        <f t="shared" si="147"/>
        <v>4721</v>
      </c>
      <c r="B4725" s="144" t="s">
        <v>202</v>
      </c>
      <c r="C4725" s="145" t="s">
        <v>8665</v>
      </c>
      <c r="D4725" s="142" t="s">
        <v>8666</v>
      </c>
      <c r="E4725" s="142" t="s">
        <v>211</v>
      </c>
      <c r="F4725" s="142"/>
      <c r="G4725" s="142">
        <v>1</v>
      </c>
      <c r="H4725" s="147">
        <v>98</v>
      </c>
      <c r="I4725" s="191">
        <v>0.25</v>
      </c>
      <c r="J4725" s="187">
        <f t="shared" si="146"/>
        <v>73.5</v>
      </c>
    </row>
    <row r="4726" spans="1:10" ht="15.75">
      <c r="A4726" s="53">
        <f t="shared" si="147"/>
        <v>4722</v>
      </c>
      <c r="B4726" s="144" t="s">
        <v>202</v>
      </c>
      <c r="C4726" s="145" t="s">
        <v>8667</v>
      </c>
      <c r="D4726" s="142" t="s">
        <v>8668</v>
      </c>
      <c r="E4726" s="142" t="s">
        <v>211</v>
      </c>
      <c r="F4726" s="142"/>
      <c r="G4726" s="142">
        <v>1</v>
      </c>
      <c r="H4726" s="147">
        <v>98</v>
      </c>
      <c r="I4726" s="191">
        <v>0.25</v>
      </c>
      <c r="J4726" s="187">
        <f t="shared" si="146"/>
        <v>73.5</v>
      </c>
    </row>
    <row r="4727" spans="1:10" ht="15.75">
      <c r="A4727" s="53">
        <f t="shared" si="147"/>
        <v>4723</v>
      </c>
      <c r="B4727" s="144" t="s">
        <v>202</v>
      </c>
      <c r="C4727" s="145" t="s">
        <v>8669</v>
      </c>
      <c r="D4727" s="142" t="s">
        <v>8670</v>
      </c>
      <c r="E4727" s="142" t="s">
        <v>211</v>
      </c>
      <c r="F4727" s="142"/>
      <c r="G4727" s="142">
        <v>1</v>
      </c>
      <c r="H4727" s="147">
        <v>98</v>
      </c>
      <c r="I4727" s="191">
        <v>0.25</v>
      </c>
      <c r="J4727" s="187">
        <f t="shared" ref="J4727:J4790" si="148">H4727*(1-I4727)</f>
        <v>73.5</v>
      </c>
    </row>
    <row r="4728" spans="1:10" ht="15.75">
      <c r="A4728" s="53">
        <f t="shared" si="147"/>
        <v>4724</v>
      </c>
      <c r="B4728" s="144" t="s">
        <v>202</v>
      </c>
      <c r="C4728" s="145" t="s">
        <v>8671</v>
      </c>
      <c r="D4728" s="142" t="s">
        <v>8672</v>
      </c>
      <c r="E4728" s="142" t="s">
        <v>211</v>
      </c>
      <c r="F4728" s="142"/>
      <c r="G4728" s="142">
        <v>1</v>
      </c>
      <c r="H4728" s="147">
        <v>98</v>
      </c>
      <c r="I4728" s="191">
        <v>0.25</v>
      </c>
      <c r="J4728" s="187">
        <f t="shared" si="148"/>
        <v>73.5</v>
      </c>
    </row>
    <row r="4729" spans="1:10" ht="15.75">
      <c r="A4729" s="53">
        <f t="shared" si="147"/>
        <v>4725</v>
      </c>
      <c r="B4729" s="144" t="s">
        <v>202</v>
      </c>
      <c r="C4729" s="145" t="s">
        <v>8673</v>
      </c>
      <c r="D4729" s="142" t="s">
        <v>8674</v>
      </c>
      <c r="E4729" s="142" t="s">
        <v>211</v>
      </c>
      <c r="F4729" s="142"/>
      <c r="G4729" s="142">
        <v>1</v>
      </c>
      <c r="H4729" s="147">
        <v>98</v>
      </c>
      <c r="I4729" s="191">
        <v>0.25</v>
      </c>
      <c r="J4729" s="187">
        <f t="shared" si="148"/>
        <v>73.5</v>
      </c>
    </row>
    <row r="4730" spans="1:10" ht="15.75">
      <c r="A4730" s="53">
        <f t="shared" si="147"/>
        <v>4726</v>
      </c>
      <c r="B4730" s="144" t="s">
        <v>202</v>
      </c>
      <c r="C4730" s="145" t="s">
        <v>8675</v>
      </c>
      <c r="D4730" s="142" t="s">
        <v>8676</v>
      </c>
      <c r="E4730" s="142" t="s">
        <v>211</v>
      </c>
      <c r="F4730" s="142"/>
      <c r="G4730" s="142">
        <v>1</v>
      </c>
      <c r="H4730" s="147">
        <v>98</v>
      </c>
      <c r="I4730" s="191">
        <v>0.25</v>
      </c>
      <c r="J4730" s="187">
        <f t="shared" si="148"/>
        <v>73.5</v>
      </c>
    </row>
    <row r="4731" spans="1:10" ht="15.75">
      <c r="A4731" s="53">
        <f t="shared" si="147"/>
        <v>4727</v>
      </c>
      <c r="B4731" s="144" t="s">
        <v>202</v>
      </c>
      <c r="C4731" s="145" t="s">
        <v>8677</v>
      </c>
      <c r="D4731" s="142" t="s">
        <v>8678</v>
      </c>
      <c r="E4731" s="142" t="s">
        <v>211</v>
      </c>
      <c r="F4731" s="142"/>
      <c r="G4731" s="142">
        <v>1</v>
      </c>
      <c r="H4731" s="147">
        <v>98</v>
      </c>
      <c r="I4731" s="191">
        <v>0.25</v>
      </c>
      <c r="J4731" s="187">
        <f t="shared" si="148"/>
        <v>73.5</v>
      </c>
    </row>
    <row r="4732" spans="1:10" ht="15.75">
      <c r="A4732" s="53">
        <f t="shared" si="147"/>
        <v>4728</v>
      </c>
      <c r="B4732" s="144" t="s">
        <v>202</v>
      </c>
      <c r="C4732" s="145" t="s">
        <v>8679</v>
      </c>
      <c r="D4732" s="142" t="s">
        <v>8680</v>
      </c>
      <c r="E4732" s="142" t="s">
        <v>211</v>
      </c>
      <c r="F4732" s="142"/>
      <c r="G4732" s="142">
        <v>1</v>
      </c>
      <c r="H4732" s="147">
        <v>98</v>
      </c>
      <c r="I4732" s="191">
        <v>0.25</v>
      </c>
      <c r="J4732" s="187">
        <f t="shared" si="148"/>
        <v>73.5</v>
      </c>
    </row>
    <row r="4733" spans="1:10" ht="15.75">
      <c r="A4733" s="53">
        <f t="shared" si="147"/>
        <v>4729</v>
      </c>
      <c r="B4733" s="144" t="s">
        <v>202</v>
      </c>
      <c r="C4733" s="145" t="s">
        <v>8681</v>
      </c>
      <c r="D4733" s="142" t="s">
        <v>8682</v>
      </c>
      <c r="E4733" s="142" t="s">
        <v>211</v>
      </c>
      <c r="F4733" s="142"/>
      <c r="G4733" s="142">
        <v>1</v>
      </c>
      <c r="H4733" s="147">
        <v>98</v>
      </c>
      <c r="I4733" s="191">
        <v>0.25</v>
      </c>
      <c r="J4733" s="187">
        <f t="shared" si="148"/>
        <v>73.5</v>
      </c>
    </row>
    <row r="4734" spans="1:10" ht="15.75">
      <c r="A4734" s="53">
        <f t="shared" si="147"/>
        <v>4730</v>
      </c>
      <c r="B4734" s="144" t="s">
        <v>202</v>
      </c>
      <c r="C4734" s="145" t="s">
        <v>8683</v>
      </c>
      <c r="D4734" s="142" t="s">
        <v>8684</v>
      </c>
      <c r="E4734" s="142" t="s">
        <v>211</v>
      </c>
      <c r="F4734" s="142"/>
      <c r="G4734" s="142">
        <v>1</v>
      </c>
      <c r="H4734" s="147">
        <v>98</v>
      </c>
      <c r="I4734" s="191">
        <v>0.25</v>
      </c>
      <c r="J4734" s="187">
        <f t="shared" si="148"/>
        <v>73.5</v>
      </c>
    </row>
    <row r="4735" spans="1:10" ht="15.75">
      <c r="A4735" s="53">
        <f t="shared" si="147"/>
        <v>4731</v>
      </c>
      <c r="B4735" s="144" t="s">
        <v>202</v>
      </c>
      <c r="C4735" s="145" t="s">
        <v>8685</v>
      </c>
      <c r="D4735" s="142" t="s">
        <v>8686</v>
      </c>
      <c r="E4735" s="142" t="s">
        <v>211</v>
      </c>
      <c r="F4735" s="142"/>
      <c r="G4735" s="142">
        <v>1</v>
      </c>
      <c r="H4735" s="147">
        <v>54.5</v>
      </c>
      <c r="I4735" s="191">
        <v>0.25</v>
      </c>
      <c r="J4735" s="187">
        <f t="shared" si="148"/>
        <v>40.875</v>
      </c>
    </row>
    <row r="4736" spans="1:10" ht="15.75">
      <c r="A4736" s="53">
        <f t="shared" si="147"/>
        <v>4732</v>
      </c>
      <c r="B4736" s="144" t="s">
        <v>202</v>
      </c>
      <c r="C4736" s="145" t="s">
        <v>8687</v>
      </c>
      <c r="D4736" s="142" t="s">
        <v>8688</v>
      </c>
      <c r="E4736" s="142" t="s">
        <v>211</v>
      </c>
      <c r="F4736" s="142"/>
      <c r="G4736" s="142">
        <v>1</v>
      </c>
      <c r="H4736" s="147">
        <v>54.5</v>
      </c>
      <c r="I4736" s="191">
        <v>0.25</v>
      </c>
      <c r="J4736" s="187">
        <f t="shared" si="148"/>
        <v>40.875</v>
      </c>
    </row>
    <row r="4737" spans="1:10" ht="15.75">
      <c r="A4737" s="53">
        <f t="shared" si="147"/>
        <v>4733</v>
      </c>
      <c r="B4737" s="144" t="s">
        <v>202</v>
      </c>
      <c r="C4737" s="145" t="s">
        <v>8689</v>
      </c>
      <c r="D4737" s="142" t="s">
        <v>8690</v>
      </c>
      <c r="E4737" s="142" t="s">
        <v>211</v>
      </c>
      <c r="F4737" s="142"/>
      <c r="G4737" s="142">
        <v>1</v>
      </c>
      <c r="H4737" s="147">
        <v>54.5</v>
      </c>
      <c r="I4737" s="191">
        <v>0.25</v>
      </c>
      <c r="J4737" s="187">
        <f t="shared" si="148"/>
        <v>40.875</v>
      </c>
    </row>
    <row r="4738" spans="1:10" ht="15.75">
      <c r="A4738" s="53">
        <f t="shared" si="147"/>
        <v>4734</v>
      </c>
      <c r="B4738" s="144" t="s">
        <v>202</v>
      </c>
      <c r="C4738" s="145" t="s">
        <v>8691</v>
      </c>
      <c r="D4738" s="142" t="s">
        <v>8692</v>
      </c>
      <c r="E4738" s="142" t="s">
        <v>211</v>
      </c>
      <c r="F4738" s="142"/>
      <c r="G4738" s="142">
        <v>1</v>
      </c>
      <c r="H4738" s="147">
        <v>54.5</v>
      </c>
      <c r="I4738" s="191">
        <v>0.25</v>
      </c>
      <c r="J4738" s="187">
        <f t="shared" si="148"/>
        <v>40.875</v>
      </c>
    </row>
    <row r="4739" spans="1:10" ht="15.75">
      <c r="A4739" s="53">
        <f t="shared" si="147"/>
        <v>4735</v>
      </c>
      <c r="B4739" s="144" t="s">
        <v>202</v>
      </c>
      <c r="C4739" s="145" t="s">
        <v>8693</v>
      </c>
      <c r="D4739" s="142" t="s">
        <v>8694</v>
      </c>
      <c r="E4739" s="142" t="s">
        <v>211</v>
      </c>
      <c r="F4739" s="142"/>
      <c r="G4739" s="142">
        <v>1</v>
      </c>
      <c r="H4739" s="147">
        <v>54.5</v>
      </c>
      <c r="I4739" s="191">
        <v>0.25</v>
      </c>
      <c r="J4739" s="187">
        <f t="shared" si="148"/>
        <v>40.875</v>
      </c>
    </row>
    <row r="4740" spans="1:10" ht="15.75">
      <c r="A4740" s="53">
        <f t="shared" si="147"/>
        <v>4736</v>
      </c>
      <c r="B4740" s="144" t="s">
        <v>202</v>
      </c>
      <c r="C4740" s="145" t="s">
        <v>8695</v>
      </c>
      <c r="D4740" s="142" t="s">
        <v>8696</v>
      </c>
      <c r="E4740" s="142" t="s">
        <v>211</v>
      </c>
      <c r="F4740" s="142"/>
      <c r="G4740" s="142">
        <v>1</v>
      </c>
      <c r="H4740" s="147">
        <v>54.5</v>
      </c>
      <c r="I4740" s="191">
        <v>0.25</v>
      </c>
      <c r="J4740" s="187">
        <f t="shared" si="148"/>
        <v>40.875</v>
      </c>
    </row>
    <row r="4741" spans="1:10" ht="15.75">
      <c r="A4741" s="53">
        <f t="shared" si="147"/>
        <v>4737</v>
      </c>
      <c r="B4741" s="144" t="s">
        <v>202</v>
      </c>
      <c r="C4741" s="145" t="s">
        <v>8697</v>
      </c>
      <c r="D4741" s="142" t="s">
        <v>8698</v>
      </c>
      <c r="E4741" s="142" t="s">
        <v>211</v>
      </c>
      <c r="F4741" s="142"/>
      <c r="G4741" s="142">
        <v>1</v>
      </c>
      <c r="H4741" s="147">
        <v>54.5</v>
      </c>
      <c r="I4741" s="191">
        <v>0.25</v>
      </c>
      <c r="J4741" s="187">
        <f t="shared" si="148"/>
        <v>40.875</v>
      </c>
    </row>
    <row r="4742" spans="1:10" ht="15.75">
      <c r="A4742" s="53">
        <f t="shared" si="147"/>
        <v>4738</v>
      </c>
      <c r="B4742" s="144" t="s">
        <v>202</v>
      </c>
      <c r="C4742" s="145" t="s">
        <v>8699</v>
      </c>
      <c r="D4742" s="142" t="s">
        <v>8700</v>
      </c>
      <c r="E4742" s="142" t="s">
        <v>211</v>
      </c>
      <c r="F4742" s="142"/>
      <c r="G4742" s="142">
        <v>1</v>
      </c>
      <c r="H4742" s="147">
        <v>54.5</v>
      </c>
      <c r="I4742" s="191">
        <v>0.25</v>
      </c>
      <c r="J4742" s="187">
        <f t="shared" si="148"/>
        <v>40.875</v>
      </c>
    </row>
    <row r="4743" spans="1:10" ht="15.75">
      <c r="A4743" s="53">
        <f t="shared" ref="A4743:A4806" si="149">A4742+1</f>
        <v>4739</v>
      </c>
      <c r="B4743" s="144" t="s">
        <v>202</v>
      </c>
      <c r="C4743" s="145" t="s">
        <v>8701</v>
      </c>
      <c r="D4743" s="142" t="s">
        <v>8702</v>
      </c>
      <c r="E4743" s="142" t="s">
        <v>211</v>
      </c>
      <c r="F4743" s="142"/>
      <c r="G4743" s="142">
        <v>1</v>
      </c>
      <c r="H4743" s="147">
        <v>70</v>
      </c>
      <c r="I4743" s="191">
        <v>0.25</v>
      </c>
      <c r="J4743" s="187">
        <f t="shared" si="148"/>
        <v>52.5</v>
      </c>
    </row>
    <row r="4744" spans="1:10" ht="15.75">
      <c r="A4744" s="53">
        <f t="shared" si="149"/>
        <v>4740</v>
      </c>
      <c r="B4744" s="144" t="s">
        <v>202</v>
      </c>
      <c r="C4744" s="145" t="s">
        <v>8703</v>
      </c>
      <c r="D4744" s="142" t="s">
        <v>8704</v>
      </c>
      <c r="E4744" s="142" t="s">
        <v>211</v>
      </c>
      <c r="F4744" s="142"/>
      <c r="G4744" s="142">
        <v>1</v>
      </c>
      <c r="H4744" s="147">
        <v>70</v>
      </c>
      <c r="I4744" s="191">
        <v>0.25</v>
      </c>
      <c r="J4744" s="187">
        <f t="shared" si="148"/>
        <v>52.5</v>
      </c>
    </row>
    <row r="4745" spans="1:10" ht="15.75">
      <c r="A4745" s="53">
        <f t="shared" si="149"/>
        <v>4741</v>
      </c>
      <c r="B4745" s="144" t="s">
        <v>202</v>
      </c>
      <c r="C4745" s="145" t="s">
        <v>8705</v>
      </c>
      <c r="D4745" s="142" t="s">
        <v>8706</v>
      </c>
      <c r="E4745" s="142" t="s">
        <v>211</v>
      </c>
      <c r="F4745" s="142"/>
      <c r="G4745" s="142">
        <v>1</v>
      </c>
      <c r="H4745" s="147">
        <v>70</v>
      </c>
      <c r="I4745" s="191">
        <v>0.25</v>
      </c>
      <c r="J4745" s="187">
        <f t="shared" si="148"/>
        <v>52.5</v>
      </c>
    </row>
    <row r="4746" spans="1:10" ht="15.75">
      <c r="A4746" s="53">
        <f t="shared" si="149"/>
        <v>4742</v>
      </c>
      <c r="B4746" s="144" t="s">
        <v>202</v>
      </c>
      <c r="C4746" s="145" t="s">
        <v>8707</v>
      </c>
      <c r="D4746" s="142" t="s">
        <v>8708</v>
      </c>
      <c r="E4746" s="142" t="s">
        <v>211</v>
      </c>
      <c r="F4746" s="142"/>
      <c r="G4746" s="142">
        <v>1</v>
      </c>
      <c r="H4746" s="147">
        <v>70</v>
      </c>
      <c r="I4746" s="191">
        <v>0.25</v>
      </c>
      <c r="J4746" s="187">
        <f t="shared" si="148"/>
        <v>52.5</v>
      </c>
    </row>
    <row r="4747" spans="1:10" ht="15.75">
      <c r="A4747" s="53">
        <f t="shared" si="149"/>
        <v>4743</v>
      </c>
      <c r="B4747" s="144" t="s">
        <v>202</v>
      </c>
      <c r="C4747" s="145" t="s">
        <v>8709</v>
      </c>
      <c r="D4747" s="142" t="s">
        <v>8710</v>
      </c>
      <c r="E4747" s="142" t="s">
        <v>211</v>
      </c>
      <c r="F4747" s="142"/>
      <c r="G4747" s="142">
        <v>1</v>
      </c>
      <c r="H4747" s="147">
        <v>70</v>
      </c>
      <c r="I4747" s="191">
        <v>0.25</v>
      </c>
      <c r="J4747" s="187">
        <f t="shared" si="148"/>
        <v>52.5</v>
      </c>
    </row>
    <row r="4748" spans="1:10" ht="15.75">
      <c r="A4748" s="53">
        <f t="shared" si="149"/>
        <v>4744</v>
      </c>
      <c r="B4748" s="144" t="s">
        <v>202</v>
      </c>
      <c r="C4748" s="145" t="s">
        <v>8711</v>
      </c>
      <c r="D4748" s="142" t="s">
        <v>8712</v>
      </c>
      <c r="E4748" s="142" t="s">
        <v>211</v>
      </c>
      <c r="F4748" s="142"/>
      <c r="G4748" s="142">
        <v>1</v>
      </c>
      <c r="H4748" s="147">
        <v>70</v>
      </c>
      <c r="I4748" s="191">
        <v>0.25</v>
      </c>
      <c r="J4748" s="187">
        <f t="shared" si="148"/>
        <v>52.5</v>
      </c>
    </row>
    <row r="4749" spans="1:10" ht="15.75">
      <c r="A4749" s="53">
        <f t="shared" si="149"/>
        <v>4745</v>
      </c>
      <c r="B4749" s="144" t="s">
        <v>202</v>
      </c>
      <c r="C4749" s="145" t="s">
        <v>8713</v>
      </c>
      <c r="D4749" s="142" t="s">
        <v>8714</v>
      </c>
      <c r="E4749" s="142" t="s">
        <v>211</v>
      </c>
      <c r="F4749" s="142"/>
      <c r="G4749" s="142">
        <v>1</v>
      </c>
      <c r="H4749" s="147">
        <v>70</v>
      </c>
      <c r="I4749" s="191">
        <v>0.25</v>
      </c>
      <c r="J4749" s="187">
        <f t="shared" si="148"/>
        <v>52.5</v>
      </c>
    </row>
    <row r="4750" spans="1:10" ht="15.75">
      <c r="A4750" s="53">
        <f t="shared" si="149"/>
        <v>4746</v>
      </c>
      <c r="B4750" s="144" t="s">
        <v>202</v>
      </c>
      <c r="C4750" s="145" t="s">
        <v>8715</v>
      </c>
      <c r="D4750" s="142" t="s">
        <v>8716</v>
      </c>
      <c r="E4750" s="142" t="s">
        <v>211</v>
      </c>
      <c r="F4750" s="142"/>
      <c r="G4750" s="142">
        <v>1</v>
      </c>
      <c r="H4750" s="147">
        <v>70</v>
      </c>
      <c r="I4750" s="191">
        <v>0.25</v>
      </c>
      <c r="J4750" s="187">
        <f t="shared" si="148"/>
        <v>52.5</v>
      </c>
    </row>
    <row r="4751" spans="1:10" ht="15.75">
      <c r="A4751" s="53">
        <f t="shared" si="149"/>
        <v>4747</v>
      </c>
      <c r="B4751" s="144" t="s">
        <v>202</v>
      </c>
      <c r="C4751" s="145" t="s">
        <v>8717</v>
      </c>
      <c r="D4751" s="142" t="s">
        <v>8718</v>
      </c>
      <c r="E4751" s="142" t="s">
        <v>211</v>
      </c>
      <c r="F4751" s="142"/>
      <c r="G4751" s="142">
        <v>1</v>
      </c>
      <c r="H4751" s="147">
        <v>46.5</v>
      </c>
      <c r="I4751" s="191">
        <v>0.25</v>
      </c>
      <c r="J4751" s="187">
        <f t="shared" si="148"/>
        <v>34.875</v>
      </c>
    </row>
    <row r="4752" spans="1:10" ht="15.75">
      <c r="A4752" s="53">
        <f t="shared" si="149"/>
        <v>4748</v>
      </c>
      <c r="B4752" s="144" t="s">
        <v>202</v>
      </c>
      <c r="C4752" s="145" t="s">
        <v>8719</v>
      </c>
      <c r="D4752" s="142" t="s">
        <v>8720</v>
      </c>
      <c r="E4752" s="142" t="s">
        <v>211</v>
      </c>
      <c r="F4752" s="142"/>
      <c r="G4752" s="142">
        <v>1</v>
      </c>
      <c r="H4752" s="147">
        <v>46.5</v>
      </c>
      <c r="I4752" s="191">
        <v>0.25</v>
      </c>
      <c r="J4752" s="187">
        <f t="shared" si="148"/>
        <v>34.875</v>
      </c>
    </row>
    <row r="4753" spans="1:10" ht="15.75">
      <c r="A4753" s="53">
        <f t="shared" si="149"/>
        <v>4749</v>
      </c>
      <c r="B4753" s="144" t="s">
        <v>202</v>
      </c>
      <c r="C4753" s="145" t="s">
        <v>8721</v>
      </c>
      <c r="D4753" s="142" t="s">
        <v>8722</v>
      </c>
      <c r="E4753" s="142" t="s">
        <v>211</v>
      </c>
      <c r="F4753" s="142"/>
      <c r="G4753" s="142">
        <v>1</v>
      </c>
      <c r="H4753" s="147">
        <v>124.5</v>
      </c>
      <c r="I4753" s="191">
        <v>0.25</v>
      </c>
      <c r="J4753" s="187">
        <f t="shared" si="148"/>
        <v>93.375</v>
      </c>
    </row>
    <row r="4754" spans="1:10" ht="15.75">
      <c r="A4754" s="53">
        <f t="shared" si="149"/>
        <v>4750</v>
      </c>
      <c r="B4754" s="144" t="s">
        <v>202</v>
      </c>
      <c r="C4754" s="145" t="s">
        <v>8723</v>
      </c>
      <c r="D4754" s="142" t="s">
        <v>8724</v>
      </c>
      <c r="E4754" s="142" t="s">
        <v>211</v>
      </c>
      <c r="F4754" s="142"/>
      <c r="G4754" s="142">
        <v>1</v>
      </c>
      <c r="H4754" s="147">
        <v>124.5</v>
      </c>
      <c r="I4754" s="191">
        <v>0.25</v>
      </c>
      <c r="J4754" s="187">
        <f t="shared" si="148"/>
        <v>93.375</v>
      </c>
    </row>
    <row r="4755" spans="1:10" ht="15.75">
      <c r="A4755" s="53">
        <f t="shared" si="149"/>
        <v>4751</v>
      </c>
      <c r="B4755" s="144" t="s">
        <v>202</v>
      </c>
      <c r="C4755" s="145" t="s">
        <v>8725</v>
      </c>
      <c r="D4755" s="142" t="s">
        <v>8726</v>
      </c>
      <c r="E4755" s="142" t="s">
        <v>211</v>
      </c>
      <c r="F4755" s="142"/>
      <c r="G4755" s="142">
        <v>1</v>
      </c>
      <c r="H4755" s="147">
        <v>124.5</v>
      </c>
      <c r="I4755" s="191">
        <v>0.25</v>
      </c>
      <c r="J4755" s="187">
        <f t="shared" si="148"/>
        <v>93.375</v>
      </c>
    </row>
    <row r="4756" spans="1:10" ht="15.75">
      <c r="A4756" s="53">
        <f t="shared" si="149"/>
        <v>4752</v>
      </c>
      <c r="B4756" s="144" t="s">
        <v>202</v>
      </c>
      <c r="C4756" s="145" t="s">
        <v>8727</v>
      </c>
      <c r="D4756" s="142" t="s">
        <v>8728</v>
      </c>
      <c r="E4756" s="142" t="s">
        <v>211</v>
      </c>
      <c r="F4756" s="142"/>
      <c r="G4756" s="142">
        <v>1</v>
      </c>
      <c r="H4756" s="147">
        <v>124.5</v>
      </c>
      <c r="I4756" s="191">
        <v>0.25</v>
      </c>
      <c r="J4756" s="187">
        <f t="shared" si="148"/>
        <v>93.375</v>
      </c>
    </row>
    <row r="4757" spans="1:10" ht="15.75">
      <c r="A4757" s="53">
        <f t="shared" si="149"/>
        <v>4753</v>
      </c>
      <c r="B4757" s="144" t="s">
        <v>202</v>
      </c>
      <c r="C4757" s="145" t="s">
        <v>8729</v>
      </c>
      <c r="D4757" s="142" t="s">
        <v>8730</v>
      </c>
      <c r="E4757" s="142" t="s">
        <v>211</v>
      </c>
      <c r="F4757" s="142"/>
      <c r="G4757" s="142">
        <v>1</v>
      </c>
      <c r="H4757" s="147">
        <v>124.5</v>
      </c>
      <c r="I4757" s="191">
        <v>0.25</v>
      </c>
      <c r="J4757" s="187">
        <f t="shared" si="148"/>
        <v>93.375</v>
      </c>
    </row>
    <row r="4758" spans="1:10" ht="15.75">
      <c r="A4758" s="53">
        <f t="shared" si="149"/>
        <v>4754</v>
      </c>
      <c r="B4758" s="144" t="s">
        <v>202</v>
      </c>
      <c r="C4758" s="145" t="s">
        <v>8731</v>
      </c>
      <c r="D4758" s="142" t="s">
        <v>8732</v>
      </c>
      <c r="E4758" s="142" t="s">
        <v>211</v>
      </c>
      <c r="F4758" s="142"/>
      <c r="G4758" s="142">
        <v>1</v>
      </c>
      <c r="H4758" s="147">
        <v>124.5</v>
      </c>
      <c r="I4758" s="191">
        <v>0.25</v>
      </c>
      <c r="J4758" s="187">
        <f t="shared" si="148"/>
        <v>93.375</v>
      </c>
    </row>
    <row r="4759" spans="1:10" ht="15.75">
      <c r="A4759" s="53">
        <f t="shared" si="149"/>
        <v>4755</v>
      </c>
      <c r="B4759" s="144" t="s">
        <v>202</v>
      </c>
      <c r="C4759" s="145" t="s">
        <v>8733</v>
      </c>
      <c r="D4759" s="142" t="s">
        <v>8734</v>
      </c>
      <c r="E4759" s="142" t="s">
        <v>211</v>
      </c>
      <c r="F4759" s="142"/>
      <c r="G4759" s="142">
        <v>1</v>
      </c>
      <c r="H4759" s="147">
        <v>34.5</v>
      </c>
      <c r="I4759" s="191">
        <v>0.25</v>
      </c>
      <c r="J4759" s="187">
        <f t="shared" si="148"/>
        <v>25.875</v>
      </c>
    </row>
    <row r="4760" spans="1:10" ht="15.75">
      <c r="A4760" s="53">
        <f t="shared" si="149"/>
        <v>4756</v>
      </c>
      <c r="B4760" s="144" t="s">
        <v>202</v>
      </c>
      <c r="C4760" s="145" t="s">
        <v>8735</v>
      </c>
      <c r="D4760" s="142" t="s">
        <v>8736</v>
      </c>
      <c r="E4760" s="142" t="s">
        <v>211</v>
      </c>
      <c r="F4760" s="142"/>
      <c r="G4760" s="142">
        <v>1</v>
      </c>
      <c r="H4760" s="147">
        <v>85.5</v>
      </c>
      <c r="I4760" s="191">
        <v>0.25</v>
      </c>
      <c r="J4760" s="187">
        <f t="shared" si="148"/>
        <v>64.125</v>
      </c>
    </row>
    <row r="4761" spans="1:10" ht="15.75">
      <c r="A4761" s="53">
        <f t="shared" si="149"/>
        <v>4757</v>
      </c>
      <c r="B4761" s="144" t="s">
        <v>202</v>
      </c>
      <c r="C4761" s="145" t="s">
        <v>8737</v>
      </c>
      <c r="D4761" s="142" t="s">
        <v>8738</v>
      </c>
      <c r="E4761" s="142" t="s">
        <v>211</v>
      </c>
      <c r="F4761" s="142"/>
      <c r="G4761" s="142">
        <v>1</v>
      </c>
      <c r="H4761" s="147">
        <v>85.5</v>
      </c>
      <c r="I4761" s="191">
        <v>0.25</v>
      </c>
      <c r="J4761" s="187">
        <f t="shared" si="148"/>
        <v>64.125</v>
      </c>
    </row>
    <row r="4762" spans="1:10" ht="15.75">
      <c r="A4762" s="53">
        <f t="shared" si="149"/>
        <v>4758</v>
      </c>
      <c r="B4762" s="144" t="s">
        <v>202</v>
      </c>
      <c r="C4762" s="145" t="s">
        <v>8739</v>
      </c>
      <c r="D4762" s="142" t="s">
        <v>8740</v>
      </c>
      <c r="E4762" s="142" t="s">
        <v>211</v>
      </c>
      <c r="F4762" s="142"/>
      <c r="G4762" s="142">
        <v>1</v>
      </c>
      <c r="H4762" s="147">
        <v>85.5</v>
      </c>
      <c r="I4762" s="191">
        <v>0.25</v>
      </c>
      <c r="J4762" s="187">
        <f t="shared" si="148"/>
        <v>64.125</v>
      </c>
    </row>
    <row r="4763" spans="1:10" ht="15.75">
      <c r="A4763" s="53">
        <f t="shared" si="149"/>
        <v>4759</v>
      </c>
      <c r="B4763" s="144" t="s">
        <v>202</v>
      </c>
      <c r="C4763" s="145" t="s">
        <v>8741</v>
      </c>
      <c r="D4763" s="142" t="s">
        <v>8742</v>
      </c>
      <c r="E4763" s="142" t="s">
        <v>211</v>
      </c>
      <c r="F4763" s="142"/>
      <c r="G4763" s="142">
        <v>1</v>
      </c>
      <c r="H4763" s="147">
        <v>85.5</v>
      </c>
      <c r="I4763" s="191">
        <v>0.25</v>
      </c>
      <c r="J4763" s="187">
        <f t="shared" si="148"/>
        <v>64.125</v>
      </c>
    </row>
    <row r="4764" spans="1:10" ht="15.75">
      <c r="A4764" s="53">
        <f t="shared" si="149"/>
        <v>4760</v>
      </c>
      <c r="B4764" s="144" t="s">
        <v>202</v>
      </c>
      <c r="C4764" s="145" t="s">
        <v>8743</v>
      </c>
      <c r="D4764" s="142" t="s">
        <v>8744</v>
      </c>
      <c r="E4764" s="142" t="s">
        <v>211</v>
      </c>
      <c r="F4764" s="142"/>
      <c r="G4764" s="142">
        <v>1</v>
      </c>
      <c r="H4764" s="147">
        <v>34.5</v>
      </c>
      <c r="I4764" s="191">
        <v>0.25</v>
      </c>
      <c r="J4764" s="187">
        <f t="shared" si="148"/>
        <v>25.875</v>
      </c>
    </row>
    <row r="4765" spans="1:10" ht="15.75">
      <c r="A4765" s="53">
        <f t="shared" si="149"/>
        <v>4761</v>
      </c>
      <c r="B4765" s="144" t="s">
        <v>202</v>
      </c>
      <c r="C4765" s="145" t="s">
        <v>8745</v>
      </c>
      <c r="D4765" s="142" t="s">
        <v>8734</v>
      </c>
      <c r="E4765" s="142" t="s">
        <v>211</v>
      </c>
      <c r="F4765" s="142"/>
      <c r="G4765" s="142">
        <v>1</v>
      </c>
      <c r="H4765" s="147">
        <v>34.5</v>
      </c>
      <c r="I4765" s="191">
        <v>0.25</v>
      </c>
      <c r="J4765" s="187">
        <f t="shared" si="148"/>
        <v>25.875</v>
      </c>
    </row>
    <row r="4766" spans="1:10" ht="15.75">
      <c r="A4766" s="53">
        <f t="shared" si="149"/>
        <v>4762</v>
      </c>
      <c r="B4766" s="144" t="s">
        <v>202</v>
      </c>
      <c r="C4766" s="145" t="s">
        <v>8746</v>
      </c>
      <c r="D4766" s="142" t="s">
        <v>8747</v>
      </c>
      <c r="E4766" s="142" t="s">
        <v>211</v>
      </c>
      <c r="F4766" s="142"/>
      <c r="G4766" s="142">
        <v>1</v>
      </c>
      <c r="H4766" s="147">
        <v>89.5</v>
      </c>
      <c r="I4766" s="191">
        <v>0.25</v>
      </c>
      <c r="J4766" s="187">
        <f t="shared" si="148"/>
        <v>67.125</v>
      </c>
    </row>
    <row r="4767" spans="1:10" ht="15.75">
      <c r="A4767" s="53">
        <f t="shared" si="149"/>
        <v>4763</v>
      </c>
      <c r="B4767" s="144" t="s">
        <v>202</v>
      </c>
      <c r="C4767" s="145" t="s">
        <v>8748</v>
      </c>
      <c r="D4767" s="142" t="s">
        <v>8749</v>
      </c>
      <c r="E4767" s="142" t="s">
        <v>211</v>
      </c>
      <c r="F4767" s="142"/>
      <c r="G4767" s="142">
        <v>1</v>
      </c>
      <c r="H4767" s="147">
        <v>93</v>
      </c>
      <c r="I4767" s="191">
        <v>0.25</v>
      </c>
      <c r="J4767" s="187">
        <f t="shared" si="148"/>
        <v>69.75</v>
      </c>
    </row>
    <row r="4768" spans="1:10" ht="15.75">
      <c r="A4768" s="53">
        <f t="shared" si="149"/>
        <v>4764</v>
      </c>
      <c r="B4768" s="144" t="s">
        <v>202</v>
      </c>
      <c r="C4768" s="122" t="s">
        <v>8750</v>
      </c>
      <c r="D4768" s="121" t="s">
        <v>8751</v>
      </c>
      <c r="E4768" s="142" t="s">
        <v>211</v>
      </c>
      <c r="F4768" s="121"/>
      <c r="G4768" s="142">
        <v>1</v>
      </c>
      <c r="H4768" s="147">
        <v>88</v>
      </c>
      <c r="I4768" s="191">
        <v>0.25</v>
      </c>
      <c r="J4768" s="187">
        <f t="shared" si="148"/>
        <v>66</v>
      </c>
    </row>
    <row r="4769" spans="1:10" ht="15.75">
      <c r="A4769" s="53">
        <f t="shared" si="149"/>
        <v>4765</v>
      </c>
      <c r="B4769" s="144" t="s">
        <v>202</v>
      </c>
      <c r="C4769" s="145" t="s">
        <v>8752</v>
      </c>
      <c r="D4769" s="142" t="s">
        <v>8753</v>
      </c>
      <c r="E4769" s="142" t="s">
        <v>211</v>
      </c>
      <c r="F4769" s="142"/>
      <c r="G4769" s="142">
        <v>1</v>
      </c>
      <c r="H4769" s="147">
        <v>30</v>
      </c>
      <c r="I4769" s="191">
        <v>0.25</v>
      </c>
      <c r="J4769" s="187">
        <f t="shared" si="148"/>
        <v>22.5</v>
      </c>
    </row>
    <row r="4770" spans="1:10" ht="15.75">
      <c r="A4770" s="53">
        <f t="shared" si="149"/>
        <v>4766</v>
      </c>
      <c r="B4770" s="144" t="s">
        <v>202</v>
      </c>
      <c r="C4770" s="145" t="s">
        <v>8754</v>
      </c>
      <c r="D4770" s="142" t="s">
        <v>8755</v>
      </c>
      <c r="E4770" s="142" t="s">
        <v>211</v>
      </c>
      <c r="F4770" s="142"/>
      <c r="G4770" s="142">
        <v>1</v>
      </c>
      <c r="H4770" s="147">
        <v>30</v>
      </c>
      <c r="I4770" s="191">
        <v>0.25</v>
      </c>
      <c r="J4770" s="187">
        <f t="shared" si="148"/>
        <v>22.5</v>
      </c>
    </row>
    <row r="4771" spans="1:10" ht="15.75">
      <c r="A4771" s="53">
        <f t="shared" si="149"/>
        <v>4767</v>
      </c>
      <c r="B4771" s="144" t="s">
        <v>202</v>
      </c>
      <c r="C4771" s="122" t="s">
        <v>8756</v>
      </c>
      <c r="D4771" s="142" t="s">
        <v>8757</v>
      </c>
      <c r="E4771" s="142" t="s">
        <v>211</v>
      </c>
      <c r="F4771" s="142"/>
      <c r="G4771" s="142">
        <v>1</v>
      </c>
      <c r="H4771" s="147">
        <v>82.5</v>
      </c>
      <c r="I4771" s="191">
        <v>0.25</v>
      </c>
      <c r="J4771" s="187">
        <f t="shared" si="148"/>
        <v>61.875</v>
      </c>
    </row>
    <row r="4772" spans="1:10" ht="15.75">
      <c r="A4772" s="53">
        <f t="shared" si="149"/>
        <v>4768</v>
      </c>
      <c r="B4772" s="144" t="s">
        <v>202</v>
      </c>
      <c r="C4772" s="145" t="s">
        <v>8758</v>
      </c>
      <c r="D4772" s="142" t="s">
        <v>8759</v>
      </c>
      <c r="E4772" s="142" t="s">
        <v>211</v>
      </c>
      <c r="F4772" s="142"/>
      <c r="G4772" s="142">
        <v>1</v>
      </c>
      <c r="H4772" s="147">
        <v>82.5</v>
      </c>
      <c r="I4772" s="191">
        <v>0.25</v>
      </c>
      <c r="J4772" s="187">
        <f t="shared" si="148"/>
        <v>61.875</v>
      </c>
    </row>
    <row r="4773" spans="1:10" ht="15.75">
      <c r="A4773" s="53">
        <f t="shared" si="149"/>
        <v>4769</v>
      </c>
      <c r="B4773" s="144" t="s">
        <v>202</v>
      </c>
      <c r="C4773" s="145" t="s">
        <v>8760</v>
      </c>
      <c r="D4773" s="142" t="s">
        <v>8761</v>
      </c>
      <c r="E4773" s="142" t="s">
        <v>211</v>
      </c>
      <c r="F4773" s="142"/>
      <c r="G4773" s="142">
        <v>1</v>
      </c>
      <c r="H4773" s="147">
        <v>82.5</v>
      </c>
      <c r="I4773" s="191">
        <v>0.25</v>
      </c>
      <c r="J4773" s="187">
        <f t="shared" si="148"/>
        <v>61.875</v>
      </c>
    </row>
    <row r="4774" spans="1:10" ht="15.75">
      <c r="A4774" s="53">
        <f t="shared" si="149"/>
        <v>4770</v>
      </c>
      <c r="B4774" s="144" t="s">
        <v>202</v>
      </c>
      <c r="C4774" s="145" t="s">
        <v>8762</v>
      </c>
      <c r="D4774" s="142" t="s">
        <v>8763</v>
      </c>
      <c r="E4774" s="142" t="s">
        <v>211</v>
      </c>
      <c r="F4774" s="142"/>
      <c r="G4774" s="142">
        <v>1</v>
      </c>
      <c r="H4774" s="147">
        <v>82.5</v>
      </c>
      <c r="I4774" s="191">
        <v>0.25</v>
      </c>
      <c r="J4774" s="187">
        <f t="shared" si="148"/>
        <v>61.875</v>
      </c>
    </row>
    <row r="4775" spans="1:10" ht="15.75">
      <c r="A4775" s="53">
        <f t="shared" si="149"/>
        <v>4771</v>
      </c>
      <c r="B4775" s="144" t="s">
        <v>202</v>
      </c>
      <c r="C4775" s="145" t="s">
        <v>8764</v>
      </c>
      <c r="D4775" s="142" t="s">
        <v>8765</v>
      </c>
      <c r="E4775" s="142" t="s">
        <v>211</v>
      </c>
      <c r="F4775" s="142"/>
      <c r="G4775" s="142">
        <v>1</v>
      </c>
      <c r="H4775" s="147">
        <v>82.5</v>
      </c>
      <c r="I4775" s="191">
        <v>0.25</v>
      </c>
      <c r="J4775" s="187">
        <f t="shared" si="148"/>
        <v>61.875</v>
      </c>
    </row>
    <row r="4776" spans="1:10" ht="15.75">
      <c r="A4776" s="53">
        <f t="shared" si="149"/>
        <v>4772</v>
      </c>
      <c r="B4776" s="144" t="s">
        <v>202</v>
      </c>
      <c r="C4776" s="145" t="s">
        <v>8766</v>
      </c>
      <c r="D4776" s="142" t="s">
        <v>8767</v>
      </c>
      <c r="E4776" s="142" t="s">
        <v>211</v>
      </c>
      <c r="F4776" s="142"/>
      <c r="G4776" s="142">
        <v>1</v>
      </c>
      <c r="H4776" s="147">
        <v>82.5</v>
      </c>
      <c r="I4776" s="191">
        <v>0.25</v>
      </c>
      <c r="J4776" s="187">
        <f t="shared" si="148"/>
        <v>61.875</v>
      </c>
    </row>
    <row r="4777" spans="1:10" ht="15.75">
      <c r="A4777" s="53">
        <f t="shared" si="149"/>
        <v>4773</v>
      </c>
      <c r="B4777" s="144" t="s">
        <v>202</v>
      </c>
      <c r="C4777" s="145" t="s">
        <v>8768</v>
      </c>
      <c r="D4777" s="142" t="s">
        <v>8769</v>
      </c>
      <c r="E4777" s="142" t="s">
        <v>211</v>
      </c>
      <c r="F4777" s="142"/>
      <c r="G4777" s="142">
        <v>1</v>
      </c>
      <c r="H4777" s="147">
        <v>82.5</v>
      </c>
      <c r="I4777" s="191">
        <v>0.25</v>
      </c>
      <c r="J4777" s="187">
        <f t="shared" si="148"/>
        <v>61.875</v>
      </c>
    </row>
    <row r="4778" spans="1:10" ht="15.75">
      <c r="A4778" s="53">
        <f t="shared" si="149"/>
        <v>4774</v>
      </c>
      <c r="B4778" s="144" t="s">
        <v>202</v>
      </c>
      <c r="C4778" s="145" t="s">
        <v>8770</v>
      </c>
      <c r="D4778" s="142" t="s">
        <v>8771</v>
      </c>
      <c r="E4778" s="142" t="s">
        <v>211</v>
      </c>
      <c r="F4778" s="142"/>
      <c r="G4778" s="142">
        <v>1</v>
      </c>
      <c r="H4778" s="147">
        <v>82.5</v>
      </c>
      <c r="I4778" s="191">
        <v>0.25</v>
      </c>
      <c r="J4778" s="187">
        <f t="shared" si="148"/>
        <v>61.875</v>
      </c>
    </row>
    <row r="4779" spans="1:10" ht="15.75">
      <c r="A4779" s="53">
        <f t="shared" si="149"/>
        <v>4775</v>
      </c>
      <c r="B4779" s="144" t="s">
        <v>202</v>
      </c>
      <c r="C4779" s="145" t="s">
        <v>8772</v>
      </c>
      <c r="D4779" s="142" t="s">
        <v>8773</v>
      </c>
      <c r="E4779" s="142" t="s">
        <v>211</v>
      </c>
      <c r="F4779" s="142"/>
      <c r="G4779" s="142">
        <v>1</v>
      </c>
      <c r="H4779" s="147">
        <v>97.5</v>
      </c>
      <c r="I4779" s="191">
        <v>0.25</v>
      </c>
      <c r="J4779" s="187">
        <f t="shared" si="148"/>
        <v>73.125</v>
      </c>
    </row>
    <row r="4780" spans="1:10" ht="15.75">
      <c r="A4780" s="53">
        <f t="shared" si="149"/>
        <v>4776</v>
      </c>
      <c r="B4780" s="144" t="s">
        <v>202</v>
      </c>
      <c r="C4780" s="145" t="s">
        <v>8774</v>
      </c>
      <c r="D4780" s="142" t="s">
        <v>8775</v>
      </c>
      <c r="E4780" s="142" t="s">
        <v>211</v>
      </c>
      <c r="F4780" s="142"/>
      <c r="G4780" s="142">
        <v>1</v>
      </c>
      <c r="H4780" s="147">
        <v>97.5</v>
      </c>
      <c r="I4780" s="191">
        <v>0.25</v>
      </c>
      <c r="J4780" s="187">
        <f t="shared" si="148"/>
        <v>73.125</v>
      </c>
    </row>
    <row r="4781" spans="1:10" ht="15.75">
      <c r="A4781" s="53">
        <f t="shared" si="149"/>
        <v>4777</v>
      </c>
      <c r="B4781" s="144" t="s">
        <v>202</v>
      </c>
      <c r="C4781" s="145" t="s">
        <v>8776</v>
      </c>
      <c r="D4781" s="142" t="s">
        <v>8777</v>
      </c>
      <c r="E4781" s="142" t="s">
        <v>211</v>
      </c>
      <c r="F4781" s="142"/>
      <c r="G4781" s="142">
        <v>1</v>
      </c>
      <c r="H4781" s="147">
        <v>97.5</v>
      </c>
      <c r="I4781" s="191">
        <v>0.25</v>
      </c>
      <c r="J4781" s="187">
        <f t="shared" si="148"/>
        <v>73.125</v>
      </c>
    </row>
    <row r="4782" spans="1:10" ht="15.75">
      <c r="A4782" s="53">
        <f t="shared" si="149"/>
        <v>4778</v>
      </c>
      <c r="B4782" s="144" t="s">
        <v>202</v>
      </c>
      <c r="C4782" s="145" t="s">
        <v>8778</v>
      </c>
      <c r="D4782" s="142" t="s">
        <v>8779</v>
      </c>
      <c r="E4782" s="142" t="s">
        <v>211</v>
      </c>
      <c r="F4782" s="142"/>
      <c r="G4782" s="142">
        <v>1</v>
      </c>
      <c r="H4782" s="147">
        <v>97.5</v>
      </c>
      <c r="I4782" s="191">
        <v>0.25</v>
      </c>
      <c r="J4782" s="187">
        <f t="shared" si="148"/>
        <v>73.125</v>
      </c>
    </row>
    <row r="4783" spans="1:10" ht="15.75">
      <c r="A4783" s="53">
        <f t="shared" si="149"/>
        <v>4779</v>
      </c>
      <c r="B4783" s="144" t="s">
        <v>202</v>
      </c>
      <c r="C4783" s="145" t="s">
        <v>8780</v>
      </c>
      <c r="D4783" s="142" t="s">
        <v>8781</v>
      </c>
      <c r="E4783" s="142" t="s">
        <v>211</v>
      </c>
      <c r="F4783" s="142"/>
      <c r="G4783" s="142">
        <v>1</v>
      </c>
      <c r="H4783" s="147">
        <v>97.5</v>
      </c>
      <c r="I4783" s="191">
        <v>0.25</v>
      </c>
      <c r="J4783" s="187">
        <f t="shared" si="148"/>
        <v>73.125</v>
      </c>
    </row>
    <row r="4784" spans="1:10" ht="15.75">
      <c r="A4784" s="53">
        <f t="shared" si="149"/>
        <v>4780</v>
      </c>
      <c r="B4784" s="144" t="s">
        <v>202</v>
      </c>
      <c r="C4784" s="145" t="s">
        <v>8782</v>
      </c>
      <c r="D4784" s="142" t="s">
        <v>8783</v>
      </c>
      <c r="E4784" s="142" t="s">
        <v>211</v>
      </c>
      <c r="F4784" s="142"/>
      <c r="G4784" s="142">
        <v>1</v>
      </c>
      <c r="H4784" s="147">
        <v>97.5</v>
      </c>
      <c r="I4784" s="191">
        <v>0.25</v>
      </c>
      <c r="J4784" s="187">
        <f t="shared" si="148"/>
        <v>73.125</v>
      </c>
    </row>
    <row r="4785" spans="1:10" ht="15.75">
      <c r="A4785" s="53">
        <f t="shared" si="149"/>
        <v>4781</v>
      </c>
      <c r="B4785" s="144" t="s">
        <v>202</v>
      </c>
      <c r="C4785" s="145" t="s">
        <v>8784</v>
      </c>
      <c r="D4785" s="142" t="s">
        <v>8785</v>
      </c>
      <c r="E4785" s="142" t="s">
        <v>211</v>
      </c>
      <c r="F4785" s="142"/>
      <c r="G4785" s="142">
        <v>1</v>
      </c>
      <c r="H4785" s="147">
        <v>97.5</v>
      </c>
      <c r="I4785" s="191">
        <v>0.25</v>
      </c>
      <c r="J4785" s="187">
        <f t="shared" si="148"/>
        <v>73.125</v>
      </c>
    </row>
    <row r="4786" spans="1:10" ht="15.75">
      <c r="A4786" s="53">
        <f t="shared" si="149"/>
        <v>4782</v>
      </c>
      <c r="B4786" s="144" t="s">
        <v>202</v>
      </c>
      <c r="C4786" s="145" t="s">
        <v>8786</v>
      </c>
      <c r="D4786" s="142" t="s">
        <v>8787</v>
      </c>
      <c r="E4786" s="142" t="s">
        <v>211</v>
      </c>
      <c r="F4786" s="142"/>
      <c r="G4786" s="142">
        <v>1</v>
      </c>
      <c r="H4786" s="147">
        <v>97.5</v>
      </c>
      <c r="I4786" s="191">
        <v>0.25</v>
      </c>
      <c r="J4786" s="187">
        <f t="shared" si="148"/>
        <v>73.125</v>
      </c>
    </row>
    <row r="4787" spans="1:10" ht="15.75">
      <c r="A4787" s="53">
        <f t="shared" si="149"/>
        <v>4783</v>
      </c>
      <c r="B4787" s="144" t="s">
        <v>202</v>
      </c>
      <c r="C4787" s="145" t="s">
        <v>8788</v>
      </c>
      <c r="D4787" s="142" t="s">
        <v>8789</v>
      </c>
      <c r="E4787" s="142" t="s">
        <v>211</v>
      </c>
      <c r="F4787" s="142"/>
      <c r="G4787" s="142">
        <v>1</v>
      </c>
      <c r="H4787" s="147">
        <v>17.5</v>
      </c>
      <c r="I4787" s="191">
        <v>0.25</v>
      </c>
      <c r="J4787" s="187">
        <f t="shared" si="148"/>
        <v>13.125</v>
      </c>
    </row>
    <row r="4788" spans="1:10" ht="15.75">
      <c r="A4788" s="53">
        <f t="shared" si="149"/>
        <v>4784</v>
      </c>
      <c r="B4788" s="144" t="s">
        <v>202</v>
      </c>
      <c r="C4788" s="145" t="s">
        <v>8790</v>
      </c>
      <c r="D4788" s="142" t="s">
        <v>8791</v>
      </c>
      <c r="E4788" s="142" t="s">
        <v>211</v>
      </c>
      <c r="F4788" s="142"/>
      <c r="G4788" s="142">
        <v>1</v>
      </c>
      <c r="H4788" s="147">
        <v>17.5</v>
      </c>
      <c r="I4788" s="191">
        <v>0.25</v>
      </c>
      <c r="J4788" s="187">
        <f t="shared" si="148"/>
        <v>13.125</v>
      </c>
    </row>
    <row r="4789" spans="1:10" ht="15.75">
      <c r="A4789" s="53">
        <f t="shared" si="149"/>
        <v>4785</v>
      </c>
      <c r="B4789" s="144" t="s">
        <v>202</v>
      </c>
      <c r="C4789" s="145" t="s">
        <v>8792</v>
      </c>
      <c r="D4789" s="142" t="s">
        <v>8793</v>
      </c>
      <c r="E4789" s="142" t="s">
        <v>211</v>
      </c>
      <c r="F4789" s="142"/>
      <c r="G4789" s="142">
        <v>1</v>
      </c>
      <c r="H4789" s="147">
        <v>36</v>
      </c>
      <c r="I4789" s="191">
        <v>0.25</v>
      </c>
      <c r="J4789" s="187">
        <f t="shared" si="148"/>
        <v>27</v>
      </c>
    </row>
    <row r="4790" spans="1:10" ht="15.75">
      <c r="A4790" s="53">
        <f t="shared" si="149"/>
        <v>4786</v>
      </c>
      <c r="B4790" s="144" t="s">
        <v>202</v>
      </c>
      <c r="C4790" s="145" t="s">
        <v>8794</v>
      </c>
      <c r="D4790" s="142" t="s">
        <v>8795</v>
      </c>
      <c r="E4790" s="142" t="s">
        <v>211</v>
      </c>
      <c r="F4790" s="142"/>
      <c r="G4790" s="142">
        <v>1</v>
      </c>
      <c r="H4790" s="147">
        <v>49</v>
      </c>
      <c r="I4790" s="191">
        <v>0.25</v>
      </c>
      <c r="J4790" s="187">
        <f t="shared" si="148"/>
        <v>36.75</v>
      </c>
    </row>
    <row r="4791" spans="1:10" ht="15.75">
      <c r="A4791" s="53">
        <f t="shared" si="149"/>
        <v>4787</v>
      </c>
      <c r="B4791" s="144" t="s">
        <v>202</v>
      </c>
      <c r="C4791" s="145" t="s">
        <v>8796</v>
      </c>
      <c r="D4791" s="142" t="s">
        <v>8797</v>
      </c>
      <c r="E4791" s="142" t="s">
        <v>211</v>
      </c>
      <c r="F4791" s="142"/>
      <c r="G4791" s="142">
        <v>1</v>
      </c>
      <c r="H4791" s="147">
        <v>49</v>
      </c>
      <c r="I4791" s="191">
        <v>0.25</v>
      </c>
      <c r="J4791" s="187">
        <f t="shared" ref="J4791:J4854" si="150">H4791*(1-I4791)</f>
        <v>36.75</v>
      </c>
    </row>
    <row r="4792" spans="1:10" ht="15.75">
      <c r="A4792" s="53">
        <f t="shared" si="149"/>
        <v>4788</v>
      </c>
      <c r="B4792" s="144" t="s">
        <v>202</v>
      </c>
      <c r="C4792" s="145" t="s">
        <v>8798</v>
      </c>
      <c r="D4792" s="142" t="s">
        <v>8799</v>
      </c>
      <c r="E4792" s="142" t="s">
        <v>211</v>
      </c>
      <c r="F4792" s="142"/>
      <c r="G4792" s="142">
        <v>1</v>
      </c>
      <c r="H4792" s="147">
        <v>49</v>
      </c>
      <c r="I4792" s="191">
        <v>0.25</v>
      </c>
      <c r="J4792" s="187">
        <f t="shared" si="150"/>
        <v>36.75</v>
      </c>
    </row>
    <row r="4793" spans="1:10" ht="15.75">
      <c r="A4793" s="53">
        <f t="shared" si="149"/>
        <v>4789</v>
      </c>
      <c r="B4793" s="144" t="s">
        <v>202</v>
      </c>
      <c r="C4793" s="145" t="s">
        <v>8800</v>
      </c>
      <c r="D4793" s="142" t="s">
        <v>8801</v>
      </c>
      <c r="E4793" s="142" t="s">
        <v>211</v>
      </c>
      <c r="F4793" s="142"/>
      <c r="G4793" s="142">
        <v>1</v>
      </c>
      <c r="H4793" s="147">
        <v>34.5</v>
      </c>
      <c r="I4793" s="191">
        <v>0.25</v>
      </c>
      <c r="J4793" s="187">
        <f t="shared" si="150"/>
        <v>25.875</v>
      </c>
    </row>
    <row r="4794" spans="1:10" ht="15.75">
      <c r="A4794" s="53">
        <f t="shared" si="149"/>
        <v>4790</v>
      </c>
      <c r="B4794" s="144" t="s">
        <v>202</v>
      </c>
      <c r="C4794" s="145" t="s">
        <v>8802</v>
      </c>
      <c r="D4794" s="142" t="s">
        <v>8803</v>
      </c>
      <c r="E4794" s="142" t="s">
        <v>211</v>
      </c>
      <c r="F4794" s="142"/>
      <c r="G4794" s="142">
        <v>1</v>
      </c>
      <c r="H4794" s="147">
        <v>31</v>
      </c>
      <c r="I4794" s="191">
        <v>0.25</v>
      </c>
      <c r="J4794" s="187">
        <f t="shared" si="150"/>
        <v>23.25</v>
      </c>
    </row>
    <row r="4795" spans="1:10" ht="15.75">
      <c r="A4795" s="53">
        <f t="shared" si="149"/>
        <v>4791</v>
      </c>
      <c r="B4795" s="144" t="s">
        <v>202</v>
      </c>
      <c r="C4795" s="145" t="s">
        <v>8804</v>
      </c>
      <c r="D4795" s="142" t="s">
        <v>8805</v>
      </c>
      <c r="E4795" s="142" t="s">
        <v>211</v>
      </c>
      <c r="F4795" s="142"/>
      <c r="G4795" s="142">
        <v>1</v>
      </c>
      <c r="H4795" s="147">
        <v>32.5</v>
      </c>
      <c r="I4795" s="191">
        <v>0.25</v>
      </c>
      <c r="J4795" s="187">
        <f t="shared" si="150"/>
        <v>24.375</v>
      </c>
    </row>
    <row r="4796" spans="1:10" ht="15.75">
      <c r="A4796" s="53">
        <f t="shared" si="149"/>
        <v>4792</v>
      </c>
      <c r="B4796" s="144" t="s">
        <v>202</v>
      </c>
      <c r="C4796" s="145" t="s">
        <v>8806</v>
      </c>
      <c r="D4796" s="142" t="s">
        <v>8807</v>
      </c>
      <c r="E4796" s="142" t="s">
        <v>211</v>
      </c>
      <c r="F4796" s="142"/>
      <c r="G4796" s="142">
        <v>1</v>
      </c>
      <c r="H4796" s="147">
        <v>32.5</v>
      </c>
      <c r="I4796" s="191">
        <v>0.25</v>
      </c>
      <c r="J4796" s="187">
        <f t="shared" si="150"/>
        <v>24.375</v>
      </c>
    </row>
    <row r="4797" spans="1:10" ht="15.75">
      <c r="A4797" s="53">
        <f t="shared" si="149"/>
        <v>4793</v>
      </c>
      <c r="B4797" s="144" t="s">
        <v>202</v>
      </c>
      <c r="C4797" s="145" t="s">
        <v>8808</v>
      </c>
      <c r="D4797" s="142" t="s">
        <v>8809</v>
      </c>
      <c r="E4797" s="142" t="s">
        <v>211</v>
      </c>
      <c r="F4797" s="142"/>
      <c r="G4797" s="142">
        <v>1</v>
      </c>
      <c r="H4797" s="147">
        <v>32.5</v>
      </c>
      <c r="I4797" s="191">
        <v>0.25</v>
      </c>
      <c r="J4797" s="187">
        <f t="shared" si="150"/>
        <v>24.375</v>
      </c>
    </row>
    <row r="4798" spans="1:10" ht="15.75">
      <c r="A4798" s="53">
        <f t="shared" si="149"/>
        <v>4794</v>
      </c>
      <c r="B4798" s="144" t="s">
        <v>202</v>
      </c>
      <c r="C4798" s="145" t="s">
        <v>8810</v>
      </c>
      <c r="D4798" s="142" t="s">
        <v>8811</v>
      </c>
      <c r="E4798" s="142" t="s">
        <v>211</v>
      </c>
      <c r="F4798" s="142"/>
      <c r="G4798" s="142">
        <v>1</v>
      </c>
      <c r="H4798" s="147">
        <v>31</v>
      </c>
      <c r="I4798" s="191">
        <v>0.25</v>
      </c>
      <c r="J4798" s="187">
        <f t="shared" si="150"/>
        <v>23.25</v>
      </c>
    </row>
    <row r="4799" spans="1:10" ht="15.75">
      <c r="A4799" s="53">
        <f t="shared" si="149"/>
        <v>4795</v>
      </c>
      <c r="B4799" s="144" t="s">
        <v>202</v>
      </c>
      <c r="C4799" s="145" t="s">
        <v>8812</v>
      </c>
      <c r="D4799" s="142" t="s">
        <v>8813</v>
      </c>
      <c r="E4799" s="142" t="s">
        <v>211</v>
      </c>
      <c r="F4799" s="142"/>
      <c r="G4799" s="142">
        <v>1</v>
      </c>
      <c r="H4799" s="147">
        <v>31</v>
      </c>
      <c r="I4799" s="191">
        <v>0.25</v>
      </c>
      <c r="J4799" s="187">
        <f t="shared" si="150"/>
        <v>23.25</v>
      </c>
    </row>
    <row r="4800" spans="1:10" ht="15.75">
      <c r="A4800" s="53">
        <f t="shared" si="149"/>
        <v>4796</v>
      </c>
      <c r="B4800" s="144" t="s">
        <v>202</v>
      </c>
      <c r="C4800" s="145" t="s">
        <v>8814</v>
      </c>
      <c r="D4800" s="142" t="s">
        <v>8815</v>
      </c>
      <c r="E4800" s="142" t="s">
        <v>211</v>
      </c>
      <c r="F4800" s="142"/>
      <c r="G4800" s="142">
        <v>1</v>
      </c>
      <c r="H4800" s="147">
        <v>63</v>
      </c>
      <c r="I4800" s="191">
        <v>0.25</v>
      </c>
      <c r="J4800" s="187">
        <f t="shared" si="150"/>
        <v>47.25</v>
      </c>
    </row>
    <row r="4801" spans="1:10" ht="15.75">
      <c r="A4801" s="53">
        <f t="shared" si="149"/>
        <v>4797</v>
      </c>
      <c r="B4801" s="144" t="s">
        <v>202</v>
      </c>
      <c r="C4801" s="145" t="s">
        <v>8816</v>
      </c>
      <c r="D4801" s="142" t="s">
        <v>8817</v>
      </c>
      <c r="E4801" s="142" t="s">
        <v>211</v>
      </c>
      <c r="F4801" s="142"/>
      <c r="G4801" s="142">
        <v>1</v>
      </c>
      <c r="H4801" s="147">
        <v>14</v>
      </c>
      <c r="I4801" s="191">
        <v>0.25</v>
      </c>
      <c r="J4801" s="187">
        <f t="shared" si="150"/>
        <v>10.5</v>
      </c>
    </row>
    <row r="4802" spans="1:10" ht="15.75">
      <c r="A4802" s="53">
        <f t="shared" si="149"/>
        <v>4798</v>
      </c>
      <c r="B4802" s="144" t="s">
        <v>202</v>
      </c>
      <c r="C4802" s="145" t="s">
        <v>8818</v>
      </c>
      <c r="D4802" s="142" t="s">
        <v>8819</v>
      </c>
      <c r="E4802" s="142" t="s">
        <v>211</v>
      </c>
      <c r="F4802" s="142"/>
      <c r="G4802" s="142">
        <v>1</v>
      </c>
      <c r="H4802" s="147">
        <v>14</v>
      </c>
      <c r="I4802" s="191">
        <v>0.25</v>
      </c>
      <c r="J4802" s="187">
        <f t="shared" si="150"/>
        <v>10.5</v>
      </c>
    </row>
    <row r="4803" spans="1:10" ht="15.75">
      <c r="A4803" s="53">
        <f t="shared" si="149"/>
        <v>4799</v>
      </c>
      <c r="B4803" s="144" t="s">
        <v>202</v>
      </c>
      <c r="C4803" s="145" t="s">
        <v>8820</v>
      </c>
      <c r="D4803" s="142" t="s">
        <v>8821</v>
      </c>
      <c r="E4803" s="142" t="s">
        <v>211</v>
      </c>
      <c r="F4803" s="142"/>
      <c r="G4803" s="142">
        <v>1</v>
      </c>
      <c r="H4803" s="147">
        <v>14</v>
      </c>
      <c r="I4803" s="191">
        <v>0.25</v>
      </c>
      <c r="J4803" s="187">
        <f t="shared" si="150"/>
        <v>10.5</v>
      </c>
    </row>
    <row r="4804" spans="1:10" ht="15.75">
      <c r="A4804" s="53">
        <f t="shared" si="149"/>
        <v>4800</v>
      </c>
      <c r="B4804" s="144" t="s">
        <v>202</v>
      </c>
      <c r="C4804" s="145" t="s">
        <v>8822</v>
      </c>
      <c r="D4804" s="142" t="s">
        <v>8823</v>
      </c>
      <c r="E4804" s="142" t="s">
        <v>211</v>
      </c>
      <c r="F4804" s="142"/>
      <c r="G4804" s="142">
        <v>1</v>
      </c>
      <c r="H4804" s="147">
        <v>4.5</v>
      </c>
      <c r="I4804" s="191">
        <v>0.25</v>
      </c>
      <c r="J4804" s="187">
        <f t="shared" si="150"/>
        <v>3.375</v>
      </c>
    </row>
    <row r="4805" spans="1:10" ht="15.75">
      <c r="A4805" s="53">
        <f t="shared" si="149"/>
        <v>4801</v>
      </c>
      <c r="B4805" s="144" t="s">
        <v>202</v>
      </c>
      <c r="C4805" s="145" t="s">
        <v>8824</v>
      </c>
      <c r="D4805" s="142" t="s">
        <v>8825</v>
      </c>
      <c r="E4805" s="142" t="s">
        <v>211</v>
      </c>
      <c r="F4805" s="142"/>
      <c r="G4805" s="142">
        <v>1</v>
      </c>
      <c r="H4805" s="147">
        <v>4.5</v>
      </c>
      <c r="I4805" s="191">
        <v>0.25</v>
      </c>
      <c r="J4805" s="187">
        <f t="shared" si="150"/>
        <v>3.375</v>
      </c>
    </row>
    <row r="4806" spans="1:10" ht="15.75">
      <c r="A4806" s="53">
        <f t="shared" si="149"/>
        <v>4802</v>
      </c>
      <c r="B4806" s="144" t="s">
        <v>202</v>
      </c>
      <c r="C4806" s="145" t="s">
        <v>8826</v>
      </c>
      <c r="D4806" s="142" t="s">
        <v>8827</v>
      </c>
      <c r="E4806" s="142" t="s">
        <v>211</v>
      </c>
      <c r="F4806" s="142"/>
      <c r="G4806" s="142">
        <v>1</v>
      </c>
      <c r="H4806" s="147">
        <v>75</v>
      </c>
      <c r="I4806" s="191">
        <v>0.25</v>
      </c>
      <c r="J4806" s="187">
        <f t="shared" si="150"/>
        <v>56.25</v>
      </c>
    </row>
    <row r="4807" spans="1:10" ht="15.75">
      <c r="A4807" s="53">
        <f t="shared" ref="A4807:A4870" si="151">A4806+1</f>
        <v>4803</v>
      </c>
      <c r="B4807" s="144" t="s">
        <v>202</v>
      </c>
      <c r="C4807" s="145" t="s">
        <v>8828</v>
      </c>
      <c r="D4807" s="142" t="s">
        <v>8829</v>
      </c>
      <c r="E4807" s="142" t="s">
        <v>211</v>
      </c>
      <c r="F4807" s="142"/>
      <c r="G4807" s="142">
        <v>1</v>
      </c>
      <c r="H4807" s="147">
        <v>131</v>
      </c>
      <c r="I4807" s="191">
        <v>0.25</v>
      </c>
      <c r="J4807" s="187">
        <f t="shared" si="150"/>
        <v>98.25</v>
      </c>
    </row>
    <row r="4808" spans="1:10" ht="15.75">
      <c r="A4808" s="53">
        <f t="shared" si="151"/>
        <v>4804</v>
      </c>
      <c r="B4808" s="144" t="s">
        <v>202</v>
      </c>
      <c r="C4808" s="145" t="s">
        <v>8830</v>
      </c>
      <c r="D4808" s="142" t="s">
        <v>8831</v>
      </c>
      <c r="E4808" s="142" t="s">
        <v>211</v>
      </c>
      <c r="F4808" s="142"/>
      <c r="G4808" s="142">
        <v>1</v>
      </c>
      <c r="H4808" s="147">
        <v>131</v>
      </c>
      <c r="I4808" s="191">
        <v>0.25</v>
      </c>
      <c r="J4808" s="187">
        <f t="shared" si="150"/>
        <v>98.25</v>
      </c>
    </row>
    <row r="4809" spans="1:10" ht="15.75">
      <c r="A4809" s="53">
        <f t="shared" si="151"/>
        <v>4805</v>
      </c>
      <c r="B4809" s="144" t="s">
        <v>202</v>
      </c>
      <c r="C4809" s="145" t="s">
        <v>8832</v>
      </c>
      <c r="D4809" s="142" t="s">
        <v>8833</v>
      </c>
      <c r="E4809" s="142" t="s">
        <v>211</v>
      </c>
      <c r="F4809" s="142"/>
      <c r="G4809" s="142">
        <v>1</v>
      </c>
      <c r="H4809" s="147">
        <v>131</v>
      </c>
      <c r="I4809" s="191">
        <v>0.25</v>
      </c>
      <c r="J4809" s="187">
        <f t="shared" si="150"/>
        <v>98.25</v>
      </c>
    </row>
    <row r="4810" spans="1:10" ht="15.75">
      <c r="A4810" s="53">
        <f t="shared" si="151"/>
        <v>4806</v>
      </c>
      <c r="B4810" s="144" t="s">
        <v>202</v>
      </c>
      <c r="C4810" s="145" t="s">
        <v>8834</v>
      </c>
      <c r="D4810" s="142" t="s">
        <v>8835</v>
      </c>
      <c r="E4810" s="142" t="s">
        <v>211</v>
      </c>
      <c r="F4810" s="142"/>
      <c r="G4810" s="142">
        <v>1</v>
      </c>
      <c r="H4810" s="147">
        <v>131</v>
      </c>
      <c r="I4810" s="191">
        <v>0.25</v>
      </c>
      <c r="J4810" s="187">
        <f t="shared" si="150"/>
        <v>98.25</v>
      </c>
    </row>
    <row r="4811" spans="1:10" ht="15.75">
      <c r="A4811" s="53">
        <f t="shared" si="151"/>
        <v>4807</v>
      </c>
      <c r="B4811" s="144" t="s">
        <v>202</v>
      </c>
      <c r="C4811" s="145" t="s">
        <v>8836</v>
      </c>
      <c r="D4811" s="142" t="s">
        <v>8837</v>
      </c>
      <c r="E4811" s="142" t="s">
        <v>211</v>
      </c>
      <c r="F4811" s="142"/>
      <c r="G4811" s="142">
        <v>1</v>
      </c>
      <c r="H4811" s="147">
        <v>136.5</v>
      </c>
      <c r="I4811" s="191">
        <v>0.25</v>
      </c>
      <c r="J4811" s="187">
        <f t="shared" si="150"/>
        <v>102.375</v>
      </c>
    </row>
    <row r="4812" spans="1:10" ht="15.75">
      <c r="A4812" s="53">
        <f t="shared" si="151"/>
        <v>4808</v>
      </c>
      <c r="B4812" s="144" t="s">
        <v>202</v>
      </c>
      <c r="C4812" s="145" t="s">
        <v>8838</v>
      </c>
      <c r="D4812" s="142" t="s">
        <v>8839</v>
      </c>
      <c r="E4812" s="142" t="s">
        <v>211</v>
      </c>
      <c r="F4812" s="142"/>
      <c r="G4812" s="142">
        <v>1</v>
      </c>
      <c r="H4812" s="147">
        <v>75</v>
      </c>
      <c r="I4812" s="191">
        <v>0.25</v>
      </c>
      <c r="J4812" s="187">
        <f t="shared" si="150"/>
        <v>56.25</v>
      </c>
    </row>
    <row r="4813" spans="1:10" ht="15.75">
      <c r="A4813" s="53">
        <f t="shared" si="151"/>
        <v>4809</v>
      </c>
      <c r="B4813" s="144" t="s">
        <v>202</v>
      </c>
      <c r="C4813" s="145" t="s">
        <v>8840</v>
      </c>
      <c r="D4813" s="142" t="s">
        <v>8841</v>
      </c>
      <c r="E4813" s="142" t="s">
        <v>211</v>
      </c>
      <c r="F4813" s="142"/>
      <c r="G4813" s="142">
        <v>1</v>
      </c>
      <c r="H4813" s="147">
        <v>131</v>
      </c>
      <c r="I4813" s="191">
        <v>0.25</v>
      </c>
      <c r="J4813" s="187">
        <f t="shared" si="150"/>
        <v>98.25</v>
      </c>
    </row>
    <row r="4814" spans="1:10" ht="15.75">
      <c r="A4814" s="53">
        <f t="shared" si="151"/>
        <v>4810</v>
      </c>
      <c r="B4814" s="144" t="s">
        <v>202</v>
      </c>
      <c r="C4814" s="145" t="s">
        <v>8842</v>
      </c>
      <c r="D4814" s="142" t="s">
        <v>8843</v>
      </c>
      <c r="E4814" s="142" t="s">
        <v>211</v>
      </c>
      <c r="F4814" s="142"/>
      <c r="G4814" s="142">
        <v>1</v>
      </c>
      <c r="H4814" s="147">
        <v>136.5</v>
      </c>
      <c r="I4814" s="191">
        <v>0.25</v>
      </c>
      <c r="J4814" s="187">
        <f t="shared" si="150"/>
        <v>102.375</v>
      </c>
    </row>
    <row r="4815" spans="1:10" ht="15.75">
      <c r="A4815" s="53">
        <f t="shared" si="151"/>
        <v>4811</v>
      </c>
      <c r="B4815" s="144" t="s">
        <v>202</v>
      </c>
      <c r="C4815" s="145" t="s">
        <v>8844</v>
      </c>
      <c r="D4815" s="142" t="s">
        <v>8845</v>
      </c>
      <c r="E4815" s="142" t="s">
        <v>211</v>
      </c>
      <c r="F4815" s="142"/>
      <c r="G4815" s="142">
        <v>1</v>
      </c>
      <c r="H4815" s="147">
        <v>35.5</v>
      </c>
      <c r="I4815" s="191">
        <v>0.25</v>
      </c>
      <c r="J4815" s="187">
        <f t="shared" si="150"/>
        <v>26.625</v>
      </c>
    </row>
    <row r="4816" spans="1:10" ht="15.75">
      <c r="A4816" s="53">
        <f t="shared" si="151"/>
        <v>4812</v>
      </c>
      <c r="B4816" s="144" t="s">
        <v>202</v>
      </c>
      <c r="C4816" s="145" t="s">
        <v>8846</v>
      </c>
      <c r="D4816" s="142" t="s">
        <v>8847</v>
      </c>
      <c r="E4816" s="142" t="s">
        <v>211</v>
      </c>
      <c r="F4816" s="142"/>
      <c r="G4816" s="142">
        <v>1</v>
      </c>
      <c r="H4816" s="147">
        <v>35.5</v>
      </c>
      <c r="I4816" s="191">
        <v>0.25</v>
      </c>
      <c r="J4816" s="187">
        <f t="shared" si="150"/>
        <v>26.625</v>
      </c>
    </row>
    <row r="4817" spans="1:10" ht="15.75">
      <c r="A4817" s="53">
        <f t="shared" si="151"/>
        <v>4813</v>
      </c>
      <c r="B4817" s="144" t="s">
        <v>202</v>
      </c>
      <c r="C4817" s="145" t="s">
        <v>8848</v>
      </c>
      <c r="D4817" s="142" t="s">
        <v>8849</v>
      </c>
      <c r="E4817" s="142" t="s">
        <v>211</v>
      </c>
      <c r="F4817" s="142"/>
      <c r="G4817" s="142">
        <v>1</v>
      </c>
      <c r="H4817" s="147">
        <v>43</v>
      </c>
      <c r="I4817" s="191">
        <v>0.25</v>
      </c>
      <c r="J4817" s="187">
        <f t="shared" si="150"/>
        <v>32.25</v>
      </c>
    </row>
    <row r="4818" spans="1:10" ht="15.75">
      <c r="A4818" s="53">
        <f t="shared" si="151"/>
        <v>4814</v>
      </c>
      <c r="B4818" s="144" t="s">
        <v>202</v>
      </c>
      <c r="C4818" s="145" t="s">
        <v>8850</v>
      </c>
      <c r="D4818" s="142" t="s">
        <v>8851</v>
      </c>
      <c r="E4818" s="142" t="s">
        <v>211</v>
      </c>
      <c r="F4818" s="142"/>
      <c r="G4818" s="142">
        <v>1</v>
      </c>
      <c r="H4818" s="147">
        <v>77</v>
      </c>
      <c r="I4818" s="191">
        <v>0.25</v>
      </c>
      <c r="J4818" s="187">
        <f t="shared" si="150"/>
        <v>57.75</v>
      </c>
    </row>
    <row r="4819" spans="1:10" ht="15.75">
      <c r="A4819" s="53">
        <f t="shared" si="151"/>
        <v>4815</v>
      </c>
      <c r="B4819" s="144" t="s">
        <v>202</v>
      </c>
      <c r="C4819" s="145" t="s">
        <v>8852</v>
      </c>
      <c r="D4819" s="142" t="s">
        <v>8853</v>
      </c>
      <c r="E4819" s="142" t="s">
        <v>211</v>
      </c>
      <c r="F4819" s="142"/>
      <c r="G4819" s="142">
        <v>1</v>
      </c>
      <c r="H4819" s="147">
        <v>77</v>
      </c>
      <c r="I4819" s="191">
        <v>0.25</v>
      </c>
      <c r="J4819" s="187">
        <f t="shared" si="150"/>
        <v>57.75</v>
      </c>
    </row>
    <row r="4820" spans="1:10" ht="15.75">
      <c r="A4820" s="53">
        <f t="shared" si="151"/>
        <v>4816</v>
      </c>
      <c r="B4820" s="144" t="s">
        <v>202</v>
      </c>
      <c r="C4820" s="145" t="s">
        <v>8854</v>
      </c>
      <c r="D4820" s="142" t="s">
        <v>8855</v>
      </c>
      <c r="E4820" s="142" t="s">
        <v>211</v>
      </c>
      <c r="F4820" s="142"/>
      <c r="G4820" s="142">
        <v>1</v>
      </c>
      <c r="H4820" s="147">
        <v>72</v>
      </c>
      <c r="I4820" s="191">
        <v>0.25</v>
      </c>
      <c r="J4820" s="187">
        <f t="shared" si="150"/>
        <v>54</v>
      </c>
    </row>
    <row r="4821" spans="1:10" ht="15.75">
      <c r="A4821" s="53">
        <f t="shared" si="151"/>
        <v>4817</v>
      </c>
      <c r="B4821" s="144" t="s">
        <v>202</v>
      </c>
      <c r="C4821" s="145" t="s">
        <v>8856</v>
      </c>
      <c r="D4821" s="142" t="s">
        <v>8857</v>
      </c>
      <c r="E4821" s="142" t="s">
        <v>211</v>
      </c>
      <c r="F4821" s="142"/>
      <c r="G4821" s="142">
        <v>1</v>
      </c>
      <c r="H4821" s="147">
        <v>79.5</v>
      </c>
      <c r="I4821" s="191">
        <v>0.25</v>
      </c>
      <c r="J4821" s="187">
        <f t="shared" si="150"/>
        <v>59.625</v>
      </c>
    </row>
    <row r="4822" spans="1:10" ht="15.75">
      <c r="A4822" s="53">
        <f t="shared" si="151"/>
        <v>4818</v>
      </c>
      <c r="B4822" s="144" t="s">
        <v>202</v>
      </c>
      <c r="C4822" s="145" t="s">
        <v>8858</v>
      </c>
      <c r="D4822" s="142" t="s">
        <v>8859</v>
      </c>
      <c r="E4822" s="142" t="s">
        <v>211</v>
      </c>
      <c r="F4822" s="142"/>
      <c r="G4822" s="142">
        <v>1</v>
      </c>
      <c r="H4822" s="147">
        <v>72</v>
      </c>
      <c r="I4822" s="191">
        <v>0.25</v>
      </c>
      <c r="J4822" s="187">
        <f t="shared" si="150"/>
        <v>54</v>
      </c>
    </row>
    <row r="4823" spans="1:10" ht="15.75">
      <c r="A4823" s="53">
        <f t="shared" si="151"/>
        <v>4819</v>
      </c>
      <c r="B4823" s="144" t="s">
        <v>202</v>
      </c>
      <c r="C4823" s="145" t="s">
        <v>8860</v>
      </c>
      <c r="D4823" s="142" t="s">
        <v>8861</v>
      </c>
      <c r="E4823" s="142" t="s">
        <v>211</v>
      </c>
      <c r="F4823" s="142"/>
      <c r="G4823" s="142">
        <v>1</v>
      </c>
      <c r="H4823" s="147">
        <v>79.5</v>
      </c>
      <c r="I4823" s="191">
        <v>0.25</v>
      </c>
      <c r="J4823" s="187">
        <f t="shared" si="150"/>
        <v>59.625</v>
      </c>
    </row>
    <row r="4824" spans="1:10" ht="15.75">
      <c r="A4824" s="53">
        <f t="shared" si="151"/>
        <v>4820</v>
      </c>
      <c r="B4824" s="144" t="s">
        <v>202</v>
      </c>
      <c r="C4824" s="145" t="s">
        <v>8862</v>
      </c>
      <c r="D4824" s="142" t="s">
        <v>8863</v>
      </c>
      <c r="E4824" s="142" t="s">
        <v>211</v>
      </c>
      <c r="F4824" s="142"/>
      <c r="G4824" s="142">
        <v>1</v>
      </c>
      <c r="H4824" s="147">
        <v>84.5</v>
      </c>
      <c r="I4824" s="191">
        <v>0.25</v>
      </c>
      <c r="J4824" s="187">
        <f t="shared" si="150"/>
        <v>63.375</v>
      </c>
    </row>
    <row r="4825" spans="1:10" ht="15.75">
      <c r="A4825" s="53">
        <f t="shared" si="151"/>
        <v>4821</v>
      </c>
      <c r="B4825" s="144" t="s">
        <v>202</v>
      </c>
      <c r="C4825" s="145" t="s">
        <v>8864</v>
      </c>
      <c r="D4825" s="142" t="s">
        <v>8865</v>
      </c>
      <c r="E4825" s="142" t="s">
        <v>211</v>
      </c>
      <c r="F4825" s="142"/>
      <c r="G4825" s="142">
        <v>1</v>
      </c>
      <c r="H4825" s="147">
        <v>98</v>
      </c>
      <c r="I4825" s="191">
        <v>0.25</v>
      </c>
      <c r="J4825" s="187">
        <f t="shared" si="150"/>
        <v>73.5</v>
      </c>
    </row>
    <row r="4826" spans="1:10" ht="15.75">
      <c r="A4826" s="53">
        <f t="shared" si="151"/>
        <v>4822</v>
      </c>
      <c r="B4826" s="144" t="s">
        <v>202</v>
      </c>
      <c r="C4826" s="145" t="s">
        <v>8866</v>
      </c>
      <c r="D4826" s="142" t="s">
        <v>8867</v>
      </c>
      <c r="E4826" s="142" t="s">
        <v>211</v>
      </c>
      <c r="F4826" s="142"/>
      <c r="G4826" s="142">
        <v>1</v>
      </c>
      <c r="H4826" s="147">
        <v>91</v>
      </c>
      <c r="I4826" s="191">
        <v>0.25</v>
      </c>
      <c r="J4826" s="187">
        <f t="shared" si="150"/>
        <v>68.25</v>
      </c>
    </row>
    <row r="4827" spans="1:10" ht="15.75">
      <c r="A4827" s="53">
        <f t="shared" si="151"/>
        <v>4823</v>
      </c>
      <c r="B4827" s="144" t="s">
        <v>202</v>
      </c>
      <c r="C4827" s="145" t="s">
        <v>8868</v>
      </c>
      <c r="D4827" s="142" t="s">
        <v>8869</v>
      </c>
      <c r="E4827" s="142" t="s">
        <v>211</v>
      </c>
      <c r="F4827" s="142"/>
      <c r="G4827" s="142">
        <v>1</v>
      </c>
      <c r="H4827" s="147">
        <v>98</v>
      </c>
      <c r="I4827" s="191">
        <v>0.25</v>
      </c>
      <c r="J4827" s="187">
        <f t="shared" si="150"/>
        <v>73.5</v>
      </c>
    </row>
    <row r="4828" spans="1:10" ht="15.75">
      <c r="A4828" s="53">
        <f t="shared" si="151"/>
        <v>4824</v>
      </c>
      <c r="B4828" s="144" t="s">
        <v>202</v>
      </c>
      <c r="C4828" s="145" t="s">
        <v>8870</v>
      </c>
      <c r="D4828" s="142" t="s">
        <v>8871</v>
      </c>
      <c r="E4828" s="142" t="s">
        <v>211</v>
      </c>
      <c r="F4828" s="142"/>
      <c r="G4828" s="142">
        <v>1</v>
      </c>
      <c r="H4828" s="147">
        <v>64.5</v>
      </c>
      <c r="I4828" s="191">
        <v>0.25</v>
      </c>
      <c r="J4828" s="187">
        <f t="shared" si="150"/>
        <v>48.375</v>
      </c>
    </row>
    <row r="4829" spans="1:10" ht="15.75">
      <c r="A4829" s="53">
        <f t="shared" si="151"/>
        <v>4825</v>
      </c>
      <c r="B4829" s="144" t="s">
        <v>202</v>
      </c>
      <c r="C4829" s="145" t="s">
        <v>8872</v>
      </c>
      <c r="D4829" s="142" t="s">
        <v>8873</v>
      </c>
      <c r="E4829" s="142" t="s">
        <v>211</v>
      </c>
      <c r="F4829" s="142"/>
      <c r="G4829" s="142">
        <v>1</v>
      </c>
      <c r="H4829" s="147">
        <v>69.5</v>
      </c>
      <c r="I4829" s="191">
        <v>0.25</v>
      </c>
      <c r="J4829" s="187">
        <f t="shared" si="150"/>
        <v>52.125</v>
      </c>
    </row>
    <row r="4830" spans="1:10" ht="15.75">
      <c r="A4830" s="53">
        <f t="shared" si="151"/>
        <v>4826</v>
      </c>
      <c r="B4830" s="144" t="s">
        <v>202</v>
      </c>
      <c r="C4830" s="145" t="s">
        <v>8874</v>
      </c>
      <c r="D4830" s="142" t="s">
        <v>8875</v>
      </c>
      <c r="E4830" s="142" t="s">
        <v>211</v>
      </c>
      <c r="F4830" s="142"/>
      <c r="G4830" s="142">
        <v>1</v>
      </c>
      <c r="H4830" s="147">
        <v>69.5</v>
      </c>
      <c r="I4830" s="191">
        <v>0.25</v>
      </c>
      <c r="J4830" s="187">
        <f t="shared" si="150"/>
        <v>52.125</v>
      </c>
    </row>
    <row r="4831" spans="1:10" ht="15.75">
      <c r="A4831" s="53">
        <f t="shared" si="151"/>
        <v>4827</v>
      </c>
      <c r="B4831" s="144" t="s">
        <v>202</v>
      </c>
      <c r="C4831" s="145" t="s">
        <v>8876</v>
      </c>
      <c r="D4831" s="142" t="s">
        <v>8877</v>
      </c>
      <c r="E4831" s="142" t="s">
        <v>211</v>
      </c>
      <c r="F4831" s="142"/>
      <c r="G4831" s="142">
        <v>1</v>
      </c>
      <c r="H4831" s="147">
        <v>73.5</v>
      </c>
      <c r="I4831" s="191">
        <v>0.25</v>
      </c>
      <c r="J4831" s="187">
        <f t="shared" si="150"/>
        <v>55.125</v>
      </c>
    </row>
    <row r="4832" spans="1:10" ht="15.75">
      <c r="A4832" s="53">
        <f t="shared" si="151"/>
        <v>4828</v>
      </c>
      <c r="B4832" s="144" t="s">
        <v>202</v>
      </c>
      <c r="C4832" s="145" t="s">
        <v>8878</v>
      </c>
      <c r="D4832" s="142" t="s">
        <v>8879</v>
      </c>
      <c r="E4832" s="142" t="s">
        <v>211</v>
      </c>
      <c r="F4832" s="142"/>
      <c r="G4832" s="142">
        <v>1</v>
      </c>
      <c r="H4832" s="147">
        <v>79.5</v>
      </c>
      <c r="I4832" s="191">
        <v>0.25</v>
      </c>
      <c r="J4832" s="187">
        <f t="shared" si="150"/>
        <v>59.625</v>
      </c>
    </row>
    <row r="4833" spans="1:10" ht="15.75">
      <c r="A4833" s="53">
        <f t="shared" si="151"/>
        <v>4829</v>
      </c>
      <c r="B4833" s="144" t="s">
        <v>202</v>
      </c>
      <c r="C4833" s="122" t="s">
        <v>8880</v>
      </c>
      <c r="D4833" s="142" t="s">
        <v>8881</v>
      </c>
      <c r="E4833" s="142" t="s">
        <v>211</v>
      </c>
      <c r="F4833" s="142"/>
      <c r="G4833" s="142">
        <v>1</v>
      </c>
      <c r="H4833" s="147">
        <v>72</v>
      </c>
      <c r="I4833" s="191">
        <v>0.25</v>
      </c>
      <c r="J4833" s="187">
        <f t="shared" si="150"/>
        <v>54</v>
      </c>
    </row>
    <row r="4834" spans="1:10" ht="15.75">
      <c r="A4834" s="53">
        <f t="shared" si="151"/>
        <v>4830</v>
      </c>
      <c r="B4834" s="144" t="s">
        <v>202</v>
      </c>
      <c r="C4834" s="145" t="s">
        <v>8882</v>
      </c>
      <c r="D4834" s="142" t="s">
        <v>8883</v>
      </c>
      <c r="E4834" s="142" t="s">
        <v>211</v>
      </c>
      <c r="F4834" s="142"/>
      <c r="G4834" s="142">
        <v>1</v>
      </c>
      <c r="H4834" s="147">
        <v>79.5</v>
      </c>
      <c r="I4834" s="191">
        <v>0.25</v>
      </c>
      <c r="J4834" s="187">
        <f t="shared" si="150"/>
        <v>59.625</v>
      </c>
    </row>
    <row r="4835" spans="1:10" ht="15.75">
      <c r="A4835" s="53">
        <f t="shared" si="151"/>
        <v>4831</v>
      </c>
      <c r="B4835" s="144" t="s">
        <v>202</v>
      </c>
      <c r="C4835" s="145" t="s">
        <v>8884</v>
      </c>
      <c r="D4835" s="142" t="s">
        <v>8885</v>
      </c>
      <c r="E4835" s="142" t="s">
        <v>211</v>
      </c>
      <c r="F4835" s="142"/>
      <c r="G4835" s="142">
        <v>1</v>
      </c>
      <c r="H4835" s="147">
        <v>72</v>
      </c>
      <c r="I4835" s="191">
        <v>0.25</v>
      </c>
      <c r="J4835" s="187">
        <f t="shared" si="150"/>
        <v>54</v>
      </c>
    </row>
    <row r="4836" spans="1:10" ht="15.75">
      <c r="A4836" s="53">
        <f t="shared" si="151"/>
        <v>4832</v>
      </c>
      <c r="B4836" s="144" t="s">
        <v>202</v>
      </c>
      <c r="C4836" s="145" t="s">
        <v>8886</v>
      </c>
      <c r="D4836" s="142" t="s">
        <v>8887</v>
      </c>
      <c r="E4836" s="142" t="s">
        <v>211</v>
      </c>
      <c r="F4836" s="142"/>
      <c r="G4836" s="142">
        <v>1</v>
      </c>
      <c r="H4836" s="147">
        <v>79.5</v>
      </c>
      <c r="I4836" s="191">
        <v>0.25</v>
      </c>
      <c r="J4836" s="187">
        <f t="shared" si="150"/>
        <v>59.625</v>
      </c>
    </row>
    <row r="4837" spans="1:10" ht="15.75">
      <c r="A4837" s="53">
        <f t="shared" si="151"/>
        <v>4833</v>
      </c>
      <c r="B4837" s="144" t="s">
        <v>202</v>
      </c>
      <c r="C4837" s="145" t="s">
        <v>8888</v>
      </c>
      <c r="D4837" s="142" t="s">
        <v>8889</v>
      </c>
      <c r="E4837" s="142" t="s">
        <v>211</v>
      </c>
      <c r="F4837" s="142"/>
      <c r="G4837" s="142">
        <v>1</v>
      </c>
      <c r="H4837" s="147">
        <v>72</v>
      </c>
      <c r="I4837" s="191">
        <v>0.25</v>
      </c>
      <c r="J4837" s="187">
        <f t="shared" si="150"/>
        <v>54</v>
      </c>
    </row>
    <row r="4838" spans="1:10" ht="15.75">
      <c r="A4838" s="53">
        <f t="shared" si="151"/>
        <v>4834</v>
      </c>
      <c r="B4838" s="144" t="s">
        <v>202</v>
      </c>
      <c r="C4838" s="145" t="s">
        <v>8890</v>
      </c>
      <c r="D4838" s="142" t="s">
        <v>8891</v>
      </c>
      <c r="E4838" s="142" t="s">
        <v>211</v>
      </c>
      <c r="F4838" s="142"/>
      <c r="G4838" s="142">
        <v>1</v>
      </c>
      <c r="H4838" s="147">
        <v>79.5</v>
      </c>
      <c r="I4838" s="191">
        <v>0.25</v>
      </c>
      <c r="J4838" s="187">
        <f t="shared" si="150"/>
        <v>59.625</v>
      </c>
    </row>
    <row r="4839" spans="1:10" ht="15.75">
      <c r="A4839" s="53">
        <f t="shared" si="151"/>
        <v>4835</v>
      </c>
      <c r="B4839" s="144" t="s">
        <v>202</v>
      </c>
      <c r="C4839" s="145" t="s">
        <v>8892</v>
      </c>
      <c r="D4839" s="142" t="s">
        <v>8893</v>
      </c>
      <c r="E4839" s="142" t="s">
        <v>211</v>
      </c>
      <c r="F4839" s="142"/>
      <c r="G4839" s="142">
        <v>1</v>
      </c>
      <c r="H4839" s="147">
        <v>84.5</v>
      </c>
      <c r="I4839" s="191">
        <v>0.25</v>
      </c>
      <c r="J4839" s="187">
        <f t="shared" si="150"/>
        <v>63.375</v>
      </c>
    </row>
    <row r="4840" spans="1:10" ht="15.75">
      <c r="A4840" s="53">
        <f t="shared" si="151"/>
        <v>4836</v>
      </c>
      <c r="B4840" s="144" t="s">
        <v>202</v>
      </c>
      <c r="C4840" s="145" t="s">
        <v>8894</v>
      </c>
      <c r="D4840" s="142" t="s">
        <v>8895</v>
      </c>
      <c r="E4840" s="142" t="s">
        <v>211</v>
      </c>
      <c r="F4840" s="142"/>
      <c r="G4840" s="142">
        <v>1</v>
      </c>
      <c r="H4840" s="147">
        <v>84.5</v>
      </c>
      <c r="I4840" s="191">
        <v>0.25</v>
      </c>
      <c r="J4840" s="187">
        <f t="shared" si="150"/>
        <v>63.375</v>
      </c>
    </row>
    <row r="4841" spans="1:10" ht="15.75">
      <c r="A4841" s="53">
        <f t="shared" si="151"/>
        <v>4837</v>
      </c>
      <c r="B4841" s="144" t="s">
        <v>202</v>
      </c>
      <c r="C4841" s="145" t="s">
        <v>8896</v>
      </c>
      <c r="D4841" s="142" t="s">
        <v>8897</v>
      </c>
      <c r="E4841" s="142" t="s">
        <v>211</v>
      </c>
      <c r="F4841" s="142"/>
      <c r="G4841" s="142">
        <v>1</v>
      </c>
      <c r="H4841" s="147">
        <v>84.5</v>
      </c>
      <c r="I4841" s="191">
        <v>0.25</v>
      </c>
      <c r="J4841" s="187">
        <f t="shared" si="150"/>
        <v>63.375</v>
      </c>
    </row>
    <row r="4842" spans="1:10" ht="15.75">
      <c r="A4842" s="53">
        <f t="shared" si="151"/>
        <v>4838</v>
      </c>
      <c r="B4842" s="144" t="s">
        <v>202</v>
      </c>
      <c r="C4842" s="145" t="s">
        <v>8898</v>
      </c>
      <c r="D4842" s="142" t="s">
        <v>8899</v>
      </c>
      <c r="E4842" s="142" t="s">
        <v>211</v>
      </c>
      <c r="F4842" s="142"/>
      <c r="G4842" s="142">
        <v>1</v>
      </c>
      <c r="H4842" s="147">
        <v>91</v>
      </c>
      <c r="I4842" s="191">
        <v>0.25</v>
      </c>
      <c r="J4842" s="187">
        <f t="shared" si="150"/>
        <v>68.25</v>
      </c>
    </row>
    <row r="4843" spans="1:10" ht="15.75">
      <c r="A4843" s="53">
        <f t="shared" si="151"/>
        <v>4839</v>
      </c>
      <c r="B4843" s="144" t="s">
        <v>202</v>
      </c>
      <c r="C4843" s="145" t="s">
        <v>8900</v>
      </c>
      <c r="D4843" s="142" t="s">
        <v>8901</v>
      </c>
      <c r="E4843" s="142" t="s">
        <v>211</v>
      </c>
      <c r="F4843" s="142"/>
      <c r="G4843" s="142">
        <v>1</v>
      </c>
      <c r="H4843" s="147">
        <v>91</v>
      </c>
      <c r="I4843" s="191">
        <v>0.25</v>
      </c>
      <c r="J4843" s="187">
        <f t="shared" si="150"/>
        <v>68.25</v>
      </c>
    </row>
    <row r="4844" spans="1:10" ht="15.75">
      <c r="A4844" s="53">
        <f t="shared" si="151"/>
        <v>4840</v>
      </c>
      <c r="B4844" s="144" t="s">
        <v>202</v>
      </c>
      <c r="C4844" s="145" t="s">
        <v>8902</v>
      </c>
      <c r="D4844" s="142" t="s">
        <v>8903</v>
      </c>
      <c r="E4844" s="142" t="s">
        <v>211</v>
      </c>
      <c r="F4844" s="142"/>
      <c r="G4844" s="142">
        <v>1</v>
      </c>
      <c r="H4844" s="147">
        <v>91</v>
      </c>
      <c r="I4844" s="191">
        <v>0.25</v>
      </c>
      <c r="J4844" s="187">
        <f t="shared" si="150"/>
        <v>68.25</v>
      </c>
    </row>
    <row r="4845" spans="1:10" ht="15.75">
      <c r="A4845" s="53">
        <f t="shared" si="151"/>
        <v>4841</v>
      </c>
      <c r="B4845" s="144" t="s">
        <v>202</v>
      </c>
      <c r="C4845" s="145" t="s">
        <v>8904</v>
      </c>
      <c r="D4845" s="142" t="s">
        <v>8905</v>
      </c>
      <c r="E4845" s="142" t="s">
        <v>211</v>
      </c>
      <c r="F4845" s="142"/>
      <c r="G4845" s="142">
        <v>1</v>
      </c>
      <c r="H4845" s="147">
        <v>91</v>
      </c>
      <c r="I4845" s="191">
        <v>0.25</v>
      </c>
      <c r="J4845" s="187">
        <f t="shared" si="150"/>
        <v>68.25</v>
      </c>
    </row>
    <row r="4846" spans="1:10" ht="15.75">
      <c r="A4846" s="53">
        <f t="shared" si="151"/>
        <v>4842</v>
      </c>
      <c r="B4846" s="144" t="s">
        <v>202</v>
      </c>
      <c r="C4846" s="145" t="s">
        <v>8906</v>
      </c>
      <c r="D4846" s="142" t="s">
        <v>8907</v>
      </c>
      <c r="E4846" s="142" t="s">
        <v>211</v>
      </c>
      <c r="F4846" s="142"/>
      <c r="G4846" s="142">
        <v>1</v>
      </c>
      <c r="H4846" s="147">
        <v>91</v>
      </c>
      <c r="I4846" s="191">
        <v>0.25</v>
      </c>
      <c r="J4846" s="187">
        <f t="shared" si="150"/>
        <v>68.25</v>
      </c>
    </row>
    <row r="4847" spans="1:10" ht="15.75">
      <c r="A4847" s="53">
        <f t="shared" si="151"/>
        <v>4843</v>
      </c>
      <c r="B4847" s="144" t="s">
        <v>202</v>
      </c>
      <c r="C4847" s="145" t="s">
        <v>8908</v>
      </c>
      <c r="D4847" s="142" t="s">
        <v>8909</v>
      </c>
      <c r="E4847" s="142" t="s">
        <v>211</v>
      </c>
      <c r="F4847" s="142"/>
      <c r="G4847" s="142">
        <v>1</v>
      </c>
      <c r="H4847" s="147">
        <v>91</v>
      </c>
      <c r="I4847" s="191">
        <v>0.25</v>
      </c>
      <c r="J4847" s="187">
        <f t="shared" si="150"/>
        <v>68.25</v>
      </c>
    </row>
    <row r="4848" spans="1:10" ht="15.75">
      <c r="A4848" s="53">
        <f t="shared" si="151"/>
        <v>4844</v>
      </c>
      <c r="B4848" s="144" t="s">
        <v>202</v>
      </c>
      <c r="C4848" s="145" t="s">
        <v>8910</v>
      </c>
      <c r="D4848" s="142" t="s">
        <v>8911</v>
      </c>
      <c r="E4848" s="142" t="s">
        <v>211</v>
      </c>
      <c r="F4848" s="142"/>
      <c r="G4848" s="142">
        <v>1</v>
      </c>
      <c r="H4848" s="147">
        <v>64.5</v>
      </c>
      <c r="I4848" s="191">
        <v>0.25</v>
      </c>
      <c r="J4848" s="187">
        <f t="shared" si="150"/>
        <v>48.375</v>
      </c>
    </row>
    <row r="4849" spans="1:10" ht="15.75">
      <c r="A4849" s="53">
        <f t="shared" si="151"/>
        <v>4845</v>
      </c>
      <c r="B4849" s="144" t="s">
        <v>202</v>
      </c>
      <c r="C4849" s="145" t="s">
        <v>8912</v>
      </c>
      <c r="D4849" s="142" t="s">
        <v>8911</v>
      </c>
      <c r="E4849" s="142" t="s">
        <v>211</v>
      </c>
      <c r="F4849" s="142"/>
      <c r="G4849" s="142">
        <v>1</v>
      </c>
      <c r="H4849" s="147">
        <v>64.5</v>
      </c>
      <c r="I4849" s="191">
        <v>0.25</v>
      </c>
      <c r="J4849" s="187">
        <f t="shared" si="150"/>
        <v>48.375</v>
      </c>
    </row>
    <row r="4850" spans="1:10" ht="15.75">
      <c r="A4850" s="53">
        <f t="shared" si="151"/>
        <v>4846</v>
      </c>
      <c r="B4850" s="144" t="s">
        <v>202</v>
      </c>
      <c r="C4850" s="145" t="s">
        <v>8913</v>
      </c>
      <c r="D4850" s="142" t="s">
        <v>8914</v>
      </c>
      <c r="E4850" s="142" t="s">
        <v>211</v>
      </c>
      <c r="F4850" s="142"/>
      <c r="G4850" s="142">
        <v>1</v>
      </c>
      <c r="H4850" s="147">
        <v>69.5</v>
      </c>
      <c r="I4850" s="191">
        <v>0.25</v>
      </c>
      <c r="J4850" s="187">
        <f t="shared" si="150"/>
        <v>52.125</v>
      </c>
    </row>
    <row r="4851" spans="1:10" ht="15.75">
      <c r="A4851" s="53">
        <f t="shared" si="151"/>
        <v>4847</v>
      </c>
      <c r="B4851" s="144" t="s">
        <v>202</v>
      </c>
      <c r="C4851" s="122" t="s">
        <v>8915</v>
      </c>
      <c r="D4851" s="142" t="s">
        <v>8916</v>
      </c>
      <c r="E4851" s="142" t="s">
        <v>211</v>
      </c>
      <c r="F4851" s="142"/>
      <c r="G4851" s="142">
        <v>1</v>
      </c>
      <c r="H4851" s="147">
        <v>69.5</v>
      </c>
      <c r="I4851" s="191">
        <v>0.25</v>
      </c>
      <c r="J4851" s="187">
        <f t="shared" si="150"/>
        <v>52.125</v>
      </c>
    </row>
    <row r="4852" spans="1:10" ht="15.75">
      <c r="A4852" s="53">
        <f t="shared" si="151"/>
        <v>4848</v>
      </c>
      <c r="B4852" s="144" t="s">
        <v>202</v>
      </c>
      <c r="C4852" s="145" t="s">
        <v>8917</v>
      </c>
      <c r="D4852" s="142" t="s">
        <v>8918</v>
      </c>
      <c r="E4852" s="142" t="s">
        <v>211</v>
      </c>
      <c r="F4852" s="142"/>
      <c r="G4852" s="142">
        <v>1</v>
      </c>
      <c r="H4852" s="147">
        <v>40.5</v>
      </c>
      <c r="I4852" s="191">
        <v>0.25</v>
      </c>
      <c r="J4852" s="187">
        <f t="shared" si="150"/>
        <v>30.375</v>
      </c>
    </row>
    <row r="4853" spans="1:10" ht="15.75">
      <c r="A4853" s="53">
        <f t="shared" si="151"/>
        <v>4849</v>
      </c>
      <c r="B4853" s="144" t="s">
        <v>202</v>
      </c>
      <c r="C4853" s="145" t="s">
        <v>8919</v>
      </c>
      <c r="D4853" s="142" t="s">
        <v>8920</v>
      </c>
      <c r="E4853" s="142" t="s">
        <v>211</v>
      </c>
      <c r="F4853" s="142"/>
      <c r="G4853" s="142">
        <v>1</v>
      </c>
      <c r="H4853" s="147">
        <v>40.5</v>
      </c>
      <c r="I4853" s="191">
        <v>0.25</v>
      </c>
      <c r="J4853" s="187">
        <f t="shared" si="150"/>
        <v>30.375</v>
      </c>
    </row>
    <row r="4854" spans="1:10" ht="15.75">
      <c r="A4854" s="53">
        <f t="shared" si="151"/>
        <v>4850</v>
      </c>
      <c r="B4854" s="144" t="s">
        <v>202</v>
      </c>
      <c r="C4854" s="145" t="s">
        <v>8921</v>
      </c>
      <c r="D4854" s="142" t="s">
        <v>8922</v>
      </c>
      <c r="E4854" s="142" t="s">
        <v>211</v>
      </c>
      <c r="F4854" s="142"/>
      <c r="G4854" s="142">
        <v>1</v>
      </c>
      <c r="H4854" s="147">
        <v>117.5</v>
      </c>
      <c r="I4854" s="191">
        <v>0.25</v>
      </c>
      <c r="J4854" s="187">
        <f t="shared" si="150"/>
        <v>88.125</v>
      </c>
    </row>
    <row r="4855" spans="1:10" ht="15.75">
      <c r="A4855" s="53">
        <f t="shared" si="151"/>
        <v>4851</v>
      </c>
      <c r="B4855" s="144" t="s">
        <v>202</v>
      </c>
      <c r="C4855" s="145" t="s">
        <v>8923</v>
      </c>
      <c r="D4855" s="142" t="s">
        <v>8924</v>
      </c>
      <c r="E4855" s="142" t="s">
        <v>211</v>
      </c>
      <c r="F4855" s="142"/>
      <c r="G4855" s="142">
        <v>1</v>
      </c>
      <c r="H4855" s="147">
        <v>117.5</v>
      </c>
      <c r="I4855" s="191">
        <v>0.25</v>
      </c>
      <c r="J4855" s="187">
        <f t="shared" ref="J4855:J4918" si="152">H4855*(1-I4855)</f>
        <v>88.125</v>
      </c>
    </row>
    <row r="4856" spans="1:10" ht="15.75">
      <c r="A4856" s="53">
        <f t="shared" si="151"/>
        <v>4852</v>
      </c>
      <c r="B4856" s="144" t="s">
        <v>202</v>
      </c>
      <c r="C4856" s="145" t="s">
        <v>8925</v>
      </c>
      <c r="D4856" s="142" t="s">
        <v>8926</v>
      </c>
      <c r="E4856" s="142" t="s">
        <v>211</v>
      </c>
      <c r="F4856" s="142"/>
      <c r="G4856" s="142">
        <v>1</v>
      </c>
      <c r="H4856" s="147">
        <v>12</v>
      </c>
      <c r="I4856" s="191">
        <v>0.25</v>
      </c>
      <c r="J4856" s="187">
        <f t="shared" si="152"/>
        <v>9</v>
      </c>
    </row>
    <row r="4857" spans="1:10" ht="15.75">
      <c r="A4857" s="53">
        <f t="shared" si="151"/>
        <v>4853</v>
      </c>
      <c r="B4857" s="144" t="s">
        <v>202</v>
      </c>
      <c r="C4857" s="145" t="s">
        <v>8927</v>
      </c>
      <c r="D4857" s="142" t="s">
        <v>8928</v>
      </c>
      <c r="E4857" s="142" t="s">
        <v>211</v>
      </c>
      <c r="F4857" s="142"/>
      <c r="G4857" s="142">
        <v>1</v>
      </c>
      <c r="H4857" s="147">
        <v>13</v>
      </c>
      <c r="I4857" s="191">
        <v>0.25</v>
      </c>
      <c r="J4857" s="187">
        <f t="shared" si="152"/>
        <v>9.75</v>
      </c>
    </row>
    <row r="4858" spans="1:10" ht="15.75">
      <c r="A4858" s="53">
        <f t="shared" si="151"/>
        <v>4854</v>
      </c>
      <c r="B4858" s="144" t="s">
        <v>202</v>
      </c>
      <c r="C4858" s="145" t="s">
        <v>8929</v>
      </c>
      <c r="D4858" s="142" t="s">
        <v>8930</v>
      </c>
      <c r="E4858" s="142" t="s">
        <v>211</v>
      </c>
      <c r="F4858" s="142"/>
      <c r="G4858" s="142">
        <v>1</v>
      </c>
      <c r="H4858" s="147">
        <v>13</v>
      </c>
      <c r="I4858" s="191">
        <v>0.25</v>
      </c>
      <c r="J4858" s="187">
        <f t="shared" si="152"/>
        <v>9.75</v>
      </c>
    </row>
    <row r="4859" spans="1:10" ht="15.75">
      <c r="A4859" s="53">
        <f t="shared" si="151"/>
        <v>4855</v>
      </c>
      <c r="B4859" s="144" t="s">
        <v>202</v>
      </c>
      <c r="C4859" s="122" t="s">
        <v>8931</v>
      </c>
      <c r="D4859" s="142" t="s">
        <v>8932</v>
      </c>
      <c r="E4859" s="142" t="s">
        <v>211</v>
      </c>
      <c r="F4859" s="142"/>
      <c r="G4859" s="142">
        <v>1</v>
      </c>
      <c r="H4859" s="147">
        <v>15</v>
      </c>
      <c r="I4859" s="191">
        <v>0.25</v>
      </c>
      <c r="J4859" s="187">
        <f t="shared" si="152"/>
        <v>11.25</v>
      </c>
    </row>
    <row r="4860" spans="1:10" ht="15.75">
      <c r="A4860" s="53">
        <f t="shared" si="151"/>
        <v>4856</v>
      </c>
      <c r="B4860" s="144" t="s">
        <v>202</v>
      </c>
      <c r="C4860" s="122" t="s">
        <v>8933</v>
      </c>
      <c r="D4860" s="142" t="s">
        <v>8934</v>
      </c>
      <c r="E4860" s="142" t="s">
        <v>211</v>
      </c>
      <c r="F4860" s="142"/>
      <c r="G4860" s="142">
        <v>1</v>
      </c>
      <c r="H4860" s="147">
        <v>15</v>
      </c>
      <c r="I4860" s="191">
        <v>0.25</v>
      </c>
      <c r="J4860" s="187">
        <f t="shared" si="152"/>
        <v>11.25</v>
      </c>
    </row>
    <row r="4861" spans="1:10" ht="15.75">
      <c r="A4861" s="53">
        <f t="shared" si="151"/>
        <v>4857</v>
      </c>
      <c r="B4861" s="144" t="s">
        <v>202</v>
      </c>
      <c r="C4861" s="145" t="s">
        <v>8935</v>
      </c>
      <c r="D4861" s="142" t="s">
        <v>8936</v>
      </c>
      <c r="E4861" s="142" t="s">
        <v>211</v>
      </c>
      <c r="F4861" s="142"/>
      <c r="G4861" s="142">
        <v>1</v>
      </c>
      <c r="H4861" s="147">
        <v>45.5</v>
      </c>
      <c r="I4861" s="191">
        <v>0.25</v>
      </c>
      <c r="J4861" s="187">
        <f t="shared" si="152"/>
        <v>34.125</v>
      </c>
    </row>
    <row r="4862" spans="1:10" ht="15.75">
      <c r="A4862" s="53">
        <f t="shared" si="151"/>
        <v>4858</v>
      </c>
      <c r="B4862" s="144" t="s">
        <v>202</v>
      </c>
      <c r="C4862" s="145" t="s">
        <v>8937</v>
      </c>
      <c r="D4862" s="142" t="s">
        <v>8938</v>
      </c>
      <c r="E4862" s="142" t="s">
        <v>211</v>
      </c>
      <c r="F4862" s="142"/>
      <c r="G4862" s="142">
        <v>1</v>
      </c>
      <c r="H4862" s="147">
        <v>58</v>
      </c>
      <c r="I4862" s="191">
        <v>0.25</v>
      </c>
      <c r="J4862" s="187">
        <f t="shared" si="152"/>
        <v>43.5</v>
      </c>
    </row>
    <row r="4863" spans="1:10" ht="15.75">
      <c r="A4863" s="53">
        <f t="shared" si="151"/>
        <v>4859</v>
      </c>
      <c r="B4863" s="144" t="s">
        <v>202</v>
      </c>
      <c r="C4863" s="145" t="s">
        <v>8939</v>
      </c>
      <c r="D4863" s="142" t="s">
        <v>8940</v>
      </c>
      <c r="E4863" s="142" t="s">
        <v>211</v>
      </c>
      <c r="F4863" s="142"/>
      <c r="G4863" s="142">
        <v>1</v>
      </c>
      <c r="H4863" s="147">
        <v>65.5</v>
      </c>
      <c r="I4863" s="191">
        <v>0.25</v>
      </c>
      <c r="J4863" s="187">
        <f t="shared" si="152"/>
        <v>49.125</v>
      </c>
    </row>
    <row r="4864" spans="1:10" ht="15.75">
      <c r="A4864" s="53">
        <f t="shared" si="151"/>
        <v>4860</v>
      </c>
      <c r="B4864" s="144" t="s">
        <v>202</v>
      </c>
      <c r="C4864" s="145" t="s">
        <v>8941</v>
      </c>
      <c r="D4864" s="142" t="s">
        <v>8942</v>
      </c>
      <c r="E4864" s="142" t="s">
        <v>211</v>
      </c>
      <c r="F4864" s="142"/>
      <c r="G4864" s="142">
        <v>1</v>
      </c>
      <c r="H4864" s="147">
        <v>45.5</v>
      </c>
      <c r="I4864" s="191">
        <v>0.25</v>
      </c>
      <c r="J4864" s="187">
        <f t="shared" si="152"/>
        <v>34.125</v>
      </c>
    </row>
    <row r="4865" spans="1:10" ht="15.75">
      <c r="A4865" s="53">
        <f t="shared" si="151"/>
        <v>4861</v>
      </c>
      <c r="B4865" s="144" t="s">
        <v>202</v>
      </c>
      <c r="C4865" s="145" t="s">
        <v>8943</v>
      </c>
      <c r="D4865" s="142" t="s">
        <v>8944</v>
      </c>
      <c r="E4865" s="142" t="s">
        <v>211</v>
      </c>
      <c r="F4865" s="142"/>
      <c r="G4865" s="142">
        <v>1</v>
      </c>
      <c r="H4865" s="147">
        <v>58</v>
      </c>
      <c r="I4865" s="191">
        <v>0.25</v>
      </c>
      <c r="J4865" s="187">
        <f t="shared" si="152"/>
        <v>43.5</v>
      </c>
    </row>
    <row r="4866" spans="1:10" ht="15.75">
      <c r="A4866" s="53">
        <f t="shared" si="151"/>
        <v>4862</v>
      </c>
      <c r="B4866" s="144" t="s">
        <v>202</v>
      </c>
      <c r="C4866" s="145" t="s">
        <v>8945</v>
      </c>
      <c r="D4866" s="142" t="s">
        <v>8946</v>
      </c>
      <c r="E4866" s="142" t="s">
        <v>211</v>
      </c>
      <c r="F4866" s="142"/>
      <c r="G4866" s="142">
        <v>1</v>
      </c>
      <c r="H4866" s="147">
        <v>65.5</v>
      </c>
      <c r="I4866" s="191">
        <v>0.25</v>
      </c>
      <c r="J4866" s="187">
        <f t="shared" si="152"/>
        <v>49.125</v>
      </c>
    </row>
    <row r="4867" spans="1:10" ht="15.75">
      <c r="A4867" s="53">
        <f t="shared" si="151"/>
        <v>4863</v>
      </c>
      <c r="B4867" s="144" t="s">
        <v>202</v>
      </c>
      <c r="C4867" s="145" t="s">
        <v>8947</v>
      </c>
      <c r="D4867" s="142" t="s">
        <v>8948</v>
      </c>
      <c r="E4867" s="142" t="s">
        <v>211</v>
      </c>
      <c r="F4867" s="142"/>
      <c r="G4867" s="142">
        <v>1</v>
      </c>
      <c r="H4867" s="147">
        <v>84.5</v>
      </c>
      <c r="I4867" s="191">
        <v>0.25</v>
      </c>
      <c r="J4867" s="187">
        <f t="shared" si="152"/>
        <v>63.375</v>
      </c>
    </row>
    <row r="4868" spans="1:10" ht="15.75">
      <c r="A4868" s="53">
        <f t="shared" si="151"/>
        <v>4864</v>
      </c>
      <c r="B4868" s="144" t="s">
        <v>202</v>
      </c>
      <c r="C4868" s="145" t="s">
        <v>8949</v>
      </c>
      <c r="D4868" s="142" t="s">
        <v>8950</v>
      </c>
      <c r="E4868" s="142" t="s">
        <v>211</v>
      </c>
      <c r="F4868" s="142"/>
      <c r="G4868" s="142">
        <v>1</v>
      </c>
      <c r="H4868" s="147">
        <v>84.5</v>
      </c>
      <c r="I4868" s="191">
        <v>0.25</v>
      </c>
      <c r="J4868" s="187">
        <f t="shared" si="152"/>
        <v>63.375</v>
      </c>
    </row>
    <row r="4869" spans="1:10" ht="15.75">
      <c r="A4869" s="53">
        <f t="shared" si="151"/>
        <v>4865</v>
      </c>
      <c r="B4869" s="144" t="s">
        <v>202</v>
      </c>
      <c r="C4869" s="145" t="s">
        <v>8951</v>
      </c>
      <c r="D4869" s="142" t="s">
        <v>8952</v>
      </c>
      <c r="E4869" s="142" t="s">
        <v>211</v>
      </c>
      <c r="F4869" s="142"/>
      <c r="G4869" s="142">
        <v>1</v>
      </c>
      <c r="H4869" s="147">
        <v>83</v>
      </c>
      <c r="I4869" s="191">
        <v>0.25</v>
      </c>
      <c r="J4869" s="187">
        <f t="shared" si="152"/>
        <v>62.25</v>
      </c>
    </row>
    <row r="4870" spans="1:10" ht="15.75">
      <c r="A4870" s="53">
        <f t="shared" si="151"/>
        <v>4866</v>
      </c>
      <c r="B4870" s="144" t="s">
        <v>202</v>
      </c>
      <c r="C4870" s="145" t="s">
        <v>8953</v>
      </c>
      <c r="D4870" s="142" t="s">
        <v>8954</v>
      </c>
      <c r="E4870" s="142" t="s">
        <v>211</v>
      </c>
      <c r="F4870" s="142"/>
      <c r="G4870" s="142">
        <v>1</v>
      </c>
      <c r="H4870" s="147">
        <v>83</v>
      </c>
      <c r="I4870" s="191">
        <v>0.25</v>
      </c>
      <c r="J4870" s="187">
        <f t="shared" si="152"/>
        <v>62.25</v>
      </c>
    </row>
    <row r="4871" spans="1:10" ht="15.75">
      <c r="A4871" s="53">
        <f t="shared" ref="A4871:A4934" si="153">A4870+1</f>
        <v>4867</v>
      </c>
      <c r="B4871" s="144" t="s">
        <v>202</v>
      </c>
      <c r="C4871" s="145" t="s">
        <v>8955</v>
      </c>
      <c r="D4871" s="142" t="s">
        <v>8956</v>
      </c>
      <c r="E4871" s="142" t="s">
        <v>211</v>
      </c>
      <c r="F4871" s="142"/>
      <c r="G4871" s="142">
        <v>1</v>
      </c>
      <c r="H4871" s="147">
        <v>64.5</v>
      </c>
      <c r="I4871" s="191">
        <v>0.25</v>
      </c>
      <c r="J4871" s="187">
        <f t="shared" si="152"/>
        <v>48.375</v>
      </c>
    </row>
    <row r="4872" spans="1:10" ht="15.75">
      <c r="A4872" s="53">
        <f t="shared" si="153"/>
        <v>4868</v>
      </c>
      <c r="B4872" s="144" t="s">
        <v>202</v>
      </c>
      <c r="C4872" s="145" t="s">
        <v>8957</v>
      </c>
      <c r="D4872" s="142" t="s">
        <v>8958</v>
      </c>
      <c r="E4872" s="142" t="s">
        <v>211</v>
      </c>
      <c r="F4872" s="142"/>
      <c r="G4872" s="142">
        <v>1</v>
      </c>
      <c r="H4872" s="147">
        <v>64.5</v>
      </c>
      <c r="I4872" s="191">
        <v>0.25</v>
      </c>
      <c r="J4872" s="187">
        <f t="shared" si="152"/>
        <v>48.375</v>
      </c>
    </row>
    <row r="4873" spans="1:10" ht="15.75">
      <c r="A4873" s="53">
        <f t="shared" si="153"/>
        <v>4869</v>
      </c>
      <c r="B4873" s="144" t="s">
        <v>202</v>
      </c>
      <c r="C4873" s="145" t="s">
        <v>8959</v>
      </c>
      <c r="D4873" s="142" t="s">
        <v>8960</v>
      </c>
      <c r="E4873" s="142" t="s">
        <v>211</v>
      </c>
      <c r="F4873" s="142"/>
      <c r="G4873" s="142">
        <v>1</v>
      </c>
      <c r="H4873" s="147">
        <v>61</v>
      </c>
      <c r="I4873" s="191">
        <v>0.25</v>
      </c>
      <c r="J4873" s="187">
        <f t="shared" si="152"/>
        <v>45.75</v>
      </c>
    </row>
    <row r="4874" spans="1:10" ht="15.75">
      <c r="A4874" s="53">
        <f t="shared" si="153"/>
        <v>4870</v>
      </c>
      <c r="B4874" s="144" t="s">
        <v>202</v>
      </c>
      <c r="C4874" s="145" t="s">
        <v>8961</v>
      </c>
      <c r="D4874" s="142" t="s">
        <v>8962</v>
      </c>
      <c r="E4874" s="142" t="s">
        <v>211</v>
      </c>
      <c r="F4874" s="142"/>
      <c r="G4874" s="142">
        <v>1</v>
      </c>
      <c r="H4874" s="147">
        <v>61</v>
      </c>
      <c r="I4874" s="191">
        <v>0.25</v>
      </c>
      <c r="J4874" s="187">
        <f t="shared" si="152"/>
        <v>45.75</v>
      </c>
    </row>
    <row r="4875" spans="1:10" ht="15.75">
      <c r="A4875" s="53">
        <f t="shared" si="153"/>
        <v>4871</v>
      </c>
      <c r="B4875" s="144" t="s">
        <v>202</v>
      </c>
      <c r="C4875" s="145" t="s">
        <v>8963</v>
      </c>
      <c r="D4875" s="142" t="s">
        <v>8964</v>
      </c>
      <c r="E4875" s="142" t="s">
        <v>211</v>
      </c>
      <c r="F4875" s="142"/>
      <c r="G4875" s="142">
        <v>1</v>
      </c>
      <c r="H4875" s="147">
        <v>37.5</v>
      </c>
      <c r="I4875" s="191">
        <v>0.25</v>
      </c>
      <c r="J4875" s="187">
        <f t="shared" si="152"/>
        <v>28.125</v>
      </c>
    </row>
    <row r="4876" spans="1:10" ht="15.75">
      <c r="A4876" s="53">
        <f t="shared" si="153"/>
        <v>4872</v>
      </c>
      <c r="B4876" s="144" t="s">
        <v>202</v>
      </c>
      <c r="C4876" s="145" t="s">
        <v>8965</v>
      </c>
      <c r="D4876" s="142" t="s">
        <v>8966</v>
      </c>
      <c r="E4876" s="142" t="s">
        <v>211</v>
      </c>
      <c r="F4876" s="142"/>
      <c r="G4876" s="142">
        <v>1</v>
      </c>
      <c r="H4876" s="147">
        <v>37.5</v>
      </c>
      <c r="I4876" s="191">
        <v>0.25</v>
      </c>
      <c r="J4876" s="187">
        <f t="shared" si="152"/>
        <v>28.125</v>
      </c>
    </row>
    <row r="4877" spans="1:10" ht="15.75">
      <c r="A4877" s="53">
        <f t="shared" si="153"/>
        <v>4873</v>
      </c>
      <c r="B4877" s="144" t="s">
        <v>202</v>
      </c>
      <c r="C4877" s="145" t="s">
        <v>8967</v>
      </c>
      <c r="D4877" s="142" t="s">
        <v>8968</v>
      </c>
      <c r="E4877" s="142" t="s">
        <v>211</v>
      </c>
      <c r="F4877" s="142"/>
      <c r="G4877" s="142">
        <v>1</v>
      </c>
      <c r="H4877" s="147">
        <v>36</v>
      </c>
      <c r="I4877" s="191">
        <v>0.25</v>
      </c>
      <c r="J4877" s="187">
        <f t="shared" si="152"/>
        <v>27</v>
      </c>
    </row>
    <row r="4878" spans="1:10" ht="15.75">
      <c r="A4878" s="53">
        <f t="shared" si="153"/>
        <v>4874</v>
      </c>
      <c r="B4878" s="144" t="s">
        <v>202</v>
      </c>
      <c r="C4878" s="145" t="s">
        <v>8969</v>
      </c>
      <c r="D4878" s="142" t="s">
        <v>8970</v>
      </c>
      <c r="E4878" s="142" t="s">
        <v>211</v>
      </c>
      <c r="F4878" s="142"/>
      <c r="G4878" s="142">
        <v>1</v>
      </c>
      <c r="H4878" s="147">
        <v>36</v>
      </c>
      <c r="I4878" s="191">
        <v>0.25</v>
      </c>
      <c r="J4878" s="187">
        <f t="shared" si="152"/>
        <v>27</v>
      </c>
    </row>
    <row r="4879" spans="1:10" ht="15.75">
      <c r="A4879" s="53">
        <f t="shared" si="153"/>
        <v>4875</v>
      </c>
      <c r="B4879" s="144" t="s">
        <v>202</v>
      </c>
      <c r="C4879" s="142" t="s">
        <v>8971</v>
      </c>
      <c r="D4879" s="142" t="s">
        <v>8972</v>
      </c>
      <c r="E4879" s="142" t="s">
        <v>211</v>
      </c>
      <c r="F4879" s="142"/>
      <c r="G4879" s="142">
        <v>1</v>
      </c>
      <c r="H4879" s="147">
        <v>37</v>
      </c>
      <c r="I4879" s="191">
        <v>0.25</v>
      </c>
      <c r="J4879" s="187">
        <f t="shared" si="152"/>
        <v>27.75</v>
      </c>
    </row>
    <row r="4880" spans="1:10" ht="15.75">
      <c r="A4880" s="53">
        <f t="shared" si="153"/>
        <v>4876</v>
      </c>
      <c r="B4880" s="144" t="s">
        <v>202</v>
      </c>
      <c r="C4880" s="145" t="s">
        <v>8973</v>
      </c>
      <c r="D4880" s="142" t="s">
        <v>8974</v>
      </c>
      <c r="E4880" s="142" t="s">
        <v>211</v>
      </c>
      <c r="F4880" s="142"/>
      <c r="G4880" s="142">
        <v>1</v>
      </c>
      <c r="H4880" s="147">
        <v>37</v>
      </c>
      <c r="I4880" s="191">
        <v>0.25</v>
      </c>
      <c r="J4880" s="187">
        <f t="shared" si="152"/>
        <v>27.75</v>
      </c>
    </row>
    <row r="4881" spans="1:10" ht="15.75">
      <c r="A4881" s="53">
        <f t="shared" si="153"/>
        <v>4877</v>
      </c>
      <c r="B4881" s="144" t="s">
        <v>202</v>
      </c>
      <c r="C4881" s="142" t="s">
        <v>8975</v>
      </c>
      <c r="D4881" s="142" t="s">
        <v>8976</v>
      </c>
      <c r="E4881" s="142" t="s">
        <v>211</v>
      </c>
      <c r="F4881" s="142"/>
      <c r="G4881" s="142">
        <v>1</v>
      </c>
      <c r="H4881" s="147">
        <v>93.5</v>
      </c>
      <c r="I4881" s="191">
        <v>0.25</v>
      </c>
      <c r="J4881" s="187">
        <f t="shared" si="152"/>
        <v>70.125</v>
      </c>
    </row>
    <row r="4882" spans="1:10" ht="15.75">
      <c r="A4882" s="53">
        <f t="shared" si="153"/>
        <v>4878</v>
      </c>
      <c r="B4882" s="144" t="s">
        <v>202</v>
      </c>
      <c r="C4882" s="145" t="s">
        <v>8977</v>
      </c>
      <c r="D4882" s="142" t="s">
        <v>8978</v>
      </c>
      <c r="E4882" s="142" t="s">
        <v>211</v>
      </c>
      <c r="F4882" s="142"/>
      <c r="G4882" s="142">
        <v>1</v>
      </c>
      <c r="H4882" s="147">
        <v>93.5</v>
      </c>
      <c r="I4882" s="191">
        <v>0.25</v>
      </c>
      <c r="J4882" s="187">
        <f t="shared" si="152"/>
        <v>70.125</v>
      </c>
    </row>
    <row r="4883" spans="1:10" ht="15.75">
      <c r="A4883" s="53">
        <f t="shared" si="153"/>
        <v>4879</v>
      </c>
      <c r="B4883" s="144" t="s">
        <v>202</v>
      </c>
      <c r="C4883" s="145" t="s">
        <v>8979</v>
      </c>
      <c r="D4883" s="142" t="s">
        <v>8980</v>
      </c>
      <c r="E4883" s="142" t="s">
        <v>211</v>
      </c>
      <c r="F4883" s="142"/>
      <c r="G4883" s="142">
        <v>1</v>
      </c>
      <c r="H4883" s="147">
        <v>93.5</v>
      </c>
      <c r="I4883" s="191">
        <v>0.25</v>
      </c>
      <c r="J4883" s="187">
        <f t="shared" si="152"/>
        <v>70.125</v>
      </c>
    </row>
    <row r="4884" spans="1:10" ht="15.75">
      <c r="A4884" s="53">
        <f t="shared" si="153"/>
        <v>4880</v>
      </c>
      <c r="B4884" s="144" t="s">
        <v>202</v>
      </c>
      <c r="C4884" s="145" t="s">
        <v>8981</v>
      </c>
      <c r="D4884" s="142" t="s">
        <v>8982</v>
      </c>
      <c r="E4884" s="142" t="s">
        <v>211</v>
      </c>
      <c r="F4884" s="142"/>
      <c r="G4884" s="142">
        <v>1</v>
      </c>
      <c r="H4884" s="147">
        <v>93.5</v>
      </c>
      <c r="I4884" s="191">
        <v>0.25</v>
      </c>
      <c r="J4884" s="187">
        <f t="shared" si="152"/>
        <v>70.125</v>
      </c>
    </row>
    <row r="4885" spans="1:10" ht="15.75">
      <c r="A4885" s="53">
        <f t="shared" si="153"/>
        <v>4881</v>
      </c>
      <c r="B4885" s="144" t="s">
        <v>202</v>
      </c>
      <c r="C4885" s="145" t="s">
        <v>8983</v>
      </c>
      <c r="D4885" s="142" t="s">
        <v>8984</v>
      </c>
      <c r="E4885" s="142" t="s">
        <v>211</v>
      </c>
      <c r="F4885" s="142"/>
      <c r="G4885" s="142">
        <v>1</v>
      </c>
      <c r="H4885" s="147">
        <v>102</v>
      </c>
      <c r="I4885" s="191">
        <v>0.25</v>
      </c>
      <c r="J4885" s="187">
        <f t="shared" si="152"/>
        <v>76.5</v>
      </c>
    </row>
    <row r="4886" spans="1:10" ht="15.75">
      <c r="A4886" s="53">
        <f t="shared" si="153"/>
        <v>4882</v>
      </c>
      <c r="B4886" s="144" t="s">
        <v>202</v>
      </c>
      <c r="C4886" s="142" t="s">
        <v>8985</v>
      </c>
      <c r="D4886" s="142" t="s">
        <v>8986</v>
      </c>
      <c r="E4886" s="142" t="s">
        <v>211</v>
      </c>
      <c r="F4886" s="142"/>
      <c r="G4886" s="142">
        <v>1</v>
      </c>
      <c r="H4886" s="147">
        <v>54.5</v>
      </c>
      <c r="I4886" s="191">
        <v>0.25</v>
      </c>
      <c r="J4886" s="187">
        <f t="shared" si="152"/>
        <v>40.875</v>
      </c>
    </row>
    <row r="4887" spans="1:10" ht="15.75">
      <c r="A4887" s="53">
        <f t="shared" si="153"/>
        <v>4883</v>
      </c>
      <c r="B4887" s="144" t="s">
        <v>202</v>
      </c>
      <c r="C4887" s="121" t="s">
        <v>8987</v>
      </c>
      <c r="D4887" s="142" t="s">
        <v>8988</v>
      </c>
      <c r="E4887" s="142" t="s">
        <v>211</v>
      </c>
      <c r="F4887" s="142"/>
      <c r="G4887" s="142">
        <v>1</v>
      </c>
      <c r="H4887" s="147">
        <v>54.5</v>
      </c>
      <c r="I4887" s="191">
        <v>0.25</v>
      </c>
      <c r="J4887" s="187">
        <f t="shared" si="152"/>
        <v>40.875</v>
      </c>
    </row>
    <row r="4888" spans="1:10" ht="15.75">
      <c r="A4888" s="53">
        <f t="shared" si="153"/>
        <v>4884</v>
      </c>
      <c r="B4888" s="144" t="s">
        <v>202</v>
      </c>
      <c r="C4888" s="142" t="s">
        <v>8989</v>
      </c>
      <c r="D4888" s="142" t="s">
        <v>8990</v>
      </c>
      <c r="E4888" s="142" t="s">
        <v>211</v>
      </c>
      <c r="F4888" s="142"/>
      <c r="G4888" s="142">
        <v>1</v>
      </c>
      <c r="H4888" s="147">
        <v>54.5</v>
      </c>
      <c r="I4888" s="191">
        <v>0.25</v>
      </c>
      <c r="J4888" s="187">
        <f t="shared" si="152"/>
        <v>40.875</v>
      </c>
    </row>
    <row r="4889" spans="1:10" ht="15.75">
      <c r="A4889" s="53">
        <f t="shared" si="153"/>
        <v>4885</v>
      </c>
      <c r="B4889" s="144" t="s">
        <v>202</v>
      </c>
      <c r="C4889" s="145" t="s">
        <v>8991</v>
      </c>
      <c r="D4889" s="142" t="s">
        <v>8992</v>
      </c>
      <c r="E4889" s="142" t="s">
        <v>211</v>
      </c>
      <c r="F4889" s="142"/>
      <c r="G4889" s="142">
        <v>1</v>
      </c>
      <c r="H4889" s="147">
        <v>54.5</v>
      </c>
      <c r="I4889" s="191">
        <v>0.25</v>
      </c>
      <c r="J4889" s="187">
        <f t="shared" si="152"/>
        <v>40.875</v>
      </c>
    </row>
    <row r="4890" spans="1:10" ht="15.75">
      <c r="A4890" s="53">
        <f t="shared" si="153"/>
        <v>4886</v>
      </c>
      <c r="B4890" s="144" t="s">
        <v>202</v>
      </c>
      <c r="C4890" s="145" t="s">
        <v>8993</v>
      </c>
      <c r="D4890" s="142" t="s">
        <v>8994</v>
      </c>
      <c r="E4890" s="142" t="s">
        <v>211</v>
      </c>
      <c r="F4890" s="142"/>
      <c r="G4890" s="142">
        <v>1</v>
      </c>
      <c r="H4890" s="147">
        <v>74.5</v>
      </c>
      <c r="I4890" s="191">
        <v>0.25</v>
      </c>
      <c r="J4890" s="187">
        <f t="shared" si="152"/>
        <v>55.875</v>
      </c>
    </row>
    <row r="4891" spans="1:10" ht="15.75">
      <c r="A4891" s="53">
        <f t="shared" si="153"/>
        <v>4887</v>
      </c>
      <c r="B4891" s="144" t="s">
        <v>202</v>
      </c>
      <c r="C4891" s="145" t="s">
        <v>8995</v>
      </c>
      <c r="D4891" s="142" t="s">
        <v>8996</v>
      </c>
      <c r="E4891" s="142" t="s">
        <v>211</v>
      </c>
      <c r="F4891" s="142"/>
      <c r="G4891" s="142">
        <v>1</v>
      </c>
      <c r="H4891" s="147">
        <v>74.5</v>
      </c>
      <c r="I4891" s="191">
        <v>0.25</v>
      </c>
      <c r="J4891" s="187">
        <f t="shared" si="152"/>
        <v>55.875</v>
      </c>
    </row>
    <row r="4892" spans="1:10" ht="15.75">
      <c r="A4892" s="53">
        <f t="shared" si="153"/>
        <v>4888</v>
      </c>
      <c r="B4892" s="144" t="s">
        <v>202</v>
      </c>
      <c r="C4892" s="142" t="s">
        <v>8997</v>
      </c>
      <c r="D4892" s="142" t="s">
        <v>8998</v>
      </c>
      <c r="E4892" s="142" t="s">
        <v>211</v>
      </c>
      <c r="F4892" s="142"/>
      <c r="G4892" s="142">
        <v>1</v>
      </c>
      <c r="H4892" s="147">
        <v>74.5</v>
      </c>
      <c r="I4892" s="191">
        <v>0.25</v>
      </c>
      <c r="J4892" s="187">
        <f t="shared" si="152"/>
        <v>55.875</v>
      </c>
    </row>
    <row r="4893" spans="1:10" ht="15.75">
      <c r="A4893" s="53">
        <f t="shared" si="153"/>
        <v>4889</v>
      </c>
      <c r="B4893" s="144" t="s">
        <v>202</v>
      </c>
      <c r="C4893" s="145" t="s">
        <v>8999</v>
      </c>
      <c r="D4893" s="142" t="s">
        <v>9000</v>
      </c>
      <c r="E4893" s="142" t="s">
        <v>211</v>
      </c>
      <c r="F4893" s="142"/>
      <c r="G4893" s="142">
        <v>1</v>
      </c>
      <c r="H4893" s="147">
        <v>74.5</v>
      </c>
      <c r="I4893" s="191">
        <v>0.25</v>
      </c>
      <c r="J4893" s="187">
        <f t="shared" si="152"/>
        <v>55.875</v>
      </c>
    </row>
    <row r="4894" spans="1:10" ht="15.75">
      <c r="A4894" s="53">
        <f t="shared" si="153"/>
        <v>4890</v>
      </c>
      <c r="B4894" s="144" t="s">
        <v>202</v>
      </c>
      <c r="C4894" s="145" t="s">
        <v>9001</v>
      </c>
      <c r="D4894" s="142" t="s">
        <v>9002</v>
      </c>
      <c r="E4894" s="142" t="s">
        <v>211</v>
      </c>
      <c r="F4894" s="142"/>
      <c r="G4894" s="142">
        <v>1</v>
      </c>
      <c r="H4894" s="147">
        <v>79</v>
      </c>
      <c r="I4894" s="191">
        <v>0.25</v>
      </c>
      <c r="J4894" s="187">
        <f t="shared" si="152"/>
        <v>59.25</v>
      </c>
    </row>
    <row r="4895" spans="1:10" ht="15.75">
      <c r="A4895" s="53">
        <f t="shared" si="153"/>
        <v>4891</v>
      </c>
      <c r="B4895" s="144" t="s">
        <v>202</v>
      </c>
      <c r="C4895" s="145" t="s">
        <v>9003</v>
      </c>
      <c r="D4895" s="142" t="s">
        <v>9004</v>
      </c>
      <c r="E4895" s="142" t="s">
        <v>211</v>
      </c>
      <c r="F4895" s="142"/>
      <c r="G4895" s="142">
        <v>1</v>
      </c>
      <c r="H4895" s="147">
        <v>79</v>
      </c>
      <c r="I4895" s="191">
        <v>0.25</v>
      </c>
      <c r="J4895" s="187">
        <f t="shared" si="152"/>
        <v>59.25</v>
      </c>
    </row>
    <row r="4896" spans="1:10" ht="15.75">
      <c r="A4896" s="53">
        <f t="shared" si="153"/>
        <v>4892</v>
      </c>
      <c r="B4896" s="144" t="s">
        <v>202</v>
      </c>
      <c r="C4896" s="145" t="s">
        <v>9005</v>
      </c>
      <c r="D4896" s="142" t="s">
        <v>9006</v>
      </c>
      <c r="E4896" s="142" t="s">
        <v>211</v>
      </c>
      <c r="F4896" s="142"/>
      <c r="G4896" s="142">
        <v>1</v>
      </c>
      <c r="H4896" s="147">
        <v>79</v>
      </c>
      <c r="I4896" s="191">
        <v>0.25</v>
      </c>
      <c r="J4896" s="187">
        <f t="shared" si="152"/>
        <v>59.25</v>
      </c>
    </row>
    <row r="4897" spans="1:10" ht="15.75">
      <c r="A4897" s="53">
        <f t="shared" si="153"/>
        <v>4893</v>
      </c>
      <c r="B4897" s="144" t="s">
        <v>202</v>
      </c>
      <c r="C4897" s="145" t="s">
        <v>9007</v>
      </c>
      <c r="D4897" s="142" t="s">
        <v>9008</v>
      </c>
      <c r="E4897" s="142" t="s">
        <v>211</v>
      </c>
      <c r="F4897" s="142"/>
      <c r="G4897" s="142">
        <v>1</v>
      </c>
      <c r="H4897" s="147">
        <v>73.5</v>
      </c>
      <c r="I4897" s="191">
        <v>0.25</v>
      </c>
      <c r="J4897" s="187">
        <f t="shared" si="152"/>
        <v>55.125</v>
      </c>
    </row>
    <row r="4898" spans="1:10" ht="15.75">
      <c r="A4898" s="53">
        <f t="shared" si="153"/>
        <v>4894</v>
      </c>
      <c r="B4898" s="144" t="s">
        <v>202</v>
      </c>
      <c r="C4898" s="145" t="s">
        <v>9009</v>
      </c>
      <c r="D4898" s="142" t="s">
        <v>9010</v>
      </c>
      <c r="E4898" s="142" t="s">
        <v>211</v>
      </c>
      <c r="F4898" s="142"/>
      <c r="G4898" s="142">
        <v>1</v>
      </c>
      <c r="H4898" s="147">
        <v>73.5</v>
      </c>
      <c r="I4898" s="191">
        <v>0.25</v>
      </c>
      <c r="J4898" s="187">
        <f t="shared" si="152"/>
        <v>55.125</v>
      </c>
    </row>
    <row r="4899" spans="1:10" ht="15.75">
      <c r="A4899" s="53">
        <f t="shared" si="153"/>
        <v>4895</v>
      </c>
      <c r="B4899" s="144" t="s">
        <v>202</v>
      </c>
      <c r="C4899" s="145" t="s">
        <v>9011</v>
      </c>
      <c r="D4899" s="142" t="s">
        <v>9012</v>
      </c>
      <c r="E4899" s="142" t="s">
        <v>211</v>
      </c>
      <c r="F4899" s="142"/>
      <c r="G4899" s="142">
        <v>1</v>
      </c>
      <c r="H4899" s="147">
        <v>73.5</v>
      </c>
      <c r="I4899" s="191">
        <v>0.25</v>
      </c>
      <c r="J4899" s="187">
        <f t="shared" si="152"/>
        <v>55.125</v>
      </c>
    </row>
    <row r="4900" spans="1:10" ht="15.75">
      <c r="A4900" s="53">
        <f t="shared" si="153"/>
        <v>4896</v>
      </c>
      <c r="B4900" s="144" t="s">
        <v>202</v>
      </c>
      <c r="C4900" s="145" t="s">
        <v>9013</v>
      </c>
      <c r="D4900" s="142" t="s">
        <v>9014</v>
      </c>
      <c r="E4900" s="142" t="s">
        <v>211</v>
      </c>
      <c r="F4900" s="142"/>
      <c r="G4900" s="142">
        <v>1</v>
      </c>
      <c r="H4900" s="147">
        <v>73.5</v>
      </c>
      <c r="I4900" s="191">
        <v>0.25</v>
      </c>
      <c r="J4900" s="187">
        <f t="shared" si="152"/>
        <v>55.125</v>
      </c>
    </row>
    <row r="4901" spans="1:10" ht="15.75">
      <c r="A4901" s="53">
        <f t="shared" si="153"/>
        <v>4897</v>
      </c>
      <c r="B4901" s="144" t="s">
        <v>202</v>
      </c>
      <c r="C4901" s="145" t="s">
        <v>9015</v>
      </c>
      <c r="D4901" s="142" t="s">
        <v>9016</v>
      </c>
      <c r="E4901" s="142" t="s">
        <v>211</v>
      </c>
      <c r="F4901" s="142"/>
      <c r="G4901" s="142">
        <v>1</v>
      </c>
      <c r="H4901" s="147">
        <v>99.5</v>
      </c>
      <c r="I4901" s="191">
        <v>0.25</v>
      </c>
      <c r="J4901" s="187">
        <f t="shared" si="152"/>
        <v>74.625</v>
      </c>
    </row>
    <row r="4902" spans="1:10" ht="15.75">
      <c r="A4902" s="53">
        <f t="shared" si="153"/>
        <v>4898</v>
      </c>
      <c r="B4902" s="144" t="s">
        <v>202</v>
      </c>
      <c r="C4902" s="145" t="s">
        <v>9017</v>
      </c>
      <c r="D4902" s="142" t="s">
        <v>9018</v>
      </c>
      <c r="E4902" s="142" t="s">
        <v>211</v>
      </c>
      <c r="F4902" s="142"/>
      <c r="G4902" s="142">
        <v>1</v>
      </c>
      <c r="H4902" s="147">
        <v>99.5</v>
      </c>
      <c r="I4902" s="191">
        <v>0.25</v>
      </c>
      <c r="J4902" s="187">
        <f t="shared" si="152"/>
        <v>74.625</v>
      </c>
    </row>
    <row r="4903" spans="1:10" ht="15.75">
      <c r="A4903" s="53">
        <f t="shared" si="153"/>
        <v>4899</v>
      </c>
      <c r="B4903" s="144" t="s">
        <v>202</v>
      </c>
      <c r="C4903" s="145" t="s">
        <v>9019</v>
      </c>
      <c r="D4903" s="142" t="s">
        <v>9020</v>
      </c>
      <c r="E4903" s="142" t="s">
        <v>211</v>
      </c>
      <c r="F4903" s="142"/>
      <c r="G4903" s="142">
        <v>1</v>
      </c>
      <c r="H4903" s="147">
        <v>99.5</v>
      </c>
      <c r="I4903" s="191">
        <v>0.25</v>
      </c>
      <c r="J4903" s="187">
        <f t="shared" si="152"/>
        <v>74.625</v>
      </c>
    </row>
    <row r="4904" spans="1:10" ht="15.75">
      <c r="A4904" s="53">
        <f t="shared" si="153"/>
        <v>4900</v>
      </c>
      <c r="B4904" s="144" t="s">
        <v>202</v>
      </c>
      <c r="C4904" s="145" t="s">
        <v>9021</v>
      </c>
      <c r="D4904" s="142" t="s">
        <v>9022</v>
      </c>
      <c r="E4904" s="142" t="s">
        <v>211</v>
      </c>
      <c r="F4904" s="142"/>
      <c r="G4904" s="142">
        <v>1</v>
      </c>
      <c r="H4904" s="147">
        <v>99.5</v>
      </c>
      <c r="I4904" s="191">
        <v>0.25</v>
      </c>
      <c r="J4904" s="187">
        <f t="shared" si="152"/>
        <v>74.625</v>
      </c>
    </row>
    <row r="4905" spans="1:10" ht="15.75">
      <c r="A4905" s="53">
        <f t="shared" si="153"/>
        <v>4901</v>
      </c>
      <c r="B4905" s="144" t="s">
        <v>202</v>
      </c>
      <c r="C4905" s="145" t="s">
        <v>9023</v>
      </c>
      <c r="D4905" s="142" t="s">
        <v>9024</v>
      </c>
      <c r="E4905" s="142" t="s">
        <v>211</v>
      </c>
      <c r="F4905" s="142"/>
      <c r="G4905" s="142">
        <v>1</v>
      </c>
      <c r="H4905" s="147">
        <v>162.5</v>
      </c>
      <c r="I4905" s="191">
        <v>0.25</v>
      </c>
      <c r="J4905" s="187">
        <f t="shared" si="152"/>
        <v>121.875</v>
      </c>
    </row>
    <row r="4906" spans="1:10" ht="15.75">
      <c r="A4906" s="53">
        <f t="shared" si="153"/>
        <v>4902</v>
      </c>
      <c r="B4906" s="144" t="s">
        <v>202</v>
      </c>
      <c r="C4906" s="145" t="s">
        <v>9025</v>
      </c>
      <c r="D4906" s="142" t="s">
        <v>9026</v>
      </c>
      <c r="E4906" s="142" t="s">
        <v>211</v>
      </c>
      <c r="F4906" s="142"/>
      <c r="G4906" s="142">
        <v>1</v>
      </c>
      <c r="H4906" s="147">
        <v>162.5</v>
      </c>
      <c r="I4906" s="191">
        <v>0.25</v>
      </c>
      <c r="J4906" s="187">
        <f t="shared" si="152"/>
        <v>121.875</v>
      </c>
    </row>
    <row r="4907" spans="1:10" ht="15.75">
      <c r="A4907" s="53">
        <f t="shared" si="153"/>
        <v>4903</v>
      </c>
      <c r="B4907" s="144" t="s">
        <v>202</v>
      </c>
      <c r="C4907" s="145" t="s">
        <v>9027</v>
      </c>
      <c r="D4907" s="142" t="s">
        <v>9028</v>
      </c>
      <c r="E4907" s="142" t="s">
        <v>211</v>
      </c>
      <c r="F4907" s="142"/>
      <c r="G4907" s="142">
        <v>1</v>
      </c>
      <c r="H4907" s="147">
        <v>173.5</v>
      </c>
      <c r="I4907" s="191">
        <v>0.25</v>
      </c>
      <c r="J4907" s="187">
        <f t="shared" si="152"/>
        <v>130.125</v>
      </c>
    </row>
    <row r="4908" spans="1:10" ht="15.75">
      <c r="A4908" s="53">
        <f t="shared" si="153"/>
        <v>4904</v>
      </c>
      <c r="B4908" s="144" t="s">
        <v>202</v>
      </c>
      <c r="C4908" s="145" t="s">
        <v>9029</v>
      </c>
      <c r="D4908" s="142" t="s">
        <v>9030</v>
      </c>
      <c r="E4908" s="142" t="s">
        <v>211</v>
      </c>
      <c r="F4908" s="142"/>
      <c r="G4908" s="142">
        <v>1</v>
      </c>
      <c r="H4908" s="147">
        <v>173.5</v>
      </c>
      <c r="I4908" s="191">
        <v>0.25</v>
      </c>
      <c r="J4908" s="187">
        <f t="shared" si="152"/>
        <v>130.125</v>
      </c>
    </row>
    <row r="4909" spans="1:10" ht="15.75">
      <c r="A4909" s="53">
        <f t="shared" si="153"/>
        <v>4905</v>
      </c>
      <c r="B4909" s="144" t="s">
        <v>202</v>
      </c>
      <c r="C4909" s="145" t="s">
        <v>9031</v>
      </c>
      <c r="D4909" s="142" t="s">
        <v>9032</v>
      </c>
      <c r="E4909" s="142" t="s">
        <v>211</v>
      </c>
      <c r="F4909" s="142"/>
      <c r="G4909" s="142">
        <v>1</v>
      </c>
      <c r="H4909" s="147">
        <v>160.5</v>
      </c>
      <c r="I4909" s="191">
        <v>0.25</v>
      </c>
      <c r="J4909" s="187">
        <f t="shared" si="152"/>
        <v>120.375</v>
      </c>
    </row>
    <row r="4910" spans="1:10" ht="15.75">
      <c r="A4910" s="53">
        <f t="shared" si="153"/>
        <v>4906</v>
      </c>
      <c r="B4910" s="144" t="s">
        <v>202</v>
      </c>
      <c r="C4910" s="145" t="s">
        <v>9033</v>
      </c>
      <c r="D4910" s="142" t="s">
        <v>9034</v>
      </c>
      <c r="E4910" s="142" t="s">
        <v>211</v>
      </c>
      <c r="F4910" s="142"/>
      <c r="G4910" s="142">
        <v>1</v>
      </c>
      <c r="H4910" s="147">
        <v>162.5</v>
      </c>
      <c r="I4910" s="191">
        <v>0.25</v>
      </c>
      <c r="J4910" s="187">
        <f t="shared" si="152"/>
        <v>121.875</v>
      </c>
    </row>
    <row r="4911" spans="1:10" ht="15.75">
      <c r="A4911" s="53">
        <f t="shared" si="153"/>
        <v>4907</v>
      </c>
      <c r="B4911" s="144" t="s">
        <v>202</v>
      </c>
      <c r="C4911" s="145" t="s">
        <v>9035</v>
      </c>
      <c r="D4911" s="142" t="s">
        <v>9036</v>
      </c>
      <c r="E4911" s="142" t="s">
        <v>211</v>
      </c>
      <c r="F4911" s="142"/>
      <c r="G4911" s="142">
        <v>1</v>
      </c>
      <c r="H4911" s="147">
        <v>162.5</v>
      </c>
      <c r="I4911" s="191">
        <v>0.25</v>
      </c>
      <c r="J4911" s="187">
        <f t="shared" si="152"/>
        <v>121.875</v>
      </c>
    </row>
    <row r="4912" spans="1:10" ht="15.75">
      <c r="A4912" s="53">
        <f t="shared" si="153"/>
        <v>4908</v>
      </c>
      <c r="B4912" s="144" t="s">
        <v>202</v>
      </c>
      <c r="C4912" s="145" t="s">
        <v>9037</v>
      </c>
      <c r="D4912" s="142" t="s">
        <v>9038</v>
      </c>
      <c r="E4912" s="142" t="s">
        <v>211</v>
      </c>
      <c r="F4912" s="142"/>
      <c r="G4912" s="142">
        <v>1</v>
      </c>
      <c r="H4912" s="147">
        <v>175</v>
      </c>
      <c r="I4912" s="191">
        <v>0.25</v>
      </c>
      <c r="J4912" s="187">
        <f t="shared" si="152"/>
        <v>131.25</v>
      </c>
    </row>
    <row r="4913" spans="1:10" ht="15.75">
      <c r="A4913" s="53">
        <f t="shared" si="153"/>
        <v>4909</v>
      </c>
      <c r="B4913" s="144" t="s">
        <v>202</v>
      </c>
      <c r="C4913" s="145" t="s">
        <v>9039</v>
      </c>
      <c r="D4913" s="142" t="s">
        <v>9040</v>
      </c>
      <c r="E4913" s="142" t="s">
        <v>211</v>
      </c>
      <c r="F4913" s="142"/>
      <c r="G4913" s="142">
        <v>1</v>
      </c>
      <c r="H4913" s="147">
        <v>75.5</v>
      </c>
      <c r="I4913" s="191">
        <v>0.25</v>
      </c>
      <c r="J4913" s="187">
        <f t="shared" si="152"/>
        <v>56.625</v>
      </c>
    </row>
    <row r="4914" spans="1:10" ht="15.75">
      <c r="A4914" s="53">
        <f t="shared" si="153"/>
        <v>4910</v>
      </c>
      <c r="B4914" s="144" t="s">
        <v>202</v>
      </c>
      <c r="C4914" s="145" t="s">
        <v>9041</v>
      </c>
      <c r="D4914" s="142" t="s">
        <v>9042</v>
      </c>
      <c r="E4914" s="142" t="s">
        <v>211</v>
      </c>
      <c r="F4914" s="142"/>
      <c r="G4914" s="142">
        <v>1</v>
      </c>
      <c r="H4914" s="147">
        <v>75.5</v>
      </c>
      <c r="I4914" s="191">
        <v>0.25</v>
      </c>
      <c r="J4914" s="187">
        <f t="shared" si="152"/>
        <v>56.625</v>
      </c>
    </row>
    <row r="4915" spans="1:10" ht="15.75">
      <c r="A4915" s="53">
        <f t="shared" si="153"/>
        <v>4911</v>
      </c>
      <c r="B4915" s="144" t="s">
        <v>202</v>
      </c>
      <c r="C4915" s="145" t="s">
        <v>9043</v>
      </c>
      <c r="D4915" s="142" t="s">
        <v>9044</v>
      </c>
      <c r="E4915" s="142" t="s">
        <v>211</v>
      </c>
      <c r="F4915" s="142"/>
      <c r="G4915" s="142">
        <v>1</v>
      </c>
      <c r="H4915" s="147">
        <v>75.5</v>
      </c>
      <c r="I4915" s="191">
        <v>0.25</v>
      </c>
      <c r="J4915" s="187">
        <f t="shared" si="152"/>
        <v>56.625</v>
      </c>
    </row>
    <row r="4916" spans="1:10" ht="15.75">
      <c r="A4916" s="53">
        <f t="shared" si="153"/>
        <v>4912</v>
      </c>
      <c r="B4916" s="144" t="s">
        <v>202</v>
      </c>
      <c r="C4916" s="145" t="s">
        <v>9045</v>
      </c>
      <c r="D4916" s="142" t="s">
        <v>9046</v>
      </c>
      <c r="E4916" s="142" t="s">
        <v>211</v>
      </c>
      <c r="F4916" s="142"/>
      <c r="G4916" s="142">
        <v>1</v>
      </c>
      <c r="H4916" s="147">
        <v>75.5</v>
      </c>
      <c r="I4916" s="191">
        <v>0.25</v>
      </c>
      <c r="J4916" s="187">
        <f t="shared" si="152"/>
        <v>56.625</v>
      </c>
    </row>
    <row r="4917" spans="1:10" ht="15.75">
      <c r="A4917" s="53">
        <f t="shared" si="153"/>
        <v>4913</v>
      </c>
      <c r="B4917" s="144" t="s">
        <v>202</v>
      </c>
      <c r="C4917" s="142" t="s">
        <v>9047</v>
      </c>
      <c r="D4917" s="142" t="s">
        <v>9048</v>
      </c>
      <c r="E4917" s="142" t="s">
        <v>211</v>
      </c>
      <c r="F4917" s="142"/>
      <c r="G4917" s="142">
        <v>1</v>
      </c>
      <c r="H4917" s="147">
        <v>73.5</v>
      </c>
      <c r="I4917" s="191">
        <v>0.25</v>
      </c>
      <c r="J4917" s="187">
        <f t="shared" si="152"/>
        <v>55.125</v>
      </c>
    </row>
    <row r="4918" spans="1:10" ht="15.75">
      <c r="A4918" s="53">
        <f t="shared" si="153"/>
        <v>4914</v>
      </c>
      <c r="B4918" s="144" t="s">
        <v>202</v>
      </c>
      <c r="C4918" s="145" t="s">
        <v>9049</v>
      </c>
      <c r="D4918" s="142" t="s">
        <v>9050</v>
      </c>
      <c r="E4918" s="142" t="s">
        <v>211</v>
      </c>
      <c r="F4918" s="142"/>
      <c r="G4918" s="142">
        <v>1</v>
      </c>
      <c r="H4918" s="147">
        <v>73.5</v>
      </c>
      <c r="I4918" s="191">
        <v>0.25</v>
      </c>
      <c r="J4918" s="187">
        <f t="shared" si="152"/>
        <v>55.125</v>
      </c>
    </row>
    <row r="4919" spans="1:10" ht="15.75">
      <c r="A4919" s="53">
        <f t="shared" si="153"/>
        <v>4915</v>
      </c>
      <c r="B4919" s="144" t="s">
        <v>202</v>
      </c>
      <c r="C4919" s="145" t="s">
        <v>9051</v>
      </c>
      <c r="D4919" s="142" t="s">
        <v>9052</v>
      </c>
      <c r="E4919" s="142" t="s">
        <v>211</v>
      </c>
      <c r="F4919" s="142"/>
      <c r="G4919" s="142">
        <v>1</v>
      </c>
      <c r="H4919" s="147">
        <v>125</v>
      </c>
      <c r="I4919" s="191">
        <v>0.25</v>
      </c>
      <c r="J4919" s="187">
        <f t="shared" ref="J4919:J4982" si="154">H4919*(1-I4919)</f>
        <v>93.75</v>
      </c>
    </row>
    <row r="4920" spans="1:10" ht="15.75">
      <c r="A4920" s="53">
        <f t="shared" si="153"/>
        <v>4916</v>
      </c>
      <c r="B4920" s="144" t="s">
        <v>202</v>
      </c>
      <c r="C4920" s="145" t="s">
        <v>9053</v>
      </c>
      <c r="D4920" s="142" t="s">
        <v>9054</v>
      </c>
      <c r="E4920" s="142" t="s">
        <v>211</v>
      </c>
      <c r="F4920" s="142"/>
      <c r="G4920" s="142">
        <v>1</v>
      </c>
      <c r="H4920" s="147">
        <v>125</v>
      </c>
      <c r="I4920" s="191">
        <v>0.25</v>
      </c>
      <c r="J4920" s="187">
        <f t="shared" si="154"/>
        <v>93.75</v>
      </c>
    </row>
    <row r="4921" spans="1:10" ht="15.75">
      <c r="A4921" s="53">
        <f t="shared" si="153"/>
        <v>4917</v>
      </c>
      <c r="B4921" s="144" t="s">
        <v>202</v>
      </c>
      <c r="C4921" s="145" t="s">
        <v>9055</v>
      </c>
      <c r="D4921" s="142" t="s">
        <v>9056</v>
      </c>
      <c r="E4921" s="142" t="s">
        <v>211</v>
      </c>
      <c r="F4921" s="142"/>
      <c r="G4921" s="142">
        <v>1</v>
      </c>
      <c r="H4921" s="147">
        <v>125</v>
      </c>
      <c r="I4921" s="191">
        <v>0.25</v>
      </c>
      <c r="J4921" s="187">
        <f t="shared" si="154"/>
        <v>93.75</v>
      </c>
    </row>
    <row r="4922" spans="1:10" ht="15.75">
      <c r="A4922" s="53">
        <f t="shared" si="153"/>
        <v>4918</v>
      </c>
      <c r="B4922" s="144" t="s">
        <v>202</v>
      </c>
      <c r="C4922" s="145" t="s">
        <v>9057</v>
      </c>
      <c r="D4922" s="142" t="s">
        <v>9058</v>
      </c>
      <c r="E4922" s="142" t="s">
        <v>211</v>
      </c>
      <c r="F4922" s="142"/>
      <c r="G4922" s="142">
        <v>1</v>
      </c>
      <c r="H4922" s="147">
        <v>125</v>
      </c>
      <c r="I4922" s="191">
        <v>0.25</v>
      </c>
      <c r="J4922" s="187">
        <f t="shared" si="154"/>
        <v>93.75</v>
      </c>
    </row>
    <row r="4923" spans="1:10" ht="15.75">
      <c r="A4923" s="53">
        <f t="shared" si="153"/>
        <v>4919</v>
      </c>
      <c r="B4923" s="144" t="s">
        <v>202</v>
      </c>
      <c r="C4923" s="145" t="s">
        <v>9059</v>
      </c>
      <c r="D4923" s="142" t="s">
        <v>9056</v>
      </c>
      <c r="E4923" s="142" t="s">
        <v>211</v>
      </c>
      <c r="F4923" s="142"/>
      <c r="G4923" s="142">
        <v>1</v>
      </c>
      <c r="H4923" s="147">
        <v>125</v>
      </c>
      <c r="I4923" s="191">
        <v>0.25</v>
      </c>
      <c r="J4923" s="187">
        <f t="shared" si="154"/>
        <v>93.75</v>
      </c>
    </row>
    <row r="4924" spans="1:10" ht="15.75">
      <c r="A4924" s="53">
        <f t="shared" si="153"/>
        <v>4920</v>
      </c>
      <c r="B4924" s="144" t="s">
        <v>202</v>
      </c>
      <c r="C4924" s="145" t="s">
        <v>9060</v>
      </c>
      <c r="D4924" s="142" t="s">
        <v>9061</v>
      </c>
      <c r="E4924" s="142" t="s">
        <v>211</v>
      </c>
      <c r="F4924" s="142"/>
      <c r="G4924" s="142">
        <v>1</v>
      </c>
      <c r="H4924" s="147">
        <v>73.5</v>
      </c>
      <c r="I4924" s="191">
        <v>0.25</v>
      </c>
      <c r="J4924" s="187">
        <f t="shared" si="154"/>
        <v>55.125</v>
      </c>
    </row>
    <row r="4925" spans="1:10" ht="15.75">
      <c r="A4925" s="53">
        <f t="shared" si="153"/>
        <v>4921</v>
      </c>
      <c r="B4925" s="144" t="s">
        <v>202</v>
      </c>
      <c r="C4925" s="145" t="s">
        <v>9062</v>
      </c>
      <c r="D4925" s="142" t="s">
        <v>9063</v>
      </c>
      <c r="E4925" s="142" t="s">
        <v>211</v>
      </c>
      <c r="F4925" s="142"/>
      <c r="G4925" s="142">
        <v>1</v>
      </c>
      <c r="H4925" s="147">
        <v>125</v>
      </c>
      <c r="I4925" s="191">
        <v>0.25</v>
      </c>
      <c r="J4925" s="187">
        <f t="shared" si="154"/>
        <v>93.75</v>
      </c>
    </row>
    <row r="4926" spans="1:10" ht="15.75">
      <c r="A4926" s="53">
        <f t="shared" si="153"/>
        <v>4922</v>
      </c>
      <c r="B4926" s="144" t="s">
        <v>202</v>
      </c>
      <c r="C4926" s="145" t="s">
        <v>9064</v>
      </c>
      <c r="D4926" s="142" t="s">
        <v>9065</v>
      </c>
      <c r="E4926" s="142" t="s">
        <v>211</v>
      </c>
      <c r="F4926" s="142"/>
      <c r="G4926" s="142">
        <v>1</v>
      </c>
      <c r="H4926" s="147">
        <v>17.5</v>
      </c>
      <c r="I4926" s="191">
        <v>0.25</v>
      </c>
      <c r="J4926" s="187">
        <f t="shared" si="154"/>
        <v>13.125</v>
      </c>
    </row>
    <row r="4927" spans="1:10" ht="15.75">
      <c r="A4927" s="53">
        <f t="shared" si="153"/>
        <v>4923</v>
      </c>
      <c r="B4927" s="144" t="s">
        <v>202</v>
      </c>
      <c r="C4927" s="145" t="s">
        <v>9066</v>
      </c>
      <c r="D4927" s="142" t="s">
        <v>9067</v>
      </c>
      <c r="E4927" s="142" t="s">
        <v>211</v>
      </c>
      <c r="F4927" s="142"/>
      <c r="G4927" s="142">
        <v>1</v>
      </c>
      <c r="H4927" s="147">
        <v>17.5</v>
      </c>
      <c r="I4927" s="191">
        <v>0.25</v>
      </c>
      <c r="J4927" s="187">
        <f t="shared" si="154"/>
        <v>13.125</v>
      </c>
    </row>
    <row r="4928" spans="1:10" ht="15.75">
      <c r="A4928" s="53">
        <f t="shared" si="153"/>
        <v>4924</v>
      </c>
      <c r="B4928" s="144" t="s">
        <v>202</v>
      </c>
      <c r="C4928" s="145" t="s">
        <v>9068</v>
      </c>
      <c r="D4928" s="142" t="s">
        <v>9069</v>
      </c>
      <c r="E4928" s="142" t="s">
        <v>211</v>
      </c>
      <c r="F4928" s="142"/>
      <c r="G4928" s="142">
        <v>1</v>
      </c>
      <c r="H4928" s="147">
        <v>60.5</v>
      </c>
      <c r="I4928" s="191">
        <v>0.25</v>
      </c>
      <c r="J4928" s="187">
        <f t="shared" si="154"/>
        <v>45.375</v>
      </c>
    </row>
    <row r="4929" spans="1:10" ht="15.75">
      <c r="A4929" s="53">
        <f t="shared" si="153"/>
        <v>4925</v>
      </c>
      <c r="B4929" s="144" t="s">
        <v>202</v>
      </c>
      <c r="C4929" s="145" t="s">
        <v>9070</v>
      </c>
      <c r="D4929" s="142" t="s">
        <v>9071</v>
      </c>
      <c r="E4929" s="142" t="s">
        <v>211</v>
      </c>
      <c r="F4929" s="142"/>
      <c r="G4929" s="142">
        <v>1</v>
      </c>
      <c r="H4929" s="147">
        <v>60.5</v>
      </c>
      <c r="I4929" s="191">
        <v>0.25</v>
      </c>
      <c r="J4929" s="187">
        <f t="shared" si="154"/>
        <v>45.375</v>
      </c>
    </row>
    <row r="4930" spans="1:10" ht="15.75">
      <c r="A4930" s="53">
        <f t="shared" si="153"/>
        <v>4926</v>
      </c>
      <c r="B4930" s="144" t="s">
        <v>202</v>
      </c>
      <c r="C4930" s="145" t="s">
        <v>9072</v>
      </c>
      <c r="D4930" s="142" t="s">
        <v>9073</v>
      </c>
      <c r="E4930" s="142" t="s">
        <v>211</v>
      </c>
      <c r="F4930" s="142"/>
      <c r="G4930" s="142">
        <v>1</v>
      </c>
      <c r="H4930" s="147">
        <v>35</v>
      </c>
      <c r="I4930" s="191">
        <v>0.25</v>
      </c>
      <c r="J4930" s="187">
        <f t="shared" si="154"/>
        <v>26.25</v>
      </c>
    </row>
    <row r="4931" spans="1:10" ht="15.75">
      <c r="A4931" s="53">
        <f t="shared" si="153"/>
        <v>4927</v>
      </c>
      <c r="B4931" s="144" t="s">
        <v>202</v>
      </c>
      <c r="C4931" s="145" t="s">
        <v>9074</v>
      </c>
      <c r="D4931" s="142" t="s">
        <v>9075</v>
      </c>
      <c r="E4931" s="142" t="s">
        <v>211</v>
      </c>
      <c r="F4931" s="142"/>
      <c r="G4931" s="142">
        <v>1</v>
      </c>
      <c r="H4931" s="147">
        <v>35</v>
      </c>
      <c r="I4931" s="191">
        <v>0.25</v>
      </c>
      <c r="J4931" s="187">
        <f t="shared" si="154"/>
        <v>26.25</v>
      </c>
    </row>
    <row r="4932" spans="1:10" ht="15.75">
      <c r="A4932" s="53">
        <f t="shared" si="153"/>
        <v>4928</v>
      </c>
      <c r="B4932" s="144" t="s">
        <v>202</v>
      </c>
      <c r="C4932" s="145" t="s">
        <v>9076</v>
      </c>
      <c r="D4932" s="142" t="s">
        <v>9077</v>
      </c>
      <c r="E4932" s="142" t="s">
        <v>211</v>
      </c>
      <c r="F4932" s="142"/>
      <c r="G4932" s="142">
        <v>1</v>
      </c>
      <c r="H4932" s="147">
        <v>103</v>
      </c>
      <c r="I4932" s="191">
        <v>0.25</v>
      </c>
      <c r="J4932" s="187">
        <f t="shared" si="154"/>
        <v>77.25</v>
      </c>
    </row>
    <row r="4933" spans="1:10" ht="15.75">
      <c r="A4933" s="53">
        <f t="shared" si="153"/>
        <v>4929</v>
      </c>
      <c r="B4933" s="144" t="s">
        <v>202</v>
      </c>
      <c r="C4933" s="145" t="s">
        <v>9078</v>
      </c>
      <c r="D4933" s="142" t="s">
        <v>9079</v>
      </c>
      <c r="E4933" s="142" t="s">
        <v>211</v>
      </c>
      <c r="F4933" s="142"/>
      <c r="G4933" s="142">
        <v>1</v>
      </c>
      <c r="H4933" s="147">
        <v>103</v>
      </c>
      <c r="I4933" s="191">
        <v>0.25</v>
      </c>
      <c r="J4933" s="187">
        <f t="shared" si="154"/>
        <v>77.25</v>
      </c>
    </row>
    <row r="4934" spans="1:10" ht="15.75">
      <c r="A4934" s="53">
        <f t="shared" si="153"/>
        <v>4930</v>
      </c>
      <c r="B4934" s="144" t="s">
        <v>202</v>
      </c>
      <c r="C4934" s="145" t="s">
        <v>9080</v>
      </c>
      <c r="D4934" s="142" t="s">
        <v>9081</v>
      </c>
      <c r="E4934" s="142" t="s">
        <v>211</v>
      </c>
      <c r="F4934" s="142"/>
      <c r="G4934" s="142">
        <v>1</v>
      </c>
      <c r="H4934" s="147">
        <v>103</v>
      </c>
      <c r="I4934" s="191">
        <v>0.25</v>
      </c>
      <c r="J4934" s="187">
        <f t="shared" si="154"/>
        <v>77.25</v>
      </c>
    </row>
    <row r="4935" spans="1:10" ht="15.75">
      <c r="A4935" s="53">
        <f t="shared" ref="A4935:A4998" si="155">A4934+1</f>
        <v>4931</v>
      </c>
      <c r="B4935" s="144" t="s">
        <v>202</v>
      </c>
      <c r="C4935" s="145" t="s">
        <v>9082</v>
      </c>
      <c r="D4935" s="142" t="s">
        <v>9083</v>
      </c>
      <c r="E4935" s="142" t="s">
        <v>211</v>
      </c>
      <c r="F4935" s="142"/>
      <c r="G4935" s="142">
        <v>1</v>
      </c>
      <c r="H4935" s="147">
        <v>103</v>
      </c>
      <c r="I4935" s="191">
        <v>0.25</v>
      </c>
      <c r="J4935" s="187">
        <f t="shared" si="154"/>
        <v>77.25</v>
      </c>
    </row>
    <row r="4936" spans="1:10" ht="15.75">
      <c r="A4936" s="53">
        <f t="shared" si="155"/>
        <v>4932</v>
      </c>
      <c r="B4936" s="144" t="s">
        <v>202</v>
      </c>
      <c r="C4936" s="145" t="s">
        <v>9084</v>
      </c>
      <c r="D4936" s="142" t="s">
        <v>9083</v>
      </c>
      <c r="E4936" s="142" t="s">
        <v>211</v>
      </c>
      <c r="F4936" s="142"/>
      <c r="G4936" s="142">
        <v>1</v>
      </c>
      <c r="H4936" s="147">
        <v>103</v>
      </c>
      <c r="I4936" s="191">
        <v>0.25</v>
      </c>
      <c r="J4936" s="187">
        <f t="shared" si="154"/>
        <v>77.25</v>
      </c>
    </row>
    <row r="4937" spans="1:10" ht="15.75">
      <c r="A4937" s="53">
        <f t="shared" si="155"/>
        <v>4933</v>
      </c>
      <c r="B4937" s="144" t="s">
        <v>202</v>
      </c>
      <c r="C4937" s="145" t="s">
        <v>9085</v>
      </c>
      <c r="D4937" s="142" t="s">
        <v>9086</v>
      </c>
      <c r="E4937" s="142" t="s">
        <v>211</v>
      </c>
      <c r="F4937" s="142"/>
      <c r="G4937" s="142">
        <v>1</v>
      </c>
      <c r="H4937" s="147">
        <v>112.5</v>
      </c>
      <c r="I4937" s="191">
        <v>0.25</v>
      </c>
      <c r="J4937" s="187">
        <f t="shared" si="154"/>
        <v>84.375</v>
      </c>
    </row>
    <row r="4938" spans="1:10" ht="15.75">
      <c r="A4938" s="53">
        <f t="shared" si="155"/>
        <v>4934</v>
      </c>
      <c r="B4938" s="144" t="s">
        <v>202</v>
      </c>
      <c r="C4938" s="145" t="s">
        <v>9087</v>
      </c>
      <c r="D4938" s="142" t="s">
        <v>9088</v>
      </c>
      <c r="E4938" s="142" t="s">
        <v>211</v>
      </c>
      <c r="F4938" s="142"/>
      <c r="G4938" s="142">
        <v>1</v>
      </c>
      <c r="H4938" s="147">
        <v>112.5</v>
      </c>
      <c r="I4938" s="191">
        <v>0.25</v>
      </c>
      <c r="J4938" s="187">
        <f t="shared" si="154"/>
        <v>84.375</v>
      </c>
    </row>
    <row r="4939" spans="1:10" ht="15.75">
      <c r="A4939" s="53">
        <f t="shared" si="155"/>
        <v>4935</v>
      </c>
      <c r="B4939" s="144" t="s">
        <v>202</v>
      </c>
      <c r="C4939" s="145" t="s">
        <v>9089</v>
      </c>
      <c r="D4939" s="142" t="s">
        <v>9090</v>
      </c>
      <c r="E4939" s="142" t="s">
        <v>211</v>
      </c>
      <c r="F4939" s="142"/>
      <c r="G4939" s="142">
        <v>1</v>
      </c>
      <c r="H4939" s="147">
        <v>35</v>
      </c>
      <c r="I4939" s="191">
        <v>0.25</v>
      </c>
      <c r="J4939" s="187">
        <f t="shared" si="154"/>
        <v>26.25</v>
      </c>
    </row>
    <row r="4940" spans="1:10" ht="15.75">
      <c r="A4940" s="53">
        <f t="shared" si="155"/>
        <v>4936</v>
      </c>
      <c r="B4940" s="144" t="s">
        <v>202</v>
      </c>
      <c r="C4940" s="145" t="s">
        <v>9091</v>
      </c>
      <c r="D4940" s="142" t="s">
        <v>9092</v>
      </c>
      <c r="E4940" s="142" t="s">
        <v>211</v>
      </c>
      <c r="F4940" s="142"/>
      <c r="G4940" s="142">
        <v>1</v>
      </c>
      <c r="H4940" s="147">
        <v>35</v>
      </c>
      <c r="I4940" s="191">
        <v>0.25</v>
      </c>
      <c r="J4940" s="187">
        <f t="shared" si="154"/>
        <v>26.25</v>
      </c>
    </row>
    <row r="4941" spans="1:10" ht="15.75">
      <c r="A4941" s="53">
        <f t="shared" si="155"/>
        <v>4937</v>
      </c>
      <c r="B4941" s="144" t="s">
        <v>202</v>
      </c>
      <c r="C4941" s="145" t="s">
        <v>9093</v>
      </c>
      <c r="D4941" s="142" t="s">
        <v>9094</v>
      </c>
      <c r="E4941" s="142" t="s">
        <v>211</v>
      </c>
      <c r="F4941" s="142"/>
      <c r="G4941" s="142">
        <v>1</v>
      </c>
      <c r="H4941" s="147">
        <v>103</v>
      </c>
      <c r="I4941" s="191">
        <v>0.25</v>
      </c>
      <c r="J4941" s="187">
        <f t="shared" si="154"/>
        <v>77.25</v>
      </c>
    </row>
    <row r="4942" spans="1:10" ht="15.75">
      <c r="A4942" s="53">
        <f t="shared" si="155"/>
        <v>4938</v>
      </c>
      <c r="B4942" s="144" t="s">
        <v>202</v>
      </c>
      <c r="C4942" s="145" t="s">
        <v>9095</v>
      </c>
      <c r="D4942" s="142" t="s">
        <v>9096</v>
      </c>
      <c r="E4942" s="142" t="s">
        <v>211</v>
      </c>
      <c r="F4942" s="142"/>
      <c r="G4942" s="142">
        <v>1</v>
      </c>
      <c r="H4942" s="147">
        <v>103</v>
      </c>
      <c r="I4942" s="191">
        <v>0.25</v>
      </c>
      <c r="J4942" s="187">
        <f t="shared" si="154"/>
        <v>77.25</v>
      </c>
    </row>
    <row r="4943" spans="1:10" ht="15.75">
      <c r="A4943" s="53">
        <f t="shared" si="155"/>
        <v>4939</v>
      </c>
      <c r="B4943" s="144" t="s">
        <v>202</v>
      </c>
      <c r="C4943" s="145" t="s">
        <v>9097</v>
      </c>
      <c r="D4943" s="142" t="s">
        <v>9098</v>
      </c>
      <c r="E4943" s="142" t="s">
        <v>211</v>
      </c>
      <c r="F4943" s="142"/>
      <c r="G4943" s="142">
        <v>1</v>
      </c>
      <c r="H4943" s="147">
        <v>112.5</v>
      </c>
      <c r="I4943" s="191">
        <v>0.25</v>
      </c>
      <c r="J4943" s="187">
        <f t="shared" si="154"/>
        <v>84.375</v>
      </c>
    </row>
    <row r="4944" spans="1:10" ht="15.75">
      <c r="A4944" s="53">
        <f t="shared" si="155"/>
        <v>4940</v>
      </c>
      <c r="B4944" s="144" t="s">
        <v>202</v>
      </c>
      <c r="C4944" s="145" t="s">
        <v>9099</v>
      </c>
      <c r="D4944" s="142" t="s">
        <v>9100</v>
      </c>
      <c r="E4944" s="142" t="s">
        <v>211</v>
      </c>
      <c r="F4944" s="142"/>
      <c r="G4944" s="142">
        <v>1</v>
      </c>
      <c r="H4944" s="147">
        <v>112.5</v>
      </c>
      <c r="I4944" s="191">
        <v>0.25</v>
      </c>
      <c r="J4944" s="187">
        <f t="shared" si="154"/>
        <v>84.375</v>
      </c>
    </row>
    <row r="4945" spans="1:10" ht="15.75">
      <c r="A4945" s="53">
        <f t="shared" si="155"/>
        <v>4941</v>
      </c>
      <c r="B4945" s="144" t="s">
        <v>202</v>
      </c>
      <c r="C4945" s="145" t="s">
        <v>9101</v>
      </c>
      <c r="D4945" s="142" t="s">
        <v>9102</v>
      </c>
      <c r="E4945" s="142" t="s">
        <v>211</v>
      </c>
      <c r="F4945" s="142"/>
      <c r="G4945" s="142">
        <v>1</v>
      </c>
      <c r="H4945" s="147">
        <v>8</v>
      </c>
      <c r="I4945" s="191">
        <v>0.25</v>
      </c>
      <c r="J4945" s="187">
        <f t="shared" si="154"/>
        <v>6</v>
      </c>
    </row>
    <row r="4946" spans="1:10" ht="15.75">
      <c r="A4946" s="53">
        <f t="shared" si="155"/>
        <v>4942</v>
      </c>
      <c r="B4946" s="144" t="s">
        <v>202</v>
      </c>
      <c r="C4946" s="145" t="s">
        <v>9103</v>
      </c>
      <c r="D4946" s="142" t="s">
        <v>9104</v>
      </c>
      <c r="E4946" s="142" t="s">
        <v>211</v>
      </c>
      <c r="F4946" s="142"/>
      <c r="G4946" s="142">
        <v>1</v>
      </c>
      <c r="H4946" s="147">
        <v>8</v>
      </c>
      <c r="I4946" s="191">
        <v>0.25</v>
      </c>
      <c r="J4946" s="187">
        <f t="shared" si="154"/>
        <v>6</v>
      </c>
    </row>
    <row r="4947" spans="1:10" ht="15.75">
      <c r="A4947" s="53">
        <f t="shared" si="155"/>
        <v>4943</v>
      </c>
      <c r="B4947" s="144" t="s">
        <v>202</v>
      </c>
      <c r="C4947" s="145" t="s">
        <v>9105</v>
      </c>
      <c r="D4947" s="142" t="s">
        <v>9106</v>
      </c>
      <c r="E4947" s="142" t="s">
        <v>211</v>
      </c>
      <c r="F4947" s="142"/>
      <c r="G4947" s="142">
        <v>1</v>
      </c>
      <c r="H4947" s="147">
        <v>103</v>
      </c>
      <c r="I4947" s="191">
        <v>0.25</v>
      </c>
      <c r="J4947" s="187">
        <f t="shared" si="154"/>
        <v>77.25</v>
      </c>
    </row>
    <row r="4948" spans="1:10" ht="15.75">
      <c r="A4948" s="53">
        <f t="shared" si="155"/>
        <v>4944</v>
      </c>
      <c r="B4948" s="144" t="s">
        <v>202</v>
      </c>
      <c r="C4948" s="145" t="s">
        <v>9107</v>
      </c>
      <c r="D4948" s="142" t="s">
        <v>9108</v>
      </c>
      <c r="E4948" s="142" t="s">
        <v>211</v>
      </c>
      <c r="F4948" s="142"/>
      <c r="G4948" s="142">
        <v>1</v>
      </c>
      <c r="H4948" s="147">
        <v>103</v>
      </c>
      <c r="I4948" s="191">
        <v>0.25</v>
      </c>
      <c r="J4948" s="187">
        <f t="shared" si="154"/>
        <v>77.25</v>
      </c>
    </row>
    <row r="4949" spans="1:10" ht="15.75">
      <c r="A4949" s="53">
        <f t="shared" si="155"/>
        <v>4945</v>
      </c>
      <c r="B4949" s="144" t="s">
        <v>202</v>
      </c>
      <c r="C4949" s="145" t="s">
        <v>9109</v>
      </c>
      <c r="D4949" s="142" t="s">
        <v>9110</v>
      </c>
      <c r="E4949" s="142" t="s">
        <v>211</v>
      </c>
      <c r="F4949" s="142"/>
      <c r="G4949" s="142">
        <v>1</v>
      </c>
      <c r="H4949" s="147">
        <v>131</v>
      </c>
      <c r="I4949" s="191">
        <v>0.25</v>
      </c>
      <c r="J4949" s="187">
        <f t="shared" si="154"/>
        <v>98.25</v>
      </c>
    </row>
    <row r="4950" spans="1:10" ht="15.75">
      <c r="A4950" s="53">
        <f t="shared" si="155"/>
        <v>4946</v>
      </c>
      <c r="B4950" s="144" t="s">
        <v>202</v>
      </c>
      <c r="C4950" s="145" t="s">
        <v>9111</v>
      </c>
      <c r="D4950" s="142" t="s">
        <v>9112</v>
      </c>
      <c r="E4950" s="142" t="s">
        <v>211</v>
      </c>
      <c r="F4950" s="142"/>
      <c r="G4950" s="142">
        <v>1</v>
      </c>
      <c r="H4950" s="147">
        <v>101</v>
      </c>
      <c r="I4950" s="191">
        <v>0.25</v>
      </c>
      <c r="J4950" s="187">
        <f t="shared" si="154"/>
        <v>75.75</v>
      </c>
    </row>
    <row r="4951" spans="1:10" ht="15.75">
      <c r="A4951" s="53">
        <f t="shared" si="155"/>
        <v>4947</v>
      </c>
      <c r="B4951" s="144" t="s">
        <v>202</v>
      </c>
      <c r="C4951" s="145" t="s">
        <v>9113</v>
      </c>
      <c r="D4951" s="142" t="s">
        <v>9108</v>
      </c>
      <c r="E4951" s="142" t="s">
        <v>211</v>
      </c>
      <c r="F4951" s="142"/>
      <c r="G4951" s="142">
        <v>1</v>
      </c>
      <c r="H4951" s="147">
        <v>101</v>
      </c>
      <c r="I4951" s="191">
        <v>0.25</v>
      </c>
      <c r="J4951" s="187">
        <f t="shared" si="154"/>
        <v>75.75</v>
      </c>
    </row>
    <row r="4952" spans="1:10" ht="15.75">
      <c r="A4952" s="53">
        <f t="shared" si="155"/>
        <v>4948</v>
      </c>
      <c r="B4952" s="144" t="s">
        <v>202</v>
      </c>
      <c r="C4952" s="145" t="s">
        <v>9114</v>
      </c>
      <c r="D4952" s="142" t="s">
        <v>9110</v>
      </c>
      <c r="E4952" s="142" t="s">
        <v>211</v>
      </c>
      <c r="F4952" s="142"/>
      <c r="G4952" s="142">
        <v>1</v>
      </c>
      <c r="H4952" s="147">
        <v>129.5</v>
      </c>
      <c r="I4952" s="191">
        <v>0.25</v>
      </c>
      <c r="J4952" s="187">
        <f t="shared" si="154"/>
        <v>97.125</v>
      </c>
    </row>
    <row r="4953" spans="1:10" ht="15.75">
      <c r="A4953" s="53">
        <f t="shared" si="155"/>
        <v>4949</v>
      </c>
      <c r="B4953" s="144" t="s">
        <v>202</v>
      </c>
      <c r="C4953" s="145" t="s">
        <v>9115</v>
      </c>
      <c r="D4953" s="142" t="s">
        <v>9116</v>
      </c>
      <c r="E4953" s="142" t="s">
        <v>211</v>
      </c>
      <c r="F4953" s="142"/>
      <c r="G4953" s="142">
        <v>1</v>
      </c>
      <c r="H4953" s="147">
        <v>35</v>
      </c>
      <c r="I4953" s="191">
        <v>0.25</v>
      </c>
      <c r="J4953" s="187">
        <f t="shared" si="154"/>
        <v>26.25</v>
      </c>
    </row>
    <row r="4954" spans="1:10" ht="15.75">
      <c r="A4954" s="53">
        <f t="shared" si="155"/>
        <v>4950</v>
      </c>
      <c r="B4954" s="144" t="s">
        <v>202</v>
      </c>
      <c r="C4954" s="145" t="s">
        <v>9117</v>
      </c>
      <c r="D4954" s="142" t="s">
        <v>9118</v>
      </c>
      <c r="E4954" s="142" t="s">
        <v>211</v>
      </c>
      <c r="F4954" s="142"/>
      <c r="G4954" s="142">
        <v>1</v>
      </c>
      <c r="H4954" s="147">
        <v>35</v>
      </c>
      <c r="I4954" s="191">
        <v>0.25</v>
      </c>
      <c r="J4954" s="187">
        <f t="shared" si="154"/>
        <v>26.25</v>
      </c>
    </row>
    <row r="4955" spans="1:10" ht="15.75">
      <c r="A4955" s="53">
        <f t="shared" si="155"/>
        <v>4951</v>
      </c>
      <c r="B4955" s="144" t="s">
        <v>202</v>
      </c>
      <c r="C4955" s="145" t="s">
        <v>9119</v>
      </c>
      <c r="D4955" s="142" t="s">
        <v>9120</v>
      </c>
      <c r="E4955" s="142" t="s">
        <v>211</v>
      </c>
      <c r="F4955" s="142"/>
      <c r="G4955" s="142">
        <v>1</v>
      </c>
      <c r="H4955" s="147">
        <v>65.5</v>
      </c>
      <c r="I4955" s="191">
        <v>0.25</v>
      </c>
      <c r="J4955" s="187">
        <f t="shared" si="154"/>
        <v>49.125</v>
      </c>
    </row>
    <row r="4956" spans="1:10" ht="15.75">
      <c r="A4956" s="53">
        <f t="shared" si="155"/>
        <v>4952</v>
      </c>
      <c r="B4956" s="144" t="s">
        <v>202</v>
      </c>
      <c r="C4956" s="145" t="s">
        <v>9121</v>
      </c>
      <c r="D4956" s="142" t="s">
        <v>9122</v>
      </c>
      <c r="E4956" s="142" t="s">
        <v>211</v>
      </c>
      <c r="F4956" s="142"/>
      <c r="G4956" s="142">
        <v>1</v>
      </c>
      <c r="H4956" s="147">
        <v>103</v>
      </c>
      <c r="I4956" s="191">
        <v>0.25</v>
      </c>
      <c r="J4956" s="187">
        <f t="shared" si="154"/>
        <v>77.25</v>
      </c>
    </row>
    <row r="4957" spans="1:10" ht="15.75">
      <c r="A4957" s="53">
        <f t="shared" si="155"/>
        <v>4953</v>
      </c>
      <c r="B4957" s="144" t="s">
        <v>202</v>
      </c>
      <c r="C4957" s="145" t="s">
        <v>9123</v>
      </c>
      <c r="D4957" s="142" t="s">
        <v>9124</v>
      </c>
      <c r="E4957" s="142" t="s">
        <v>211</v>
      </c>
      <c r="F4957" s="142"/>
      <c r="G4957" s="142">
        <v>1</v>
      </c>
      <c r="H4957" s="147">
        <v>112.5</v>
      </c>
      <c r="I4957" s="191">
        <v>0.25</v>
      </c>
      <c r="J4957" s="187">
        <f t="shared" si="154"/>
        <v>84.375</v>
      </c>
    </row>
    <row r="4958" spans="1:10" ht="15.75">
      <c r="A4958" s="53">
        <f t="shared" si="155"/>
        <v>4954</v>
      </c>
      <c r="B4958" s="144" t="s">
        <v>202</v>
      </c>
      <c r="C4958" s="145" t="s">
        <v>9125</v>
      </c>
      <c r="D4958" s="142" t="s">
        <v>9126</v>
      </c>
      <c r="E4958" s="142" t="s">
        <v>211</v>
      </c>
      <c r="F4958" s="142"/>
      <c r="G4958" s="142">
        <v>1</v>
      </c>
      <c r="H4958" s="147">
        <v>112.5</v>
      </c>
      <c r="I4958" s="191">
        <v>0.25</v>
      </c>
      <c r="J4958" s="187">
        <f t="shared" si="154"/>
        <v>84.375</v>
      </c>
    </row>
    <row r="4959" spans="1:10" ht="15.75">
      <c r="A4959" s="53">
        <f t="shared" si="155"/>
        <v>4955</v>
      </c>
      <c r="B4959" s="144" t="s">
        <v>202</v>
      </c>
      <c r="C4959" s="145" t="s">
        <v>9127</v>
      </c>
      <c r="D4959" s="142" t="s">
        <v>9128</v>
      </c>
      <c r="E4959" s="142" t="s">
        <v>211</v>
      </c>
      <c r="F4959" s="142"/>
      <c r="G4959" s="142">
        <v>1</v>
      </c>
      <c r="H4959" s="147">
        <v>140.5</v>
      </c>
      <c r="I4959" s="191">
        <v>0.25</v>
      </c>
      <c r="J4959" s="187">
        <f t="shared" si="154"/>
        <v>105.375</v>
      </c>
    </row>
    <row r="4960" spans="1:10" ht="15.75">
      <c r="A4960" s="53">
        <f t="shared" si="155"/>
        <v>4956</v>
      </c>
      <c r="B4960" s="144" t="s">
        <v>202</v>
      </c>
      <c r="C4960" s="145" t="s">
        <v>9129</v>
      </c>
      <c r="D4960" s="142" t="s">
        <v>9130</v>
      </c>
      <c r="E4960" s="142" t="s">
        <v>211</v>
      </c>
      <c r="F4960" s="142"/>
      <c r="G4960" s="142">
        <v>1</v>
      </c>
      <c r="H4960" s="147">
        <v>103</v>
      </c>
      <c r="I4960" s="191">
        <v>0.25</v>
      </c>
      <c r="J4960" s="187">
        <f t="shared" si="154"/>
        <v>77.25</v>
      </c>
    </row>
    <row r="4961" spans="1:10" ht="15.75">
      <c r="A4961" s="53">
        <f t="shared" si="155"/>
        <v>4957</v>
      </c>
      <c r="B4961" s="144" t="s">
        <v>202</v>
      </c>
      <c r="C4961" s="145" t="s">
        <v>9131</v>
      </c>
      <c r="D4961" s="142" t="s">
        <v>9132</v>
      </c>
      <c r="E4961" s="142" t="s">
        <v>211</v>
      </c>
      <c r="F4961" s="142"/>
      <c r="G4961" s="142">
        <v>1</v>
      </c>
      <c r="H4961" s="147">
        <v>103</v>
      </c>
      <c r="I4961" s="191">
        <v>0.25</v>
      </c>
      <c r="J4961" s="187">
        <f t="shared" si="154"/>
        <v>77.25</v>
      </c>
    </row>
    <row r="4962" spans="1:10" ht="15.75">
      <c r="A4962" s="53">
        <f t="shared" si="155"/>
        <v>4958</v>
      </c>
      <c r="B4962" s="144" t="s">
        <v>202</v>
      </c>
      <c r="C4962" s="145" t="s">
        <v>9133</v>
      </c>
      <c r="D4962" s="142" t="s">
        <v>9134</v>
      </c>
      <c r="E4962" s="142" t="s">
        <v>211</v>
      </c>
      <c r="F4962" s="142"/>
      <c r="G4962" s="142">
        <v>1</v>
      </c>
      <c r="H4962" s="147">
        <v>131</v>
      </c>
      <c r="I4962" s="191">
        <v>0.25</v>
      </c>
      <c r="J4962" s="187">
        <f t="shared" si="154"/>
        <v>98.25</v>
      </c>
    </row>
    <row r="4963" spans="1:10" ht="15.75">
      <c r="A4963" s="53">
        <f t="shared" si="155"/>
        <v>4959</v>
      </c>
      <c r="B4963" s="144" t="s">
        <v>202</v>
      </c>
      <c r="C4963" s="145" t="s">
        <v>9135</v>
      </c>
      <c r="D4963" s="142" t="s">
        <v>9136</v>
      </c>
      <c r="E4963" s="142" t="s">
        <v>211</v>
      </c>
      <c r="F4963" s="142"/>
      <c r="G4963" s="142">
        <v>1</v>
      </c>
      <c r="H4963" s="147">
        <v>35</v>
      </c>
      <c r="I4963" s="191">
        <v>0.25</v>
      </c>
      <c r="J4963" s="187">
        <f t="shared" si="154"/>
        <v>26.25</v>
      </c>
    </row>
    <row r="4964" spans="1:10" ht="15.75">
      <c r="A4964" s="53">
        <f t="shared" si="155"/>
        <v>4960</v>
      </c>
      <c r="B4964" s="144" t="s">
        <v>202</v>
      </c>
      <c r="C4964" s="145" t="s">
        <v>9137</v>
      </c>
      <c r="D4964" s="142" t="s">
        <v>9138</v>
      </c>
      <c r="E4964" s="142" t="s">
        <v>211</v>
      </c>
      <c r="F4964" s="142"/>
      <c r="G4964" s="142">
        <v>1</v>
      </c>
      <c r="H4964" s="147">
        <v>35</v>
      </c>
      <c r="I4964" s="191">
        <v>0.25</v>
      </c>
      <c r="J4964" s="187">
        <f t="shared" si="154"/>
        <v>26.25</v>
      </c>
    </row>
    <row r="4965" spans="1:10" ht="15.75">
      <c r="A4965" s="53">
        <f t="shared" si="155"/>
        <v>4961</v>
      </c>
      <c r="B4965" s="144" t="s">
        <v>202</v>
      </c>
      <c r="C4965" s="145" t="s">
        <v>9139</v>
      </c>
      <c r="D4965" s="142" t="s">
        <v>9140</v>
      </c>
      <c r="E4965" s="142" t="s">
        <v>211</v>
      </c>
      <c r="F4965" s="142"/>
      <c r="G4965" s="142">
        <v>1</v>
      </c>
      <c r="H4965" s="147">
        <v>65.5</v>
      </c>
      <c r="I4965" s="191">
        <v>0.25</v>
      </c>
      <c r="J4965" s="187">
        <f t="shared" si="154"/>
        <v>49.125</v>
      </c>
    </row>
    <row r="4966" spans="1:10" ht="15.75">
      <c r="A4966" s="53">
        <f t="shared" si="155"/>
        <v>4962</v>
      </c>
      <c r="B4966" s="144" t="s">
        <v>202</v>
      </c>
      <c r="C4966" s="145" t="s">
        <v>9141</v>
      </c>
      <c r="D4966" s="142" t="s">
        <v>9142</v>
      </c>
      <c r="E4966" s="142" t="s">
        <v>211</v>
      </c>
      <c r="F4966" s="142"/>
      <c r="G4966" s="142">
        <v>1</v>
      </c>
      <c r="H4966" s="147">
        <v>112.5</v>
      </c>
      <c r="I4966" s="191">
        <v>0.25</v>
      </c>
      <c r="J4966" s="187">
        <f t="shared" si="154"/>
        <v>84.375</v>
      </c>
    </row>
    <row r="4967" spans="1:10" ht="15.75">
      <c r="A4967" s="53">
        <f t="shared" si="155"/>
        <v>4963</v>
      </c>
      <c r="B4967" s="144" t="s">
        <v>202</v>
      </c>
      <c r="C4967" s="145" t="s">
        <v>9143</v>
      </c>
      <c r="D4967" s="142" t="s">
        <v>9144</v>
      </c>
      <c r="E4967" s="142" t="s">
        <v>211</v>
      </c>
      <c r="F4967" s="142"/>
      <c r="G4967" s="142">
        <v>1</v>
      </c>
      <c r="H4967" s="147">
        <v>112.5</v>
      </c>
      <c r="I4967" s="191">
        <v>0.25</v>
      </c>
      <c r="J4967" s="187">
        <f t="shared" si="154"/>
        <v>84.375</v>
      </c>
    </row>
    <row r="4968" spans="1:10" ht="15.75">
      <c r="A4968" s="53">
        <f t="shared" si="155"/>
        <v>4964</v>
      </c>
      <c r="B4968" s="144" t="s">
        <v>202</v>
      </c>
      <c r="C4968" s="145" t="s">
        <v>9145</v>
      </c>
      <c r="D4968" s="142" t="s">
        <v>9146</v>
      </c>
      <c r="E4968" s="142" t="s">
        <v>211</v>
      </c>
      <c r="F4968" s="142"/>
      <c r="G4968" s="142">
        <v>1</v>
      </c>
      <c r="H4968" s="147">
        <v>140.5</v>
      </c>
      <c r="I4968" s="191">
        <v>0.25</v>
      </c>
      <c r="J4968" s="187">
        <f t="shared" si="154"/>
        <v>105.375</v>
      </c>
    </row>
    <row r="4969" spans="1:10" ht="15.75">
      <c r="A4969" s="53">
        <f t="shared" si="155"/>
        <v>4965</v>
      </c>
      <c r="B4969" s="144" t="s">
        <v>202</v>
      </c>
      <c r="C4969" s="145" t="s">
        <v>9147</v>
      </c>
      <c r="D4969" s="142" t="s">
        <v>9148</v>
      </c>
      <c r="E4969" s="142" t="s">
        <v>211</v>
      </c>
      <c r="F4969" s="142"/>
      <c r="G4969" s="142">
        <v>1</v>
      </c>
      <c r="H4969" s="147">
        <v>121.5</v>
      </c>
      <c r="I4969" s="191">
        <v>0.25</v>
      </c>
      <c r="J4969" s="187">
        <f t="shared" si="154"/>
        <v>91.125</v>
      </c>
    </row>
    <row r="4970" spans="1:10" ht="15.75">
      <c r="A4970" s="53">
        <f t="shared" si="155"/>
        <v>4966</v>
      </c>
      <c r="B4970" s="144" t="s">
        <v>202</v>
      </c>
      <c r="C4970" s="145" t="s">
        <v>9149</v>
      </c>
      <c r="D4970" s="142" t="s">
        <v>9150</v>
      </c>
      <c r="E4970" s="142" t="s">
        <v>211</v>
      </c>
      <c r="F4970" s="142"/>
      <c r="G4970" s="142">
        <v>1</v>
      </c>
      <c r="H4970" s="147">
        <v>121.5</v>
      </c>
      <c r="I4970" s="191">
        <v>0.25</v>
      </c>
      <c r="J4970" s="187">
        <f t="shared" si="154"/>
        <v>91.125</v>
      </c>
    </row>
    <row r="4971" spans="1:10" ht="15.75">
      <c r="A4971" s="53">
        <f t="shared" si="155"/>
        <v>4967</v>
      </c>
      <c r="B4971" s="144" t="s">
        <v>202</v>
      </c>
      <c r="C4971" s="145" t="s">
        <v>9151</v>
      </c>
      <c r="D4971" s="142" t="s">
        <v>9152</v>
      </c>
      <c r="E4971" s="142" t="s">
        <v>211</v>
      </c>
      <c r="F4971" s="142"/>
      <c r="G4971" s="142">
        <v>1</v>
      </c>
      <c r="H4971" s="147">
        <v>137.5</v>
      </c>
      <c r="I4971" s="191">
        <v>0.25</v>
      </c>
      <c r="J4971" s="187">
        <f t="shared" si="154"/>
        <v>103.125</v>
      </c>
    </row>
    <row r="4972" spans="1:10" ht="15.75">
      <c r="A4972" s="53">
        <f t="shared" si="155"/>
        <v>4968</v>
      </c>
      <c r="B4972" s="144" t="s">
        <v>202</v>
      </c>
      <c r="C4972" s="145" t="s">
        <v>9153</v>
      </c>
      <c r="D4972" s="142" t="s">
        <v>9154</v>
      </c>
      <c r="E4972" s="142" t="s">
        <v>211</v>
      </c>
      <c r="F4972" s="142"/>
      <c r="G4972" s="142">
        <v>1</v>
      </c>
      <c r="H4972" s="147">
        <v>131</v>
      </c>
      <c r="I4972" s="191">
        <v>0.25</v>
      </c>
      <c r="J4972" s="187">
        <f t="shared" si="154"/>
        <v>98.25</v>
      </c>
    </row>
    <row r="4973" spans="1:10" ht="15.75">
      <c r="A4973" s="53">
        <f t="shared" si="155"/>
        <v>4969</v>
      </c>
      <c r="B4973" s="144" t="s">
        <v>202</v>
      </c>
      <c r="C4973" s="145" t="s">
        <v>9155</v>
      </c>
      <c r="D4973" s="142" t="s">
        <v>9156</v>
      </c>
      <c r="E4973" s="142" t="s">
        <v>211</v>
      </c>
      <c r="F4973" s="142"/>
      <c r="G4973" s="142">
        <v>1</v>
      </c>
      <c r="H4973" s="147">
        <v>131</v>
      </c>
      <c r="I4973" s="191">
        <v>0.25</v>
      </c>
      <c r="J4973" s="187">
        <f t="shared" si="154"/>
        <v>98.25</v>
      </c>
    </row>
    <row r="4974" spans="1:10" ht="15.75">
      <c r="A4974" s="53">
        <f t="shared" si="155"/>
        <v>4970</v>
      </c>
      <c r="B4974" s="144" t="s">
        <v>202</v>
      </c>
      <c r="C4974" s="145" t="s">
        <v>9157</v>
      </c>
      <c r="D4974" s="142" t="s">
        <v>9158</v>
      </c>
      <c r="E4974" s="142" t="s">
        <v>211</v>
      </c>
      <c r="F4974" s="142"/>
      <c r="G4974" s="142">
        <v>1</v>
      </c>
      <c r="H4974" s="147">
        <v>149.5</v>
      </c>
      <c r="I4974" s="191">
        <v>0.25</v>
      </c>
      <c r="J4974" s="187">
        <f t="shared" si="154"/>
        <v>112.125</v>
      </c>
    </row>
    <row r="4975" spans="1:10" ht="15.75">
      <c r="A4975" s="53">
        <f t="shared" si="155"/>
        <v>4971</v>
      </c>
      <c r="B4975" s="144" t="s">
        <v>202</v>
      </c>
      <c r="C4975" s="145" t="s">
        <v>9159</v>
      </c>
      <c r="D4975" s="142" t="s">
        <v>9160</v>
      </c>
      <c r="E4975" s="142" t="s">
        <v>211</v>
      </c>
      <c r="F4975" s="142"/>
      <c r="G4975" s="142">
        <v>1</v>
      </c>
      <c r="H4975" s="147">
        <v>133.5</v>
      </c>
      <c r="I4975" s="191">
        <v>0.25</v>
      </c>
      <c r="J4975" s="187">
        <f t="shared" si="154"/>
        <v>100.125</v>
      </c>
    </row>
    <row r="4976" spans="1:10" ht="15.75">
      <c r="A4976" s="53">
        <f t="shared" si="155"/>
        <v>4972</v>
      </c>
      <c r="B4976" s="144" t="s">
        <v>202</v>
      </c>
      <c r="C4976" s="145" t="s">
        <v>9161</v>
      </c>
      <c r="D4976" s="142" t="s">
        <v>9162</v>
      </c>
      <c r="E4976" s="142" t="s">
        <v>211</v>
      </c>
      <c r="F4976" s="142"/>
      <c r="G4976" s="142">
        <v>1</v>
      </c>
      <c r="H4976" s="147">
        <v>121.5</v>
      </c>
      <c r="I4976" s="191">
        <v>0.25</v>
      </c>
      <c r="J4976" s="187">
        <f t="shared" si="154"/>
        <v>91.125</v>
      </c>
    </row>
    <row r="4977" spans="1:10" ht="15.75">
      <c r="A4977" s="53">
        <f t="shared" si="155"/>
        <v>4973</v>
      </c>
      <c r="B4977" s="144" t="s">
        <v>202</v>
      </c>
      <c r="C4977" s="145" t="s">
        <v>9163</v>
      </c>
      <c r="D4977" s="142" t="s">
        <v>9164</v>
      </c>
      <c r="E4977" s="142" t="s">
        <v>211</v>
      </c>
      <c r="F4977" s="142"/>
      <c r="G4977" s="142">
        <v>1</v>
      </c>
      <c r="H4977" s="147">
        <v>121.5</v>
      </c>
      <c r="I4977" s="191">
        <v>0.25</v>
      </c>
      <c r="J4977" s="187">
        <f t="shared" si="154"/>
        <v>91.125</v>
      </c>
    </row>
    <row r="4978" spans="1:10" ht="15.75">
      <c r="A4978" s="53">
        <f t="shared" si="155"/>
        <v>4974</v>
      </c>
      <c r="B4978" s="144" t="s">
        <v>202</v>
      </c>
      <c r="C4978" s="145" t="s">
        <v>9165</v>
      </c>
      <c r="D4978" s="142" t="s">
        <v>9166</v>
      </c>
      <c r="E4978" s="142" t="s">
        <v>211</v>
      </c>
      <c r="F4978" s="142"/>
      <c r="G4978" s="142">
        <v>1</v>
      </c>
      <c r="H4978" s="147">
        <v>137.5</v>
      </c>
      <c r="I4978" s="191">
        <v>0.25</v>
      </c>
      <c r="J4978" s="187">
        <f t="shared" si="154"/>
        <v>103.125</v>
      </c>
    </row>
    <row r="4979" spans="1:10" ht="15.75">
      <c r="A4979" s="53">
        <f t="shared" si="155"/>
        <v>4975</v>
      </c>
      <c r="B4979" s="144" t="s">
        <v>202</v>
      </c>
      <c r="C4979" s="145" t="s">
        <v>9167</v>
      </c>
      <c r="D4979" s="142" t="s">
        <v>9168</v>
      </c>
      <c r="E4979" s="142" t="s">
        <v>211</v>
      </c>
      <c r="F4979" s="142"/>
      <c r="G4979" s="142">
        <v>1</v>
      </c>
      <c r="H4979" s="147">
        <v>131</v>
      </c>
      <c r="I4979" s="191">
        <v>0.25</v>
      </c>
      <c r="J4979" s="187">
        <f t="shared" si="154"/>
        <v>98.25</v>
      </c>
    </row>
    <row r="4980" spans="1:10" ht="15.75">
      <c r="A4980" s="53">
        <f t="shared" si="155"/>
        <v>4976</v>
      </c>
      <c r="B4980" s="144" t="s">
        <v>202</v>
      </c>
      <c r="C4980" s="145" t="s">
        <v>9169</v>
      </c>
      <c r="D4980" s="142" t="s">
        <v>9170</v>
      </c>
      <c r="E4980" s="142" t="s">
        <v>211</v>
      </c>
      <c r="F4980" s="142"/>
      <c r="G4980" s="142">
        <v>1</v>
      </c>
      <c r="H4980" s="147">
        <v>131</v>
      </c>
      <c r="I4980" s="191">
        <v>0.25</v>
      </c>
      <c r="J4980" s="187">
        <f t="shared" si="154"/>
        <v>98.25</v>
      </c>
    </row>
    <row r="4981" spans="1:10" ht="15.75">
      <c r="A4981" s="53">
        <f t="shared" si="155"/>
        <v>4977</v>
      </c>
      <c r="B4981" s="144" t="s">
        <v>202</v>
      </c>
      <c r="C4981" s="145" t="s">
        <v>9171</v>
      </c>
      <c r="D4981" s="142" t="s">
        <v>9172</v>
      </c>
      <c r="E4981" s="142" t="s">
        <v>211</v>
      </c>
      <c r="F4981" s="142"/>
      <c r="G4981" s="142">
        <v>1</v>
      </c>
      <c r="H4981" s="147">
        <v>149.5</v>
      </c>
      <c r="I4981" s="191">
        <v>0.25</v>
      </c>
      <c r="J4981" s="187">
        <f t="shared" si="154"/>
        <v>112.125</v>
      </c>
    </row>
    <row r="4982" spans="1:10" ht="15.75">
      <c r="A4982" s="53">
        <f t="shared" si="155"/>
        <v>4978</v>
      </c>
      <c r="B4982" s="144" t="s">
        <v>202</v>
      </c>
      <c r="C4982" s="145" t="s">
        <v>9173</v>
      </c>
      <c r="D4982" s="142" t="s">
        <v>9174</v>
      </c>
      <c r="E4982" s="142" t="s">
        <v>211</v>
      </c>
      <c r="F4982" s="142"/>
      <c r="G4982" s="142">
        <v>1</v>
      </c>
      <c r="H4982" s="147">
        <v>51.5</v>
      </c>
      <c r="I4982" s="191">
        <v>0.25</v>
      </c>
      <c r="J4982" s="187">
        <f t="shared" si="154"/>
        <v>38.625</v>
      </c>
    </row>
    <row r="4983" spans="1:10" ht="15.75">
      <c r="A4983" s="53">
        <f t="shared" si="155"/>
        <v>4979</v>
      </c>
      <c r="B4983" s="144" t="s">
        <v>202</v>
      </c>
      <c r="C4983" s="145" t="s">
        <v>9175</v>
      </c>
      <c r="D4983" s="142" t="s">
        <v>9176</v>
      </c>
      <c r="E4983" s="142" t="s">
        <v>211</v>
      </c>
      <c r="F4983" s="142"/>
      <c r="G4983" s="142">
        <v>1</v>
      </c>
      <c r="H4983" s="147">
        <v>51.5</v>
      </c>
      <c r="I4983" s="191">
        <v>0.25</v>
      </c>
      <c r="J4983" s="187">
        <f t="shared" ref="J4983:J5046" si="156">H4983*(1-I4983)</f>
        <v>38.625</v>
      </c>
    </row>
    <row r="4984" spans="1:10" ht="15.75">
      <c r="A4984" s="53">
        <f t="shared" si="155"/>
        <v>4980</v>
      </c>
      <c r="B4984" s="144" t="s">
        <v>202</v>
      </c>
      <c r="C4984" s="145" t="s">
        <v>9177</v>
      </c>
      <c r="D4984" s="142" t="s">
        <v>9178</v>
      </c>
      <c r="E4984" s="142" t="s">
        <v>211</v>
      </c>
      <c r="F4984" s="142"/>
      <c r="G4984" s="142">
        <v>1</v>
      </c>
      <c r="H4984" s="147">
        <v>70.5</v>
      </c>
      <c r="I4984" s="191">
        <v>0.25</v>
      </c>
      <c r="J4984" s="187">
        <f t="shared" si="156"/>
        <v>52.875</v>
      </c>
    </row>
    <row r="4985" spans="1:10" ht="15.75">
      <c r="A4985" s="53">
        <f t="shared" si="155"/>
        <v>4981</v>
      </c>
      <c r="B4985" s="144" t="s">
        <v>202</v>
      </c>
      <c r="C4985" s="145" t="s">
        <v>9179</v>
      </c>
      <c r="D4985" s="142" t="s">
        <v>9180</v>
      </c>
      <c r="E4985" s="142" t="s">
        <v>211</v>
      </c>
      <c r="F4985" s="142"/>
      <c r="G4985" s="142">
        <v>1</v>
      </c>
      <c r="H4985" s="147">
        <v>51</v>
      </c>
      <c r="I4985" s="191">
        <v>0.25</v>
      </c>
      <c r="J4985" s="187">
        <f t="shared" si="156"/>
        <v>38.25</v>
      </c>
    </row>
    <row r="4986" spans="1:10" ht="15.75">
      <c r="A4986" s="53">
        <f t="shared" si="155"/>
        <v>4982</v>
      </c>
      <c r="B4986" s="144" t="s">
        <v>202</v>
      </c>
      <c r="C4986" s="145" t="s">
        <v>9181</v>
      </c>
      <c r="D4986" s="142" t="s">
        <v>9182</v>
      </c>
      <c r="E4986" s="142" t="s">
        <v>211</v>
      </c>
      <c r="F4986" s="142"/>
      <c r="G4986" s="142">
        <v>1</v>
      </c>
      <c r="H4986" s="147">
        <v>51</v>
      </c>
      <c r="I4986" s="191">
        <v>0.25</v>
      </c>
      <c r="J4986" s="187">
        <f t="shared" si="156"/>
        <v>38.25</v>
      </c>
    </row>
    <row r="4987" spans="1:10" ht="15.75">
      <c r="A4987" s="53">
        <f t="shared" si="155"/>
        <v>4983</v>
      </c>
      <c r="B4987" s="144" t="s">
        <v>202</v>
      </c>
      <c r="C4987" s="145" t="s">
        <v>9183</v>
      </c>
      <c r="D4987" s="142" t="s">
        <v>9184</v>
      </c>
      <c r="E4987" s="142" t="s">
        <v>211</v>
      </c>
      <c r="F4987" s="142"/>
      <c r="G4987" s="142">
        <v>1</v>
      </c>
      <c r="H4987" s="147">
        <v>68</v>
      </c>
      <c r="I4987" s="191">
        <v>0.25</v>
      </c>
      <c r="J4987" s="187">
        <f t="shared" si="156"/>
        <v>51</v>
      </c>
    </row>
    <row r="4988" spans="1:10" ht="15.75">
      <c r="A4988" s="53">
        <f t="shared" si="155"/>
        <v>4984</v>
      </c>
      <c r="B4988" s="144" t="s">
        <v>202</v>
      </c>
      <c r="C4988" s="145" t="s">
        <v>9185</v>
      </c>
      <c r="D4988" s="142" t="s">
        <v>9186</v>
      </c>
      <c r="E4988" s="142" t="s">
        <v>211</v>
      </c>
      <c r="F4988" s="142"/>
      <c r="G4988" s="142">
        <v>1</v>
      </c>
      <c r="H4988" s="147">
        <v>77</v>
      </c>
      <c r="I4988" s="191">
        <v>0.25</v>
      </c>
      <c r="J4988" s="187">
        <f t="shared" si="156"/>
        <v>57.75</v>
      </c>
    </row>
    <row r="4989" spans="1:10" ht="15.75">
      <c r="A4989" s="53">
        <f t="shared" si="155"/>
        <v>4985</v>
      </c>
      <c r="B4989" s="144" t="s">
        <v>202</v>
      </c>
      <c r="C4989" s="145" t="s">
        <v>9187</v>
      </c>
      <c r="D4989" s="142" t="s">
        <v>9188</v>
      </c>
      <c r="E4989" s="142" t="s">
        <v>211</v>
      </c>
      <c r="F4989" s="142"/>
      <c r="G4989" s="142">
        <v>1</v>
      </c>
      <c r="H4989" s="147">
        <v>77</v>
      </c>
      <c r="I4989" s="191">
        <v>0.25</v>
      </c>
      <c r="J4989" s="187">
        <f t="shared" si="156"/>
        <v>57.75</v>
      </c>
    </row>
    <row r="4990" spans="1:10" ht="15.75">
      <c r="A4990" s="53">
        <f t="shared" si="155"/>
        <v>4986</v>
      </c>
      <c r="B4990" s="144" t="s">
        <v>202</v>
      </c>
      <c r="C4990" s="145" t="s">
        <v>9189</v>
      </c>
      <c r="D4990" s="142" t="s">
        <v>9190</v>
      </c>
      <c r="E4990" s="142" t="s">
        <v>211</v>
      </c>
      <c r="F4990" s="142"/>
      <c r="G4990" s="142">
        <v>1</v>
      </c>
      <c r="H4990" s="147">
        <v>61</v>
      </c>
      <c r="I4990" s="191">
        <v>0.25</v>
      </c>
      <c r="J4990" s="187">
        <f t="shared" si="156"/>
        <v>45.75</v>
      </c>
    </row>
    <row r="4991" spans="1:10" ht="15.75">
      <c r="A4991" s="53">
        <f t="shared" si="155"/>
        <v>4987</v>
      </c>
      <c r="B4991" s="144" t="s">
        <v>202</v>
      </c>
      <c r="C4991" s="145" t="s">
        <v>9191</v>
      </c>
      <c r="D4991" s="142" t="s">
        <v>9192</v>
      </c>
      <c r="E4991" s="142" t="s">
        <v>211</v>
      </c>
      <c r="F4991" s="142"/>
      <c r="G4991" s="142">
        <v>1</v>
      </c>
      <c r="H4991" s="147">
        <v>127</v>
      </c>
      <c r="I4991" s="191">
        <v>0.25</v>
      </c>
      <c r="J4991" s="187">
        <f t="shared" si="156"/>
        <v>95.25</v>
      </c>
    </row>
    <row r="4992" spans="1:10" ht="15.75">
      <c r="A4992" s="53">
        <f t="shared" si="155"/>
        <v>4988</v>
      </c>
      <c r="B4992" s="144" t="s">
        <v>202</v>
      </c>
      <c r="C4992" s="145" t="s">
        <v>9193</v>
      </c>
      <c r="D4992" s="142" t="s">
        <v>9194</v>
      </c>
      <c r="E4992" s="142" t="s">
        <v>211</v>
      </c>
      <c r="F4992" s="142"/>
      <c r="G4992" s="142">
        <v>1</v>
      </c>
      <c r="H4992" s="147">
        <v>127</v>
      </c>
      <c r="I4992" s="191">
        <v>0.25</v>
      </c>
      <c r="J4992" s="187">
        <f t="shared" si="156"/>
        <v>95.25</v>
      </c>
    </row>
    <row r="4993" spans="1:10" ht="15.75">
      <c r="A4993" s="53">
        <f t="shared" si="155"/>
        <v>4989</v>
      </c>
      <c r="B4993" s="144" t="s">
        <v>202</v>
      </c>
      <c r="C4993" s="145" t="s">
        <v>9195</v>
      </c>
      <c r="D4993" s="142" t="s">
        <v>9196</v>
      </c>
      <c r="E4993" s="142" t="s">
        <v>211</v>
      </c>
      <c r="F4993" s="142"/>
      <c r="G4993" s="142">
        <v>1</v>
      </c>
      <c r="H4993" s="147">
        <v>127</v>
      </c>
      <c r="I4993" s="191">
        <v>0.25</v>
      </c>
      <c r="J4993" s="187">
        <f t="shared" si="156"/>
        <v>95.25</v>
      </c>
    </row>
    <row r="4994" spans="1:10" ht="15.75">
      <c r="A4994" s="53">
        <f t="shared" si="155"/>
        <v>4990</v>
      </c>
      <c r="B4994" s="144" t="s">
        <v>202</v>
      </c>
      <c r="C4994" s="145" t="s">
        <v>9197</v>
      </c>
      <c r="D4994" s="142" t="s">
        <v>9198</v>
      </c>
      <c r="E4994" s="142" t="s">
        <v>211</v>
      </c>
      <c r="F4994" s="142"/>
      <c r="G4994" s="142">
        <v>1</v>
      </c>
      <c r="H4994" s="147">
        <v>127</v>
      </c>
      <c r="I4994" s="191">
        <v>0.25</v>
      </c>
      <c r="J4994" s="187">
        <f t="shared" si="156"/>
        <v>95.25</v>
      </c>
    </row>
    <row r="4995" spans="1:10" ht="15.75">
      <c r="A4995" s="53">
        <f t="shared" si="155"/>
        <v>4991</v>
      </c>
      <c r="B4995" s="144" t="s">
        <v>202</v>
      </c>
      <c r="C4995" s="145" t="s">
        <v>9199</v>
      </c>
      <c r="D4995" s="142" t="s">
        <v>9200</v>
      </c>
      <c r="E4995" s="142" t="s">
        <v>211</v>
      </c>
      <c r="F4995" s="142"/>
      <c r="G4995" s="142">
        <v>1</v>
      </c>
      <c r="H4995" s="147">
        <v>138.5</v>
      </c>
      <c r="I4995" s="191">
        <v>0.25</v>
      </c>
      <c r="J4995" s="187">
        <f t="shared" si="156"/>
        <v>103.875</v>
      </c>
    </row>
    <row r="4996" spans="1:10" ht="15.75">
      <c r="A4996" s="53">
        <f t="shared" si="155"/>
        <v>4992</v>
      </c>
      <c r="B4996" s="144" t="s">
        <v>202</v>
      </c>
      <c r="C4996" s="145" t="s">
        <v>9201</v>
      </c>
      <c r="D4996" s="142" t="s">
        <v>9202</v>
      </c>
      <c r="E4996" s="142" t="s">
        <v>211</v>
      </c>
      <c r="F4996" s="142"/>
      <c r="G4996" s="142">
        <v>1</v>
      </c>
      <c r="H4996" s="147">
        <v>138.5</v>
      </c>
      <c r="I4996" s="191">
        <v>0.25</v>
      </c>
      <c r="J4996" s="187">
        <f t="shared" si="156"/>
        <v>103.875</v>
      </c>
    </row>
    <row r="4997" spans="1:10" ht="15.75">
      <c r="A4997" s="53">
        <f t="shared" si="155"/>
        <v>4993</v>
      </c>
      <c r="B4997" s="144" t="s">
        <v>202</v>
      </c>
      <c r="C4997" s="145" t="s">
        <v>9203</v>
      </c>
      <c r="D4997" s="142" t="s">
        <v>9204</v>
      </c>
      <c r="E4997" s="142" t="s">
        <v>211</v>
      </c>
      <c r="F4997" s="142"/>
      <c r="G4997" s="142">
        <v>1</v>
      </c>
      <c r="H4997" s="147">
        <v>83</v>
      </c>
      <c r="I4997" s="191">
        <v>0.25</v>
      </c>
      <c r="J4997" s="187">
        <f t="shared" si="156"/>
        <v>62.25</v>
      </c>
    </row>
    <row r="4998" spans="1:10" ht="15.75">
      <c r="A4998" s="53">
        <f t="shared" si="155"/>
        <v>4994</v>
      </c>
      <c r="B4998" s="144" t="s">
        <v>202</v>
      </c>
      <c r="C4998" s="145" t="s">
        <v>9205</v>
      </c>
      <c r="D4998" s="142" t="s">
        <v>9206</v>
      </c>
      <c r="E4998" s="142" t="s">
        <v>211</v>
      </c>
      <c r="F4998" s="142"/>
      <c r="G4998" s="142">
        <v>1</v>
      </c>
      <c r="H4998" s="147">
        <v>141.5</v>
      </c>
      <c r="I4998" s="191">
        <v>0.25</v>
      </c>
      <c r="J4998" s="187">
        <f t="shared" si="156"/>
        <v>106.125</v>
      </c>
    </row>
    <row r="4999" spans="1:10" ht="15.75">
      <c r="A4999" s="53">
        <f t="shared" ref="A4999:A5062" si="157">A4998+1</f>
        <v>4995</v>
      </c>
      <c r="B4999" s="144" t="s">
        <v>202</v>
      </c>
      <c r="C4999" s="145" t="s">
        <v>9207</v>
      </c>
      <c r="D4999" s="142" t="s">
        <v>9208</v>
      </c>
      <c r="E4999" s="142" t="s">
        <v>211</v>
      </c>
      <c r="F4999" s="142"/>
      <c r="G4999" s="142">
        <v>1</v>
      </c>
      <c r="H4999" s="147">
        <v>160</v>
      </c>
      <c r="I4999" s="191">
        <v>0.25</v>
      </c>
      <c r="J4999" s="187">
        <f t="shared" si="156"/>
        <v>120</v>
      </c>
    </row>
    <row r="5000" spans="1:10" ht="15.75">
      <c r="A5000" s="53">
        <f t="shared" si="157"/>
        <v>4996</v>
      </c>
      <c r="B5000" s="144" t="s">
        <v>202</v>
      </c>
      <c r="C5000" s="145" t="s">
        <v>9209</v>
      </c>
      <c r="D5000" s="142" t="s">
        <v>9210</v>
      </c>
      <c r="E5000" s="142" t="s">
        <v>211</v>
      </c>
      <c r="F5000" s="142"/>
      <c r="G5000" s="142">
        <v>1</v>
      </c>
      <c r="H5000" s="147">
        <v>19.600000000000001</v>
      </c>
      <c r="I5000" s="191">
        <v>0.25</v>
      </c>
      <c r="J5000" s="187">
        <f t="shared" si="156"/>
        <v>14.700000000000001</v>
      </c>
    </row>
    <row r="5001" spans="1:10" ht="15.75">
      <c r="A5001" s="53">
        <f t="shared" si="157"/>
        <v>4997</v>
      </c>
      <c r="B5001" s="144" t="s">
        <v>202</v>
      </c>
      <c r="C5001" s="145" t="s">
        <v>9211</v>
      </c>
      <c r="D5001" s="142" t="s">
        <v>9212</v>
      </c>
      <c r="E5001" s="142" t="s">
        <v>211</v>
      </c>
      <c r="F5001" s="142"/>
      <c r="G5001" s="142">
        <v>1</v>
      </c>
      <c r="H5001" s="147">
        <v>180</v>
      </c>
      <c r="I5001" s="191">
        <v>0.25</v>
      </c>
      <c r="J5001" s="187">
        <f t="shared" si="156"/>
        <v>135</v>
      </c>
    </row>
    <row r="5002" spans="1:10" ht="15.75">
      <c r="A5002" s="53">
        <f t="shared" si="157"/>
        <v>4998</v>
      </c>
      <c r="B5002" s="144" t="s">
        <v>202</v>
      </c>
      <c r="C5002" s="145" t="s">
        <v>9213</v>
      </c>
      <c r="D5002" s="142" t="s">
        <v>9214</v>
      </c>
      <c r="E5002" s="142" t="s">
        <v>211</v>
      </c>
      <c r="F5002" s="142"/>
      <c r="G5002" s="142">
        <v>1</v>
      </c>
      <c r="H5002" s="147">
        <v>180</v>
      </c>
      <c r="I5002" s="191">
        <v>0.25</v>
      </c>
      <c r="J5002" s="187">
        <f t="shared" si="156"/>
        <v>135</v>
      </c>
    </row>
    <row r="5003" spans="1:10" ht="15.75">
      <c r="A5003" s="53">
        <f t="shared" si="157"/>
        <v>4999</v>
      </c>
      <c r="B5003" s="144" t="s">
        <v>202</v>
      </c>
      <c r="C5003" s="145" t="s">
        <v>9215</v>
      </c>
      <c r="D5003" s="142" t="s">
        <v>9216</v>
      </c>
      <c r="E5003" s="142" t="s">
        <v>211</v>
      </c>
      <c r="F5003" s="142"/>
      <c r="G5003" s="142">
        <v>1</v>
      </c>
      <c r="H5003" s="147">
        <v>13.5</v>
      </c>
      <c r="I5003" s="191">
        <v>0.25</v>
      </c>
      <c r="J5003" s="187">
        <f t="shared" si="156"/>
        <v>10.125</v>
      </c>
    </row>
    <row r="5004" spans="1:10" ht="15.75">
      <c r="A5004" s="53">
        <f t="shared" si="157"/>
        <v>5000</v>
      </c>
      <c r="B5004" s="144" t="s">
        <v>202</v>
      </c>
      <c r="C5004" s="145" t="s">
        <v>9217</v>
      </c>
      <c r="D5004" s="142" t="s">
        <v>9218</v>
      </c>
      <c r="E5004" s="142" t="s">
        <v>211</v>
      </c>
      <c r="F5004" s="142"/>
      <c r="G5004" s="142">
        <v>1</v>
      </c>
      <c r="H5004" s="147">
        <v>270</v>
      </c>
      <c r="I5004" s="191">
        <v>0.25</v>
      </c>
      <c r="J5004" s="187">
        <f t="shared" si="156"/>
        <v>202.5</v>
      </c>
    </row>
    <row r="5005" spans="1:10" ht="30">
      <c r="A5005" s="53">
        <f t="shared" si="157"/>
        <v>5001</v>
      </c>
      <c r="B5005" s="144" t="s">
        <v>202</v>
      </c>
      <c r="C5005" s="145" t="s">
        <v>9219</v>
      </c>
      <c r="D5005" s="142" t="s">
        <v>9220</v>
      </c>
      <c r="E5005" s="142" t="s">
        <v>211</v>
      </c>
      <c r="F5005" s="142"/>
      <c r="G5005" s="142">
        <v>1</v>
      </c>
      <c r="H5005" s="147">
        <v>1865</v>
      </c>
      <c r="I5005" s="191">
        <v>0.25</v>
      </c>
      <c r="J5005" s="187">
        <f t="shared" si="156"/>
        <v>1398.75</v>
      </c>
    </row>
    <row r="5006" spans="1:10" ht="30">
      <c r="A5006" s="53">
        <f t="shared" si="157"/>
        <v>5002</v>
      </c>
      <c r="B5006" s="144" t="s">
        <v>202</v>
      </c>
      <c r="C5006" s="145" t="s">
        <v>9221</v>
      </c>
      <c r="D5006" s="142" t="s">
        <v>9222</v>
      </c>
      <c r="E5006" s="142" t="s">
        <v>211</v>
      </c>
      <c r="F5006" s="142"/>
      <c r="G5006" s="142">
        <v>1</v>
      </c>
      <c r="H5006" s="147">
        <v>1865</v>
      </c>
      <c r="I5006" s="191">
        <v>0.25</v>
      </c>
      <c r="J5006" s="187">
        <f t="shared" si="156"/>
        <v>1398.75</v>
      </c>
    </row>
    <row r="5007" spans="1:10" ht="30">
      <c r="A5007" s="53">
        <f t="shared" si="157"/>
        <v>5003</v>
      </c>
      <c r="B5007" s="144" t="s">
        <v>202</v>
      </c>
      <c r="C5007" s="145" t="s">
        <v>9223</v>
      </c>
      <c r="D5007" s="142" t="s">
        <v>9224</v>
      </c>
      <c r="E5007" s="142" t="s">
        <v>211</v>
      </c>
      <c r="F5007" s="142"/>
      <c r="G5007" s="142">
        <v>1</v>
      </c>
      <c r="H5007" s="147">
        <v>1865</v>
      </c>
      <c r="I5007" s="191">
        <v>0.25</v>
      </c>
      <c r="J5007" s="187">
        <f t="shared" si="156"/>
        <v>1398.75</v>
      </c>
    </row>
    <row r="5008" spans="1:10" ht="30">
      <c r="A5008" s="53">
        <f t="shared" si="157"/>
        <v>5004</v>
      </c>
      <c r="B5008" s="144" t="s">
        <v>202</v>
      </c>
      <c r="C5008" s="145" t="s">
        <v>9225</v>
      </c>
      <c r="D5008" s="142" t="s">
        <v>9226</v>
      </c>
      <c r="E5008" s="142" t="s">
        <v>211</v>
      </c>
      <c r="F5008" s="142"/>
      <c r="G5008" s="142">
        <v>1</v>
      </c>
      <c r="H5008" s="147">
        <v>1865</v>
      </c>
      <c r="I5008" s="191">
        <v>0.25</v>
      </c>
      <c r="J5008" s="187">
        <f t="shared" si="156"/>
        <v>1398.75</v>
      </c>
    </row>
    <row r="5009" spans="1:10" ht="15.75">
      <c r="A5009" s="53">
        <f t="shared" si="157"/>
        <v>5005</v>
      </c>
      <c r="B5009" s="144" t="s">
        <v>202</v>
      </c>
      <c r="C5009" s="145" t="s">
        <v>9227</v>
      </c>
      <c r="D5009" s="142" t="s">
        <v>9228</v>
      </c>
      <c r="E5009" s="142" t="s">
        <v>211</v>
      </c>
      <c r="F5009" s="142"/>
      <c r="G5009" s="142">
        <v>1</v>
      </c>
      <c r="H5009" s="147">
        <v>1515</v>
      </c>
      <c r="I5009" s="191">
        <v>0.25</v>
      </c>
      <c r="J5009" s="187">
        <f t="shared" si="156"/>
        <v>1136.25</v>
      </c>
    </row>
    <row r="5010" spans="1:10" ht="15.75">
      <c r="A5010" s="53">
        <f t="shared" si="157"/>
        <v>5006</v>
      </c>
      <c r="B5010" s="144" t="s">
        <v>202</v>
      </c>
      <c r="C5010" s="145" t="s">
        <v>9229</v>
      </c>
      <c r="D5010" s="142" t="s">
        <v>9230</v>
      </c>
      <c r="E5010" s="142" t="s">
        <v>211</v>
      </c>
      <c r="F5010" s="142"/>
      <c r="G5010" s="142">
        <v>1</v>
      </c>
      <c r="H5010" s="147">
        <v>1515</v>
      </c>
      <c r="I5010" s="191">
        <v>0.25</v>
      </c>
      <c r="J5010" s="187">
        <f t="shared" si="156"/>
        <v>1136.25</v>
      </c>
    </row>
    <row r="5011" spans="1:10" ht="15.75">
      <c r="A5011" s="53">
        <f t="shared" si="157"/>
        <v>5007</v>
      </c>
      <c r="B5011" s="144" t="s">
        <v>202</v>
      </c>
      <c r="C5011" s="145" t="s">
        <v>9231</v>
      </c>
      <c r="D5011" s="142" t="s">
        <v>9232</v>
      </c>
      <c r="E5011" s="142" t="s">
        <v>211</v>
      </c>
      <c r="F5011" s="142"/>
      <c r="G5011" s="142">
        <v>1</v>
      </c>
      <c r="H5011" s="147">
        <v>1515</v>
      </c>
      <c r="I5011" s="191">
        <v>0.25</v>
      </c>
      <c r="J5011" s="187">
        <f t="shared" si="156"/>
        <v>1136.25</v>
      </c>
    </row>
    <row r="5012" spans="1:10" ht="15.75">
      <c r="A5012" s="53">
        <f t="shared" si="157"/>
        <v>5008</v>
      </c>
      <c r="B5012" s="144" t="s">
        <v>202</v>
      </c>
      <c r="C5012" s="145" t="s">
        <v>9233</v>
      </c>
      <c r="D5012" s="142" t="s">
        <v>9234</v>
      </c>
      <c r="E5012" s="142" t="s">
        <v>211</v>
      </c>
      <c r="F5012" s="142"/>
      <c r="G5012" s="142">
        <v>1</v>
      </c>
      <c r="H5012" s="147">
        <v>1515</v>
      </c>
      <c r="I5012" s="191">
        <v>0.25</v>
      </c>
      <c r="J5012" s="187">
        <f t="shared" si="156"/>
        <v>1136.25</v>
      </c>
    </row>
    <row r="5013" spans="1:10" ht="15.75">
      <c r="A5013" s="53">
        <f t="shared" si="157"/>
        <v>5009</v>
      </c>
      <c r="B5013" s="144" t="s">
        <v>202</v>
      </c>
      <c r="C5013" s="145" t="s">
        <v>9235</v>
      </c>
      <c r="D5013" s="142" t="s">
        <v>9236</v>
      </c>
      <c r="E5013" s="142" t="s">
        <v>211</v>
      </c>
      <c r="F5013" s="142"/>
      <c r="G5013" s="142">
        <v>1</v>
      </c>
      <c r="H5013" s="147">
        <v>1350</v>
      </c>
      <c r="I5013" s="191">
        <v>0.25</v>
      </c>
      <c r="J5013" s="187">
        <f t="shared" si="156"/>
        <v>1012.5</v>
      </c>
    </row>
    <row r="5014" spans="1:10" ht="15.75">
      <c r="A5014" s="53">
        <f t="shared" si="157"/>
        <v>5010</v>
      </c>
      <c r="B5014" s="144" t="s">
        <v>202</v>
      </c>
      <c r="C5014" s="145" t="s">
        <v>9237</v>
      </c>
      <c r="D5014" s="142" t="s">
        <v>9238</v>
      </c>
      <c r="E5014" s="142" t="s">
        <v>211</v>
      </c>
      <c r="F5014" s="142"/>
      <c r="G5014" s="142">
        <v>1</v>
      </c>
      <c r="H5014" s="147">
        <v>1350</v>
      </c>
      <c r="I5014" s="191">
        <v>0.25</v>
      </c>
      <c r="J5014" s="187">
        <f t="shared" si="156"/>
        <v>1012.5</v>
      </c>
    </row>
    <row r="5015" spans="1:10" ht="15.75">
      <c r="A5015" s="53">
        <f t="shared" si="157"/>
        <v>5011</v>
      </c>
      <c r="B5015" s="144" t="s">
        <v>202</v>
      </c>
      <c r="C5015" s="145" t="s">
        <v>9239</v>
      </c>
      <c r="D5015" s="142" t="s">
        <v>9240</v>
      </c>
      <c r="E5015" s="142" t="s">
        <v>211</v>
      </c>
      <c r="F5015" s="142"/>
      <c r="G5015" s="142">
        <v>1</v>
      </c>
      <c r="H5015" s="147">
        <v>1350</v>
      </c>
      <c r="I5015" s="191">
        <v>0.25</v>
      </c>
      <c r="J5015" s="187">
        <f t="shared" si="156"/>
        <v>1012.5</v>
      </c>
    </row>
    <row r="5016" spans="1:10" ht="15.75">
      <c r="A5016" s="53">
        <f t="shared" si="157"/>
        <v>5012</v>
      </c>
      <c r="B5016" s="144" t="s">
        <v>202</v>
      </c>
      <c r="C5016" s="145" t="s">
        <v>9241</v>
      </c>
      <c r="D5016" s="142" t="s">
        <v>9242</v>
      </c>
      <c r="E5016" s="142" t="s">
        <v>211</v>
      </c>
      <c r="F5016" s="142"/>
      <c r="G5016" s="142">
        <v>1</v>
      </c>
      <c r="H5016" s="147">
        <v>1350</v>
      </c>
      <c r="I5016" s="191">
        <v>0.25</v>
      </c>
      <c r="J5016" s="187">
        <f t="shared" si="156"/>
        <v>1012.5</v>
      </c>
    </row>
    <row r="5017" spans="1:10" ht="15.75">
      <c r="A5017" s="53">
        <f t="shared" si="157"/>
        <v>5013</v>
      </c>
      <c r="B5017" s="144" t="s">
        <v>202</v>
      </c>
      <c r="C5017" s="145" t="s">
        <v>9243</v>
      </c>
      <c r="D5017" s="142" t="s">
        <v>9244</v>
      </c>
      <c r="E5017" s="142" t="s">
        <v>211</v>
      </c>
      <c r="F5017" s="142"/>
      <c r="G5017" s="142">
        <v>1</v>
      </c>
      <c r="H5017" s="147">
        <v>1175</v>
      </c>
      <c r="I5017" s="191">
        <v>0.25</v>
      </c>
      <c r="J5017" s="187">
        <f t="shared" si="156"/>
        <v>881.25</v>
      </c>
    </row>
    <row r="5018" spans="1:10" ht="15.75">
      <c r="A5018" s="53">
        <f t="shared" si="157"/>
        <v>5014</v>
      </c>
      <c r="B5018" s="144" t="s">
        <v>202</v>
      </c>
      <c r="C5018" s="145" t="s">
        <v>9245</v>
      </c>
      <c r="D5018" s="142" t="s">
        <v>9246</v>
      </c>
      <c r="E5018" s="142" t="s">
        <v>211</v>
      </c>
      <c r="F5018" s="142"/>
      <c r="G5018" s="142">
        <v>1</v>
      </c>
      <c r="H5018" s="147">
        <v>1175</v>
      </c>
      <c r="I5018" s="191">
        <v>0.25</v>
      </c>
      <c r="J5018" s="187">
        <f t="shared" si="156"/>
        <v>881.25</v>
      </c>
    </row>
    <row r="5019" spans="1:10" ht="30">
      <c r="A5019" s="53">
        <f t="shared" si="157"/>
        <v>5015</v>
      </c>
      <c r="B5019" s="144" t="s">
        <v>202</v>
      </c>
      <c r="C5019" s="145" t="s">
        <v>9247</v>
      </c>
      <c r="D5019" s="142" t="s">
        <v>9248</v>
      </c>
      <c r="E5019" s="142" t="s">
        <v>211</v>
      </c>
      <c r="F5019" s="142"/>
      <c r="G5019" s="142">
        <v>1</v>
      </c>
      <c r="H5019" s="147">
        <v>1175</v>
      </c>
      <c r="I5019" s="191">
        <v>0.25</v>
      </c>
      <c r="J5019" s="187">
        <f t="shared" si="156"/>
        <v>881.25</v>
      </c>
    </row>
    <row r="5020" spans="1:10" ht="30">
      <c r="A5020" s="53">
        <f t="shared" si="157"/>
        <v>5016</v>
      </c>
      <c r="B5020" s="144" t="s">
        <v>202</v>
      </c>
      <c r="C5020" s="145" t="s">
        <v>9249</v>
      </c>
      <c r="D5020" s="142" t="s">
        <v>9250</v>
      </c>
      <c r="E5020" s="142" t="s">
        <v>211</v>
      </c>
      <c r="F5020" s="142"/>
      <c r="G5020" s="142">
        <v>1</v>
      </c>
      <c r="H5020" s="147">
        <v>1175</v>
      </c>
      <c r="I5020" s="191">
        <v>0.25</v>
      </c>
      <c r="J5020" s="187">
        <f t="shared" si="156"/>
        <v>881.25</v>
      </c>
    </row>
    <row r="5021" spans="1:10" ht="15.75">
      <c r="A5021" s="53">
        <f t="shared" si="157"/>
        <v>5017</v>
      </c>
      <c r="B5021" s="144" t="s">
        <v>202</v>
      </c>
      <c r="C5021" s="145" t="s">
        <v>9251</v>
      </c>
      <c r="D5021" s="142" t="s">
        <v>9252</v>
      </c>
      <c r="E5021" s="142" t="s">
        <v>211</v>
      </c>
      <c r="F5021" s="142"/>
      <c r="G5021" s="142">
        <v>1</v>
      </c>
      <c r="H5021" s="147">
        <v>2970</v>
      </c>
      <c r="I5021" s="191">
        <v>0.25</v>
      </c>
      <c r="J5021" s="187">
        <f t="shared" si="156"/>
        <v>2227.5</v>
      </c>
    </row>
    <row r="5022" spans="1:10" ht="15.75">
      <c r="A5022" s="53">
        <f t="shared" si="157"/>
        <v>5018</v>
      </c>
      <c r="B5022" s="144" t="s">
        <v>202</v>
      </c>
      <c r="C5022" s="145" t="s">
        <v>9253</v>
      </c>
      <c r="D5022" s="142" t="s">
        <v>9254</v>
      </c>
      <c r="E5022" s="142" t="s">
        <v>211</v>
      </c>
      <c r="F5022" s="142"/>
      <c r="G5022" s="142">
        <v>1</v>
      </c>
      <c r="H5022" s="147">
        <v>1545</v>
      </c>
      <c r="I5022" s="191">
        <v>0.25</v>
      </c>
      <c r="J5022" s="187">
        <f t="shared" si="156"/>
        <v>1158.75</v>
      </c>
    </row>
    <row r="5023" spans="1:10" ht="15.75">
      <c r="A5023" s="53">
        <f t="shared" si="157"/>
        <v>5019</v>
      </c>
      <c r="B5023" s="144" t="s">
        <v>202</v>
      </c>
      <c r="C5023" s="145" t="s">
        <v>9255</v>
      </c>
      <c r="D5023" s="142" t="s">
        <v>9256</v>
      </c>
      <c r="E5023" s="142" t="s">
        <v>211</v>
      </c>
      <c r="F5023" s="142"/>
      <c r="G5023" s="142">
        <v>1</v>
      </c>
      <c r="H5023" s="147">
        <v>1290</v>
      </c>
      <c r="I5023" s="191">
        <v>0.25</v>
      </c>
      <c r="J5023" s="187">
        <f t="shared" si="156"/>
        <v>967.5</v>
      </c>
    </row>
    <row r="5024" spans="1:10" ht="15.75">
      <c r="A5024" s="53">
        <f t="shared" si="157"/>
        <v>5020</v>
      </c>
      <c r="B5024" s="144" t="s">
        <v>202</v>
      </c>
      <c r="C5024" s="145" t="s">
        <v>9257</v>
      </c>
      <c r="D5024" s="142" t="s">
        <v>9258</v>
      </c>
      <c r="E5024" s="142" t="s">
        <v>211</v>
      </c>
      <c r="F5024" s="142"/>
      <c r="G5024" s="142">
        <v>1</v>
      </c>
      <c r="H5024" s="147">
        <v>1010</v>
      </c>
      <c r="I5024" s="191">
        <v>0.25</v>
      </c>
      <c r="J5024" s="187">
        <f t="shared" si="156"/>
        <v>757.5</v>
      </c>
    </row>
    <row r="5025" spans="1:10" ht="15.75">
      <c r="A5025" s="53">
        <f t="shared" si="157"/>
        <v>5021</v>
      </c>
      <c r="B5025" s="144" t="s">
        <v>202</v>
      </c>
      <c r="C5025" s="145" t="s">
        <v>9259</v>
      </c>
      <c r="D5025" s="142" t="s">
        <v>9260</v>
      </c>
      <c r="E5025" s="142" t="s">
        <v>211</v>
      </c>
      <c r="F5025" s="142"/>
      <c r="G5025" s="142">
        <v>1</v>
      </c>
      <c r="H5025" s="147">
        <v>13.5</v>
      </c>
      <c r="I5025" s="191">
        <v>0.25</v>
      </c>
      <c r="J5025" s="187">
        <f t="shared" si="156"/>
        <v>10.125</v>
      </c>
    </row>
    <row r="5026" spans="1:10" ht="15.75">
      <c r="A5026" s="53">
        <f t="shared" si="157"/>
        <v>5022</v>
      </c>
      <c r="B5026" s="144" t="s">
        <v>202</v>
      </c>
      <c r="C5026" s="145" t="s">
        <v>9261</v>
      </c>
      <c r="D5026" s="142" t="s">
        <v>9262</v>
      </c>
      <c r="E5026" s="142" t="s">
        <v>211</v>
      </c>
      <c r="F5026" s="142"/>
      <c r="G5026" s="142">
        <v>1</v>
      </c>
      <c r="H5026" s="147">
        <v>1330</v>
      </c>
      <c r="I5026" s="191">
        <v>0.25</v>
      </c>
      <c r="J5026" s="187">
        <f t="shared" si="156"/>
        <v>997.5</v>
      </c>
    </row>
    <row r="5027" spans="1:10" ht="15.75">
      <c r="A5027" s="53">
        <f t="shared" si="157"/>
        <v>5023</v>
      </c>
      <c r="B5027" s="144" t="s">
        <v>202</v>
      </c>
      <c r="C5027" s="145" t="s">
        <v>9263</v>
      </c>
      <c r="D5027" s="142" t="s">
        <v>9264</v>
      </c>
      <c r="E5027" s="142" t="s">
        <v>211</v>
      </c>
      <c r="F5027" s="142"/>
      <c r="G5027" s="142">
        <v>1</v>
      </c>
      <c r="H5027" s="147">
        <v>1075</v>
      </c>
      <c r="I5027" s="191">
        <v>0.25</v>
      </c>
      <c r="J5027" s="187">
        <f t="shared" si="156"/>
        <v>806.25</v>
      </c>
    </row>
    <row r="5028" spans="1:10" ht="15.75">
      <c r="A5028" s="53">
        <f t="shared" si="157"/>
        <v>5024</v>
      </c>
      <c r="B5028" s="144" t="s">
        <v>202</v>
      </c>
      <c r="C5028" s="145" t="s">
        <v>9265</v>
      </c>
      <c r="D5028" s="142" t="s">
        <v>9266</v>
      </c>
      <c r="E5028" s="142" t="s">
        <v>211</v>
      </c>
      <c r="F5028" s="142"/>
      <c r="G5028" s="142">
        <v>1</v>
      </c>
      <c r="H5028" s="147">
        <v>805</v>
      </c>
      <c r="I5028" s="191">
        <v>0.25</v>
      </c>
      <c r="J5028" s="187">
        <f t="shared" si="156"/>
        <v>603.75</v>
      </c>
    </row>
    <row r="5029" spans="1:10" ht="15.75">
      <c r="A5029" s="53">
        <f t="shared" si="157"/>
        <v>5025</v>
      </c>
      <c r="B5029" s="144" t="s">
        <v>202</v>
      </c>
      <c r="C5029" s="145" t="s">
        <v>9267</v>
      </c>
      <c r="D5029" s="142" t="s">
        <v>9268</v>
      </c>
      <c r="E5029" s="142" t="s">
        <v>211</v>
      </c>
      <c r="F5029" s="142"/>
      <c r="G5029" s="142">
        <v>1</v>
      </c>
      <c r="H5029" s="147">
        <v>805</v>
      </c>
      <c r="I5029" s="191">
        <v>0.25</v>
      </c>
      <c r="J5029" s="187">
        <f t="shared" si="156"/>
        <v>603.75</v>
      </c>
    </row>
    <row r="5030" spans="1:10" ht="15.75">
      <c r="A5030" s="53">
        <f t="shared" si="157"/>
        <v>5026</v>
      </c>
      <c r="B5030" s="144" t="s">
        <v>202</v>
      </c>
      <c r="C5030" s="142" t="s">
        <v>9269</v>
      </c>
      <c r="D5030" s="142" t="s">
        <v>9270</v>
      </c>
      <c r="E5030" s="142" t="s">
        <v>211</v>
      </c>
      <c r="F5030" s="142"/>
      <c r="G5030" s="142">
        <v>1</v>
      </c>
      <c r="H5030" s="147">
        <v>73.5</v>
      </c>
      <c r="I5030" s="191">
        <v>0.25</v>
      </c>
      <c r="J5030" s="187">
        <f t="shared" si="156"/>
        <v>55.125</v>
      </c>
    </row>
    <row r="5031" spans="1:10" ht="15.75">
      <c r="A5031" s="53">
        <f t="shared" si="157"/>
        <v>5027</v>
      </c>
      <c r="B5031" s="144" t="s">
        <v>202</v>
      </c>
      <c r="C5031" s="145" t="s">
        <v>9271</v>
      </c>
      <c r="D5031" s="142" t="s">
        <v>9272</v>
      </c>
      <c r="E5031" s="142" t="s">
        <v>211</v>
      </c>
      <c r="F5031" s="142"/>
      <c r="G5031" s="142">
        <v>1</v>
      </c>
      <c r="H5031" s="147">
        <v>73.5</v>
      </c>
      <c r="I5031" s="191">
        <v>0.25</v>
      </c>
      <c r="J5031" s="187">
        <f t="shared" si="156"/>
        <v>55.125</v>
      </c>
    </row>
    <row r="5032" spans="1:10" ht="15.75">
      <c r="A5032" s="53">
        <f t="shared" si="157"/>
        <v>5028</v>
      </c>
      <c r="B5032" s="144" t="s">
        <v>202</v>
      </c>
      <c r="C5032" s="145" t="s">
        <v>9273</v>
      </c>
      <c r="D5032" s="142" t="s">
        <v>9270</v>
      </c>
      <c r="E5032" s="142" t="s">
        <v>211</v>
      </c>
      <c r="F5032" s="142"/>
      <c r="G5032" s="142">
        <v>1</v>
      </c>
      <c r="H5032" s="147">
        <v>83</v>
      </c>
      <c r="I5032" s="191">
        <v>0.25</v>
      </c>
      <c r="J5032" s="187">
        <f t="shared" si="156"/>
        <v>62.25</v>
      </c>
    </row>
    <row r="5033" spans="1:10" ht="15.75">
      <c r="A5033" s="53">
        <f t="shared" si="157"/>
        <v>5029</v>
      </c>
      <c r="B5033" s="144" t="s">
        <v>202</v>
      </c>
      <c r="C5033" s="145" t="s">
        <v>9274</v>
      </c>
      <c r="D5033" s="142" t="s">
        <v>9272</v>
      </c>
      <c r="E5033" s="142" t="s">
        <v>211</v>
      </c>
      <c r="F5033" s="142"/>
      <c r="G5033" s="142">
        <v>1</v>
      </c>
      <c r="H5033" s="147">
        <v>83</v>
      </c>
      <c r="I5033" s="191">
        <v>0.25</v>
      </c>
      <c r="J5033" s="187">
        <f t="shared" si="156"/>
        <v>62.25</v>
      </c>
    </row>
    <row r="5034" spans="1:10" ht="15.75">
      <c r="A5034" s="53">
        <f t="shared" si="157"/>
        <v>5030</v>
      </c>
      <c r="B5034" s="144" t="s">
        <v>202</v>
      </c>
      <c r="C5034" s="145" t="s">
        <v>9275</v>
      </c>
      <c r="D5034" s="142" t="s">
        <v>9276</v>
      </c>
      <c r="E5034" s="142" t="s">
        <v>211</v>
      </c>
      <c r="F5034" s="142"/>
      <c r="G5034" s="142">
        <v>1</v>
      </c>
      <c r="H5034" s="147">
        <v>73.5</v>
      </c>
      <c r="I5034" s="191">
        <v>0.25</v>
      </c>
      <c r="J5034" s="187">
        <f t="shared" si="156"/>
        <v>55.125</v>
      </c>
    </row>
    <row r="5035" spans="1:10" ht="15.75">
      <c r="A5035" s="53">
        <f t="shared" si="157"/>
        <v>5031</v>
      </c>
      <c r="B5035" s="144" t="s">
        <v>202</v>
      </c>
      <c r="C5035" s="145" t="s">
        <v>9277</v>
      </c>
      <c r="D5035" s="142" t="s">
        <v>9278</v>
      </c>
      <c r="E5035" s="142" t="s">
        <v>211</v>
      </c>
      <c r="F5035" s="142"/>
      <c r="G5035" s="142">
        <v>1</v>
      </c>
      <c r="H5035" s="147">
        <v>73.5</v>
      </c>
      <c r="I5035" s="191">
        <v>0.25</v>
      </c>
      <c r="J5035" s="187">
        <f t="shared" si="156"/>
        <v>55.125</v>
      </c>
    </row>
    <row r="5036" spans="1:10" ht="15.75">
      <c r="A5036" s="53">
        <f t="shared" si="157"/>
        <v>5032</v>
      </c>
      <c r="B5036" s="144" t="s">
        <v>202</v>
      </c>
      <c r="C5036" s="145" t="s">
        <v>9279</v>
      </c>
      <c r="D5036" s="142" t="s">
        <v>9276</v>
      </c>
      <c r="E5036" s="142" t="s">
        <v>211</v>
      </c>
      <c r="F5036" s="142"/>
      <c r="G5036" s="142">
        <v>1</v>
      </c>
      <c r="H5036" s="147">
        <v>83</v>
      </c>
      <c r="I5036" s="191">
        <v>0.25</v>
      </c>
      <c r="J5036" s="187">
        <f t="shared" si="156"/>
        <v>62.25</v>
      </c>
    </row>
    <row r="5037" spans="1:10" ht="15.75">
      <c r="A5037" s="53">
        <f t="shared" si="157"/>
        <v>5033</v>
      </c>
      <c r="B5037" s="144" t="s">
        <v>202</v>
      </c>
      <c r="C5037" s="145" t="s">
        <v>9280</v>
      </c>
      <c r="D5037" s="142" t="s">
        <v>9278</v>
      </c>
      <c r="E5037" s="142" t="s">
        <v>211</v>
      </c>
      <c r="F5037" s="142"/>
      <c r="G5037" s="142">
        <v>1</v>
      </c>
      <c r="H5037" s="147">
        <v>83</v>
      </c>
      <c r="I5037" s="191">
        <v>0.25</v>
      </c>
      <c r="J5037" s="187">
        <f t="shared" si="156"/>
        <v>62.25</v>
      </c>
    </row>
    <row r="5038" spans="1:10" ht="15.75">
      <c r="A5038" s="53">
        <f t="shared" si="157"/>
        <v>5034</v>
      </c>
      <c r="B5038" s="144" t="s">
        <v>202</v>
      </c>
      <c r="C5038" s="145" t="s">
        <v>9281</v>
      </c>
      <c r="D5038" s="142" t="s">
        <v>9282</v>
      </c>
      <c r="E5038" s="142" t="s">
        <v>211</v>
      </c>
      <c r="F5038" s="142"/>
      <c r="G5038" s="142">
        <v>1</v>
      </c>
      <c r="H5038" s="147">
        <v>84.5</v>
      </c>
      <c r="I5038" s="191">
        <v>0.25</v>
      </c>
      <c r="J5038" s="187">
        <f t="shared" si="156"/>
        <v>63.375</v>
      </c>
    </row>
    <row r="5039" spans="1:10" ht="15.75">
      <c r="A5039" s="53">
        <f t="shared" si="157"/>
        <v>5035</v>
      </c>
      <c r="B5039" s="144" t="s">
        <v>202</v>
      </c>
      <c r="C5039" s="145" t="s">
        <v>9283</v>
      </c>
      <c r="D5039" s="142" t="s">
        <v>9282</v>
      </c>
      <c r="E5039" s="142" t="s">
        <v>211</v>
      </c>
      <c r="F5039" s="142"/>
      <c r="G5039" s="142">
        <v>1</v>
      </c>
      <c r="H5039" s="147">
        <v>98.5</v>
      </c>
      <c r="I5039" s="191">
        <v>0.25</v>
      </c>
      <c r="J5039" s="187">
        <f t="shared" si="156"/>
        <v>73.875</v>
      </c>
    </row>
    <row r="5040" spans="1:10" ht="15.75">
      <c r="A5040" s="53">
        <f t="shared" si="157"/>
        <v>5036</v>
      </c>
      <c r="B5040" s="144" t="s">
        <v>202</v>
      </c>
      <c r="C5040" s="145" t="s">
        <v>9284</v>
      </c>
      <c r="D5040" s="142" t="s">
        <v>9285</v>
      </c>
      <c r="E5040" s="142" t="s">
        <v>211</v>
      </c>
      <c r="F5040" s="142"/>
      <c r="G5040" s="142">
        <v>1</v>
      </c>
      <c r="H5040" s="147">
        <v>98.5</v>
      </c>
      <c r="I5040" s="191">
        <v>0.25</v>
      </c>
      <c r="J5040" s="187">
        <f t="shared" si="156"/>
        <v>73.875</v>
      </c>
    </row>
    <row r="5041" spans="1:10" ht="15.75">
      <c r="A5041" s="53">
        <f t="shared" si="157"/>
        <v>5037</v>
      </c>
      <c r="B5041" s="144" t="s">
        <v>202</v>
      </c>
      <c r="C5041" s="145" t="s">
        <v>9286</v>
      </c>
      <c r="D5041" s="142" t="s">
        <v>9287</v>
      </c>
      <c r="E5041" s="142" t="s">
        <v>211</v>
      </c>
      <c r="F5041" s="142"/>
      <c r="G5041" s="142">
        <v>1</v>
      </c>
      <c r="H5041" s="147">
        <v>84.5</v>
      </c>
      <c r="I5041" s="191">
        <v>0.25</v>
      </c>
      <c r="J5041" s="187">
        <f t="shared" si="156"/>
        <v>63.375</v>
      </c>
    </row>
    <row r="5042" spans="1:10" ht="15.75">
      <c r="A5042" s="53">
        <f t="shared" si="157"/>
        <v>5038</v>
      </c>
      <c r="B5042" s="144" t="s">
        <v>202</v>
      </c>
      <c r="C5042" s="145" t="s">
        <v>9288</v>
      </c>
      <c r="D5042" s="142" t="s">
        <v>9289</v>
      </c>
      <c r="E5042" s="142" t="s">
        <v>211</v>
      </c>
      <c r="F5042" s="142"/>
      <c r="G5042" s="142">
        <v>1</v>
      </c>
      <c r="H5042" s="147">
        <v>84.5</v>
      </c>
      <c r="I5042" s="191">
        <v>0.25</v>
      </c>
      <c r="J5042" s="187">
        <f t="shared" si="156"/>
        <v>63.375</v>
      </c>
    </row>
    <row r="5043" spans="1:10" ht="15.75">
      <c r="A5043" s="53">
        <f t="shared" si="157"/>
        <v>5039</v>
      </c>
      <c r="B5043" s="144" t="s">
        <v>202</v>
      </c>
      <c r="C5043" s="145" t="s">
        <v>9290</v>
      </c>
      <c r="D5043" s="142" t="s">
        <v>9287</v>
      </c>
      <c r="E5043" s="142" t="s">
        <v>211</v>
      </c>
      <c r="F5043" s="142"/>
      <c r="G5043" s="142">
        <v>1</v>
      </c>
      <c r="H5043" s="147">
        <v>98.5</v>
      </c>
      <c r="I5043" s="191">
        <v>0.25</v>
      </c>
      <c r="J5043" s="187">
        <f t="shared" si="156"/>
        <v>73.875</v>
      </c>
    </row>
    <row r="5044" spans="1:10" ht="15.75">
      <c r="A5044" s="53">
        <f t="shared" si="157"/>
        <v>5040</v>
      </c>
      <c r="B5044" s="144" t="s">
        <v>202</v>
      </c>
      <c r="C5044" s="145" t="s">
        <v>9291</v>
      </c>
      <c r="D5044" s="142" t="s">
        <v>9289</v>
      </c>
      <c r="E5044" s="142" t="s">
        <v>211</v>
      </c>
      <c r="F5044" s="142"/>
      <c r="G5044" s="142">
        <v>1</v>
      </c>
      <c r="H5044" s="147">
        <v>98.5</v>
      </c>
      <c r="I5044" s="191">
        <v>0.25</v>
      </c>
      <c r="J5044" s="187">
        <f t="shared" si="156"/>
        <v>73.875</v>
      </c>
    </row>
    <row r="5045" spans="1:10" ht="15.75">
      <c r="A5045" s="53">
        <f t="shared" si="157"/>
        <v>5041</v>
      </c>
      <c r="B5045" s="144" t="s">
        <v>202</v>
      </c>
      <c r="C5045" s="145" t="s">
        <v>9292</v>
      </c>
      <c r="D5045" s="142" t="s">
        <v>9293</v>
      </c>
      <c r="E5045" s="142" t="s">
        <v>211</v>
      </c>
      <c r="F5045" s="142"/>
      <c r="G5045" s="142">
        <v>1</v>
      </c>
      <c r="H5045" s="147">
        <v>102.5</v>
      </c>
      <c r="I5045" s="191">
        <v>0.25</v>
      </c>
      <c r="J5045" s="187">
        <f t="shared" si="156"/>
        <v>76.875</v>
      </c>
    </row>
    <row r="5046" spans="1:10" ht="15.75">
      <c r="A5046" s="53">
        <f t="shared" si="157"/>
        <v>5042</v>
      </c>
      <c r="B5046" s="144" t="s">
        <v>202</v>
      </c>
      <c r="C5046" s="145" t="s">
        <v>9294</v>
      </c>
      <c r="D5046" s="142" t="s">
        <v>9295</v>
      </c>
      <c r="E5046" s="142" t="s">
        <v>211</v>
      </c>
      <c r="F5046" s="142"/>
      <c r="G5046" s="142">
        <v>1</v>
      </c>
      <c r="H5046" s="147">
        <v>102.5</v>
      </c>
      <c r="I5046" s="191">
        <v>0.25</v>
      </c>
      <c r="J5046" s="187">
        <f t="shared" si="156"/>
        <v>76.875</v>
      </c>
    </row>
    <row r="5047" spans="1:10" ht="15.75">
      <c r="A5047" s="53">
        <f t="shared" si="157"/>
        <v>5043</v>
      </c>
      <c r="B5047" s="144" t="s">
        <v>202</v>
      </c>
      <c r="C5047" s="145" t="s">
        <v>9296</v>
      </c>
      <c r="D5047" s="142" t="s">
        <v>9293</v>
      </c>
      <c r="E5047" s="142" t="s">
        <v>211</v>
      </c>
      <c r="F5047" s="142"/>
      <c r="G5047" s="142">
        <v>1</v>
      </c>
      <c r="H5047" s="147">
        <v>113.5</v>
      </c>
      <c r="I5047" s="191">
        <v>0.25</v>
      </c>
      <c r="J5047" s="187">
        <f t="shared" ref="J5047:J5110" si="158">H5047*(1-I5047)</f>
        <v>85.125</v>
      </c>
    </row>
    <row r="5048" spans="1:10" ht="15.75">
      <c r="A5048" s="53">
        <f t="shared" si="157"/>
        <v>5044</v>
      </c>
      <c r="B5048" s="144" t="s">
        <v>202</v>
      </c>
      <c r="C5048" s="145" t="s">
        <v>9297</v>
      </c>
      <c r="D5048" s="142" t="s">
        <v>9295</v>
      </c>
      <c r="E5048" s="142" t="s">
        <v>211</v>
      </c>
      <c r="F5048" s="142"/>
      <c r="G5048" s="142">
        <v>1</v>
      </c>
      <c r="H5048" s="147">
        <v>113.5</v>
      </c>
      <c r="I5048" s="191">
        <v>0.25</v>
      </c>
      <c r="J5048" s="187">
        <f t="shared" si="158"/>
        <v>85.125</v>
      </c>
    </row>
    <row r="5049" spans="1:10" ht="15.75">
      <c r="A5049" s="53">
        <f t="shared" si="157"/>
        <v>5045</v>
      </c>
      <c r="B5049" s="144" t="s">
        <v>202</v>
      </c>
      <c r="C5049" s="145" t="s">
        <v>9298</v>
      </c>
      <c r="D5049" s="142" t="s">
        <v>9299</v>
      </c>
      <c r="E5049" s="142" t="s">
        <v>211</v>
      </c>
      <c r="F5049" s="142"/>
      <c r="G5049" s="142">
        <v>1</v>
      </c>
      <c r="H5049" s="147">
        <v>102.5</v>
      </c>
      <c r="I5049" s="191">
        <v>0.25</v>
      </c>
      <c r="J5049" s="187">
        <f t="shared" si="158"/>
        <v>76.875</v>
      </c>
    </row>
    <row r="5050" spans="1:10" ht="15.75">
      <c r="A5050" s="53">
        <f t="shared" si="157"/>
        <v>5046</v>
      </c>
      <c r="B5050" s="144" t="s">
        <v>202</v>
      </c>
      <c r="C5050" s="145" t="s">
        <v>9300</v>
      </c>
      <c r="D5050" s="142" t="s">
        <v>9301</v>
      </c>
      <c r="E5050" s="142" t="s">
        <v>211</v>
      </c>
      <c r="F5050" s="142"/>
      <c r="G5050" s="142">
        <v>1</v>
      </c>
      <c r="H5050" s="147">
        <v>102.5</v>
      </c>
      <c r="I5050" s="191">
        <v>0.25</v>
      </c>
      <c r="J5050" s="187">
        <f t="shared" si="158"/>
        <v>76.875</v>
      </c>
    </row>
    <row r="5051" spans="1:10" ht="15.75">
      <c r="A5051" s="53">
        <f t="shared" si="157"/>
        <v>5047</v>
      </c>
      <c r="B5051" s="144" t="s">
        <v>202</v>
      </c>
      <c r="C5051" s="145" t="s">
        <v>9302</v>
      </c>
      <c r="D5051" s="142" t="s">
        <v>9299</v>
      </c>
      <c r="E5051" s="142" t="s">
        <v>211</v>
      </c>
      <c r="F5051" s="142"/>
      <c r="G5051" s="142">
        <v>1</v>
      </c>
      <c r="H5051" s="147">
        <v>133.5</v>
      </c>
      <c r="I5051" s="191">
        <v>0.25</v>
      </c>
      <c r="J5051" s="187">
        <f t="shared" si="158"/>
        <v>100.125</v>
      </c>
    </row>
    <row r="5052" spans="1:10" ht="15.75">
      <c r="A5052" s="53">
        <f t="shared" si="157"/>
        <v>5048</v>
      </c>
      <c r="B5052" s="144" t="s">
        <v>202</v>
      </c>
      <c r="C5052" s="145" t="s">
        <v>9303</v>
      </c>
      <c r="D5052" s="142" t="s">
        <v>9301</v>
      </c>
      <c r="E5052" s="142" t="s">
        <v>211</v>
      </c>
      <c r="F5052" s="142"/>
      <c r="G5052" s="142">
        <v>1</v>
      </c>
      <c r="H5052" s="147">
        <v>113.5</v>
      </c>
      <c r="I5052" s="191">
        <v>0.25</v>
      </c>
      <c r="J5052" s="187">
        <f t="shared" si="158"/>
        <v>85.125</v>
      </c>
    </row>
    <row r="5053" spans="1:10" ht="15.75">
      <c r="A5053" s="53">
        <f t="shared" si="157"/>
        <v>5049</v>
      </c>
      <c r="B5053" s="144" t="s">
        <v>202</v>
      </c>
      <c r="C5053" s="145" t="s">
        <v>9304</v>
      </c>
      <c r="D5053" s="142" t="s">
        <v>9305</v>
      </c>
      <c r="E5053" s="142" t="s">
        <v>211</v>
      </c>
      <c r="F5053" s="142"/>
      <c r="G5053" s="142">
        <v>1</v>
      </c>
      <c r="H5053" s="147">
        <v>133.5</v>
      </c>
      <c r="I5053" s="191">
        <v>0.25</v>
      </c>
      <c r="J5053" s="187">
        <f t="shared" si="158"/>
        <v>100.125</v>
      </c>
    </row>
    <row r="5054" spans="1:10" ht="15.75">
      <c r="A5054" s="53">
        <f t="shared" si="157"/>
        <v>5050</v>
      </c>
      <c r="B5054" s="144" t="s">
        <v>202</v>
      </c>
      <c r="C5054" s="145" t="s">
        <v>9306</v>
      </c>
      <c r="D5054" s="142" t="s">
        <v>9307</v>
      </c>
      <c r="E5054" s="142" t="s">
        <v>211</v>
      </c>
      <c r="F5054" s="142"/>
      <c r="G5054" s="142">
        <v>1</v>
      </c>
      <c r="H5054" s="147">
        <v>133.5</v>
      </c>
      <c r="I5054" s="191">
        <v>0.25</v>
      </c>
      <c r="J5054" s="187">
        <f t="shared" si="158"/>
        <v>100.125</v>
      </c>
    </row>
    <row r="5055" spans="1:10" ht="15.75">
      <c r="A5055" s="53">
        <f t="shared" si="157"/>
        <v>5051</v>
      </c>
      <c r="B5055" s="144" t="s">
        <v>202</v>
      </c>
      <c r="C5055" s="145" t="s">
        <v>9308</v>
      </c>
      <c r="D5055" s="142" t="s">
        <v>9305</v>
      </c>
      <c r="E5055" s="142" t="s">
        <v>211</v>
      </c>
      <c r="F5055" s="142"/>
      <c r="G5055" s="142">
        <v>1</v>
      </c>
      <c r="H5055" s="147">
        <v>144.5</v>
      </c>
      <c r="I5055" s="191">
        <v>0.25</v>
      </c>
      <c r="J5055" s="187">
        <f t="shared" si="158"/>
        <v>108.375</v>
      </c>
    </row>
    <row r="5056" spans="1:10" ht="15.75">
      <c r="A5056" s="53">
        <f t="shared" si="157"/>
        <v>5052</v>
      </c>
      <c r="B5056" s="144" t="s">
        <v>202</v>
      </c>
      <c r="C5056" s="145" t="s">
        <v>9309</v>
      </c>
      <c r="D5056" s="142" t="s">
        <v>9307</v>
      </c>
      <c r="E5056" s="142" t="s">
        <v>211</v>
      </c>
      <c r="F5056" s="142"/>
      <c r="G5056" s="142">
        <v>1</v>
      </c>
      <c r="H5056" s="147">
        <v>144.5</v>
      </c>
      <c r="I5056" s="191">
        <v>0.25</v>
      </c>
      <c r="J5056" s="187">
        <f t="shared" si="158"/>
        <v>108.375</v>
      </c>
    </row>
    <row r="5057" spans="1:10" ht="15.75">
      <c r="A5057" s="53">
        <f t="shared" si="157"/>
        <v>5053</v>
      </c>
      <c r="B5057" s="144" t="s">
        <v>202</v>
      </c>
      <c r="C5057" s="145" t="s">
        <v>9310</v>
      </c>
      <c r="D5057" s="142" t="s">
        <v>9305</v>
      </c>
      <c r="E5057" s="142" t="s">
        <v>211</v>
      </c>
      <c r="F5057" s="142"/>
      <c r="G5057" s="142">
        <v>1</v>
      </c>
      <c r="H5057" s="147">
        <v>144.5</v>
      </c>
      <c r="I5057" s="191">
        <v>0.25</v>
      </c>
      <c r="J5057" s="187">
        <f t="shared" si="158"/>
        <v>108.375</v>
      </c>
    </row>
    <row r="5058" spans="1:10" ht="15.75">
      <c r="A5058" s="53">
        <f t="shared" si="157"/>
        <v>5054</v>
      </c>
      <c r="B5058" s="144" t="s">
        <v>202</v>
      </c>
      <c r="C5058" s="145" t="s">
        <v>9311</v>
      </c>
      <c r="D5058" s="142" t="s">
        <v>9307</v>
      </c>
      <c r="E5058" s="142" t="s">
        <v>211</v>
      </c>
      <c r="F5058" s="142"/>
      <c r="G5058" s="142">
        <v>1</v>
      </c>
      <c r="H5058" s="147">
        <v>144.5</v>
      </c>
      <c r="I5058" s="191">
        <v>0.25</v>
      </c>
      <c r="J5058" s="187">
        <f t="shared" si="158"/>
        <v>108.375</v>
      </c>
    </row>
    <row r="5059" spans="1:10" ht="15.75">
      <c r="A5059" s="53">
        <f t="shared" si="157"/>
        <v>5055</v>
      </c>
      <c r="B5059" s="144" t="s">
        <v>202</v>
      </c>
      <c r="C5059" s="145" t="s">
        <v>9312</v>
      </c>
      <c r="D5059" s="142" t="s">
        <v>9313</v>
      </c>
      <c r="E5059" s="142" t="s">
        <v>211</v>
      </c>
      <c r="F5059" s="142"/>
      <c r="G5059" s="142">
        <v>1</v>
      </c>
      <c r="H5059" s="147">
        <v>133.5</v>
      </c>
      <c r="I5059" s="191">
        <v>0.25</v>
      </c>
      <c r="J5059" s="187">
        <f t="shared" si="158"/>
        <v>100.125</v>
      </c>
    </row>
    <row r="5060" spans="1:10" ht="15.75">
      <c r="A5060" s="53">
        <f t="shared" si="157"/>
        <v>5056</v>
      </c>
      <c r="B5060" s="144" t="s">
        <v>202</v>
      </c>
      <c r="C5060" s="145" t="s">
        <v>9314</v>
      </c>
      <c r="D5060" s="142" t="s">
        <v>9315</v>
      </c>
      <c r="E5060" s="142" t="s">
        <v>211</v>
      </c>
      <c r="F5060" s="142"/>
      <c r="G5060" s="142">
        <v>1</v>
      </c>
      <c r="H5060" s="147">
        <v>133.5</v>
      </c>
      <c r="I5060" s="191">
        <v>0.25</v>
      </c>
      <c r="J5060" s="187">
        <f t="shared" si="158"/>
        <v>100.125</v>
      </c>
    </row>
    <row r="5061" spans="1:10" ht="15.75">
      <c r="A5061" s="53">
        <f t="shared" si="157"/>
        <v>5057</v>
      </c>
      <c r="B5061" s="144" t="s">
        <v>202</v>
      </c>
      <c r="C5061" s="145" t="s">
        <v>9316</v>
      </c>
      <c r="D5061" s="142" t="s">
        <v>9317</v>
      </c>
      <c r="E5061" s="142" t="s">
        <v>211</v>
      </c>
      <c r="F5061" s="142"/>
      <c r="G5061" s="142">
        <v>1</v>
      </c>
      <c r="H5061" s="147">
        <v>36</v>
      </c>
      <c r="I5061" s="191">
        <v>0.25</v>
      </c>
      <c r="J5061" s="187">
        <f t="shared" si="158"/>
        <v>27</v>
      </c>
    </row>
    <row r="5062" spans="1:10" ht="15.75">
      <c r="A5062" s="53">
        <f t="shared" si="157"/>
        <v>5058</v>
      </c>
      <c r="B5062" s="144" t="s">
        <v>202</v>
      </c>
      <c r="C5062" s="145" t="s">
        <v>9318</v>
      </c>
      <c r="D5062" s="142" t="s">
        <v>9319</v>
      </c>
      <c r="E5062" s="142" t="s">
        <v>211</v>
      </c>
      <c r="F5062" s="142"/>
      <c r="G5062" s="142">
        <v>1</v>
      </c>
      <c r="H5062" s="147">
        <v>36</v>
      </c>
      <c r="I5062" s="191">
        <v>0.25</v>
      </c>
      <c r="J5062" s="187">
        <f t="shared" si="158"/>
        <v>27</v>
      </c>
    </row>
    <row r="5063" spans="1:10" ht="15.75">
      <c r="A5063" s="53">
        <f t="shared" ref="A5063:A5126" si="159">A5062+1</f>
        <v>5059</v>
      </c>
      <c r="B5063" s="144" t="s">
        <v>202</v>
      </c>
      <c r="C5063" s="145" t="s">
        <v>9320</v>
      </c>
      <c r="D5063" s="142" t="s">
        <v>9321</v>
      </c>
      <c r="E5063" s="142" t="s">
        <v>211</v>
      </c>
      <c r="F5063" s="142"/>
      <c r="G5063" s="142">
        <v>1</v>
      </c>
      <c r="H5063" s="147">
        <v>8.5</v>
      </c>
      <c r="I5063" s="191">
        <v>0.25</v>
      </c>
      <c r="J5063" s="187">
        <f t="shared" si="158"/>
        <v>6.375</v>
      </c>
    </row>
    <row r="5064" spans="1:10" ht="15.75">
      <c r="A5064" s="53">
        <f t="shared" si="159"/>
        <v>5060</v>
      </c>
      <c r="B5064" s="144" t="s">
        <v>202</v>
      </c>
      <c r="C5064" s="145" t="s">
        <v>9322</v>
      </c>
      <c r="D5064" s="142" t="s">
        <v>9323</v>
      </c>
      <c r="E5064" s="142" t="s">
        <v>211</v>
      </c>
      <c r="F5064" s="142"/>
      <c r="G5064" s="142">
        <v>1</v>
      </c>
      <c r="H5064" s="147">
        <v>21.5</v>
      </c>
      <c r="I5064" s="191">
        <v>0.25</v>
      </c>
      <c r="J5064" s="187">
        <f t="shared" si="158"/>
        <v>16.125</v>
      </c>
    </row>
    <row r="5065" spans="1:10" ht="15.75">
      <c r="A5065" s="53">
        <f t="shared" si="159"/>
        <v>5061</v>
      </c>
      <c r="B5065" s="144" t="s">
        <v>202</v>
      </c>
      <c r="C5065" s="145" t="s">
        <v>9324</v>
      </c>
      <c r="D5065" s="142" t="s">
        <v>9325</v>
      </c>
      <c r="E5065" s="142" t="s">
        <v>211</v>
      </c>
      <c r="F5065" s="142"/>
      <c r="G5065" s="142">
        <v>1</v>
      </c>
      <c r="H5065" s="147">
        <v>23.5</v>
      </c>
      <c r="I5065" s="191">
        <v>0.25</v>
      </c>
      <c r="J5065" s="187">
        <f t="shared" si="158"/>
        <v>17.625</v>
      </c>
    </row>
    <row r="5066" spans="1:10" ht="15.75">
      <c r="A5066" s="53">
        <f t="shared" si="159"/>
        <v>5062</v>
      </c>
      <c r="B5066" s="144" t="s">
        <v>202</v>
      </c>
      <c r="C5066" s="145" t="s">
        <v>9326</v>
      </c>
      <c r="D5066" s="142" t="s">
        <v>9327</v>
      </c>
      <c r="E5066" s="142" t="s">
        <v>211</v>
      </c>
      <c r="F5066" s="142"/>
      <c r="G5066" s="142">
        <v>1</v>
      </c>
      <c r="H5066" s="147">
        <v>23.5</v>
      </c>
      <c r="I5066" s="191">
        <v>0.25</v>
      </c>
      <c r="J5066" s="187">
        <f t="shared" si="158"/>
        <v>17.625</v>
      </c>
    </row>
    <row r="5067" spans="1:10" ht="15.75">
      <c r="A5067" s="53">
        <f t="shared" si="159"/>
        <v>5063</v>
      </c>
      <c r="B5067" s="144" t="s">
        <v>202</v>
      </c>
      <c r="C5067" s="145" t="s">
        <v>9328</v>
      </c>
      <c r="D5067" s="142" t="s">
        <v>9329</v>
      </c>
      <c r="E5067" s="142" t="s">
        <v>211</v>
      </c>
      <c r="F5067" s="142"/>
      <c r="G5067" s="142">
        <v>1</v>
      </c>
      <c r="H5067" s="147">
        <v>21.5</v>
      </c>
      <c r="I5067" s="191">
        <v>0.25</v>
      </c>
      <c r="J5067" s="187">
        <f t="shared" si="158"/>
        <v>16.125</v>
      </c>
    </row>
    <row r="5068" spans="1:10" ht="15.75">
      <c r="A5068" s="53">
        <f t="shared" si="159"/>
        <v>5064</v>
      </c>
      <c r="B5068" s="144" t="s">
        <v>202</v>
      </c>
      <c r="C5068" s="145" t="s">
        <v>9330</v>
      </c>
      <c r="D5068" s="142" t="s">
        <v>9331</v>
      </c>
      <c r="E5068" s="142" t="s">
        <v>211</v>
      </c>
      <c r="F5068" s="142"/>
      <c r="G5068" s="142">
        <v>1</v>
      </c>
      <c r="H5068" s="147">
        <v>16</v>
      </c>
      <c r="I5068" s="191">
        <v>0.25</v>
      </c>
      <c r="J5068" s="187">
        <f t="shared" si="158"/>
        <v>12</v>
      </c>
    </row>
    <row r="5069" spans="1:10" ht="15.75">
      <c r="A5069" s="53">
        <f t="shared" si="159"/>
        <v>5065</v>
      </c>
      <c r="B5069" s="144" t="s">
        <v>202</v>
      </c>
      <c r="C5069" s="145" t="s">
        <v>9332</v>
      </c>
      <c r="D5069" s="142" t="s">
        <v>9333</v>
      </c>
      <c r="E5069" s="142" t="s">
        <v>211</v>
      </c>
      <c r="F5069" s="142"/>
      <c r="G5069" s="142">
        <v>1</v>
      </c>
      <c r="H5069" s="147">
        <v>16</v>
      </c>
      <c r="I5069" s="191">
        <v>0.25</v>
      </c>
      <c r="J5069" s="187">
        <f t="shared" si="158"/>
        <v>12</v>
      </c>
    </row>
    <row r="5070" spans="1:10" ht="15.75">
      <c r="A5070" s="53">
        <f t="shared" si="159"/>
        <v>5066</v>
      </c>
      <c r="B5070" s="144" t="s">
        <v>202</v>
      </c>
      <c r="C5070" s="145" t="s">
        <v>9334</v>
      </c>
      <c r="D5070" s="142" t="s">
        <v>9335</v>
      </c>
      <c r="E5070" s="142" t="s">
        <v>211</v>
      </c>
      <c r="F5070" s="142"/>
      <c r="G5070" s="142">
        <v>1</v>
      </c>
      <c r="H5070" s="147">
        <v>18.5</v>
      </c>
      <c r="I5070" s="191">
        <v>0.25</v>
      </c>
      <c r="J5070" s="187">
        <f t="shared" si="158"/>
        <v>13.875</v>
      </c>
    </row>
    <row r="5071" spans="1:10" ht="15.75">
      <c r="A5071" s="53">
        <f t="shared" si="159"/>
        <v>5067</v>
      </c>
      <c r="B5071" s="144" t="s">
        <v>202</v>
      </c>
      <c r="C5071" s="145" t="s">
        <v>9336</v>
      </c>
      <c r="D5071" s="142" t="s">
        <v>9337</v>
      </c>
      <c r="E5071" s="142" t="s">
        <v>211</v>
      </c>
      <c r="F5071" s="142"/>
      <c r="G5071" s="142">
        <v>1</v>
      </c>
      <c r="H5071" s="147">
        <v>18.5</v>
      </c>
      <c r="I5071" s="191">
        <v>0.25</v>
      </c>
      <c r="J5071" s="187">
        <f t="shared" si="158"/>
        <v>13.875</v>
      </c>
    </row>
    <row r="5072" spans="1:10" ht="15.75">
      <c r="A5072" s="53">
        <f t="shared" si="159"/>
        <v>5068</v>
      </c>
      <c r="B5072" s="144" t="s">
        <v>202</v>
      </c>
      <c r="C5072" s="145" t="s">
        <v>9338</v>
      </c>
      <c r="D5072" s="142" t="s">
        <v>9339</v>
      </c>
      <c r="E5072" s="142" t="s">
        <v>211</v>
      </c>
      <c r="F5072" s="142"/>
      <c r="G5072" s="142">
        <v>1</v>
      </c>
      <c r="H5072" s="147">
        <v>18.5</v>
      </c>
      <c r="I5072" s="191">
        <v>0.25</v>
      </c>
      <c r="J5072" s="187">
        <f t="shared" si="158"/>
        <v>13.875</v>
      </c>
    </row>
    <row r="5073" spans="1:10" ht="15.75">
      <c r="A5073" s="53">
        <f t="shared" si="159"/>
        <v>5069</v>
      </c>
      <c r="B5073" s="144" t="s">
        <v>202</v>
      </c>
      <c r="C5073" s="122" t="s">
        <v>9340</v>
      </c>
      <c r="D5073" s="142" t="s">
        <v>9341</v>
      </c>
      <c r="E5073" s="142" t="s">
        <v>211</v>
      </c>
      <c r="F5073" s="142"/>
      <c r="G5073" s="142">
        <v>1</v>
      </c>
      <c r="H5073" s="147">
        <v>18.5</v>
      </c>
      <c r="I5073" s="191">
        <v>0.25</v>
      </c>
      <c r="J5073" s="187">
        <f t="shared" si="158"/>
        <v>13.875</v>
      </c>
    </row>
    <row r="5074" spans="1:10" ht="15.75">
      <c r="A5074" s="53">
        <f t="shared" si="159"/>
        <v>5070</v>
      </c>
      <c r="B5074" s="144" t="s">
        <v>202</v>
      </c>
      <c r="C5074" s="145" t="s">
        <v>9342</v>
      </c>
      <c r="D5074" s="142" t="s">
        <v>9343</v>
      </c>
      <c r="E5074" s="142" t="s">
        <v>211</v>
      </c>
      <c r="F5074" s="142"/>
      <c r="G5074" s="142">
        <v>1</v>
      </c>
      <c r="H5074" s="147">
        <v>18.5</v>
      </c>
      <c r="I5074" s="191">
        <v>0.25</v>
      </c>
      <c r="J5074" s="187">
        <f t="shared" si="158"/>
        <v>13.875</v>
      </c>
    </row>
    <row r="5075" spans="1:10" ht="15.75">
      <c r="A5075" s="53">
        <f t="shared" si="159"/>
        <v>5071</v>
      </c>
      <c r="B5075" s="144" t="s">
        <v>202</v>
      </c>
      <c r="C5075" s="145" t="s">
        <v>9344</v>
      </c>
      <c r="D5075" s="142" t="s">
        <v>9345</v>
      </c>
      <c r="E5075" s="142" t="s">
        <v>211</v>
      </c>
      <c r="F5075" s="142"/>
      <c r="G5075" s="142">
        <v>1</v>
      </c>
      <c r="H5075" s="147">
        <v>18.5</v>
      </c>
      <c r="I5075" s="191">
        <v>0.25</v>
      </c>
      <c r="J5075" s="187">
        <f t="shared" si="158"/>
        <v>13.875</v>
      </c>
    </row>
    <row r="5076" spans="1:10" ht="15.75">
      <c r="A5076" s="53">
        <f t="shared" si="159"/>
        <v>5072</v>
      </c>
      <c r="B5076" s="144" t="s">
        <v>202</v>
      </c>
      <c r="C5076" s="122" t="s">
        <v>9346</v>
      </c>
      <c r="D5076" s="142" t="s">
        <v>9347</v>
      </c>
      <c r="E5076" s="142" t="s">
        <v>211</v>
      </c>
      <c r="F5076" s="142"/>
      <c r="G5076" s="142">
        <v>1</v>
      </c>
      <c r="H5076" s="147">
        <v>117.5</v>
      </c>
      <c r="I5076" s="191">
        <v>0.25</v>
      </c>
      <c r="J5076" s="187">
        <f t="shared" si="158"/>
        <v>88.125</v>
      </c>
    </row>
    <row r="5077" spans="1:10" ht="15.75">
      <c r="A5077" s="53">
        <f t="shared" si="159"/>
        <v>5073</v>
      </c>
      <c r="B5077" s="144" t="s">
        <v>202</v>
      </c>
      <c r="C5077" s="145" t="s">
        <v>9348</v>
      </c>
      <c r="D5077" s="142" t="s">
        <v>9349</v>
      </c>
      <c r="E5077" s="142" t="s">
        <v>211</v>
      </c>
      <c r="F5077" s="142"/>
      <c r="G5077" s="142">
        <v>1</v>
      </c>
      <c r="H5077" s="148">
        <v>156</v>
      </c>
      <c r="I5077" s="191">
        <v>0.25</v>
      </c>
      <c r="J5077" s="187">
        <f t="shared" si="158"/>
        <v>117</v>
      </c>
    </row>
    <row r="5078" spans="1:10" ht="15.75">
      <c r="A5078" s="53">
        <f t="shared" si="159"/>
        <v>5074</v>
      </c>
      <c r="B5078" s="144" t="s">
        <v>202</v>
      </c>
      <c r="C5078" s="145" t="s">
        <v>9350</v>
      </c>
      <c r="D5078" s="142" t="s">
        <v>9351</v>
      </c>
      <c r="E5078" s="142" t="s">
        <v>211</v>
      </c>
      <c r="F5078" s="142"/>
      <c r="G5078" s="142">
        <v>1</v>
      </c>
      <c r="H5078" s="148">
        <v>156</v>
      </c>
      <c r="I5078" s="191">
        <v>0.25</v>
      </c>
      <c r="J5078" s="187">
        <f t="shared" si="158"/>
        <v>117</v>
      </c>
    </row>
    <row r="5079" spans="1:10" ht="15.75">
      <c r="A5079" s="53">
        <f t="shared" si="159"/>
        <v>5075</v>
      </c>
      <c r="B5079" s="144" t="s">
        <v>202</v>
      </c>
      <c r="C5079" s="145" t="s">
        <v>9352</v>
      </c>
      <c r="D5079" s="142" t="s">
        <v>9353</v>
      </c>
      <c r="E5079" s="142" t="s">
        <v>211</v>
      </c>
      <c r="F5079" s="142"/>
      <c r="G5079" s="142">
        <v>1</v>
      </c>
      <c r="H5079" s="148">
        <v>156</v>
      </c>
      <c r="I5079" s="191">
        <v>0.25</v>
      </c>
      <c r="J5079" s="187">
        <f t="shared" si="158"/>
        <v>117</v>
      </c>
    </row>
    <row r="5080" spans="1:10" ht="15.75">
      <c r="A5080" s="53">
        <f t="shared" si="159"/>
        <v>5076</v>
      </c>
      <c r="B5080" s="144" t="s">
        <v>202</v>
      </c>
      <c r="C5080" s="145" t="s">
        <v>9354</v>
      </c>
      <c r="D5080" s="142" t="s">
        <v>9355</v>
      </c>
      <c r="E5080" s="142" t="s">
        <v>211</v>
      </c>
      <c r="F5080" s="142"/>
      <c r="G5080" s="142">
        <v>1</v>
      </c>
      <c r="H5080" s="148">
        <v>156</v>
      </c>
      <c r="I5080" s="191">
        <v>0.25</v>
      </c>
      <c r="J5080" s="187">
        <f t="shared" si="158"/>
        <v>117</v>
      </c>
    </row>
    <row r="5081" spans="1:10" ht="15.75">
      <c r="A5081" s="53">
        <f t="shared" si="159"/>
        <v>5077</v>
      </c>
      <c r="B5081" s="144" t="s">
        <v>202</v>
      </c>
      <c r="C5081" s="145" t="s">
        <v>9356</v>
      </c>
      <c r="D5081" s="142" t="s">
        <v>9357</v>
      </c>
      <c r="E5081" s="142" t="s">
        <v>211</v>
      </c>
      <c r="F5081" s="142"/>
      <c r="G5081" s="142">
        <v>1</v>
      </c>
      <c r="H5081" s="148">
        <v>175</v>
      </c>
      <c r="I5081" s="191">
        <v>0.25</v>
      </c>
      <c r="J5081" s="187">
        <f t="shared" si="158"/>
        <v>131.25</v>
      </c>
    </row>
    <row r="5082" spans="1:10" ht="15.75">
      <c r="A5082" s="53">
        <f t="shared" si="159"/>
        <v>5078</v>
      </c>
      <c r="B5082" s="144" t="s">
        <v>202</v>
      </c>
      <c r="C5082" s="145" t="s">
        <v>9358</v>
      </c>
      <c r="D5082" s="142" t="s">
        <v>9359</v>
      </c>
      <c r="E5082" s="142" t="s">
        <v>211</v>
      </c>
      <c r="F5082" s="142"/>
      <c r="G5082" s="142">
        <v>1</v>
      </c>
      <c r="H5082" s="148">
        <v>175</v>
      </c>
      <c r="I5082" s="191">
        <v>0.25</v>
      </c>
      <c r="J5082" s="187">
        <f t="shared" si="158"/>
        <v>131.25</v>
      </c>
    </row>
    <row r="5083" spans="1:10" ht="15.75">
      <c r="A5083" s="53">
        <f t="shared" si="159"/>
        <v>5079</v>
      </c>
      <c r="B5083" s="144" t="s">
        <v>202</v>
      </c>
      <c r="C5083" s="145" t="s">
        <v>9360</v>
      </c>
      <c r="D5083" s="142" t="s">
        <v>9361</v>
      </c>
      <c r="E5083" s="142" t="s">
        <v>211</v>
      </c>
      <c r="F5083" s="142"/>
      <c r="G5083" s="142">
        <v>1</v>
      </c>
      <c r="H5083" s="148">
        <v>175</v>
      </c>
      <c r="I5083" s="191">
        <v>0.25</v>
      </c>
      <c r="J5083" s="187">
        <f t="shared" si="158"/>
        <v>131.25</v>
      </c>
    </row>
    <row r="5084" spans="1:10" ht="15.75">
      <c r="A5084" s="53">
        <f t="shared" si="159"/>
        <v>5080</v>
      </c>
      <c r="B5084" s="144" t="s">
        <v>202</v>
      </c>
      <c r="C5084" s="145" t="s">
        <v>9362</v>
      </c>
      <c r="D5084" s="142" t="s">
        <v>9363</v>
      </c>
      <c r="E5084" s="142" t="s">
        <v>211</v>
      </c>
      <c r="F5084" s="142"/>
      <c r="G5084" s="142">
        <v>1</v>
      </c>
      <c r="H5084" s="148">
        <v>175</v>
      </c>
      <c r="I5084" s="191">
        <v>0.25</v>
      </c>
      <c r="J5084" s="187">
        <f t="shared" si="158"/>
        <v>131.25</v>
      </c>
    </row>
    <row r="5085" spans="1:10" ht="15.75">
      <c r="A5085" s="53">
        <f t="shared" si="159"/>
        <v>5081</v>
      </c>
      <c r="B5085" s="144" t="s">
        <v>202</v>
      </c>
      <c r="C5085" s="145" t="s">
        <v>9364</v>
      </c>
      <c r="D5085" s="142" t="s">
        <v>9365</v>
      </c>
      <c r="E5085" s="142" t="s">
        <v>211</v>
      </c>
      <c r="F5085" s="142"/>
      <c r="G5085" s="142">
        <v>1</v>
      </c>
      <c r="H5085" s="148">
        <v>102.5</v>
      </c>
      <c r="I5085" s="191">
        <v>0.25</v>
      </c>
      <c r="J5085" s="187">
        <f t="shared" si="158"/>
        <v>76.875</v>
      </c>
    </row>
    <row r="5086" spans="1:10" ht="15.75">
      <c r="A5086" s="53">
        <f t="shared" si="159"/>
        <v>5082</v>
      </c>
      <c r="B5086" s="144" t="s">
        <v>202</v>
      </c>
      <c r="C5086" s="145" t="s">
        <v>9366</v>
      </c>
      <c r="D5086" s="142" t="s">
        <v>9367</v>
      </c>
      <c r="E5086" s="142" t="s">
        <v>211</v>
      </c>
      <c r="F5086" s="142"/>
      <c r="G5086" s="142">
        <v>1</v>
      </c>
      <c r="H5086" s="148">
        <v>102.5</v>
      </c>
      <c r="I5086" s="191">
        <v>0.25</v>
      </c>
      <c r="J5086" s="187">
        <f t="shared" si="158"/>
        <v>76.875</v>
      </c>
    </row>
    <row r="5087" spans="1:10" ht="15.75">
      <c r="A5087" s="53">
        <f t="shared" si="159"/>
        <v>5083</v>
      </c>
      <c r="B5087" s="144" t="s">
        <v>202</v>
      </c>
      <c r="C5087" s="145" t="s">
        <v>9368</v>
      </c>
      <c r="D5087" s="142" t="s">
        <v>9369</v>
      </c>
      <c r="E5087" s="142" t="s">
        <v>211</v>
      </c>
      <c r="F5087" s="142"/>
      <c r="G5087" s="142">
        <v>1</v>
      </c>
      <c r="H5087" s="148">
        <v>102.5</v>
      </c>
      <c r="I5087" s="191">
        <v>0.25</v>
      </c>
      <c r="J5087" s="187">
        <f t="shared" si="158"/>
        <v>76.875</v>
      </c>
    </row>
    <row r="5088" spans="1:10" ht="15.75">
      <c r="A5088" s="53">
        <f t="shared" si="159"/>
        <v>5084</v>
      </c>
      <c r="B5088" s="144" t="s">
        <v>202</v>
      </c>
      <c r="C5088" s="145" t="s">
        <v>9370</v>
      </c>
      <c r="D5088" s="142" t="s">
        <v>9371</v>
      </c>
      <c r="E5088" s="142" t="s">
        <v>211</v>
      </c>
      <c r="F5088" s="142"/>
      <c r="G5088" s="142">
        <v>1</v>
      </c>
      <c r="H5088" s="148">
        <v>102.5</v>
      </c>
      <c r="I5088" s="191">
        <v>0.25</v>
      </c>
      <c r="J5088" s="187">
        <f t="shared" si="158"/>
        <v>76.875</v>
      </c>
    </row>
    <row r="5089" spans="1:10" ht="15.75">
      <c r="A5089" s="53">
        <f t="shared" si="159"/>
        <v>5085</v>
      </c>
      <c r="B5089" s="144" t="s">
        <v>202</v>
      </c>
      <c r="C5089" s="145" t="s">
        <v>9372</v>
      </c>
      <c r="D5089" s="142" t="s">
        <v>9373</v>
      </c>
      <c r="E5089" s="142" t="s">
        <v>211</v>
      </c>
      <c r="F5089" s="142"/>
      <c r="G5089" s="142">
        <v>1</v>
      </c>
      <c r="H5089" s="148">
        <v>119.995</v>
      </c>
      <c r="I5089" s="191">
        <v>0.25</v>
      </c>
      <c r="J5089" s="187">
        <f t="shared" si="158"/>
        <v>89.996250000000003</v>
      </c>
    </row>
    <row r="5090" spans="1:10" ht="15.75">
      <c r="A5090" s="53">
        <f t="shared" si="159"/>
        <v>5086</v>
      </c>
      <c r="B5090" s="144" t="s">
        <v>202</v>
      </c>
      <c r="C5090" s="145" t="s">
        <v>9374</v>
      </c>
      <c r="D5090" s="142" t="s">
        <v>9375</v>
      </c>
      <c r="E5090" s="142" t="s">
        <v>211</v>
      </c>
      <c r="F5090" s="142"/>
      <c r="G5090" s="142">
        <v>1</v>
      </c>
      <c r="H5090" s="148">
        <v>119.995</v>
      </c>
      <c r="I5090" s="191">
        <v>0.25</v>
      </c>
      <c r="J5090" s="187">
        <f t="shared" si="158"/>
        <v>89.996250000000003</v>
      </c>
    </row>
    <row r="5091" spans="1:10" ht="15.75">
      <c r="A5091" s="53">
        <f t="shared" si="159"/>
        <v>5087</v>
      </c>
      <c r="B5091" s="144" t="s">
        <v>202</v>
      </c>
      <c r="C5091" s="145" t="s">
        <v>9376</v>
      </c>
      <c r="D5091" s="142" t="s">
        <v>9377</v>
      </c>
      <c r="E5091" s="142" t="s">
        <v>211</v>
      </c>
      <c r="F5091" s="142"/>
      <c r="G5091" s="142">
        <v>1</v>
      </c>
      <c r="H5091" s="148">
        <v>119.995</v>
      </c>
      <c r="I5091" s="191">
        <v>0.25</v>
      </c>
      <c r="J5091" s="187">
        <f t="shared" si="158"/>
        <v>89.996250000000003</v>
      </c>
    </row>
    <row r="5092" spans="1:10" ht="15.75">
      <c r="A5092" s="53">
        <f t="shared" si="159"/>
        <v>5088</v>
      </c>
      <c r="B5092" s="144" t="s">
        <v>202</v>
      </c>
      <c r="C5092" s="145" t="s">
        <v>9378</v>
      </c>
      <c r="D5092" s="142" t="s">
        <v>9379</v>
      </c>
      <c r="E5092" s="142" t="s">
        <v>211</v>
      </c>
      <c r="F5092" s="142"/>
      <c r="G5092" s="142">
        <v>1</v>
      </c>
      <c r="H5092" s="148">
        <v>119.995</v>
      </c>
      <c r="I5092" s="191">
        <v>0.25</v>
      </c>
      <c r="J5092" s="187">
        <f t="shared" si="158"/>
        <v>89.996250000000003</v>
      </c>
    </row>
    <row r="5093" spans="1:10" ht="15.75">
      <c r="A5093" s="53">
        <f t="shared" si="159"/>
        <v>5089</v>
      </c>
      <c r="B5093" s="144" t="s">
        <v>202</v>
      </c>
      <c r="C5093" s="145" t="s">
        <v>9380</v>
      </c>
      <c r="D5093" s="142" t="s">
        <v>9381</v>
      </c>
      <c r="E5093" s="142" t="s">
        <v>211</v>
      </c>
      <c r="F5093" s="142"/>
      <c r="G5093" s="142">
        <v>1</v>
      </c>
      <c r="H5093" s="148">
        <v>165</v>
      </c>
      <c r="I5093" s="191">
        <v>0.25</v>
      </c>
      <c r="J5093" s="187">
        <f t="shared" si="158"/>
        <v>123.75</v>
      </c>
    </row>
    <row r="5094" spans="1:10" ht="15.75">
      <c r="A5094" s="53">
        <f t="shared" si="159"/>
        <v>5090</v>
      </c>
      <c r="B5094" s="144" t="s">
        <v>202</v>
      </c>
      <c r="C5094" s="145" t="s">
        <v>9382</v>
      </c>
      <c r="D5094" s="142" t="s">
        <v>9383</v>
      </c>
      <c r="E5094" s="142" t="s">
        <v>211</v>
      </c>
      <c r="F5094" s="142"/>
      <c r="G5094" s="142">
        <v>1</v>
      </c>
      <c r="H5094" s="148">
        <v>165</v>
      </c>
      <c r="I5094" s="191">
        <v>0.25</v>
      </c>
      <c r="J5094" s="187">
        <f t="shared" si="158"/>
        <v>123.75</v>
      </c>
    </row>
    <row r="5095" spans="1:10" ht="15.75">
      <c r="A5095" s="53">
        <f t="shared" si="159"/>
        <v>5091</v>
      </c>
      <c r="B5095" s="144" t="s">
        <v>202</v>
      </c>
      <c r="C5095" s="145" t="s">
        <v>9384</v>
      </c>
      <c r="D5095" s="142" t="s">
        <v>9385</v>
      </c>
      <c r="E5095" s="142" t="s">
        <v>211</v>
      </c>
      <c r="F5095" s="142"/>
      <c r="G5095" s="142">
        <v>1</v>
      </c>
      <c r="H5095" s="148">
        <v>165</v>
      </c>
      <c r="I5095" s="191">
        <v>0.25</v>
      </c>
      <c r="J5095" s="187">
        <f t="shared" si="158"/>
        <v>123.75</v>
      </c>
    </row>
    <row r="5096" spans="1:10" ht="15.75">
      <c r="A5096" s="53">
        <f t="shared" si="159"/>
        <v>5092</v>
      </c>
      <c r="B5096" s="144" t="s">
        <v>202</v>
      </c>
      <c r="C5096" s="145" t="s">
        <v>9386</v>
      </c>
      <c r="D5096" s="142" t="s">
        <v>9387</v>
      </c>
      <c r="E5096" s="142" t="s">
        <v>211</v>
      </c>
      <c r="F5096" s="142"/>
      <c r="G5096" s="142">
        <v>1</v>
      </c>
      <c r="H5096" s="148">
        <v>165</v>
      </c>
      <c r="I5096" s="191">
        <v>0.25</v>
      </c>
      <c r="J5096" s="187">
        <f t="shared" si="158"/>
        <v>123.75</v>
      </c>
    </row>
    <row r="5097" spans="1:10" ht="15.75">
      <c r="A5097" s="53">
        <f t="shared" si="159"/>
        <v>5093</v>
      </c>
      <c r="B5097" s="144" t="s">
        <v>202</v>
      </c>
      <c r="C5097" s="145" t="s">
        <v>9388</v>
      </c>
      <c r="D5097" s="142" t="s">
        <v>9389</v>
      </c>
      <c r="E5097" s="142" t="s">
        <v>211</v>
      </c>
      <c r="F5097" s="142"/>
      <c r="G5097" s="142">
        <v>1</v>
      </c>
      <c r="H5097" s="148">
        <v>188</v>
      </c>
      <c r="I5097" s="191">
        <v>0.25</v>
      </c>
      <c r="J5097" s="187">
        <f t="shared" si="158"/>
        <v>141</v>
      </c>
    </row>
    <row r="5098" spans="1:10" ht="15.75">
      <c r="A5098" s="53">
        <f t="shared" si="159"/>
        <v>5094</v>
      </c>
      <c r="B5098" s="144" t="s">
        <v>202</v>
      </c>
      <c r="C5098" s="145" t="s">
        <v>9390</v>
      </c>
      <c r="D5098" s="142" t="s">
        <v>9391</v>
      </c>
      <c r="E5098" s="142" t="s">
        <v>211</v>
      </c>
      <c r="F5098" s="142"/>
      <c r="G5098" s="142">
        <v>1</v>
      </c>
      <c r="H5098" s="148">
        <v>188</v>
      </c>
      <c r="I5098" s="191">
        <v>0.25</v>
      </c>
      <c r="J5098" s="187">
        <f t="shared" si="158"/>
        <v>141</v>
      </c>
    </row>
    <row r="5099" spans="1:10" ht="15.75">
      <c r="A5099" s="53">
        <f t="shared" si="159"/>
        <v>5095</v>
      </c>
      <c r="B5099" s="144" t="s">
        <v>202</v>
      </c>
      <c r="C5099" s="145" t="s">
        <v>9392</v>
      </c>
      <c r="D5099" s="142" t="s">
        <v>9393</v>
      </c>
      <c r="E5099" s="142" t="s">
        <v>211</v>
      </c>
      <c r="F5099" s="142"/>
      <c r="G5099" s="142">
        <v>1</v>
      </c>
      <c r="H5099" s="148">
        <v>188</v>
      </c>
      <c r="I5099" s="191">
        <v>0.25</v>
      </c>
      <c r="J5099" s="187">
        <f t="shared" si="158"/>
        <v>141</v>
      </c>
    </row>
    <row r="5100" spans="1:10" ht="15.75">
      <c r="A5100" s="53">
        <f t="shared" si="159"/>
        <v>5096</v>
      </c>
      <c r="B5100" s="144" t="s">
        <v>202</v>
      </c>
      <c r="C5100" s="145" t="s">
        <v>9394</v>
      </c>
      <c r="D5100" s="142" t="s">
        <v>9395</v>
      </c>
      <c r="E5100" s="142" t="s">
        <v>211</v>
      </c>
      <c r="F5100" s="142"/>
      <c r="G5100" s="142">
        <v>1</v>
      </c>
      <c r="H5100" s="148">
        <v>188</v>
      </c>
      <c r="I5100" s="191">
        <v>0.25</v>
      </c>
      <c r="J5100" s="187">
        <f t="shared" si="158"/>
        <v>141</v>
      </c>
    </row>
    <row r="5101" spans="1:10" ht="15.75">
      <c r="A5101" s="53">
        <f t="shared" si="159"/>
        <v>5097</v>
      </c>
      <c r="B5101" s="144" t="s">
        <v>202</v>
      </c>
      <c r="C5101" s="145" t="s">
        <v>9396</v>
      </c>
      <c r="D5101" s="142" t="s">
        <v>9397</v>
      </c>
      <c r="E5101" s="142" t="s">
        <v>211</v>
      </c>
      <c r="F5101" s="142"/>
      <c r="G5101" s="142">
        <v>1</v>
      </c>
      <c r="H5101" s="148">
        <v>165</v>
      </c>
      <c r="I5101" s="191">
        <v>0.25</v>
      </c>
      <c r="J5101" s="187">
        <f t="shared" si="158"/>
        <v>123.75</v>
      </c>
    </row>
    <row r="5102" spans="1:10" ht="15.75">
      <c r="A5102" s="53">
        <f t="shared" si="159"/>
        <v>5098</v>
      </c>
      <c r="B5102" s="144" t="s">
        <v>202</v>
      </c>
      <c r="C5102" s="145" t="s">
        <v>9398</v>
      </c>
      <c r="D5102" s="142" t="s">
        <v>9399</v>
      </c>
      <c r="E5102" s="142" t="s">
        <v>211</v>
      </c>
      <c r="F5102" s="142"/>
      <c r="G5102" s="142">
        <v>1</v>
      </c>
      <c r="H5102" s="148">
        <v>165</v>
      </c>
      <c r="I5102" s="191">
        <v>0.25</v>
      </c>
      <c r="J5102" s="187">
        <f t="shared" si="158"/>
        <v>123.75</v>
      </c>
    </row>
    <row r="5103" spans="1:10" ht="15.75">
      <c r="A5103" s="53">
        <f t="shared" si="159"/>
        <v>5099</v>
      </c>
      <c r="B5103" s="144" t="s">
        <v>202</v>
      </c>
      <c r="C5103" s="145" t="s">
        <v>9400</v>
      </c>
      <c r="D5103" s="142" t="s">
        <v>9401</v>
      </c>
      <c r="E5103" s="142" t="s">
        <v>211</v>
      </c>
      <c r="F5103" s="142"/>
      <c r="G5103" s="142">
        <v>1</v>
      </c>
      <c r="H5103" s="148">
        <v>165</v>
      </c>
      <c r="I5103" s="191">
        <v>0.25</v>
      </c>
      <c r="J5103" s="187">
        <f t="shared" si="158"/>
        <v>123.75</v>
      </c>
    </row>
    <row r="5104" spans="1:10" ht="15.75">
      <c r="A5104" s="53">
        <f t="shared" si="159"/>
        <v>5100</v>
      </c>
      <c r="B5104" s="144" t="s">
        <v>202</v>
      </c>
      <c r="C5104" s="145" t="s">
        <v>9402</v>
      </c>
      <c r="D5104" s="142" t="s">
        <v>9403</v>
      </c>
      <c r="E5104" s="142" t="s">
        <v>211</v>
      </c>
      <c r="F5104" s="142"/>
      <c r="G5104" s="142">
        <v>1</v>
      </c>
      <c r="H5104" s="148">
        <v>165</v>
      </c>
      <c r="I5104" s="191">
        <v>0.25</v>
      </c>
      <c r="J5104" s="187">
        <f t="shared" si="158"/>
        <v>123.75</v>
      </c>
    </row>
    <row r="5105" spans="1:10" ht="15.75">
      <c r="A5105" s="53">
        <f t="shared" si="159"/>
        <v>5101</v>
      </c>
      <c r="B5105" s="144" t="s">
        <v>202</v>
      </c>
      <c r="C5105" s="145" t="s">
        <v>9404</v>
      </c>
      <c r="D5105" s="142" t="s">
        <v>9405</v>
      </c>
      <c r="E5105" s="142" t="s">
        <v>211</v>
      </c>
      <c r="F5105" s="142"/>
      <c r="G5105" s="142">
        <v>1</v>
      </c>
      <c r="H5105" s="148">
        <v>204.5</v>
      </c>
      <c r="I5105" s="191">
        <v>0.25</v>
      </c>
      <c r="J5105" s="187">
        <f t="shared" si="158"/>
        <v>153.375</v>
      </c>
    </row>
    <row r="5106" spans="1:10" ht="15.75">
      <c r="A5106" s="53">
        <f t="shared" si="159"/>
        <v>5102</v>
      </c>
      <c r="B5106" s="144" t="s">
        <v>202</v>
      </c>
      <c r="C5106" s="145" t="s">
        <v>9406</v>
      </c>
      <c r="D5106" s="142" t="s">
        <v>9407</v>
      </c>
      <c r="E5106" s="142" t="s">
        <v>211</v>
      </c>
      <c r="F5106" s="142"/>
      <c r="G5106" s="142">
        <v>1</v>
      </c>
      <c r="H5106" s="148">
        <v>204.5</v>
      </c>
      <c r="I5106" s="191">
        <v>0.25</v>
      </c>
      <c r="J5106" s="187">
        <f t="shared" si="158"/>
        <v>153.375</v>
      </c>
    </row>
    <row r="5107" spans="1:10" ht="15.75">
      <c r="A5107" s="53">
        <f t="shared" si="159"/>
        <v>5103</v>
      </c>
      <c r="B5107" s="144" t="s">
        <v>202</v>
      </c>
      <c r="C5107" s="145" t="s">
        <v>9408</v>
      </c>
      <c r="D5107" s="142" t="s">
        <v>9409</v>
      </c>
      <c r="E5107" s="142" t="s">
        <v>211</v>
      </c>
      <c r="F5107" s="142"/>
      <c r="G5107" s="142">
        <v>1</v>
      </c>
      <c r="H5107" s="148">
        <v>204.5</v>
      </c>
      <c r="I5107" s="191">
        <v>0.25</v>
      </c>
      <c r="J5107" s="187">
        <f t="shared" si="158"/>
        <v>153.375</v>
      </c>
    </row>
    <row r="5108" spans="1:10" ht="15.75">
      <c r="A5108" s="53">
        <f t="shared" si="159"/>
        <v>5104</v>
      </c>
      <c r="B5108" s="144" t="s">
        <v>202</v>
      </c>
      <c r="C5108" s="145" t="s">
        <v>9410</v>
      </c>
      <c r="D5108" s="142" t="s">
        <v>9411</v>
      </c>
      <c r="E5108" s="142" t="s">
        <v>211</v>
      </c>
      <c r="F5108" s="142"/>
      <c r="G5108" s="142">
        <v>1</v>
      </c>
      <c r="H5108" s="148">
        <v>204.5</v>
      </c>
      <c r="I5108" s="191">
        <v>0.25</v>
      </c>
      <c r="J5108" s="187">
        <f t="shared" si="158"/>
        <v>153.375</v>
      </c>
    </row>
    <row r="5109" spans="1:10" ht="15.75">
      <c r="A5109" s="53">
        <f t="shared" si="159"/>
        <v>5105</v>
      </c>
      <c r="B5109" s="144" t="s">
        <v>202</v>
      </c>
      <c r="C5109" s="145" t="s">
        <v>9412</v>
      </c>
      <c r="D5109" s="142" t="s">
        <v>9413</v>
      </c>
      <c r="E5109" s="142" t="s">
        <v>211</v>
      </c>
      <c r="F5109" s="142"/>
      <c r="G5109" s="142">
        <v>1</v>
      </c>
      <c r="H5109" s="148">
        <v>174</v>
      </c>
      <c r="I5109" s="191">
        <v>0.25</v>
      </c>
      <c r="J5109" s="187">
        <f t="shared" si="158"/>
        <v>130.5</v>
      </c>
    </row>
    <row r="5110" spans="1:10" ht="15.75">
      <c r="A5110" s="53">
        <f t="shared" si="159"/>
        <v>5106</v>
      </c>
      <c r="B5110" s="144" t="s">
        <v>202</v>
      </c>
      <c r="C5110" s="145" t="s">
        <v>9414</v>
      </c>
      <c r="D5110" s="142" t="s">
        <v>9415</v>
      </c>
      <c r="E5110" s="142" t="s">
        <v>211</v>
      </c>
      <c r="F5110" s="142"/>
      <c r="G5110" s="142">
        <v>1</v>
      </c>
      <c r="H5110" s="148">
        <v>174</v>
      </c>
      <c r="I5110" s="191">
        <v>0.25</v>
      </c>
      <c r="J5110" s="187">
        <f t="shared" si="158"/>
        <v>130.5</v>
      </c>
    </row>
    <row r="5111" spans="1:10" ht="15.75">
      <c r="A5111" s="53">
        <f t="shared" si="159"/>
        <v>5107</v>
      </c>
      <c r="B5111" s="144" t="s">
        <v>202</v>
      </c>
      <c r="C5111" s="145" t="s">
        <v>9416</v>
      </c>
      <c r="D5111" s="142" t="s">
        <v>9417</v>
      </c>
      <c r="E5111" s="142" t="s">
        <v>211</v>
      </c>
      <c r="F5111" s="142"/>
      <c r="G5111" s="142">
        <v>1</v>
      </c>
      <c r="H5111" s="148">
        <v>174</v>
      </c>
      <c r="I5111" s="191">
        <v>0.25</v>
      </c>
      <c r="J5111" s="187">
        <f t="shared" ref="J5111:J5174" si="160">H5111*(1-I5111)</f>
        <v>130.5</v>
      </c>
    </row>
    <row r="5112" spans="1:10" ht="15.75">
      <c r="A5112" s="53">
        <f t="shared" si="159"/>
        <v>5108</v>
      </c>
      <c r="B5112" s="144" t="s">
        <v>202</v>
      </c>
      <c r="C5112" s="145" t="s">
        <v>9418</v>
      </c>
      <c r="D5112" s="142" t="s">
        <v>9419</v>
      </c>
      <c r="E5112" s="142" t="s">
        <v>211</v>
      </c>
      <c r="F5112" s="142"/>
      <c r="G5112" s="142">
        <v>1</v>
      </c>
      <c r="H5112" s="148">
        <v>174</v>
      </c>
      <c r="I5112" s="191">
        <v>0.25</v>
      </c>
      <c r="J5112" s="187">
        <f t="shared" si="160"/>
        <v>130.5</v>
      </c>
    </row>
    <row r="5113" spans="1:10" ht="15.75">
      <c r="A5113" s="53">
        <f t="shared" si="159"/>
        <v>5109</v>
      </c>
      <c r="B5113" s="144" t="s">
        <v>202</v>
      </c>
      <c r="C5113" s="145" t="s">
        <v>9420</v>
      </c>
      <c r="D5113" s="142" t="s">
        <v>9421</v>
      </c>
      <c r="E5113" s="142" t="s">
        <v>211</v>
      </c>
      <c r="F5113" s="142"/>
      <c r="G5113" s="142">
        <v>1</v>
      </c>
      <c r="H5113" s="148">
        <v>216</v>
      </c>
      <c r="I5113" s="191">
        <v>0.25</v>
      </c>
      <c r="J5113" s="187">
        <f t="shared" si="160"/>
        <v>162</v>
      </c>
    </row>
    <row r="5114" spans="1:10" ht="15.75">
      <c r="A5114" s="53">
        <f t="shared" si="159"/>
        <v>5110</v>
      </c>
      <c r="B5114" s="144" t="s">
        <v>202</v>
      </c>
      <c r="C5114" s="145" t="s">
        <v>9422</v>
      </c>
      <c r="D5114" s="142" t="s">
        <v>9423</v>
      </c>
      <c r="E5114" s="142" t="s">
        <v>211</v>
      </c>
      <c r="F5114" s="142"/>
      <c r="G5114" s="142">
        <v>1</v>
      </c>
      <c r="H5114" s="148">
        <v>216</v>
      </c>
      <c r="I5114" s="191">
        <v>0.25</v>
      </c>
      <c r="J5114" s="187">
        <f t="shared" si="160"/>
        <v>162</v>
      </c>
    </row>
    <row r="5115" spans="1:10" ht="15.75">
      <c r="A5115" s="53">
        <f t="shared" si="159"/>
        <v>5111</v>
      </c>
      <c r="B5115" s="144" t="s">
        <v>202</v>
      </c>
      <c r="C5115" s="145" t="s">
        <v>9424</v>
      </c>
      <c r="D5115" s="142" t="s">
        <v>9425</v>
      </c>
      <c r="E5115" s="142" t="s">
        <v>211</v>
      </c>
      <c r="F5115" s="142"/>
      <c r="G5115" s="142">
        <v>1</v>
      </c>
      <c r="H5115" s="148">
        <v>216</v>
      </c>
      <c r="I5115" s="191">
        <v>0.25</v>
      </c>
      <c r="J5115" s="187">
        <f t="shared" si="160"/>
        <v>162</v>
      </c>
    </row>
    <row r="5116" spans="1:10" ht="15.75">
      <c r="A5116" s="53">
        <f t="shared" si="159"/>
        <v>5112</v>
      </c>
      <c r="B5116" s="144" t="s">
        <v>202</v>
      </c>
      <c r="C5116" s="145" t="s">
        <v>9426</v>
      </c>
      <c r="D5116" s="142" t="s">
        <v>9427</v>
      </c>
      <c r="E5116" s="142" t="s">
        <v>211</v>
      </c>
      <c r="F5116" s="142"/>
      <c r="G5116" s="142">
        <v>1</v>
      </c>
      <c r="H5116" s="148">
        <v>216</v>
      </c>
      <c r="I5116" s="191">
        <v>0.25</v>
      </c>
      <c r="J5116" s="187">
        <f t="shared" si="160"/>
        <v>162</v>
      </c>
    </row>
    <row r="5117" spans="1:10" ht="15.75">
      <c r="A5117" s="53">
        <f t="shared" si="159"/>
        <v>5113</v>
      </c>
      <c r="B5117" s="144" t="s">
        <v>202</v>
      </c>
      <c r="C5117" s="145" t="s">
        <v>9428</v>
      </c>
      <c r="D5117" s="142" t="s">
        <v>9429</v>
      </c>
      <c r="E5117" s="142" t="s">
        <v>211</v>
      </c>
      <c r="F5117" s="142"/>
      <c r="G5117" s="142">
        <v>1</v>
      </c>
      <c r="H5117" s="148">
        <v>113.5</v>
      </c>
      <c r="I5117" s="191">
        <v>0.25</v>
      </c>
      <c r="J5117" s="187">
        <f t="shared" si="160"/>
        <v>85.125</v>
      </c>
    </row>
    <row r="5118" spans="1:10" ht="15.75">
      <c r="A5118" s="53">
        <f t="shared" si="159"/>
        <v>5114</v>
      </c>
      <c r="B5118" s="144" t="s">
        <v>202</v>
      </c>
      <c r="C5118" s="145" t="s">
        <v>9430</v>
      </c>
      <c r="D5118" s="142" t="s">
        <v>9431</v>
      </c>
      <c r="E5118" s="142" t="s">
        <v>211</v>
      </c>
      <c r="F5118" s="142"/>
      <c r="G5118" s="142">
        <v>1</v>
      </c>
      <c r="H5118" s="148">
        <v>113.5</v>
      </c>
      <c r="I5118" s="191">
        <v>0.25</v>
      </c>
      <c r="J5118" s="187">
        <f t="shared" si="160"/>
        <v>85.125</v>
      </c>
    </row>
    <row r="5119" spans="1:10" ht="15.75">
      <c r="A5119" s="53">
        <f t="shared" si="159"/>
        <v>5115</v>
      </c>
      <c r="B5119" s="144" t="s">
        <v>202</v>
      </c>
      <c r="C5119" s="145" t="s">
        <v>9432</v>
      </c>
      <c r="D5119" s="142" t="s">
        <v>9433</v>
      </c>
      <c r="E5119" s="142" t="s">
        <v>211</v>
      </c>
      <c r="F5119" s="142"/>
      <c r="G5119" s="142">
        <v>1</v>
      </c>
      <c r="H5119" s="148">
        <v>113.5</v>
      </c>
      <c r="I5119" s="191">
        <v>0.25</v>
      </c>
      <c r="J5119" s="187">
        <f t="shared" si="160"/>
        <v>85.125</v>
      </c>
    </row>
    <row r="5120" spans="1:10" ht="15.75">
      <c r="A5120" s="53">
        <f t="shared" si="159"/>
        <v>5116</v>
      </c>
      <c r="B5120" s="144" t="s">
        <v>202</v>
      </c>
      <c r="C5120" s="145" t="s">
        <v>9434</v>
      </c>
      <c r="D5120" s="142" t="s">
        <v>9435</v>
      </c>
      <c r="E5120" s="142" t="s">
        <v>211</v>
      </c>
      <c r="F5120" s="142"/>
      <c r="G5120" s="142">
        <v>1</v>
      </c>
      <c r="H5120" s="148">
        <v>113.5</v>
      </c>
      <c r="I5120" s="191">
        <v>0.25</v>
      </c>
      <c r="J5120" s="187">
        <f t="shared" si="160"/>
        <v>85.125</v>
      </c>
    </row>
    <row r="5121" spans="1:10" ht="15.75">
      <c r="A5121" s="53">
        <f t="shared" si="159"/>
        <v>5117</v>
      </c>
      <c r="B5121" s="144" t="s">
        <v>202</v>
      </c>
      <c r="C5121" s="145" t="s">
        <v>9436</v>
      </c>
      <c r="D5121" s="142" t="s">
        <v>9437</v>
      </c>
      <c r="E5121" s="142" t="s">
        <v>211</v>
      </c>
      <c r="F5121" s="142"/>
      <c r="G5121" s="142">
        <v>1</v>
      </c>
      <c r="H5121" s="148">
        <v>142.5</v>
      </c>
      <c r="I5121" s="191">
        <v>0.25</v>
      </c>
      <c r="J5121" s="187">
        <f t="shared" si="160"/>
        <v>106.875</v>
      </c>
    </row>
    <row r="5122" spans="1:10" ht="15.75">
      <c r="A5122" s="53">
        <f t="shared" si="159"/>
        <v>5118</v>
      </c>
      <c r="B5122" s="144" t="s">
        <v>202</v>
      </c>
      <c r="C5122" s="145" t="s">
        <v>9438</v>
      </c>
      <c r="D5122" s="142" t="s">
        <v>9439</v>
      </c>
      <c r="E5122" s="142" t="s">
        <v>211</v>
      </c>
      <c r="F5122" s="142"/>
      <c r="G5122" s="142">
        <v>1</v>
      </c>
      <c r="H5122" s="148">
        <v>142.5</v>
      </c>
      <c r="I5122" s="191">
        <v>0.25</v>
      </c>
      <c r="J5122" s="187">
        <f t="shared" si="160"/>
        <v>106.875</v>
      </c>
    </row>
    <row r="5123" spans="1:10" ht="15.75">
      <c r="A5123" s="53">
        <f t="shared" si="159"/>
        <v>5119</v>
      </c>
      <c r="B5123" s="144" t="s">
        <v>202</v>
      </c>
      <c r="C5123" s="145" t="s">
        <v>9440</v>
      </c>
      <c r="D5123" s="142" t="s">
        <v>9441</v>
      </c>
      <c r="E5123" s="142" t="s">
        <v>211</v>
      </c>
      <c r="F5123" s="142"/>
      <c r="G5123" s="142">
        <v>1</v>
      </c>
      <c r="H5123" s="148">
        <v>142.5</v>
      </c>
      <c r="I5123" s="191">
        <v>0.25</v>
      </c>
      <c r="J5123" s="187">
        <f t="shared" si="160"/>
        <v>106.875</v>
      </c>
    </row>
    <row r="5124" spans="1:10" ht="15.75">
      <c r="A5124" s="53">
        <f t="shared" si="159"/>
        <v>5120</v>
      </c>
      <c r="B5124" s="144" t="s">
        <v>202</v>
      </c>
      <c r="C5124" s="145" t="s">
        <v>9442</v>
      </c>
      <c r="D5124" s="142" t="s">
        <v>9443</v>
      </c>
      <c r="E5124" s="142" t="s">
        <v>211</v>
      </c>
      <c r="F5124" s="142"/>
      <c r="G5124" s="142">
        <v>1</v>
      </c>
      <c r="H5124" s="148">
        <v>142.5</v>
      </c>
      <c r="I5124" s="191">
        <v>0.25</v>
      </c>
      <c r="J5124" s="187">
        <f t="shared" si="160"/>
        <v>106.875</v>
      </c>
    </row>
    <row r="5125" spans="1:10" ht="15.75">
      <c r="A5125" s="53">
        <f t="shared" si="159"/>
        <v>5121</v>
      </c>
      <c r="B5125" s="144" t="s">
        <v>202</v>
      </c>
      <c r="C5125" s="145" t="s">
        <v>9444</v>
      </c>
      <c r="D5125" s="142" t="s">
        <v>9445</v>
      </c>
      <c r="E5125" s="142" t="s">
        <v>211</v>
      </c>
      <c r="F5125" s="142"/>
      <c r="G5125" s="142">
        <v>1</v>
      </c>
      <c r="H5125" s="148">
        <v>142.5</v>
      </c>
      <c r="I5125" s="191">
        <v>0.25</v>
      </c>
      <c r="J5125" s="187">
        <f t="shared" si="160"/>
        <v>106.875</v>
      </c>
    </row>
    <row r="5126" spans="1:10" ht="15.75">
      <c r="A5126" s="53">
        <f t="shared" si="159"/>
        <v>5122</v>
      </c>
      <c r="B5126" s="144" t="s">
        <v>202</v>
      </c>
      <c r="C5126" s="145" t="s">
        <v>9446</v>
      </c>
      <c r="D5126" s="142" t="s">
        <v>9447</v>
      </c>
      <c r="E5126" s="142" t="s">
        <v>211</v>
      </c>
      <c r="F5126" s="142"/>
      <c r="G5126" s="142">
        <v>1</v>
      </c>
      <c r="H5126" s="148">
        <v>30</v>
      </c>
      <c r="I5126" s="191">
        <v>0.25</v>
      </c>
      <c r="J5126" s="187">
        <f t="shared" si="160"/>
        <v>22.5</v>
      </c>
    </row>
    <row r="5127" spans="1:10" ht="15.75">
      <c r="A5127" s="53">
        <f t="shared" ref="A5127:A5190" si="161">A5126+1</f>
        <v>5123</v>
      </c>
      <c r="B5127" s="144" t="s">
        <v>202</v>
      </c>
      <c r="C5127" s="145" t="s">
        <v>9448</v>
      </c>
      <c r="D5127" s="142" t="s">
        <v>9449</v>
      </c>
      <c r="E5127" s="142" t="s">
        <v>211</v>
      </c>
      <c r="F5127" s="142"/>
      <c r="G5127" s="142">
        <v>1</v>
      </c>
      <c r="H5127" s="148">
        <v>31.5</v>
      </c>
      <c r="I5127" s="191">
        <v>0.25</v>
      </c>
      <c r="J5127" s="187">
        <f t="shared" si="160"/>
        <v>23.625</v>
      </c>
    </row>
    <row r="5128" spans="1:10" ht="15.75">
      <c r="A5128" s="53">
        <f t="shared" si="161"/>
        <v>5124</v>
      </c>
      <c r="B5128" s="144" t="s">
        <v>202</v>
      </c>
      <c r="C5128" s="145" t="s">
        <v>9450</v>
      </c>
      <c r="D5128" s="142" t="s">
        <v>9451</v>
      </c>
      <c r="E5128" s="142" t="s">
        <v>211</v>
      </c>
      <c r="F5128" s="142"/>
      <c r="G5128" s="142">
        <v>1</v>
      </c>
      <c r="H5128" s="148">
        <v>31.5</v>
      </c>
      <c r="I5128" s="191">
        <v>0.25</v>
      </c>
      <c r="J5128" s="187">
        <f t="shared" si="160"/>
        <v>23.625</v>
      </c>
    </row>
    <row r="5129" spans="1:10" ht="15.75">
      <c r="A5129" s="53">
        <f t="shared" si="161"/>
        <v>5125</v>
      </c>
      <c r="B5129" s="144" t="s">
        <v>202</v>
      </c>
      <c r="C5129" s="145" t="s">
        <v>9452</v>
      </c>
      <c r="D5129" s="142" t="s">
        <v>9453</v>
      </c>
      <c r="E5129" s="142" t="s">
        <v>211</v>
      </c>
      <c r="F5129" s="142"/>
      <c r="G5129" s="142">
        <v>1</v>
      </c>
      <c r="H5129" s="148">
        <v>31.5</v>
      </c>
      <c r="I5129" s="191">
        <v>0.25</v>
      </c>
      <c r="J5129" s="187">
        <f t="shared" si="160"/>
        <v>23.625</v>
      </c>
    </row>
    <row r="5130" spans="1:10" ht="15.75">
      <c r="A5130" s="53">
        <f t="shared" si="161"/>
        <v>5126</v>
      </c>
      <c r="B5130" s="144" t="s">
        <v>202</v>
      </c>
      <c r="C5130" s="145" t="s">
        <v>9454</v>
      </c>
      <c r="D5130" s="142" t="s">
        <v>9455</v>
      </c>
      <c r="E5130" s="142" t="s">
        <v>211</v>
      </c>
      <c r="F5130" s="142"/>
      <c r="G5130" s="142">
        <v>1</v>
      </c>
      <c r="H5130" s="148">
        <v>31.5</v>
      </c>
      <c r="I5130" s="191">
        <v>0.25</v>
      </c>
      <c r="J5130" s="187">
        <f t="shared" si="160"/>
        <v>23.625</v>
      </c>
    </row>
    <row r="5131" spans="1:10" ht="15.75">
      <c r="A5131" s="53">
        <f t="shared" si="161"/>
        <v>5127</v>
      </c>
      <c r="B5131" s="144" t="s">
        <v>202</v>
      </c>
      <c r="C5131" s="145" t="s">
        <v>9456</v>
      </c>
      <c r="D5131" s="142" t="s">
        <v>9457</v>
      </c>
      <c r="E5131" s="142" t="s">
        <v>211</v>
      </c>
      <c r="F5131" s="142"/>
      <c r="G5131" s="142">
        <v>1</v>
      </c>
      <c r="H5131" s="148">
        <v>39.5</v>
      </c>
      <c r="I5131" s="191">
        <v>0.25</v>
      </c>
      <c r="J5131" s="187">
        <f t="shared" si="160"/>
        <v>29.625</v>
      </c>
    </row>
    <row r="5132" spans="1:10" ht="15.75">
      <c r="A5132" s="53">
        <f t="shared" si="161"/>
        <v>5128</v>
      </c>
      <c r="B5132" s="144" t="s">
        <v>202</v>
      </c>
      <c r="C5132" s="145" t="s">
        <v>9458</v>
      </c>
      <c r="D5132" s="142" t="s">
        <v>9459</v>
      </c>
      <c r="E5132" s="142" t="s">
        <v>211</v>
      </c>
      <c r="F5132" s="142"/>
      <c r="G5132" s="142">
        <v>1</v>
      </c>
      <c r="H5132" s="148">
        <v>7.25</v>
      </c>
      <c r="I5132" s="191">
        <v>0.25</v>
      </c>
      <c r="J5132" s="187">
        <f t="shared" si="160"/>
        <v>5.4375</v>
      </c>
    </row>
    <row r="5133" spans="1:10" ht="15.75">
      <c r="A5133" s="53">
        <f t="shared" si="161"/>
        <v>5129</v>
      </c>
      <c r="B5133" s="144" t="s">
        <v>202</v>
      </c>
      <c r="C5133" s="145" t="s">
        <v>9460</v>
      </c>
      <c r="D5133" s="142" t="s">
        <v>9461</v>
      </c>
      <c r="E5133" s="142" t="s">
        <v>211</v>
      </c>
      <c r="F5133" s="142"/>
      <c r="G5133" s="142">
        <v>1</v>
      </c>
      <c r="H5133" s="148">
        <v>7.25</v>
      </c>
      <c r="I5133" s="191">
        <v>0.25</v>
      </c>
      <c r="J5133" s="187">
        <f t="shared" si="160"/>
        <v>5.4375</v>
      </c>
    </row>
    <row r="5134" spans="1:10" ht="15.75">
      <c r="A5134" s="53">
        <f t="shared" si="161"/>
        <v>5130</v>
      </c>
      <c r="B5134" s="144" t="s">
        <v>202</v>
      </c>
      <c r="C5134" s="145" t="s">
        <v>9462</v>
      </c>
      <c r="D5134" s="142" t="s">
        <v>9463</v>
      </c>
      <c r="E5134" s="142" t="s">
        <v>211</v>
      </c>
      <c r="F5134" s="142"/>
      <c r="G5134" s="142">
        <v>1</v>
      </c>
      <c r="H5134" s="148">
        <v>24.25</v>
      </c>
      <c r="I5134" s="191">
        <v>0.25</v>
      </c>
      <c r="J5134" s="187">
        <f t="shared" si="160"/>
        <v>18.1875</v>
      </c>
    </row>
    <row r="5135" spans="1:10" ht="15.75">
      <c r="A5135" s="53">
        <f t="shared" si="161"/>
        <v>5131</v>
      </c>
      <c r="B5135" s="144" t="s">
        <v>202</v>
      </c>
      <c r="C5135" s="145" t="s">
        <v>9464</v>
      </c>
      <c r="D5135" s="142" t="s">
        <v>9465</v>
      </c>
      <c r="E5135" s="142" t="s">
        <v>211</v>
      </c>
      <c r="F5135" s="142"/>
      <c r="G5135" s="142">
        <v>1</v>
      </c>
      <c r="H5135" s="148">
        <v>14</v>
      </c>
      <c r="I5135" s="191">
        <v>0.25</v>
      </c>
      <c r="J5135" s="187">
        <f t="shared" si="160"/>
        <v>10.5</v>
      </c>
    </row>
    <row r="5136" spans="1:10" ht="15.75">
      <c r="A5136" s="53">
        <f t="shared" si="161"/>
        <v>5132</v>
      </c>
      <c r="B5136" s="144" t="s">
        <v>202</v>
      </c>
      <c r="C5136" s="145" t="s">
        <v>9466</v>
      </c>
      <c r="D5136" s="142" t="s">
        <v>9467</v>
      </c>
      <c r="E5136" s="142" t="s">
        <v>211</v>
      </c>
      <c r="F5136" s="142"/>
      <c r="G5136" s="142">
        <v>1</v>
      </c>
      <c r="H5136" s="148">
        <v>9.25</v>
      </c>
      <c r="I5136" s="191">
        <v>0.25</v>
      </c>
      <c r="J5136" s="187">
        <f t="shared" si="160"/>
        <v>6.9375</v>
      </c>
    </row>
    <row r="5137" spans="1:10" ht="15.75">
      <c r="A5137" s="53">
        <f t="shared" si="161"/>
        <v>5133</v>
      </c>
      <c r="B5137" s="144" t="s">
        <v>202</v>
      </c>
      <c r="C5137" s="145" t="s">
        <v>9468</v>
      </c>
      <c r="D5137" s="142" t="s">
        <v>9469</v>
      </c>
      <c r="E5137" s="142" t="s">
        <v>211</v>
      </c>
      <c r="F5137" s="142"/>
      <c r="G5137" s="142">
        <v>1</v>
      </c>
      <c r="H5137" s="148">
        <v>9.25</v>
      </c>
      <c r="I5137" s="191">
        <v>0.25</v>
      </c>
      <c r="J5137" s="187">
        <f t="shared" si="160"/>
        <v>6.9375</v>
      </c>
    </row>
    <row r="5138" spans="1:10" ht="15.75">
      <c r="A5138" s="53">
        <f t="shared" si="161"/>
        <v>5134</v>
      </c>
      <c r="B5138" s="144" t="s">
        <v>202</v>
      </c>
      <c r="C5138" s="145" t="s">
        <v>9470</v>
      </c>
      <c r="D5138" s="142" t="s">
        <v>9471</v>
      </c>
      <c r="E5138" s="142" t="s">
        <v>211</v>
      </c>
      <c r="F5138" s="142"/>
      <c r="G5138" s="142">
        <v>1</v>
      </c>
      <c r="H5138" s="148">
        <v>2.5</v>
      </c>
      <c r="I5138" s="191">
        <v>0.25</v>
      </c>
      <c r="J5138" s="187">
        <f t="shared" si="160"/>
        <v>1.875</v>
      </c>
    </row>
    <row r="5139" spans="1:10" ht="15.75">
      <c r="A5139" s="53">
        <f t="shared" si="161"/>
        <v>5135</v>
      </c>
      <c r="B5139" s="144" t="s">
        <v>202</v>
      </c>
      <c r="C5139" s="145" t="s">
        <v>9472</v>
      </c>
      <c r="D5139" s="142" t="s">
        <v>9473</v>
      </c>
      <c r="E5139" s="142" t="s">
        <v>211</v>
      </c>
      <c r="F5139" s="142"/>
      <c r="G5139" s="142">
        <v>1</v>
      </c>
      <c r="H5139" s="148">
        <v>75.25</v>
      </c>
      <c r="I5139" s="191">
        <v>0.25</v>
      </c>
      <c r="J5139" s="187">
        <f t="shared" si="160"/>
        <v>56.4375</v>
      </c>
    </row>
    <row r="5140" spans="1:10" ht="15.75">
      <c r="A5140" s="53">
        <f t="shared" si="161"/>
        <v>5136</v>
      </c>
      <c r="B5140" s="144" t="s">
        <v>202</v>
      </c>
      <c r="C5140" s="145" t="s">
        <v>9474</v>
      </c>
      <c r="D5140" s="142" t="s">
        <v>9475</v>
      </c>
      <c r="E5140" s="142" t="s">
        <v>211</v>
      </c>
      <c r="F5140" s="142"/>
      <c r="G5140" s="142">
        <v>1</v>
      </c>
      <c r="H5140" s="148">
        <v>57.25</v>
      </c>
      <c r="I5140" s="191">
        <v>0.25</v>
      </c>
      <c r="J5140" s="187">
        <f t="shared" si="160"/>
        <v>42.9375</v>
      </c>
    </row>
    <row r="5141" spans="1:10" ht="15.75">
      <c r="A5141" s="53">
        <f t="shared" si="161"/>
        <v>5137</v>
      </c>
      <c r="B5141" s="144" t="s">
        <v>202</v>
      </c>
      <c r="C5141" s="145" t="s">
        <v>9476</v>
      </c>
      <c r="D5141" s="142" t="s">
        <v>9477</v>
      </c>
      <c r="E5141" s="142" t="s">
        <v>211</v>
      </c>
      <c r="F5141" s="142"/>
      <c r="G5141" s="142">
        <v>1</v>
      </c>
      <c r="H5141" s="148">
        <v>80.5</v>
      </c>
      <c r="I5141" s="191">
        <v>0.25</v>
      </c>
      <c r="J5141" s="187">
        <f t="shared" si="160"/>
        <v>60.375</v>
      </c>
    </row>
    <row r="5142" spans="1:10" ht="15.75">
      <c r="A5142" s="53">
        <f t="shared" si="161"/>
        <v>5138</v>
      </c>
      <c r="B5142" s="144" t="s">
        <v>202</v>
      </c>
      <c r="C5142" s="145" t="s">
        <v>9478</v>
      </c>
      <c r="D5142" s="142" t="s">
        <v>9479</v>
      </c>
      <c r="E5142" s="142" t="s">
        <v>211</v>
      </c>
      <c r="F5142" s="142"/>
      <c r="G5142" s="142">
        <v>1</v>
      </c>
      <c r="H5142" s="148">
        <v>62</v>
      </c>
      <c r="I5142" s="191">
        <v>0.25</v>
      </c>
      <c r="J5142" s="187">
        <f t="shared" si="160"/>
        <v>46.5</v>
      </c>
    </row>
    <row r="5143" spans="1:10" ht="15.75">
      <c r="A5143" s="53">
        <f t="shared" si="161"/>
        <v>5139</v>
      </c>
      <c r="B5143" s="144" t="s">
        <v>202</v>
      </c>
      <c r="C5143" s="145" t="s">
        <v>9480</v>
      </c>
      <c r="D5143" s="142" t="s">
        <v>9365</v>
      </c>
      <c r="E5143" s="142" t="s">
        <v>211</v>
      </c>
      <c r="F5143" s="142"/>
      <c r="G5143" s="142">
        <v>1</v>
      </c>
      <c r="H5143" s="148">
        <v>64.5</v>
      </c>
      <c r="I5143" s="191">
        <v>0.25</v>
      </c>
      <c r="J5143" s="187">
        <f t="shared" si="160"/>
        <v>48.375</v>
      </c>
    </row>
    <row r="5144" spans="1:10" ht="15.75">
      <c r="A5144" s="53">
        <f t="shared" si="161"/>
        <v>5140</v>
      </c>
      <c r="B5144" s="144" t="s">
        <v>202</v>
      </c>
      <c r="C5144" s="145" t="s">
        <v>9481</v>
      </c>
      <c r="D5144" s="142" t="s">
        <v>9367</v>
      </c>
      <c r="E5144" s="142" t="s">
        <v>211</v>
      </c>
      <c r="F5144" s="142"/>
      <c r="G5144" s="142">
        <v>1</v>
      </c>
      <c r="H5144" s="148">
        <v>64.5</v>
      </c>
      <c r="I5144" s="191">
        <v>0.25</v>
      </c>
      <c r="J5144" s="187">
        <f t="shared" si="160"/>
        <v>48.375</v>
      </c>
    </row>
    <row r="5145" spans="1:10" ht="15.75">
      <c r="A5145" s="53">
        <f t="shared" si="161"/>
        <v>5141</v>
      </c>
      <c r="B5145" s="144" t="s">
        <v>202</v>
      </c>
      <c r="C5145" s="145" t="s">
        <v>9482</v>
      </c>
      <c r="D5145" s="142" t="s">
        <v>9369</v>
      </c>
      <c r="E5145" s="142" t="s">
        <v>211</v>
      </c>
      <c r="F5145" s="142"/>
      <c r="G5145" s="142">
        <v>1</v>
      </c>
      <c r="H5145" s="148">
        <v>64.5</v>
      </c>
      <c r="I5145" s="191">
        <v>0.25</v>
      </c>
      <c r="J5145" s="187">
        <f t="shared" si="160"/>
        <v>48.375</v>
      </c>
    </row>
    <row r="5146" spans="1:10" ht="15.75">
      <c r="A5146" s="53">
        <f t="shared" si="161"/>
        <v>5142</v>
      </c>
      <c r="B5146" s="144" t="s">
        <v>202</v>
      </c>
      <c r="C5146" s="145" t="s">
        <v>9483</v>
      </c>
      <c r="D5146" s="142" t="s">
        <v>9371</v>
      </c>
      <c r="E5146" s="142" t="s">
        <v>211</v>
      </c>
      <c r="F5146" s="142"/>
      <c r="G5146" s="142">
        <v>1</v>
      </c>
      <c r="H5146" s="148">
        <v>64.5</v>
      </c>
      <c r="I5146" s="191">
        <v>0.25</v>
      </c>
      <c r="J5146" s="187">
        <f t="shared" si="160"/>
        <v>48.375</v>
      </c>
    </row>
    <row r="5147" spans="1:10" ht="15.75">
      <c r="A5147" s="53">
        <f t="shared" si="161"/>
        <v>5143</v>
      </c>
      <c r="B5147" s="144" t="s">
        <v>202</v>
      </c>
      <c r="C5147" s="145" t="s">
        <v>9484</v>
      </c>
      <c r="D5147" s="142" t="s">
        <v>9373</v>
      </c>
      <c r="E5147" s="142" t="s">
        <v>211</v>
      </c>
      <c r="F5147" s="142"/>
      <c r="G5147" s="142">
        <v>1</v>
      </c>
      <c r="H5147" s="148">
        <v>82.5</v>
      </c>
      <c r="I5147" s="191">
        <v>0.25</v>
      </c>
      <c r="J5147" s="187">
        <f t="shared" si="160"/>
        <v>61.875</v>
      </c>
    </row>
    <row r="5148" spans="1:10" ht="15.75">
      <c r="A5148" s="53">
        <f t="shared" si="161"/>
        <v>5144</v>
      </c>
      <c r="B5148" s="144" t="s">
        <v>202</v>
      </c>
      <c r="C5148" s="145" t="s">
        <v>9485</v>
      </c>
      <c r="D5148" s="142" t="s">
        <v>9375</v>
      </c>
      <c r="E5148" s="142" t="s">
        <v>211</v>
      </c>
      <c r="F5148" s="142"/>
      <c r="G5148" s="142">
        <v>1</v>
      </c>
      <c r="H5148" s="148">
        <v>82.5</v>
      </c>
      <c r="I5148" s="191">
        <v>0.25</v>
      </c>
      <c r="J5148" s="187">
        <f t="shared" si="160"/>
        <v>61.875</v>
      </c>
    </row>
    <row r="5149" spans="1:10" ht="15.75">
      <c r="A5149" s="53">
        <f t="shared" si="161"/>
        <v>5145</v>
      </c>
      <c r="B5149" s="144" t="s">
        <v>202</v>
      </c>
      <c r="C5149" s="145" t="s">
        <v>9486</v>
      </c>
      <c r="D5149" s="142" t="s">
        <v>9377</v>
      </c>
      <c r="E5149" s="142" t="s">
        <v>211</v>
      </c>
      <c r="F5149" s="142"/>
      <c r="G5149" s="142">
        <v>1</v>
      </c>
      <c r="H5149" s="148">
        <v>82.5</v>
      </c>
      <c r="I5149" s="191">
        <v>0.25</v>
      </c>
      <c r="J5149" s="187">
        <f t="shared" si="160"/>
        <v>61.875</v>
      </c>
    </row>
    <row r="5150" spans="1:10" ht="15.75">
      <c r="A5150" s="53">
        <f t="shared" si="161"/>
        <v>5146</v>
      </c>
      <c r="B5150" s="144" t="s">
        <v>202</v>
      </c>
      <c r="C5150" s="145" t="s">
        <v>9487</v>
      </c>
      <c r="D5150" s="142" t="s">
        <v>9379</v>
      </c>
      <c r="E5150" s="142" t="s">
        <v>211</v>
      </c>
      <c r="F5150" s="142"/>
      <c r="G5150" s="142">
        <v>1</v>
      </c>
      <c r="H5150" s="148">
        <v>82.5</v>
      </c>
      <c r="I5150" s="191">
        <v>0.25</v>
      </c>
      <c r="J5150" s="187">
        <f t="shared" si="160"/>
        <v>61.875</v>
      </c>
    </row>
    <row r="5151" spans="1:10" ht="15.75">
      <c r="A5151" s="53">
        <f t="shared" si="161"/>
        <v>5147</v>
      </c>
      <c r="B5151" s="144" t="s">
        <v>202</v>
      </c>
      <c r="C5151" s="145" t="s">
        <v>9488</v>
      </c>
      <c r="D5151" s="142" t="s">
        <v>9349</v>
      </c>
      <c r="E5151" s="142" t="s">
        <v>211</v>
      </c>
      <c r="F5151" s="142"/>
      <c r="G5151" s="142">
        <v>1</v>
      </c>
      <c r="H5151" s="148">
        <v>127.5</v>
      </c>
      <c r="I5151" s="191">
        <v>0.25</v>
      </c>
      <c r="J5151" s="187">
        <f t="shared" si="160"/>
        <v>95.625</v>
      </c>
    </row>
    <row r="5152" spans="1:10" ht="15.75">
      <c r="A5152" s="53">
        <f t="shared" si="161"/>
        <v>5148</v>
      </c>
      <c r="B5152" s="144" t="s">
        <v>202</v>
      </c>
      <c r="C5152" s="145" t="s">
        <v>9489</v>
      </c>
      <c r="D5152" s="142" t="s">
        <v>9351</v>
      </c>
      <c r="E5152" s="142" t="s">
        <v>211</v>
      </c>
      <c r="F5152" s="142"/>
      <c r="G5152" s="142">
        <v>1</v>
      </c>
      <c r="H5152" s="148">
        <v>127.5</v>
      </c>
      <c r="I5152" s="191">
        <v>0.25</v>
      </c>
      <c r="J5152" s="187">
        <f t="shared" si="160"/>
        <v>95.625</v>
      </c>
    </row>
    <row r="5153" spans="1:10" ht="15.75">
      <c r="A5153" s="53">
        <f t="shared" si="161"/>
        <v>5149</v>
      </c>
      <c r="B5153" s="144" t="s">
        <v>202</v>
      </c>
      <c r="C5153" s="145" t="s">
        <v>9490</v>
      </c>
      <c r="D5153" s="142" t="s">
        <v>9353</v>
      </c>
      <c r="E5153" s="142" t="s">
        <v>211</v>
      </c>
      <c r="F5153" s="142"/>
      <c r="G5153" s="142">
        <v>1</v>
      </c>
      <c r="H5153" s="148">
        <v>127.5</v>
      </c>
      <c r="I5153" s="191">
        <v>0.25</v>
      </c>
      <c r="J5153" s="187">
        <f t="shared" si="160"/>
        <v>95.625</v>
      </c>
    </row>
    <row r="5154" spans="1:10" ht="15.75">
      <c r="A5154" s="53">
        <f t="shared" si="161"/>
        <v>5150</v>
      </c>
      <c r="B5154" s="144" t="s">
        <v>202</v>
      </c>
      <c r="C5154" s="145" t="s">
        <v>9491</v>
      </c>
      <c r="D5154" s="142" t="s">
        <v>9355</v>
      </c>
      <c r="E5154" s="142" t="s">
        <v>211</v>
      </c>
      <c r="F5154" s="142"/>
      <c r="G5154" s="142">
        <v>1</v>
      </c>
      <c r="H5154" s="148">
        <v>127.5</v>
      </c>
      <c r="I5154" s="191">
        <v>0.25</v>
      </c>
      <c r="J5154" s="187">
        <f t="shared" si="160"/>
        <v>95.625</v>
      </c>
    </row>
    <row r="5155" spans="1:10" ht="15.75">
      <c r="A5155" s="53">
        <f t="shared" si="161"/>
        <v>5151</v>
      </c>
      <c r="B5155" s="144" t="s">
        <v>202</v>
      </c>
      <c r="C5155" s="145" t="s">
        <v>9492</v>
      </c>
      <c r="D5155" s="142" t="s">
        <v>9357</v>
      </c>
      <c r="E5155" s="142" t="s">
        <v>211</v>
      </c>
      <c r="F5155" s="142"/>
      <c r="G5155" s="142">
        <v>1</v>
      </c>
      <c r="H5155" s="148">
        <v>147.5</v>
      </c>
      <c r="I5155" s="191">
        <v>0.25</v>
      </c>
      <c r="J5155" s="187">
        <f t="shared" si="160"/>
        <v>110.625</v>
      </c>
    </row>
    <row r="5156" spans="1:10" ht="15.75">
      <c r="A5156" s="53">
        <f t="shared" si="161"/>
        <v>5152</v>
      </c>
      <c r="B5156" s="144" t="s">
        <v>202</v>
      </c>
      <c r="C5156" s="145" t="s">
        <v>9493</v>
      </c>
      <c r="D5156" s="142" t="s">
        <v>9359</v>
      </c>
      <c r="E5156" s="142" t="s">
        <v>211</v>
      </c>
      <c r="F5156" s="142"/>
      <c r="G5156" s="142">
        <v>1</v>
      </c>
      <c r="H5156" s="148">
        <v>147.5</v>
      </c>
      <c r="I5156" s="191">
        <v>0.25</v>
      </c>
      <c r="J5156" s="187">
        <f t="shared" si="160"/>
        <v>110.625</v>
      </c>
    </row>
    <row r="5157" spans="1:10" ht="15.75">
      <c r="A5157" s="53">
        <f t="shared" si="161"/>
        <v>5153</v>
      </c>
      <c r="B5157" s="144" t="s">
        <v>202</v>
      </c>
      <c r="C5157" s="145" t="s">
        <v>9494</v>
      </c>
      <c r="D5157" s="142" t="s">
        <v>9361</v>
      </c>
      <c r="E5157" s="142" t="s">
        <v>211</v>
      </c>
      <c r="F5157" s="142"/>
      <c r="G5157" s="142">
        <v>1</v>
      </c>
      <c r="H5157" s="148">
        <v>147.5</v>
      </c>
      <c r="I5157" s="191">
        <v>0.25</v>
      </c>
      <c r="J5157" s="187">
        <f t="shared" si="160"/>
        <v>110.625</v>
      </c>
    </row>
    <row r="5158" spans="1:10" ht="15.75">
      <c r="A5158" s="53">
        <f t="shared" si="161"/>
        <v>5154</v>
      </c>
      <c r="B5158" s="144" t="s">
        <v>202</v>
      </c>
      <c r="C5158" s="145" t="s">
        <v>9495</v>
      </c>
      <c r="D5158" s="142" t="s">
        <v>9363</v>
      </c>
      <c r="E5158" s="142" t="s">
        <v>211</v>
      </c>
      <c r="F5158" s="142"/>
      <c r="G5158" s="142">
        <v>1</v>
      </c>
      <c r="H5158" s="148">
        <v>147.5</v>
      </c>
      <c r="I5158" s="191">
        <v>0.25</v>
      </c>
      <c r="J5158" s="187">
        <f t="shared" si="160"/>
        <v>110.625</v>
      </c>
    </row>
    <row r="5159" spans="1:10" ht="15.75">
      <c r="A5159" s="53">
        <f t="shared" si="161"/>
        <v>5155</v>
      </c>
      <c r="B5159" s="144" t="s">
        <v>202</v>
      </c>
      <c r="C5159" s="145" t="s">
        <v>9496</v>
      </c>
      <c r="D5159" s="142" t="s">
        <v>9497</v>
      </c>
      <c r="E5159" s="142" t="s">
        <v>211</v>
      </c>
      <c r="F5159" s="142"/>
      <c r="G5159" s="142">
        <v>1</v>
      </c>
      <c r="H5159" s="148">
        <v>130.5</v>
      </c>
      <c r="I5159" s="191">
        <v>0.25</v>
      </c>
      <c r="J5159" s="187">
        <f t="shared" si="160"/>
        <v>97.875</v>
      </c>
    </row>
    <row r="5160" spans="1:10" ht="15.75">
      <c r="A5160" s="53">
        <f t="shared" si="161"/>
        <v>5156</v>
      </c>
      <c r="B5160" s="144" t="s">
        <v>202</v>
      </c>
      <c r="C5160" s="145" t="s">
        <v>9498</v>
      </c>
      <c r="D5160" s="142" t="s">
        <v>9499</v>
      </c>
      <c r="E5160" s="142" t="s">
        <v>211</v>
      </c>
      <c r="F5160" s="142"/>
      <c r="G5160" s="142">
        <v>1</v>
      </c>
      <c r="H5160" s="148">
        <v>130.5</v>
      </c>
      <c r="I5160" s="191">
        <v>0.25</v>
      </c>
      <c r="J5160" s="187">
        <f t="shared" si="160"/>
        <v>97.875</v>
      </c>
    </row>
    <row r="5161" spans="1:10" ht="15.75">
      <c r="A5161" s="53">
        <f t="shared" si="161"/>
        <v>5157</v>
      </c>
      <c r="B5161" s="144" t="s">
        <v>202</v>
      </c>
      <c r="C5161" s="145" t="s">
        <v>9500</v>
      </c>
      <c r="D5161" s="142" t="s">
        <v>9501</v>
      </c>
      <c r="E5161" s="142" t="s">
        <v>211</v>
      </c>
      <c r="F5161" s="142"/>
      <c r="G5161" s="142">
        <v>1</v>
      </c>
      <c r="H5161" s="148">
        <v>130.5</v>
      </c>
      <c r="I5161" s="191">
        <v>0.25</v>
      </c>
      <c r="J5161" s="187">
        <f t="shared" si="160"/>
        <v>97.875</v>
      </c>
    </row>
    <row r="5162" spans="1:10" ht="15.75">
      <c r="A5162" s="53">
        <f t="shared" si="161"/>
        <v>5158</v>
      </c>
      <c r="B5162" s="144" t="s">
        <v>202</v>
      </c>
      <c r="C5162" s="145" t="s">
        <v>9502</v>
      </c>
      <c r="D5162" s="142" t="s">
        <v>9503</v>
      </c>
      <c r="E5162" s="142" t="s">
        <v>211</v>
      </c>
      <c r="F5162" s="142"/>
      <c r="G5162" s="142">
        <v>1</v>
      </c>
      <c r="H5162" s="148">
        <v>130.5</v>
      </c>
      <c r="I5162" s="191">
        <v>0.25</v>
      </c>
      <c r="J5162" s="187">
        <f t="shared" si="160"/>
        <v>97.875</v>
      </c>
    </row>
    <row r="5163" spans="1:10" ht="15.75">
      <c r="A5163" s="53">
        <f t="shared" si="161"/>
        <v>5159</v>
      </c>
      <c r="B5163" s="144" t="s">
        <v>202</v>
      </c>
      <c r="C5163" s="145" t="s">
        <v>9504</v>
      </c>
      <c r="D5163" s="142" t="s">
        <v>9505</v>
      </c>
      <c r="E5163" s="142" t="s">
        <v>211</v>
      </c>
      <c r="F5163" s="142"/>
      <c r="G5163" s="142">
        <v>1</v>
      </c>
      <c r="H5163" s="148">
        <v>68.495000000000005</v>
      </c>
      <c r="I5163" s="191">
        <v>0.25</v>
      </c>
      <c r="J5163" s="187">
        <f t="shared" si="160"/>
        <v>51.371250000000003</v>
      </c>
    </row>
    <row r="5164" spans="1:10" ht="15.75">
      <c r="A5164" s="53">
        <f t="shared" si="161"/>
        <v>5160</v>
      </c>
      <c r="B5164" s="144" t="s">
        <v>202</v>
      </c>
      <c r="C5164" s="145" t="s">
        <v>9506</v>
      </c>
      <c r="D5164" s="142" t="s">
        <v>9507</v>
      </c>
      <c r="E5164" s="142" t="s">
        <v>211</v>
      </c>
      <c r="F5164" s="142"/>
      <c r="G5164" s="142">
        <v>1</v>
      </c>
      <c r="H5164" s="148">
        <v>68.495000000000005</v>
      </c>
      <c r="I5164" s="191">
        <v>0.25</v>
      </c>
      <c r="J5164" s="187">
        <f t="shared" si="160"/>
        <v>51.371250000000003</v>
      </c>
    </row>
    <row r="5165" spans="1:10" ht="15.75">
      <c r="A5165" s="53">
        <f t="shared" si="161"/>
        <v>5161</v>
      </c>
      <c r="B5165" s="144" t="s">
        <v>202</v>
      </c>
      <c r="C5165" s="145" t="s">
        <v>9508</v>
      </c>
      <c r="D5165" s="142" t="s">
        <v>9509</v>
      </c>
      <c r="E5165" s="142" t="s">
        <v>211</v>
      </c>
      <c r="F5165" s="142"/>
      <c r="G5165" s="142">
        <v>1</v>
      </c>
      <c r="H5165" s="148">
        <v>68.495000000000005</v>
      </c>
      <c r="I5165" s="191">
        <v>0.25</v>
      </c>
      <c r="J5165" s="187">
        <f t="shared" si="160"/>
        <v>51.371250000000003</v>
      </c>
    </row>
    <row r="5166" spans="1:10" ht="15.75">
      <c r="A5166" s="53">
        <f t="shared" si="161"/>
        <v>5162</v>
      </c>
      <c r="B5166" s="144" t="s">
        <v>202</v>
      </c>
      <c r="C5166" s="145" t="s">
        <v>9510</v>
      </c>
      <c r="D5166" s="142" t="s">
        <v>9511</v>
      </c>
      <c r="E5166" s="142" t="s">
        <v>211</v>
      </c>
      <c r="F5166" s="142"/>
      <c r="G5166" s="142">
        <v>1</v>
      </c>
      <c r="H5166" s="148">
        <v>68.495000000000005</v>
      </c>
      <c r="I5166" s="191">
        <v>0.25</v>
      </c>
      <c r="J5166" s="187">
        <f t="shared" si="160"/>
        <v>51.371250000000003</v>
      </c>
    </row>
    <row r="5167" spans="1:10" ht="15.75">
      <c r="A5167" s="53">
        <f t="shared" si="161"/>
        <v>5163</v>
      </c>
      <c r="B5167" s="144" t="s">
        <v>202</v>
      </c>
      <c r="C5167" s="145" t="s">
        <v>9512</v>
      </c>
      <c r="D5167" s="142" t="s">
        <v>9513</v>
      </c>
      <c r="E5167" s="142" t="s">
        <v>211</v>
      </c>
      <c r="F5167" s="142"/>
      <c r="G5167" s="142">
        <v>1</v>
      </c>
      <c r="H5167" s="148">
        <v>97</v>
      </c>
      <c r="I5167" s="191">
        <v>0.25</v>
      </c>
      <c r="J5167" s="187">
        <f t="shared" si="160"/>
        <v>72.75</v>
      </c>
    </row>
    <row r="5168" spans="1:10" ht="15.75">
      <c r="A5168" s="53">
        <f t="shared" si="161"/>
        <v>5164</v>
      </c>
      <c r="B5168" s="144" t="s">
        <v>202</v>
      </c>
      <c r="C5168" s="145" t="s">
        <v>9514</v>
      </c>
      <c r="D5168" s="142" t="s">
        <v>9515</v>
      </c>
      <c r="E5168" s="142" t="s">
        <v>211</v>
      </c>
      <c r="F5168" s="142"/>
      <c r="G5168" s="142">
        <v>1</v>
      </c>
      <c r="H5168" s="148">
        <v>97</v>
      </c>
      <c r="I5168" s="191">
        <v>0.25</v>
      </c>
      <c r="J5168" s="187">
        <f t="shared" si="160"/>
        <v>72.75</v>
      </c>
    </row>
    <row r="5169" spans="1:10" ht="15.75">
      <c r="A5169" s="53">
        <f t="shared" si="161"/>
        <v>5165</v>
      </c>
      <c r="B5169" s="144" t="s">
        <v>202</v>
      </c>
      <c r="C5169" s="145" t="s">
        <v>9516</v>
      </c>
      <c r="D5169" s="142" t="s">
        <v>9517</v>
      </c>
      <c r="E5169" s="142" t="s">
        <v>211</v>
      </c>
      <c r="F5169" s="142"/>
      <c r="G5169" s="142">
        <v>1</v>
      </c>
      <c r="H5169" s="148">
        <v>97</v>
      </c>
      <c r="I5169" s="191">
        <v>0.25</v>
      </c>
      <c r="J5169" s="187">
        <f t="shared" si="160"/>
        <v>72.75</v>
      </c>
    </row>
    <row r="5170" spans="1:10" ht="15.75">
      <c r="A5170" s="53">
        <f t="shared" si="161"/>
        <v>5166</v>
      </c>
      <c r="B5170" s="144" t="s">
        <v>202</v>
      </c>
      <c r="C5170" s="145" t="s">
        <v>9518</v>
      </c>
      <c r="D5170" s="142" t="s">
        <v>9519</v>
      </c>
      <c r="E5170" s="142" t="s">
        <v>211</v>
      </c>
      <c r="F5170" s="142"/>
      <c r="G5170" s="142">
        <v>1</v>
      </c>
      <c r="H5170" s="148">
        <v>97</v>
      </c>
      <c r="I5170" s="191">
        <v>0.25</v>
      </c>
      <c r="J5170" s="187">
        <f t="shared" si="160"/>
        <v>72.75</v>
      </c>
    </row>
    <row r="5171" spans="1:10" ht="15.75">
      <c r="A5171" s="53">
        <f t="shared" si="161"/>
        <v>5167</v>
      </c>
      <c r="B5171" s="144" t="s">
        <v>202</v>
      </c>
      <c r="C5171" s="145" t="s">
        <v>9520</v>
      </c>
      <c r="D5171" s="142" t="s">
        <v>9521</v>
      </c>
      <c r="E5171" s="142" t="s">
        <v>211</v>
      </c>
      <c r="F5171" s="142"/>
      <c r="G5171" s="142">
        <v>1</v>
      </c>
      <c r="H5171" s="148">
        <v>97</v>
      </c>
      <c r="I5171" s="191">
        <v>0.25</v>
      </c>
      <c r="J5171" s="187">
        <f t="shared" si="160"/>
        <v>72.75</v>
      </c>
    </row>
    <row r="5172" spans="1:10" ht="15.75">
      <c r="A5172" s="53">
        <f t="shared" si="161"/>
        <v>5168</v>
      </c>
      <c r="B5172" s="144" t="s">
        <v>202</v>
      </c>
      <c r="C5172" s="145" t="s">
        <v>9522</v>
      </c>
      <c r="D5172" s="142" t="s">
        <v>9523</v>
      </c>
      <c r="E5172" s="142" t="s">
        <v>211</v>
      </c>
      <c r="F5172" s="142"/>
      <c r="G5172" s="142">
        <v>1</v>
      </c>
      <c r="H5172" s="148">
        <v>76</v>
      </c>
      <c r="I5172" s="191">
        <v>0.25</v>
      </c>
      <c r="J5172" s="187">
        <f t="shared" si="160"/>
        <v>57</v>
      </c>
    </row>
    <row r="5173" spans="1:10" ht="15.75">
      <c r="A5173" s="53">
        <f t="shared" si="161"/>
        <v>5169</v>
      </c>
      <c r="B5173" s="144" t="s">
        <v>202</v>
      </c>
      <c r="C5173" s="145" t="s">
        <v>9524</v>
      </c>
      <c r="D5173" s="142" t="s">
        <v>9525</v>
      </c>
      <c r="E5173" s="142" t="s">
        <v>211</v>
      </c>
      <c r="F5173" s="142"/>
      <c r="G5173" s="142">
        <v>1</v>
      </c>
      <c r="H5173" s="148">
        <v>76</v>
      </c>
      <c r="I5173" s="191">
        <v>0.25</v>
      </c>
      <c r="J5173" s="187">
        <f t="shared" si="160"/>
        <v>57</v>
      </c>
    </row>
    <row r="5174" spans="1:10" ht="15.75">
      <c r="A5174" s="53">
        <f t="shared" si="161"/>
        <v>5170</v>
      </c>
      <c r="B5174" s="144" t="s">
        <v>202</v>
      </c>
      <c r="C5174" s="145" t="s">
        <v>9526</v>
      </c>
      <c r="D5174" s="142" t="s">
        <v>9527</v>
      </c>
      <c r="E5174" s="142" t="s">
        <v>211</v>
      </c>
      <c r="F5174" s="142"/>
      <c r="G5174" s="142">
        <v>1</v>
      </c>
      <c r="H5174" s="148">
        <v>76</v>
      </c>
      <c r="I5174" s="191">
        <v>0.25</v>
      </c>
      <c r="J5174" s="187">
        <f t="shared" si="160"/>
        <v>57</v>
      </c>
    </row>
    <row r="5175" spans="1:10" ht="15.75">
      <c r="A5175" s="53">
        <f t="shared" si="161"/>
        <v>5171</v>
      </c>
      <c r="B5175" s="144" t="s">
        <v>202</v>
      </c>
      <c r="C5175" s="145" t="s">
        <v>9528</v>
      </c>
      <c r="D5175" s="142" t="s">
        <v>9529</v>
      </c>
      <c r="E5175" s="142" t="s">
        <v>211</v>
      </c>
      <c r="F5175" s="142"/>
      <c r="G5175" s="142">
        <v>1</v>
      </c>
      <c r="H5175" s="148">
        <v>76</v>
      </c>
      <c r="I5175" s="191">
        <v>0.25</v>
      </c>
      <c r="J5175" s="187">
        <f t="shared" ref="J5175:J5238" si="162">H5175*(1-I5175)</f>
        <v>57</v>
      </c>
    </row>
    <row r="5176" spans="1:10" ht="15.75">
      <c r="A5176" s="53">
        <f t="shared" si="161"/>
        <v>5172</v>
      </c>
      <c r="B5176" s="144" t="s">
        <v>202</v>
      </c>
      <c r="C5176" s="145" t="s">
        <v>9530</v>
      </c>
      <c r="D5176" s="142" t="s">
        <v>9467</v>
      </c>
      <c r="E5176" s="142" t="s">
        <v>211</v>
      </c>
      <c r="F5176" s="142"/>
      <c r="G5176" s="142">
        <v>1</v>
      </c>
      <c r="H5176" s="148">
        <v>9.25</v>
      </c>
      <c r="I5176" s="191">
        <v>0.25</v>
      </c>
      <c r="J5176" s="187">
        <f t="shared" si="162"/>
        <v>6.9375</v>
      </c>
    </row>
    <row r="5177" spans="1:10" ht="15.75">
      <c r="A5177" s="53">
        <f t="shared" si="161"/>
        <v>5173</v>
      </c>
      <c r="B5177" s="144" t="s">
        <v>202</v>
      </c>
      <c r="C5177" s="145" t="s">
        <v>9531</v>
      </c>
      <c r="D5177" s="142" t="s">
        <v>9465</v>
      </c>
      <c r="E5177" s="142" t="s">
        <v>211</v>
      </c>
      <c r="F5177" s="142"/>
      <c r="G5177" s="142">
        <v>1</v>
      </c>
      <c r="H5177" s="148">
        <v>10.25</v>
      </c>
      <c r="I5177" s="191">
        <v>0.25</v>
      </c>
      <c r="J5177" s="187">
        <f t="shared" si="162"/>
        <v>7.6875</v>
      </c>
    </row>
    <row r="5178" spans="1:10" ht="15.75">
      <c r="A5178" s="53">
        <f t="shared" si="161"/>
        <v>5174</v>
      </c>
      <c r="B5178" s="144" t="s">
        <v>202</v>
      </c>
      <c r="C5178" s="145" t="s">
        <v>9532</v>
      </c>
      <c r="D5178" s="142" t="s">
        <v>9533</v>
      </c>
      <c r="E5178" s="142" t="s">
        <v>211</v>
      </c>
      <c r="F5178" s="142"/>
      <c r="G5178" s="142">
        <v>1</v>
      </c>
      <c r="H5178" s="148">
        <v>9.25</v>
      </c>
      <c r="I5178" s="191">
        <v>0.25</v>
      </c>
      <c r="J5178" s="187">
        <f t="shared" si="162"/>
        <v>6.9375</v>
      </c>
    </row>
    <row r="5179" spans="1:10" ht="15.75">
      <c r="A5179" s="53">
        <f t="shared" si="161"/>
        <v>5175</v>
      </c>
      <c r="B5179" s="144" t="s">
        <v>202</v>
      </c>
      <c r="C5179" s="145" t="s">
        <v>9534</v>
      </c>
      <c r="D5179" s="142" t="s">
        <v>9535</v>
      </c>
      <c r="E5179" s="142" t="s">
        <v>211</v>
      </c>
      <c r="F5179" s="142"/>
      <c r="G5179" s="142">
        <v>1</v>
      </c>
      <c r="H5179" s="148">
        <v>24.25</v>
      </c>
      <c r="I5179" s="191">
        <v>0.25</v>
      </c>
      <c r="J5179" s="187">
        <f t="shared" si="162"/>
        <v>18.1875</v>
      </c>
    </row>
    <row r="5180" spans="1:10" ht="15.75">
      <c r="A5180" s="53">
        <f t="shared" si="161"/>
        <v>5176</v>
      </c>
      <c r="B5180" s="144" t="s">
        <v>202</v>
      </c>
      <c r="C5180" s="145" t="s">
        <v>9536</v>
      </c>
      <c r="D5180" s="142" t="s">
        <v>9537</v>
      </c>
      <c r="E5180" s="142" t="s">
        <v>211</v>
      </c>
      <c r="F5180" s="142"/>
      <c r="G5180" s="142">
        <v>1</v>
      </c>
      <c r="H5180" s="148">
        <v>24.25</v>
      </c>
      <c r="I5180" s="191">
        <v>0.25</v>
      </c>
      <c r="J5180" s="187">
        <f t="shared" si="162"/>
        <v>18.1875</v>
      </c>
    </row>
    <row r="5181" spans="1:10" ht="15.75">
      <c r="A5181" s="53">
        <f t="shared" si="161"/>
        <v>5177</v>
      </c>
      <c r="B5181" s="144" t="s">
        <v>202</v>
      </c>
      <c r="C5181" s="145" t="s">
        <v>9538</v>
      </c>
      <c r="D5181" s="142" t="s">
        <v>9539</v>
      </c>
      <c r="E5181" s="142" t="s">
        <v>211</v>
      </c>
      <c r="F5181" s="142"/>
      <c r="G5181" s="142">
        <v>1</v>
      </c>
      <c r="H5181" s="148">
        <v>24.25</v>
      </c>
      <c r="I5181" s="191">
        <v>0.25</v>
      </c>
      <c r="J5181" s="187">
        <f t="shared" si="162"/>
        <v>18.1875</v>
      </c>
    </row>
    <row r="5182" spans="1:10" ht="15.75">
      <c r="A5182" s="53">
        <f t="shared" si="161"/>
        <v>5178</v>
      </c>
      <c r="B5182" s="144" t="s">
        <v>202</v>
      </c>
      <c r="C5182" s="145" t="s">
        <v>9540</v>
      </c>
      <c r="D5182" s="142" t="s">
        <v>9541</v>
      </c>
      <c r="E5182" s="142" t="s">
        <v>211</v>
      </c>
      <c r="F5182" s="142"/>
      <c r="G5182" s="142">
        <v>1</v>
      </c>
      <c r="H5182" s="148">
        <v>24.25</v>
      </c>
      <c r="I5182" s="191">
        <v>0.25</v>
      </c>
      <c r="J5182" s="187">
        <f t="shared" si="162"/>
        <v>18.1875</v>
      </c>
    </row>
    <row r="5183" spans="1:10" ht="15.75">
      <c r="A5183" s="53">
        <f t="shared" si="161"/>
        <v>5179</v>
      </c>
      <c r="B5183" s="144" t="s">
        <v>202</v>
      </c>
      <c r="C5183" s="145" t="s">
        <v>9542</v>
      </c>
      <c r="D5183" s="142" t="s">
        <v>9543</v>
      </c>
      <c r="E5183" s="142" t="s">
        <v>211</v>
      </c>
      <c r="F5183" s="142"/>
      <c r="G5183" s="142">
        <v>1</v>
      </c>
      <c r="H5183" s="148">
        <v>24.25</v>
      </c>
      <c r="I5183" s="191">
        <v>0.25</v>
      </c>
      <c r="J5183" s="187">
        <f t="shared" si="162"/>
        <v>18.1875</v>
      </c>
    </row>
    <row r="5184" spans="1:10" ht="15.75">
      <c r="A5184" s="53">
        <f t="shared" si="161"/>
        <v>5180</v>
      </c>
      <c r="B5184" s="144" t="s">
        <v>202</v>
      </c>
      <c r="C5184" s="145" t="s">
        <v>9544</v>
      </c>
      <c r="D5184" s="142" t="s">
        <v>9545</v>
      </c>
      <c r="E5184" s="142" t="s">
        <v>211</v>
      </c>
      <c r="F5184" s="142"/>
      <c r="G5184" s="142">
        <v>1</v>
      </c>
      <c r="H5184" s="148">
        <v>24.25</v>
      </c>
      <c r="I5184" s="191">
        <v>0.25</v>
      </c>
      <c r="J5184" s="187">
        <f t="shared" si="162"/>
        <v>18.1875</v>
      </c>
    </row>
    <row r="5185" spans="1:10" ht="15.75">
      <c r="A5185" s="53">
        <f t="shared" si="161"/>
        <v>5181</v>
      </c>
      <c r="B5185" s="144" t="s">
        <v>202</v>
      </c>
      <c r="C5185" s="145" t="s">
        <v>9546</v>
      </c>
      <c r="D5185" s="142" t="s">
        <v>9547</v>
      </c>
      <c r="E5185" s="142" t="s">
        <v>211</v>
      </c>
      <c r="F5185" s="142"/>
      <c r="G5185" s="142">
        <v>1</v>
      </c>
      <c r="H5185" s="148">
        <v>10.25</v>
      </c>
      <c r="I5185" s="191">
        <v>0.25</v>
      </c>
      <c r="J5185" s="187">
        <f t="shared" si="162"/>
        <v>7.6875</v>
      </c>
    </row>
    <row r="5186" spans="1:10" ht="15.75">
      <c r="A5186" s="53">
        <f t="shared" si="161"/>
        <v>5182</v>
      </c>
      <c r="B5186" s="144" t="s">
        <v>202</v>
      </c>
      <c r="C5186" s="145" t="s">
        <v>9548</v>
      </c>
      <c r="D5186" s="142" t="s">
        <v>9549</v>
      </c>
      <c r="E5186" s="142" t="s">
        <v>211</v>
      </c>
      <c r="F5186" s="142"/>
      <c r="G5186" s="142">
        <v>1</v>
      </c>
      <c r="H5186" s="148">
        <v>7.25</v>
      </c>
      <c r="I5186" s="191">
        <v>0.25</v>
      </c>
      <c r="J5186" s="187">
        <f t="shared" si="162"/>
        <v>5.4375</v>
      </c>
    </row>
    <row r="5187" spans="1:10" ht="15.75">
      <c r="A5187" s="53">
        <f t="shared" si="161"/>
        <v>5183</v>
      </c>
      <c r="B5187" s="144" t="s">
        <v>202</v>
      </c>
      <c r="C5187" s="145" t="s">
        <v>9550</v>
      </c>
      <c r="D5187" s="142" t="s">
        <v>9463</v>
      </c>
      <c r="E5187" s="142" t="s">
        <v>211</v>
      </c>
      <c r="F5187" s="142"/>
      <c r="G5187" s="142">
        <v>1</v>
      </c>
      <c r="H5187" s="148">
        <v>22</v>
      </c>
      <c r="I5187" s="191">
        <v>0.25</v>
      </c>
      <c r="J5187" s="187">
        <f t="shared" si="162"/>
        <v>16.5</v>
      </c>
    </row>
    <row r="5188" spans="1:10" ht="15.75">
      <c r="A5188" s="53">
        <f t="shared" si="161"/>
        <v>5184</v>
      </c>
      <c r="B5188" s="144" t="s">
        <v>202</v>
      </c>
      <c r="C5188" s="145" t="s">
        <v>9551</v>
      </c>
      <c r="D5188" s="142" t="s">
        <v>9552</v>
      </c>
      <c r="E5188" s="142" t="s">
        <v>211</v>
      </c>
      <c r="F5188" s="142"/>
      <c r="G5188" s="142">
        <v>1</v>
      </c>
      <c r="H5188" s="148">
        <v>24.25</v>
      </c>
      <c r="I5188" s="191">
        <v>0.25</v>
      </c>
      <c r="J5188" s="187">
        <f t="shared" si="162"/>
        <v>18.1875</v>
      </c>
    </row>
    <row r="5189" spans="1:10" ht="15.75">
      <c r="A5189" s="53">
        <f t="shared" si="161"/>
        <v>5185</v>
      </c>
      <c r="B5189" s="144" t="s">
        <v>202</v>
      </c>
      <c r="C5189" s="145" t="s">
        <v>9553</v>
      </c>
      <c r="D5189" s="142" t="s">
        <v>9554</v>
      </c>
      <c r="E5189" s="142" t="s">
        <v>211</v>
      </c>
      <c r="F5189" s="142"/>
      <c r="G5189" s="142">
        <v>1</v>
      </c>
      <c r="H5189" s="148">
        <v>6.25</v>
      </c>
      <c r="I5189" s="191">
        <v>0.25</v>
      </c>
      <c r="J5189" s="187">
        <f t="shared" si="162"/>
        <v>4.6875</v>
      </c>
    </row>
    <row r="5190" spans="1:10" ht="15.75">
      <c r="A5190" s="53">
        <f t="shared" si="161"/>
        <v>5186</v>
      </c>
      <c r="B5190" s="144" t="s">
        <v>202</v>
      </c>
      <c r="C5190" s="145" t="s">
        <v>9555</v>
      </c>
      <c r="D5190" s="142" t="s">
        <v>9556</v>
      </c>
      <c r="E5190" s="142" t="s">
        <v>211</v>
      </c>
      <c r="F5190" s="142"/>
      <c r="G5190" s="142">
        <v>1</v>
      </c>
      <c r="H5190" s="148">
        <v>108</v>
      </c>
      <c r="I5190" s="191">
        <v>0.25</v>
      </c>
      <c r="J5190" s="187">
        <f t="shared" si="162"/>
        <v>81</v>
      </c>
    </row>
    <row r="5191" spans="1:10" ht="15.75">
      <c r="A5191" s="53">
        <f t="shared" ref="A5191:A5254" si="163">A5190+1</f>
        <v>5187</v>
      </c>
      <c r="B5191" s="144" t="s">
        <v>202</v>
      </c>
      <c r="C5191" s="145" t="s">
        <v>9557</v>
      </c>
      <c r="D5191" s="142" t="s">
        <v>9558</v>
      </c>
      <c r="E5191" s="142" t="s">
        <v>211</v>
      </c>
      <c r="F5191" s="142"/>
      <c r="G5191" s="142">
        <v>1</v>
      </c>
      <c r="H5191" s="148">
        <v>94.245000000000005</v>
      </c>
      <c r="I5191" s="191">
        <v>0.25</v>
      </c>
      <c r="J5191" s="187">
        <f t="shared" si="162"/>
        <v>70.683750000000003</v>
      </c>
    </row>
    <row r="5192" spans="1:10" ht="15.75">
      <c r="A5192" s="53">
        <f t="shared" si="163"/>
        <v>5188</v>
      </c>
      <c r="B5192" s="144" t="s">
        <v>202</v>
      </c>
      <c r="C5192" s="145" t="s">
        <v>9559</v>
      </c>
      <c r="D5192" s="142" t="s">
        <v>9560</v>
      </c>
      <c r="E5192" s="142" t="s">
        <v>211</v>
      </c>
      <c r="F5192" s="142"/>
      <c r="G5192" s="142">
        <v>1</v>
      </c>
      <c r="H5192" s="148">
        <v>91</v>
      </c>
      <c r="I5192" s="191">
        <v>0.25</v>
      </c>
      <c r="J5192" s="187">
        <f t="shared" si="162"/>
        <v>68.25</v>
      </c>
    </row>
    <row r="5193" spans="1:10" ht="15.75">
      <c r="A5193" s="53">
        <f t="shared" si="163"/>
        <v>5189</v>
      </c>
      <c r="B5193" s="144" t="s">
        <v>202</v>
      </c>
      <c r="C5193" s="145" t="s">
        <v>9561</v>
      </c>
      <c r="D5193" s="142" t="s">
        <v>9562</v>
      </c>
      <c r="E5193" s="142" t="s">
        <v>211</v>
      </c>
      <c r="F5193" s="142"/>
      <c r="G5193" s="142">
        <v>1</v>
      </c>
      <c r="H5193" s="148">
        <v>87.5</v>
      </c>
      <c r="I5193" s="191">
        <v>0.25</v>
      </c>
      <c r="J5193" s="187">
        <f t="shared" si="162"/>
        <v>65.625</v>
      </c>
    </row>
    <row r="5194" spans="1:10" ht="15.75">
      <c r="A5194" s="53">
        <f t="shared" si="163"/>
        <v>5190</v>
      </c>
      <c r="B5194" s="144" t="s">
        <v>202</v>
      </c>
      <c r="C5194" s="145" t="s">
        <v>9563</v>
      </c>
      <c r="D5194" s="142" t="s">
        <v>9564</v>
      </c>
      <c r="E5194" s="142" t="s">
        <v>211</v>
      </c>
      <c r="F5194" s="142"/>
      <c r="G5194" s="142">
        <v>1</v>
      </c>
      <c r="H5194" s="148">
        <v>73</v>
      </c>
      <c r="I5194" s="191">
        <v>0.25</v>
      </c>
      <c r="J5194" s="187">
        <f t="shared" si="162"/>
        <v>54.75</v>
      </c>
    </row>
    <row r="5195" spans="1:10" ht="15.75">
      <c r="A5195" s="53">
        <f t="shared" si="163"/>
        <v>5191</v>
      </c>
      <c r="B5195" s="144" t="s">
        <v>202</v>
      </c>
      <c r="C5195" s="145" t="s">
        <v>9565</v>
      </c>
      <c r="D5195" s="142" t="s">
        <v>9566</v>
      </c>
      <c r="E5195" s="142" t="s">
        <v>211</v>
      </c>
      <c r="F5195" s="142"/>
      <c r="G5195" s="142">
        <v>1</v>
      </c>
      <c r="H5195" s="148">
        <v>79.5</v>
      </c>
      <c r="I5195" s="191">
        <v>0.25</v>
      </c>
      <c r="J5195" s="187">
        <f t="shared" si="162"/>
        <v>59.625</v>
      </c>
    </row>
    <row r="5196" spans="1:10" ht="15.75">
      <c r="A5196" s="53">
        <f t="shared" si="163"/>
        <v>5192</v>
      </c>
      <c r="B5196" s="144" t="s">
        <v>202</v>
      </c>
      <c r="C5196" s="145" t="s">
        <v>9567</v>
      </c>
      <c r="D5196" s="142" t="s">
        <v>9568</v>
      </c>
      <c r="E5196" s="142" t="s">
        <v>211</v>
      </c>
      <c r="F5196" s="142"/>
      <c r="G5196" s="142">
        <v>1</v>
      </c>
      <c r="H5196" s="148">
        <v>65.5</v>
      </c>
      <c r="I5196" s="191">
        <v>0.25</v>
      </c>
      <c r="J5196" s="187">
        <f t="shared" si="162"/>
        <v>49.125</v>
      </c>
    </row>
    <row r="5197" spans="1:10" ht="15.75">
      <c r="A5197" s="53">
        <f t="shared" si="163"/>
        <v>5193</v>
      </c>
      <c r="B5197" s="144" t="s">
        <v>202</v>
      </c>
      <c r="C5197" s="145" t="s">
        <v>9569</v>
      </c>
      <c r="D5197" s="142" t="s">
        <v>9560</v>
      </c>
      <c r="E5197" s="142" t="s">
        <v>211</v>
      </c>
      <c r="F5197" s="142"/>
      <c r="G5197" s="142">
        <v>1</v>
      </c>
      <c r="H5197" s="148">
        <v>91</v>
      </c>
      <c r="I5197" s="191">
        <v>0.25</v>
      </c>
      <c r="J5197" s="187">
        <f t="shared" si="162"/>
        <v>68.25</v>
      </c>
    </row>
    <row r="5198" spans="1:10" ht="15.75">
      <c r="A5198" s="53">
        <f t="shared" si="163"/>
        <v>5194</v>
      </c>
      <c r="B5198" s="144" t="s">
        <v>202</v>
      </c>
      <c r="C5198" s="145" t="s">
        <v>9570</v>
      </c>
      <c r="D5198" s="142" t="s">
        <v>9571</v>
      </c>
      <c r="E5198" s="142" t="s">
        <v>211</v>
      </c>
      <c r="F5198" s="142"/>
      <c r="G5198" s="142">
        <v>1</v>
      </c>
      <c r="H5198" s="148">
        <v>127</v>
      </c>
      <c r="I5198" s="191">
        <v>0.25</v>
      </c>
      <c r="J5198" s="187">
        <f t="shared" si="162"/>
        <v>95.25</v>
      </c>
    </row>
    <row r="5199" spans="1:10" ht="15.75">
      <c r="A5199" s="53">
        <f t="shared" si="163"/>
        <v>5195</v>
      </c>
      <c r="B5199" s="144" t="s">
        <v>202</v>
      </c>
      <c r="C5199" s="145" t="s">
        <v>9572</v>
      </c>
      <c r="D5199" s="142" t="s">
        <v>9562</v>
      </c>
      <c r="E5199" s="142" t="s">
        <v>211</v>
      </c>
      <c r="F5199" s="142"/>
      <c r="G5199" s="142">
        <v>1</v>
      </c>
      <c r="H5199" s="148">
        <v>88</v>
      </c>
      <c r="I5199" s="191">
        <v>0.25</v>
      </c>
      <c r="J5199" s="187">
        <f t="shared" si="162"/>
        <v>66</v>
      </c>
    </row>
    <row r="5200" spans="1:10" ht="15.75">
      <c r="A5200" s="53">
        <f t="shared" si="163"/>
        <v>5196</v>
      </c>
      <c r="B5200" s="144" t="s">
        <v>202</v>
      </c>
      <c r="C5200" s="145" t="s">
        <v>9573</v>
      </c>
      <c r="D5200" s="142" t="s">
        <v>9564</v>
      </c>
      <c r="E5200" s="142" t="s">
        <v>211</v>
      </c>
      <c r="F5200" s="142"/>
      <c r="G5200" s="142">
        <v>1</v>
      </c>
      <c r="H5200" s="148">
        <v>73</v>
      </c>
      <c r="I5200" s="191">
        <v>0.25</v>
      </c>
      <c r="J5200" s="187">
        <f t="shared" si="162"/>
        <v>54.75</v>
      </c>
    </row>
    <row r="5201" spans="1:10" ht="15.75">
      <c r="A5201" s="53">
        <f t="shared" si="163"/>
        <v>5197</v>
      </c>
      <c r="B5201" s="144" t="s">
        <v>202</v>
      </c>
      <c r="C5201" s="145" t="s">
        <v>9574</v>
      </c>
      <c r="D5201" s="142" t="s">
        <v>9566</v>
      </c>
      <c r="E5201" s="142" t="s">
        <v>211</v>
      </c>
      <c r="F5201" s="142"/>
      <c r="G5201" s="142">
        <v>1</v>
      </c>
      <c r="H5201" s="148">
        <v>80</v>
      </c>
      <c r="I5201" s="191">
        <v>0.25</v>
      </c>
      <c r="J5201" s="187">
        <f t="shared" si="162"/>
        <v>60</v>
      </c>
    </row>
    <row r="5202" spans="1:10" ht="15.75">
      <c r="A5202" s="53">
        <f t="shared" si="163"/>
        <v>5198</v>
      </c>
      <c r="B5202" s="144" t="s">
        <v>202</v>
      </c>
      <c r="C5202" s="145" t="s">
        <v>9575</v>
      </c>
      <c r="D5202" s="142" t="s">
        <v>9568</v>
      </c>
      <c r="E5202" s="142" t="s">
        <v>211</v>
      </c>
      <c r="F5202" s="142"/>
      <c r="G5202" s="142">
        <v>1</v>
      </c>
      <c r="H5202" s="148">
        <v>65.5</v>
      </c>
      <c r="I5202" s="191">
        <v>0.25</v>
      </c>
      <c r="J5202" s="187">
        <f t="shared" si="162"/>
        <v>49.125</v>
      </c>
    </row>
    <row r="5203" spans="1:10" ht="15.75">
      <c r="A5203" s="53">
        <f t="shared" si="163"/>
        <v>5199</v>
      </c>
      <c r="B5203" s="144" t="s">
        <v>202</v>
      </c>
      <c r="C5203" s="145" t="s">
        <v>9576</v>
      </c>
      <c r="D5203" s="142" t="s">
        <v>9577</v>
      </c>
      <c r="E5203" s="142" t="s">
        <v>211</v>
      </c>
      <c r="F5203" s="142"/>
      <c r="G5203" s="142">
        <v>1</v>
      </c>
      <c r="H5203" s="148">
        <v>65.5</v>
      </c>
      <c r="I5203" s="191">
        <v>0.25</v>
      </c>
      <c r="J5203" s="187">
        <f t="shared" si="162"/>
        <v>49.125</v>
      </c>
    </row>
    <row r="5204" spans="1:10" ht="15.75">
      <c r="A5204" s="53">
        <f t="shared" si="163"/>
        <v>5200</v>
      </c>
      <c r="B5204" s="144" t="s">
        <v>202</v>
      </c>
      <c r="C5204" s="145" t="s">
        <v>9578</v>
      </c>
      <c r="D5204" s="142" t="s">
        <v>9579</v>
      </c>
      <c r="E5204" s="142" t="s">
        <v>211</v>
      </c>
      <c r="F5204" s="142"/>
      <c r="G5204" s="142">
        <v>1</v>
      </c>
      <c r="H5204" s="148">
        <v>73</v>
      </c>
      <c r="I5204" s="191">
        <v>0.25</v>
      </c>
      <c r="J5204" s="187">
        <f t="shared" si="162"/>
        <v>54.75</v>
      </c>
    </row>
    <row r="5205" spans="1:10" ht="15.75">
      <c r="A5205" s="53">
        <f t="shared" si="163"/>
        <v>5201</v>
      </c>
      <c r="B5205" s="144" t="s">
        <v>202</v>
      </c>
      <c r="C5205" s="145" t="s">
        <v>9580</v>
      </c>
      <c r="D5205" s="142" t="s">
        <v>9581</v>
      </c>
      <c r="E5205" s="142" t="s">
        <v>211</v>
      </c>
      <c r="F5205" s="142"/>
      <c r="G5205" s="142">
        <v>1</v>
      </c>
      <c r="H5205" s="148">
        <v>127</v>
      </c>
      <c r="I5205" s="191">
        <v>0.25</v>
      </c>
      <c r="J5205" s="187">
        <f t="shared" si="162"/>
        <v>95.25</v>
      </c>
    </row>
    <row r="5206" spans="1:10" ht="15.75">
      <c r="A5206" s="53">
        <f t="shared" si="163"/>
        <v>5202</v>
      </c>
      <c r="B5206" s="144" t="s">
        <v>202</v>
      </c>
      <c r="C5206" s="145" t="s">
        <v>9582</v>
      </c>
      <c r="D5206" s="142" t="s">
        <v>9583</v>
      </c>
      <c r="E5206" s="142" t="s">
        <v>211</v>
      </c>
      <c r="F5206" s="142"/>
      <c r="G5206" s="142">
        <v>1</v>
      </c>
      <c r="H5206" s="148">
        <v>65.5</v>
      </c>
      <c r="I5206" s="191">
        <v>0.25</v>
      </c>
      <c r="J5206" s="187">
        <f t="shared" si="162"/>
        <v>49.125</v>
      </c>
    </row>
    <row r="5207" spans="1:10" ht="15.75">
      <c r="A5207" s="53">
        <f t="shared" si="163"/>
        <v>5203</v>
      </c>
      <c r="B5207" s="144" t="s">
        <v>202</v>
      </c>
      <c r="C5207" s="145" t="s">
        <v>9584</v>
      </c>
      <c r="D5207" s="142" t="s">
        <v>9585</v>
      </c>
      <c r="E5207" s="142" t="s">
        <v>211</v>
      </c>
      <c r="F5207" s="142"/>
      <c r="G5207" s="142">
        <v>1</v>
      </c>
      <c r="H5207" s="148">
        <v>73</v>
      </c>
      <c r="I5207" s="191">
        <v>0.25</v>
      </c>
      <c r="J5207" s="187">
        <f t="shared" si="162"/>
        <v>54.75</v>
      </c>
    </row>
    <row r="5208" spans="1:10" ht="15.75">
      <c r="A5208" s="53">
        <f t="shared" si="163"/>
        <v>5204</v>
      </c>
      <c r="B5208" s="144" t="s">
        <v>202</v>
      </c>
      <c r="C5208" s="145" t="s">
        <v>9586</v>
      </c>
      <c r="D5208" s="142" t="s">
        <v>9587</v>
      </c>
      <c r="E5208" s="142" t="s">
        <v>211</v>
      </c>
      <c r="F5208" s="142"/>
      <c r="G5208" s="142">
        <v>1</v>
      </c>
      <c r="H5208" s="148">
        <v>111.25</v>
      </c>
      <c r="I5208" s="191">
        <v>0.25</v>
      </c>
      <c r="J5208" s="187">
        <f t="shared" si="162"/>
        <v>83.4375</v>
      </c>
    </row>
    <row r="5209" spans="1:10" ht="15.75">
      <c r="A5209" s="53">
        <f t="shared" si="163"/>
        <v>5205</v>
      </c>
      <c r="B5209" s="144" t="s">
        <v>202</v>
      </c>
      <c r="C5209" s="145" t="s">
        <v>9588</v>
      </c>
      <c r="D5209" s="142" t="s">
        <v>9589</v>
      </c>
      <c r="E5209" s="142" t="s">
        <v>211</v>
      </c>
      <c r="F5209" s="142"/>
      <c r="G5209" s="142">
        <v>1</v>
      </c>
      <c r="H5209" s="148">
        <v>111.25</v>
      </c>
      <c r="I5209" s="191">
        <v>0.25</v>
      </c>
      <c r="J5209" s="187">
        <f t="shared" si="162"/>
        <v>83.4375</v>
      </c>
    </row>
    <row r="5210" spans="1:10" ht="15.75">
      <c r="A5210" s="53">
        <f t="shared" si="163"/>
        <v>5206</v>
      </c>
      <c r="B5210" s="144" t="s">
        <v>202</v>
      </c>
      <c r="C5210" s="145" t="s">
        <v>9590</v>
      </c>
      <c r="D5210" s="142" t="s">
        <v>9591</v>
      </c>
      <c r="E5210" s="142" t="s">
        <v>211</v>
      </c>
      <c r="F5210" s="142"/>
      <c r="G5210" s="142">
        <v>1</v>
      </c>
      <c r="H5210" s="148">
        <v>24.25</v>
      </c>
      <c r="I5210" s="191">
        <v>0.25</v>
      </c>
      <c r="J5210" s="187">
        <f t="shared" si="162"/>
        <v>18.1875</v>
      </c>
    </row>
    <row r="5211" spans="1:10" ht="15.75">
      <c r="A5211" s="53">
        <f t="shared" si="163"/>
        <v>5207</v>
      </c>
      <c r="B5211" s="144" t="s">
        <v>202</v>
      </c>
      <c r="C5211" s="145" t="s">
        <v>9592</v>
      </c>
      <c r="D5211" s="142" t="s">
        <v>9593</v>
      </c>
      <c r="E5211" s="142" t="s">
        <v>211</v>
      </c>
      <c r="F5211" s="142"/>
      <c r="G5211" s="142">
        <v>1</v>
      </c>
      <c r="H5211" s="148">
        <v>10.75</v>
      </c>
      <c r="I5211" s="191">
        <v>0.25</v>
      </c>
      <c r="J5211" s="187">
        <f t="shared" si="162"/>
        <v>8.0625</v>
      </c>
    </row>
    <row r="5212" spans="1:10" ht="15.75">
      <c r="A5212" s="53">
        <f t="shared" si="163"/>
        <v>5208</v>
      </c>
      <c r="B5212" s="144" t="s">
        <v>202</v>
      </c>
      <c r="C5212" s="145" t="s">
        <v>9594</v>
      </c>
      <c r="D5212" s="142" t="s">
        <v>9595</v>
      </c>
      <c r="E5212" s="142" t="s">
        <v>211</v>
      </c>
      <c r="F5212" s="142"/>
      <c r="G5212" s="142">
        <v>1</v>
      </c>
      <c r="H5212" s="148">
        <v>10.75</v>
      </c>
      <c r="I5212" s="191">
        <v>0.25</v>
      </c>
      <c r="J5212" s="187">
        <f t="shared" si="162"/>
        <v>8.0625</v>
      </c>
    </row>
    <row r="5213" spans="1:10" ht="15.75">
      <c r="A5213" s="53">
        <f t="shared" si="163"/>
        <v>5209</v>
      </c>
      <c r="B5213" s="144" t="s">
        <v>202</v>
      </c>
      <c r="C5213" s="145" t="s">
        <v>9596</v>
      </c>
      <c r="D5213" s="142" t="s">
        <v>9597</v>
      </c>
      <c r="E5213" s="142" t="s">
        <v>211</v>
      </c>
      <c r="F5213" s="142"/>
      <c r="G5213" s="142">
        <v>1</v>
      </c>
      <c r="H5213" s="148">
        <v>30</v>
      </c>
      <c r="I5213" s="191">
        <v>0.25</v>
      </c>
      <c r="J5213" s="187">
        <f t="shared" si="162"/>
        <v>22.5</v>
      </c>
    </row>
    <row r="5214" spans="1:10" ht="15.75">
      <c r="A5214" s="53">
        <f t="shared" si="163"/>
        <v>5210</v>
      </c>
      <c r="B5214" s="144" t="s">
        <v>202</v>
      </c>
      <c r="C5214" s="145" t="s">
        <v>9598</v>
      </c>
      <c r="D5214" s="142" t="s">
        <v>9599</v>
      </c>
      <c r="E5214" s="142" t="s">
        <v>211</v>
      </c>
      <c r="F5214" s="142"/>
      <c r="G5214" s="142">
        <v>1</v>
      </c>
      <c r="H5214" s="148">
        <v>50.5</v>
      </c>
      <c r="I5214" s="191">
        <v>0.25</v>
      </c>
      <c r="J5214" s="187">
        <f t="shared" si="162"/>
        <v>37.875</v>
      </c>
    </row>
    <row r="5215" spans="1:10" ht="15.75">
      <c r="A5215" s="53">
        <f t="shared" si="163"/>
        <v>5211</v>
      </c>
      <c r="B5215" s="144" t="s">
        <v>202</v>
      </c>
      <c r="C5215" s="145" t="s">
        <v>9600</v>
      </c>
      <c r="D5215" s="142" t="s">
        <v>9601</v>
      </c>
      <c r="E5215" s="142" t="s">
        <v>211</v>
      </c>
      <c r="F5215" s="142"/>
      <c r="G5215" s="142">
        <v>1</v>
      </c>
      <c r="H5215" s="148">
        <v>20.5</v>
      </c>
      <c r="I5215" s="191">
        <v>0.25</v>
      </c>
      <c r="J5215" s="187">
        <f t="shared" si="162"/>
        <v>15.375</v>
      </c>
    </row>
    <row r="5216" spans="1:10" ht="15.75">
      <c r="A5216" s="53">
        <f t="shared" si="163"/>
        <v>5212</v>
      </c>
      <c r="B5216" s="144" t="s">
        <v>202</v>
      </c>
      <c r="C5216" s="145" t="s">
        <v>9602</v>
      </c>
      <c r="D5216" s="142" t="s">
        <v>9603</v>
      </c>
      <c r="E5216" s="142" t="s">
        <v>211</v>
      </c>
      <c r="F5216" s="142"/>
      <c r="G5216" s="142">
        <v>1</v>
      </c>
      <c r="H5216" s="147">
        <v>15</v>
      </c>
      <c r="I5216" s="191">
        <v>0.25</v>
      </c>
      <c r="J5216" s="187">
        <f t="shared" si="162"/>
        <v>11.25</v>
      </c>
    </row>
    <row r="5217" spans="1:10" ht="15.75">
      <c r="A5217" s="53">
        <f t="shared" si="163"/>
        <v>5213</v>
      </c>
      <c r="B5217" s="144" t="s">
        <v>202</v>
      </c>
      <c r="C5217" s="145" t="s">
        <v>9604</v>
      </c>
      <c r="D5217" s="142" t="s">
        <v>9605</v>
      </c>
      <c r="E5217" s="142" t="s">
        <v>211</v>
      </c>
      <c r="F5217" s="142"/>
      <c r="G5217" s="142">
        <v>1</v>
      </c>
      <c r="H5217" s="147">
        <v>15</v>
      </c>
      <c r="I5217" s="191">
        <v>0.25</v>
      </c>
      <c r="J5217" s="187">
        <f t="shared" si="162"/>
        <v>11.25</v>
      </c>
    </row>
    <row r="5218" spans="1:10" ht="15.75">
      <c r="A5218" s="53">
        <f t="shared" si="163"/>
        <v>5214</v>
      </c>
      <c r="B5218" s="144" t="s">
        <v>202</v>
      </c>
      <c r="C5218" s="145" t="s">
        <v>9606</v>
      </c>
      <c r="D5218" s="142" t="s">
        <v>9607</v>
      </c>
      <c r="E5218" s="142" t="s">
        <v>211</v>
      </c>
      <c r="F5218" s="142"/>
      <c r="G5218" s="142">
        <v>1</v>
      </c>
      <c r="H5218" s="147">
        <v>15</v>
      </c>
      <c r="I5218" s="191">
        <v>0.25</v>
      </c>
      <c r="J5218" s="187">
        <f t="shared" si="162"/>
        <v>11.25</v>
      </c>
    </row>
    <row r="5219" spans="1:10" ht="15.75">
      <c r="A5219" s="53">
        <f t="shared" si="163"/>
        <v>5215</v>
      </c>
      <c r="B5219" s="144" t="s">
        <v>202</v>
      </c>
      <c r="C5219" s="145" t="s">
        <v>9608</v>
      </c>
      <c r="D5219" s="142" t="s">
        <v>9609</v>
      </c>
      <c r="E5219" s="142" t="s">
        <v>211</v>
      </c>
      <c r="F5219" s="142"/>
      <c r="G5219" s="142">
        <v>1</v>
      </c>
      <c r="H5219" s="147">
        <v>25.5</v>
      </c>
      <c r="I5219" s="191">
        <v>0.25</v>
      </c>
      <c r="J5219" s="187">
        <f t="shared" si="162"/>
        <v>19.125</v>
      </c>
    </row>
    <row r="5220" spans="1:10" ht="15.75">
      <c r="A5220" s="53">
        <f t="shared" si="163"/>
        <v>5216</v>
      </c>
      <c r="B5220" s="144" t="s">
        <v>202</v>
      </c>
      <c r="C5220" s="145" t="s">
        <v>9610</v>
      </c>
      <c r="D5220" s="142" t="s">
        <v>9611</v>
      </c>
      <c r="E5220" s="142" t="s">
        <v>211</v>
      </c>
      <c r="F5220" s="142"/>
      <c r="G5220" s="142">
        <v>1</v>
      </c>
      <c r="H5220" s="147">
        <v>17.5</v>
      </c>
      <c r="I5220" s="191">
        <v>0.25</v>
      </c>
      <c r="J5220" s="187">
        <f t="shared" si="162"/>
        <v>13.125</v>
      </c>
    </row>
    <row r="5221" spans="1:10" ht="15.75">
      <c r="A5221" s="53">
        <f t="shared" si="163"/>
        <v>5217</v>
      </c>
      <c r="B5221" s="144" t="s">
        <v>202</v>
      </c>
      <c r="C5221" s="145" t="s">
        <v>9612</v>
      </c>
      <c r="D5221" s="142" t="s">
        <v>9613</v>
      </c>
      <c r="E5221" s="142" t="s">
        <v>211</v>
      </c>
      <c r="F5221" s="142"/>
      <c r="G5221" s="142">
        <v>1</v>
      </c>
      <c r="H5221" s="147">
        <v>66.5</v>
      </c>
      <c r="I5221" s="191">
        <v>0.25</v>
      </c>
      <c r="J5221" s="187">
        <f t="shared" si="162"/>
        <v>49.875</v>
      </c>
    </row>
    <row r="5222" spans="1:10" ht="15.75">
      <c r="A5222" s="53">
        <f t="shared" si="163"/>
        <v>5218</v>
      </c>
      <c r="B5222" s="144" t="s">
        <v>202</v>
      </c>
      <c r="C5222" s="145" t="s">
        <v>9614</v>
      </c>
      <c r="D5222" s="142" t="s">
        <v>9615</v>
      </c>
      <c r="E5222" s="142" t="s">
        <v>211</v>
      </c>
      <c r="F5222" s="142"/>
      <c r="G5222" s="142">
        <v>1</v>
      </c>
      <c r="H5222" s="147">
        <v>22</v>
      </c>
      <c r="I5222" s="191">
        <v>0.25</v>
      </c>
      <c r="J5222" s="187">
        <f t="shared" si="162"/>
        <v>16.5</v>
      </c>
    </row>
    <row r="5223" spans="1:10" ht="15.75">
      <c r="A5223" s="53">
        <f t="shared" si="163"/>
        <v>5219</v>
      </c>
      <c r="B5223" s="144" t="s">
        <v>202</v>
      </c>
      <c r="C5223" s="145" t="s">
        <v>9616</v>
      </c>
      <c r="D5223" s="142" t="s">
        <v>9617</v>
      </c>
      <c r="E5223" s="142" t="s">
        <v>211</v>
      </c>
      <c r="F5223" s="142"/>
      <c r="G5223" s="142">
        <v>1</v>
      </c>
      <c r="H5223" s="147">
        <v>86.5</v>
      </c>
      <c r="I5223" s="191">
        <v>0.25</v>
      </c>
      <c r="J5223" s="187">
        <f t="shared" si="162"/>
        <v>64.875</v>
      </c>
    </row>
    <row r="5224" spans="1:10" ht="15.75">
      <c r="A5224" s="53">
        <f t="shared" si="163"/>
        <v>5220</v>
      </c>
      <c r="B5224" s="144" t="s">
        <v>202</v>
      </c>
      <c r="C5224" s="145" t="s">
        <v>9618</v>
      </c>
      <c r="D5224" s="142" t="s">
        <v>9611</v>
      </c>
      <c r="E5224" s="142" t="s">
        <v>211</v>
      </c>
      <c r="F5224" s="142"/>
      <c r="G5224" s="142">
        <v>1</v>
      </c>
      <c r="H5224" s="147">
        <v>28.5</v>
      </c>
      <c r="I5224" s="191">
        <v>0.25</v>
      </c>
      <c r="J5224" s="187">
        <f t="shared" si="162"/>
        <v>21.375</v>
      </c>
    </row>
    <row r="5225" spans="1:10" ht="15.75">
      <c r="A5225" s="53">
        <f t="shared" si="163"/>
        <v>5221</v>
      </c>
      <c r="B5225" s="144" t="s">
        <v>202</v>
      </c>
      <c r="C5225" s="145" t="s">
        <v>9619</v>
      </c>
      <c r="D5225" s="142" t="s">
        <v>9613</v>
      </c>
      <c r="E5225" s="142" t="s">
        <v>211</v>
      </c>
      <c r="F5225" s="142"/>
      <c r="G5225" s="142">
        <v>1</v>
      </c>
      <c r="H5225" s="147">
        <v>104</v>
      </c>
      <c r="I5225" s="191">
        <v>0.25</v>
      </c>
      <c r="J5225" s="187">
        <f t="shared" si="162"/>
        <v>78</v>
      </c>
    </row>
    <row r="5226" spans="1:10" ht="15.75">
      <c r="A5226" s="53">
        <f t="shared" si="163"/>
        <v>5222</v>
      </c>
      <c r="B5226" s="144" t="s">
        <v>202</v>
      </c>
      <c r="C5226" s="145" t="s">
        <v>9620</v>
      </c>
      <c r="D5226" s="142" t="s">
        <v>9615</v>
      </c>
      <c r="E5226" s="142" t="s">
        <v>211</v>
      </c>
      <c r="F5226" s="142"/>
      <c r="G5226" s="142">
        <v>1</v>
      </c>
      <c r="H5226" s="147">
        <v>33</v>
      </c>
      <c r="I5226" s="191">
        <v>0.25</v>
      </c>
      <c r="J5226" s="187">
        <f t="shared" si="162"/>
        <v>24.75</v>
      </c>
    </row>
    <row r="5227" spans="1:10" ht="15.75">
      <c r="A5227" s="53">
        <f t="shared" si="163"/>
        <v>5223</v>
      </c>
      <c r="B5227" s="144" t="s">
        <v>202</v>
      </c>
      <c r="C5227" s="145" t="s">
        <v>9621</v>
      </c>
      <c r="D5227" s="142" t="s">
        <v>9617</v>
      </c>
      <c r="E5227" s="142" t="s">
        <v>211</v>
      </c>
      <c r="F5227" s="142"/>
      <c r="G5227" s="142">
        <v>1</v>
      </c>
      <c r="H5227" s="147">
        <v>122</v>
      </c>
      <c r="I5227" s="191">
        <v>0.25</v>
      </c>
      <c r="J5227" s="187">
        <f t="shared" si="162"/>
        <v>91.5</v>
      </c>
    </row>
    <row r="5228" spans="1:10" ht="15.75">
      <c r="A5228" s="53">
        <f t="shared" si="163"/>
        <v>5224</v>
      </c>
      <c r="B5228" s="144" t="s">
        <v>202</v>
      </c>
      <c r="C5228" s="150" t="s">
        <v>9622</v>
      </c>
      <c r="D5228" s="150" t="s">
        <v>9623</v>
      </c>
      <c r="E5228" s="142" t="s">
        <v>211</v>
      </c>
      <c r="F5228" s="150"/>
      <c r="G5228" s="142">
        <v>1</v>
      </c>
      <c r="H5228" s="147">
        <v>2550</v>
      </c>
      <c r="I5228" s="191">
        <v>0.25</v>
      </c>
      <c r="J5228" s="187">
        <f t="shared" si="162"/>
        <v>1912.5</v>
      </c>
    </row>
    <row r="5229" spans="1:10" ht="15.75">
      <c r="A5229" s="53">
        <f t="shared" si="163"/>
        <v>5225</v>
      </c>
      <c r="B5229" s="144" t="s">
        <v>202</v>
      </c>
      <c r="C5229" s="150" t="s">
        <v>9624</v>
      </c>
      <c r="D5229" s="150" t="s">
        <v>9625</v>
      </c>
      <c r="E5229" s="142" t="s">
        <v>211</v>
      </c>
      <c r="F5229" s="150"/>
      <c r="G5229" s="142">
        <v>1</v>
      </c>
      <c r="H5229" s="147">
        <v>2550</v>
      </c>
      <c r="I5229" s="191">
        <v>0.25</v>
      </c>
      <c r="J5229" s="187">
        <f t="shared" si="162"/>
        <v>1912.5</v>
      </c>
    </row>
    <row r="5230" spans="1:10" ht="15.75">
      <c r="A5230" s="53">
        <f t="shared" si="163"/>
        <v>5226</v>
      </c>
      <c r="B5230" s="144" t="s">
        <v>202</v>
      </c>
      <c r="C5230" s="150" t="s">
        <v>9626</v>
      </c>
      <c r="D5230" s="150" t="s">
        <v>9627</v>
      </c>
      <c r="E5230" s="142" t="s">
        <v>211</v>
      </c>
      <c r="F5230" s="150"/>
      <c r="G5230" s="142">
        <v>1</v>
      </c>
      <c r="H5230" s="147">
        <v>2550</v>
      </c>
      <c r="I5230" s="191">
        <v>0.25</v>
      </c>
      <c r="J5230" s="187">
        <f t="shared" si="162"/>
        <v>1912.5</v>
      </c>
    </row>
    <row r="5231" spans="1:10" ht="15.75">
      <c r="A5231" s="53">
        <f t="shared" si="163"/>
        <v>5227</v>
      </c>
      <c r="B5231" s="144" t="s">
        <v>202</v>
      </c>
      <c r="C5231" s="150" t="s">
        <v>9628</v>
      </c>
      <c r="D5231" s="150" t="s">
        <v>9629</v>
      </c>
      <c r="E5231" s="142" t="s">
        <v>211</v>
      </c>
      <c r="F5231" s="150"/>
      <c r="G5231" s="142">
        <v>1</v>
      </c>
      <c r="H5231" s="147">
        <v>2550</v>
      </c>
      <c r="I5231" s="191">
        <v>0.25</v>
      </c>
      <c r="J5231" s="187">
        <f t="shared" si="162"/>
        <v>1912.5</v>
      </c>
    </row>
    <row r="5232" spans="1:10" ht="15.75">
      <c r="A5232" s="53">
        <f t="shared" si="163"/>
        <v>5228</v>
      </c>
      <c r="B5232" s="144" t="s">
        <v>202</v>
      </c>
      <c r="C5232" s="150" t="s">
        <v>9630</v>
      </c>
      <c r="D5232" s="150" t="s">
        <v>9631</v>
      </c>
      <c r="E5232" s="142" t="s">
        <v>211</v>
      </c>
      <c r="F5232" s="150"/>
      <c r="G5232" s="142">
        <v>1</v>
      </c>
      <c r="H5232" s="147">
        <v>2550</v>
      </c>
      <c r="I5232" s="191">
        <v>0.25</v>
      </c>
      <c r="J5232" s="187">
        <f t="shared" si="162"/>
        <v>1912.5</v>
      </c>
    </row>
    <row r="5233" spans="1:10" ht="15.75">
      <c r="A5233" s="53">
        <f t="shared" si="163"/>
        <v>5229</v>
      </c>
      <c r="B5233" s="144" t="s">
        <v>202</v>
      </c>
      <c r="C5233" s="150" t="s">
        <v>9632</v>
      </c>
      <c r="D5233" s="150" t="s">
        <v>9633</v>
      </c>
      <c r="E5233" s="142" t="s">
        <v>211</v>
      </c>
      <c r="F5233" s="150"/>
      <c r="G5233" s="142">
        <v>1</v>
      </c>
      <c r="H5233" s="147">
        <v>2550</v>
      </c>
      <c r="I5233" s="191">
        <v>0.25</v>
      </c>
      <c r="J5233" s="187">
        <f t="shared" si="162"/>
        <v>1912.5</v>
      </c>
    </row>
    <row r="5234" spans="1:10" ht="15.75">
      <c r="A5234" s="53">
        <f t="shared" si="163"/>
        <v>5230</v>
      </c>
      <c r="B5234" s="144" t="s">
        <v>202</v>
      </c>
      <c r="C5234" s="150" t="s">
        <v>9634</v>
      </c>
      <c r="D5234" s="150" t="s">
        <v>9635</v>
      </c>
      <c r="E5234" s="142" t="s">
        <v>211</v>
      </c>
      <c r="F5234" s="150"/>
      <c r="G5234" s="142">
        <v>1</v>
      </c>
      <c r="H5234" s="147">
        <v>2550</v>
      </c>
      <c r="I5234" s="191">
        <v>0.25</v>
      </c>
      <c r="J5234" s="187">
        <f t="shared" si="162"/>
        <v>1912.5</v>
      </c>
    </row>
    <row r="5235" spans="1:10" ht="15.75">
      <c r="A5235" s="53">
        <f t="shared" si="163"/>
        <v>5231</v>
      </c>
      <c r="B5235" s="144" t="s">
        <v>202</v>
      </c>
      <c r="C5235" s="150" t="s">
        <v>9636</v>
      </c>
      <c r="D5235" s="150" t="s">
        <v>9637</v>
      </c>
      <c r="E5235" s="142" t="s">
        <v>211</v>
      </c>
      <c r="F5235" s="150"/>
      <c r="G5235" s="142">
        <v>1</v>
      </c>
      <c r="H5235" s="148">
        <v>120</v>
      </c>
      <c r="I5235" s="191">
        <v>0.25</v>
      </c>
      <c r="J5235" s="187">
        <f t="shared" si="162"/>
        <v>90</v>
      </c>
    </row>
    <row r="5236" spans="1:10" ht="15.75">
      <c r="A5236" s="53">
        <f t="shared" si="163"/>
        <v>5232</v>
      </c>
      <c r="B5236" s="144" t="s">
        <v>202</v>
      </c>
      <c r="C5236" s="121" t="s">
        <v>9638</v>
      </c>
      <c r="D5236" s="121" t="s">
        <v>9639</v>
      </c>
      <c r="E5236" s="142" t="s">
        <v>211</v>
      </c>
      <c r="F5236" s="121"/>
      <c r="G5236" s="142">
        <v>1</v>
      </c>
      <c r="H5236" s="147">
        <v>4880</v>
      </c>
      <c r="I5236" s="191">
        <v>0.25</v>
      </c>
      <c r="J5236" s="187">
        <f t="shared" si="162"/>
        <v>3660</v>
      </c>
    </row>
    <row r="5237" spans="1:10" ht="15.75">
      <c r="A5237" s="53">
        <f t="shared" si="163"/>
        <v>5233</v>
      </c>
      <c r="B5237" s="144" t="s">
        <v>202</v>
      </c>
      <c r="C5237" s="121" t="s">
        <v>9640</v>
      </c>
      <c r="D5237" s="121" t="s">
        <v>9641</v>
      </c>
      <c r="E5237" s="142" t="s">
        <v>211</v>
      </c>
      <c r="F5237" s="121"/>
      <c r="G5237" s="142">
        <v>1</v>
      </c>
      <c r="H5237" s="147">
        <v>1600</v>
      </c>
      <c r="I5237" s="191">
        <v>0.25</v>
      </c>
      <c r="J5237" s="187">
        <f t="shared" si="162"/>
        <v>1200</v>
      </c>
    </row>
    <row r="5238" spans="1:10" ht="15.75">
      <c r="A5238" s="53">
        <f t="shared" si="163"/>
        <v>5234</v>
      </c>
      <c r="B5238" s="144" t="s">
        <v>202</v>
      </c>
      <c r="C5238" s="121" t="s">
        <v>9642</v>
      </c>
      <c r="D5238" s="121" t="s">
        <v>9643</v>
      </c>
      <c r="E5238" s="142" t="s">
        <v>211</v>
      </c>
      <c r="F5238" s="121"/>
      <c r="G5238" s="142">
        <v>1</v>
      </c>
      <c r="H5238" s="147">
        <v>1600</v>
      </c>
      <c r="I5238" s="191">
        <v>0.25</v>
      </c>
      <c r="J5238" s="187">
        <f t="shared" si="162"/>
        <v>1200</v>
      </c>
    </row>
    <row r="5239" spans="1:10" ht="15.75">
      <c r="A5239" s="53">
        <f t="shared" si="163"/>
        <v>5235</v>
      </c>
      <c r="B5239" s="144" t="s">
        <v>202</v>
      </c>
      <c r="C5239" s="121" t="s">
        <v>9644</v>
      </c>
      <c r="D5239" s="121" t="s">
        <v>9645</v>
      </c>
      <c r="E5239" s="142" t="s">
        <v>211</v>
      </c>
      <c r="F5239" s="121"/>
      <c r="G5239" s="142">
        <v>1</v>
      </c>
      <c r="H5239" s="147">
        <v>1600</v>
      </c>
      <c r="I5239" s="191">
        <v>0.25</v>
      </c>
      <c r="J5239" s="187">
        <f t="shared" ref="J5239:J5457" si="164">H5239*(1-I5239)</f>
        <v>1200</v>
      </c>
    </row>
    <row r="5240" spans="1:10" ht="15.75">
      <c r="A5240" s="53">
        <f t="shared" si="163"/>
        <v>5236</v>
      </c>
      <c r="B5240" s="144" t="s">
        <v>202</v>
      </c>
      <c r="C5240" s="121" t="s">
        <v>9646</v>
      </c>
      <c r="D5240" s="121" t="s">
        <v>9647</v>
      </c>
      <c r="E5240" s="142" t="s">
        <v>211</v>
      </c>
      <c r="F5240" s="121"/>
      <c r="G5240" s="142">
        <v>1</v>
      </c>
      <c r="H5240" s="147">
        <v>1600</v>
      </c>
      <c r="I5240" s="191">
        <v>0.25</v>
      </c>
      <c r="J5240" s="187">
        <f t="shared" si="164"/>
        <v>1200</v>
      </c>
    </row>
    <row r="5241" spans="1:10" ht="15.75">
      <c r="A5241" s="53">
        <f t="shared" si="163"/>
        <v>5237</v>
      </c>
      <c r="B5241" s="144" t="s">
        <v>202</v>
      </c>
      <c r="C5241" s="121" t="s">
        <v>9648</v>
      </c>
      <c r="D5241" s="121" t="s">
        <v>9649</v>
      </c>
      <c r="E5241" s="142" t="s">
        <v>211</v>
      </c>
      <c r="F5241" s="121"/>
      <c r="G5241" s="142">
        <v>1</v>
      </c>
      <c r="H5241" s="147">
        <v>1600</v>
      </c>
      <c r="I5241" s="191">
        <v>0.25</v>
      </c>
      <c r="J5241" s="187">
        <f t="shared" si="164"/>
        <v>1200</v>
      </c>
    </row>
    <row r="5242" spans="1:10" ht="15.75">
      <c r="A5242" s="53">
        <f t="shared" si="163"/>
        <v>5238</v>
      </c>
      <c r="B5242" s="144" t="s">
        <v>202</v>
      </c>
      <c r="C5242" s="121" t="s">
        <v>9650</v>
      </c>
      <c r="D5242" s="121" t="s">
        <v>9651</v>
      </c>
      <c r="E5242" s="142" t="s">
        <v>211</v>
      </c>
      <c r="F5242" s="121"/>
      <c r="G5242" s="142">
        <v>1</v>
      </c>
      <c r="H5242" s="147">
        <v>1600</v>
      </c>
      <c r="I5242" s="191">
        <v>0.25</v>
      </c>
      <c r="J5242" s="187">
        <f t="shared" si="164"/>
        <v>1200</v>
      </c>
    </row>
    <row r="5243" spans="1:10" ht="15.75">
      <c r="A5243" s="53">
        <f t="shared" si="163"/>
        <v>5239</v>
      </c>
      <c r="B5243" s="144" t="s">
        <v>202</v>
      </c>
      <c r="C5243" s="151" t="s">
        <v>9652</v>
      </c>
      <c r="D5243" s="121" t="s">
        <v>9653</v>
      </c>
      <c r="E5243" s="142" t="s">
        <v>211</v>
      </c>
      <c r="F5243" s="121"/>
      <c r="G5243" s="142">
        <v>1</v>
      </c>
      <c r="H5243" s="147">
        <v>1600</v>
      </c>
      <c r="I5243" s="191">
        <v>0.25</v>
      </c>
      <c r="J5243" s="187">
        <f t="shared" si="164"/>
        <v>1200</v>
      </c>
    </row>
    <row r="5244" spans="1:10" ht="15.75">
      <c r="A5244" s="53">
        <f t="shared" si="163"/>
        <v>5240</v>
      </c>
      <c r="B5244" s="144" t="s">
        <v>202</v>
      </c>
      <c r="C5244" s="121" t="s">
        <v>9654</v>
      </c>
      <c r="D5244" s="121" t="s">
        <v>9655</v>
      </c>
      <c r="E5244" s="142" t="s">
        <v>211</v>
      </c>
      <c r="F5244" s="121"/>
      <c r="G5244" s="142">
        <v>1</v>
      </c>
      <c r="H5244" s="179">
        <v>2400</v>
      </c>
      <c r="I5244" s="191">
        <v>0.25</v>
      </c>
      <c r="J5244" s="187">
        <f t="shared" si="164"/>
        <v>1800</v>
      </c>
    </row>
    <row r="5245" spans="1:10" ht="15.75">
      <c r="A5245" s="53">
        <f t="shared" si="163"/>
        <v>5241</v>
      </c>
      <c r="B5245" s="144" t="s">
        <v>202</v>
      </c>
      <c r="C5245" s="121" t="s">
        <v>9656</v>
      </c>
      <c r="D5245" s="121" t="s">
        <v>9657</v>
      </c>
      <c r="E5245" s="142" t="s">
        <v>211</v>
      </c>
      <c r="F5245" s="121"/>
      <c r="G5245" s="142">
        <v>1</v>
      </c>
      <c r="H5245" s="179">
        <v>4800</v>
      </c>
      <c r="I5245" s="191">
        <v>0.25</v>
      </c>
      <c r="J5245" s="187">
        <f t="shared" si="164"/>
        <v>3600</v>
      </c>
    </row>
    <row r="5246" spans="1:10" ht="15.75">
      <c r="A5246" s="53">
        <f t="shared" si="163"/>
        <v>5242</v>
      </c>
      <c r="B5246" s="144" t="s">
        <v>202</v>
      </c>
      <c r="C5246" s="121" t="s">
        <v>9658</v>
      </c>
      <c r="D5246" s="121" t="s">
        <v>9659</v>
      </c>
      <c r="E5246" s="142" t="s">
        <v>211</v>
      </c>
      <c r="F5246" s="121"/>
      <c r="G5246" s="142">
        <v>1</v>
      </c>
      <c r="H5246" s="179">
        <v>195</v>
      </c>
      <c r="I5246" s="191">
        <v>0.25</v>
      </c>
      <c r="J5246" s="187">
        <f t="shared" si="164"/>
        <v>146.25</v>
      </c>
    </row>
    <row r="5247" spans="1:10" ht="15.75">
      <c r="A5247" s="53">
        <f t="shared" si="163"/>
        <v>5243</v>
      </c>
      <c r="B5247" s="144" t="s">
        <v>202</v>
      </c>
      <c r="C5247" s="121" t="s">
        <v>9660</v>
      </c>
      <c r="D5247" s="150" t="s">
        <v>9661</v>
      </c>
      <c r="E5247" s="142" t="s">
        <v>211</v>
      </c>
      <c r="F5247" s="150"/>
      <c r="G5247" s="142">
        <v>1</v>
      </c>
      <c r="H5247" s="179">
        <v>1790</v>
      </c>
      <c r="I5247" s="191">
        <v>0.25</v>
      </c>
      <c r="J5247" s="187">
        <f t="shared" si="164"/>
        <v>1342.5</v>
      </c>
    </row>
    <row r="5248" spans="1:10" ht="15.75">
      <c r="A5248" s="53">
        <f t="shared" si="163"/>
        <v>5244</v>
      </c>
      <c r="B5248" s="144" t="s">
        <v>202</v>
      </c>
      <c r="C5248" s="150" t="s">
        <v>9662</v>
      </c>
      <c r="D5248" s="150" t="s">
        <v>9663</v>
      </c>
      <c r="E5248" s="142" t="s">
        <v>211</v>
      </c>
      <c r="F5248" s="150"/>
      <c r="G5248" s="142">
        <v>1</v>
      </c>
      <c r="H5248" s="148">
        <v>2190</v>
      </c>
      <c r="I5248" s="191">
        <v>0.25</v>
      </c>
      <c r="J5248" s="187">
        <f t="shared" si="164"/>
        <v>1642.5</v>
      </c>
    </row>
    <row r="5249" spans="1:10" ht="15.75">
      <c r="A5249" s="53">
        <f t="shared" si="163"/>
        <v>5245</v>
      </c>
      <c r="B5249" s="144" t="s">
        <v>202</v>
      </c>
      <c r="C5249" s="121" t="s">
        <v>9664</v>
      </c>
      <c r="D5249" s="121" t="s">
        <v>9665</v>
      </c>
      <c r="E5249" s="142" t="s">
        <v>211</v>
      </c>
      <c r="F5249" s="121"/>
      <c r="G5249" s="142">
        <v>1</v>
      </c>
      <c r="H5249" s="179">
        <v>2590</v>
      </c>
      <c r="I5249" s="191">
        <v>0.25</v>
      </c>
      <c r="J5249" s="187">
        <f t="shared" si="164"/>
        <v>1942.5</v>
      </c>
    </row>
    <row r="5250" spans="1:10" ht="15.75">
      <c r="A5250" s="53">
        <f t="shared" si="163"/>
        <v>5246</v>
      </c>
      <c r="B5250" s="144" t="s">
        <v>202</v>
      </c>
      <c r="C5250" s="121" t="s">
        <v>9666</v>
      </c>
      <c r="D5250" s="121" t="s">
        <v>9667</v>
      </c>
      <c r="E5250" s="142" t="s">
        <v>211</v>
      </c>
      <c r="F5250" s="121"/>
      <c r="G5250" s="142">
        <v>1</v>
      </c>
      <c r="H5250" s="179">
        <v>3300</v>
      </c>
      <c r="I5250" s="191">
        <v>0.25</v>
      </c>
      <c r="J5250" s="187">
        <f t="shared" si="164"/>
        <v>2475</v>
      </c>
    </row>
    <row r="5251" spans="1:10" ht="15.75">
      <c r="A5251" s="53">
        <f t="shared" si="163"/>
        <v>5247</v>
      </c>
      <c r="B5251" s="144" t="s">
        <v>202</v>
      </c>
      <c r="C5251" s="121" t="s">
        <v>9668</v>
      </c>
      <c r="D5251" s="121" t="s">
        <v>9669</v>
      </c>
      <c r="E5251" s="142" t="s">
        <v>211</v>
      </c>
      <c r="F5251" s="121"/>
      <c r="G5251" s="142">
        <v>1</v>
      </c>
      <c r="H5251" s="179">
        <v>4300</v>
      </c>
      <c r="I5251" s="191">
        <v>0.25</v>
      </c>
      <c r="J5251" s="187">
        <f t="shared" si="164"/>
        <v>3225</v>
      </c>
    </row>
    <row r="5252" spans="1:10" ht="15.75">
      <c r="A5252" s="53">
        <f t="shared" si="163"/>
        <v>5248</v>
      </c>
      <c r="B5252" s="144" t="s">
        <v>202</v>
      </c>
      <c r="C5252" s="121" t="s">
        <v>9670</v>
      </c>
      <c r="D5252" s="121" t="s">
        <v>9671</v>
      </c>
      <c r="E5252" s="142" t="s">
        <v>211</v>
      </c>
      <c r="F5252" s="121"/>
      <c r="G5252" s="142">
        <v>1</v>
      </c>
      <c r="H5252" s="179">
        <v>1000</v>
      </c>
      <c r="I5252" s="191">
        <v>0.25</v>
      </c>
      <c r="J5252" s="187">
        <f t="shared" si="164"/>
        <v>750</v>
      </c>
    </row>
    <row r="5253" spans="1:10" ht="15.75">
      <c r="A5253" s="53">
        <f t="shared" si="163"/>
        <v>5249</v>
      </c>
      <c r="B5253" s="144" t="s">
        <v>202</v>
      </c>
      <c r="C5253" s="121" t="s">
        <v>9672</v>
      </c>
      <c r="D5253" s="121" t="s">
        <v>9673</v>
      </c>
      <c r="E5253" s="142" t="s">
        <v>211</v>
      </c>
      <c r="F5253" s="121"/>
      <c r="G5253" s="142">
        <v>1</v>
      </c>
      <c r="H5253" s="179">
        <v>400</v>
      </c>
      <c r="I5253" s="191">
        <v>0.25</v>
      </c>
      <c r="J5253" s="187">
        <f t="shared" si="164"/>
        <v>300</v>
      </c>
    </row>
    <row r="5254" spans="1:10" ht="15.75">
      <c r="A5254" s="53">
        <f t="shared" si="163"/>
        <v>5250</v>
      </c>
      <c r="B5254" s="144" t="s">
        <v>202</v>
      </c>
      <c r="C5254" s="121" t="s">
        <v>9674</v>
      </c>
      <c r="D5254" s="121" t="s">
        <v>9675</v>
      </c>
      <c r="E5254" s="142" t="s">
        <v>211</v>
      </c>
      <c r="F5254" s="121"/>
      <c r="G5254" s="142">
        <v>1</v>
      </c>
      <c r="H5254" s="179">
        <v>300</v>
      </c>
      <c r="I5254" s="191">
        <v>0.25</v>
      </c>
      <c r="J5254" s="187">
        <f t="shared" si="164"/>
        <v>225</v>
      </c>
    </row>
    <row r="5255" spans="1:10" ht="15.75">
      <c r="A5255" s="53">
        <f t="shared" ref="A5255:A5318" si="165">A5254+1</f>
        <v>5251</v>
      </c>
      <c r="B5255" s="144" t="s">
        <v>202</v>
      </c>
      <c r="C5255" s="145" t="s">
        <v>9676</v>
      </c>
      <c r="D5255" s="142" t="s">
        <v>9677</v>
      </c>
      <c r="E5255" s="142" t="s">
        <v>211</v>
      </c>
      <c r="F5255" s="142"/>
      <c r="G5255" s="142">
        <v>1</v>
      </c>
      <c r="H5255" s="147">
        <v>80</v>
      </c>
      <c r="I5255" s="191">
        <v>0.25</v>
      </c>
      <c r="J5255" s="187">
        <f t="shared" si="164"/>
        <v>60</v>
      </c>
    </row>
    <row r="5256" spans="1:10" ht="15.75">
      <c r="A5256" s="53">
        <f t="shared" si="165"/>
        <v>5252</v>
      </c>
      <c r="B5256" s="144" t="s">
        <v>202</v>
      </c>
      <c r="C5256" s="145" t="s">
        <v>9678</v>
      </c>
      <c r="D5256" s="142" t="s">
        <v>9679</v>
      </c>
      <c r="E5256" s="142" t="s">
        <v>211</v>
      </c>
      <c r="F5256" s="142"/>
      <c r="G5256" s="142">
        <v>1</v>
      </c>
      <c r="H5256" s="147">
        <v>170</v>
      </c>
      <c r="I5256" s="191">
        <v>0.25</v>
      </c>
      <c r="J5256" s="187">
        <f t="shared" si="164"/>
        <v>127.5</v>
      </c>
    </row>
    <row r="5257" spans="1:10" ht="15.75">
      <c r="A5257" s="53">
        <f t="shared" si="165"/>
        <v>5253</v>
      </c>
      <c r="B5257" s="144" t="s">
        <v>202</v>
      </c>
      <c r="C5257" s="145" t="s">
        <v>9680</v>
      </c>
      <c r="D5257" s="142" t="s">
        <v>9681</v>
      </c>
      <c r="E5257" s="142" t="s">
        <v>211</v>
      </c>
      <c r="F5257" s="142"/>
      <c r="G5257" s="142">
        <v>1</v>
      </c>
      <c r="H5257" s="147">
        <v>110</v>
      </c>
      <c r="I5257" s="191">
        <v>0.25</v>
      </c>
      <c r="J5257" s="187">
        <f t="shared" si="164"/>
        <v>82.5</v>
      </c>
    </row>
    <row r="5258" spans="1:10" ht="15.75">
      <c r="A5258" s="53">
        <f t="shared" si="165"/>
        <v>5254</v>
      </c>
      <c r="B5258" s="144" t="s">
        <v>202</v>
      </c>
      <c r="C5258" s="145" t="s">
        <v>9682</v>
      </c>
      <c r="D5258" s="142" t="s">
        <v>9683</v>
      </c>
      <c r="E5258" s="142" t="s">
        <v>211</v>
      </c>
      <c r="F5258" s="142"/>
      <c r="G5258" s="142">
        <v>1</v>
      </c>
      <c r="H5258" s="147">
        <v>95</v>
      </c>
      <c r="I5258" s="191">
        <v>0.25</v>
      </c>
      <c r="J5258" s="187">
        <f t="shared" si="164"/>
        <v>71.25</v>
      </c>
    </row>
    <row r="5259" spans="1:10" ht="15.75">
      <c r="A5259" s="53">
        <f t="shared" si="165"/>
        <v>5255</v>
      </c>
      <c r="B5259" s="144" t="s">
        <v>202</v>
      </c>
      <c r="C5259" s="145" t="s">
        <v>9684</v>
      </c>
      <c r="D5259" s="142" t="s">
        <v>9685</v>
      </c>
      <c r="E5259" s="142" t="s">
        <v>211</v>
      </c>
      <c r="F5259" s="142"/>
      <c r="G5259" s="142">
        <v>1</v>
      </c>
      <c r="H5259" s="147">
        <v>122.5</v>
      </c>
      <c r="I5259" s="191">
        <v>0.25</v>
      </c>
      <c r="J5259" s="187">
        <f t="shared" si="164"/>
        <v>91.875</v>
      </c>
    </row>
    <row r="5260" spans="1:10" ht="15.75">
      <c r="A5260" s="53">
        <f t="shared" si="165"/>
        <v>5256</v>
      </c>
      <c r="B5260" s="144" t="s">
        <v>202</v>
      </c>
      <c r="C5260" s="145" t="s">
        <v>9686</v>
      </c>
      <c r="D5260" s="142" t="s">
        <v>9687</v>
      </c>
      <c r="E5260" s="142" t="s">
        <v>211</v>
      </c>
      <c r="F5260" s="142"/>
      <c r="G5260" s="142">
        <v>1</v>
      </c>
      <c r="H5260" s="147">
        <v>112</v>
      </c>
      <c r="I5260" s="191">
        <v>0.25</v>
      </c>
      <c r="J5260" s="187">
        <f t="shared" si="164"/>
        <v>84</v>
      </c>
    </row>
    <row r="5261" spans="1:10" ht="15.75">
      <c r="A5261" s="53">
        <f t="shared" si="165"/>
        <v>5257</v>
      </c>
      <c r="B5261" s="144" t="s">
        <v>202</v>
      </c>
      <c r="C5261" s="145" t="s">
        <v>9688</v>
      </c>
      <c r="D5261" s="142" t="s">
        <v>9689</v>
      </c>
      <c r="E5261" s="142" t="s">
        <v>211</v>
      </c>
      <c r="F5261" s="142"/>
      <c r="G5261" s="142">
        <v>1</v>
      </c>
      <c r="H5261" s="147">
        <v>108</v>
      </c>
      <c r="I5261" s="191">
        <v>0.25</v>
      </c>
      <c r="J5261" s="187">
        <f t="shared" si="164"/>
        <v>81</v>
      </c>
    </row>
    <row r="5262" spans="1:10" ht="15.75">
      <c r="A5262" s="53">
        <f t="shared" si="165"/>
        <v>5258</v>
      </c>
      <c r="B5262" s="144" t="s">
        <v>202</v>
      </c>
      <c r="C5262" s="145" t="s">
        <v>9690</v>
      </c>
      <c r="D5262" s="142" t="s">
        <v>9691</v>
      </c>
      <c r="E5262" s="142" t="s">
        <v>211</v>
      </c>
      <c r="F5262" s="142"/>
      <c r="G5262" s="142">
        <v>1</v>
      </c>
      <c r="H5262" s="147">
        <v>9.75</v>
      </c>
      <c r="I5262" s="191">
        <v>0.25</v>
      </c>
      <c r="J5262" s="187">
        <f t="shared" si="164"/>
        <v>7.3125</v>
      </c>
    </row>
    <row r="5263" spans="1:10" ht="15.75">
      <c r="A5263" s="53">
        <f t="shared" si="165"/>
        <v>5259</v>
      </c>
      <c r="B5263" s="144" t="s">
        <v>202</v>
      </c>
      <c r="C5263" s="145" t="s">
        <v>9692</v>
      </c>
      <c r="D5263" s="142" t="s">
        <v>9693</v>
      </c>
      <c r="E5263" s="142" t="s">
        <v>211</v>
      </c>
      <c r="F5263" s="142"/>
      <c r="G5263" s="142">
        <v>1</v>
      </c>
      <c r="H5263" s="147">
        <v>136</v>
      </c>
      <c r="I5263" s="191">
        <v>0.25</v>
      </c>
      <c r="J5263" s="187">
        <f t="shared" si="164"/>
        <v>102</v>
      </c>
    </row>
    <row r="5264" spans="1:10" ht="15.75">
      <c r="A5264" s="53">
        <f t="shared" si="165"/>
        <v>5260</v>
      </c>
      <c r="B5264" s="144" t="s">
        <v>202</v>
      </c>
      <c r="C5264" s="145" t="s">
        <v>9694</v>
      </c>
      <c r="D5264" s="142" t="s">
        <v>9695</v>
      </c>
      <c r="E5264" s="142" t="s">
        <v>211</v>
      </c>
      <c r="F5264" s="142"/>
      <c r="G5264" s="142">
        <v>1</v>
      </c>
      <c r="H5264" s="147">
        <v>30.5</v>
      </c>
      <c r="I5264" s="191">
        <v>0.25</v>
      </c>
      <c r="J5264" s="187">
        <f t="shared" si="164"/>
        <v>22.875</v>
      </c>
    </row>
    <row r="5265" spans="1:10" ht="15.75">
      <c r="A5265" s="53">
        <f t="shared" si="165"/>
        <v>5261</v>
      </c>
      <c r="B5265" s="144" t="s">
        <v>202</v>
      </c>
      <c r="C5265" s="145" t="s">
        <v>9696</v>
      </c>
      <c r="D5265" s="142" t="s">
        <v>9697</v>
      </c>
      <c r="E5265" s="142" t="s">
        <v>211</v>
      </c>
      <c r="F5265" s="142"/>
      <c r="G5265" s="142">
        <v>1</v>
      </c>
      <c r="H5265" s="147">
        <v>105.5</v>
      </c>
      <c r="I5265" s="191">
        <v>0.25</v>
      </c>
      <c r="J5265" s="187">
        <f t="shared" si="164"/>
        <v>79.125</v>
      </c>
    </row>
    <row r="5266" spans="1:10" ht="15.75">
      <c r="A5266" s="53">
        <f t="shared" si="165"/>
        <v>5262</v>
      </c>
      <c r="B5266" s="144" t="s">
        <v>202</v>
      </c>
      <c r="C5266" s="152" t="s">
        <v>9698</v>
      </c>
      <c r="D5266" s="142" t="s">
        <v>9699</v>
      </c>
      <c r="E5266" s="142" t="s">
        <v>211</v>
      </c>
      <c r="F5266" s="142"/>
      <c r="G5266" s="142">
        <v>1</v>
      </c>
      <c r="H5266" s="180">
        <v>430</v>
      </c>
      <c r="I5266" s="191">
        <v>0.25</v>
      </c>
      <c r="J5266" s="187">
        <f t="shared" si="164"/>
        <v>322.5</v>
      </c>
    </row>
    <row r="5267" spans="1:10" s="155" customFormat="1" ht="15.75">
      <c r="A5267" s="53">
        <f t="shared" si="165"/>
        <v>5263</v>
      </c>
      <c r="B5267" s="153" t="s">
        <v>201</v>
      </c>
      <c r="C5267" s="154" t="s">
        <v>10230</v>
      </c>
      <c r="D5267" s="154" t="s">
        <v>10231</v>
      </c>
      <c r="E5267" s="154" t="s">
        <v>13409</v>
      </c>
      <c r="F5267" s="154"/>
      <c r="G5267" s="154">
        <v>1</v>
      </c>
      <c r="H5267" s="182">
        <v>2620</v>
      </c>
      <c r="I5267" s="192">
        <v>0.25</v>
      </c>
      <c r="J5267" s="188">
        <f t="shared" si="164"/>
        <v>1965</v>
      </c>
    </row>
    <row r="5268" spans="1:10" s="155" customFormat="1" ht="15.75">
      <c r="A5268" s="53">
        <f t="shared" si="165"/>
        <v>5264</v>
      </c>
      <c r="B5268" s="153" t="s">
        <v>201</v>
      </c>
      <c r="C5268" s="154" t="s">
        <v>10232</v>
      </c>
      <c r="D5268" s="154" t="s">
        <v>10233</v>
      </c>
      <c r="E5268" s="154" t="s">
        <v>13409</v>
      </c>
      <c r="F5268" s="154"/>
      <c r="G5268" s="154">
        <v>1</v>
      </c>
      <c r="H5268" s="182">
        <v>2870</v>
      </c>
      <c r="I5268" s="192">
        <v>0.25</v>
      </c>
      <c r="J5268" s="188">
        <f t="shared" si="164"/>
        <v>2152.5</v>
      </c>
    </row>
    <row r="5269" spans="1:10" s="155" customFormat="1" ht="15.75">
      <c r="A5269" s="53">
        <f t="shared" si="165"/>
        <v>5265</v>
      </c>
      <c r="B5269" s="153" t="s">
        <v>201</v>
      </c>
      <c r="C5269" s="154" t="s">
        <v>10234</v>
      </c>
      <c r="D5269" s="154" t="s">
        <v>10235</v>
      </c>
      <c r="E5269" s="154" t="s">
        <v>13409</v>
      </c>
      <c r="F5269" s="154"/>
      <c r="G5269" s="154">
        <v>1</v>
      </c>
      <c r="H5269" s="182">
        <v>2560</v>
      </c>
      <c r="I5269" s="192">
        <v>0.25</v>
      </c>
      <c r="J5269" s="188">
        <f t="shared" si="164"/>
        <v>1920</v>
      </c>
    </row>
    <row r="5270" spans="1:10" s="155" customFormat="1" ht="15.75">
      <c r="A5270" s="53">
        <f t="shared" si="165"/>
        <v>5266</v>
      </c>
      <c r="B5270" s="153" t="s">
        <v>201</v>
      </c>
      <c r="C5270" s="154" t="s">
        <v>10236</v>
      </c>
      <c r="D5270" s="154" t="s">
        <v>10237</v>
      </c>
      <c r="E5270" s="154" t="s">
        <v>13409</v>
      </c>
      <c r="F5270" s="154"/>
      <c r="G5270" s="154">
        <v>1</v>
      </c>
      <c r="H5270" s="182">
        <v>2680</v>
      </c>
      <c r="I5270" s="192">
        <v>0.25</v>
      </c>
      <c r="J5270" s="188">
        <f t="shared" si="164"/>
        <v>2010</v>
      </c>
    </row>
    <row r="5271" spans="1:10" s="155" customFormat="1" ht="15.75">
      <c r="A5271" s="53">
        <f t="shared" si="165"/>
        <v>5267</v>
      </c>
      <c r="B5271" s="153" t="s">
        <v>201</v>
      </c>
      <c r="C5271" s="154" t="s">
        <v>10238</v>
      </c>
      <c r="D5271" s="154" t="s">
        <v>10239</v>
      </c>
      <c r="E5271" s="154" t="s">
        <v>13409</v>
      </c>
      <c r="F5271" s="154"/>
      <c r="G5271" s="154">
        <v>1</v>
      </c>
      <c r="H5271" s="182">
        <v>1300</v>
      </c>
      <c r="I5271" s="192">
        <v>0.25</v>
      </c>
      <c r="J5271" s="188">
        <f t="shared" si="164"/>
        <v>975</v>
      </c>
    </row>
    <row r="5272" spans="1:10" s="155" customFormat="1" ht="15.75">
      <c r="A5272" s="53">
        <f t="shared" si="165"/>
        <v>5268</v>
      </c>
      <c r="B5272" s="153" t="s">
        <v>201</v>
      </c>
      <c r="C5272" s="154" t="s">
        <v>10240</v>
      </c>
      <c r="D5272" s="154" t="s">
        <v>10241</v>
      </c>
      <c r="E5272" s="154" t="s">
        <v>13409</v>
      </c>
      <c r="F5272" s="154"/>
      <c r="G5272" s="154">
        <v>1</v>
      </c>
      <c r="H5272" s="182">
        <v>1350</v>
      </c>
      <c r="I5272" s="192">
        <v>0.25</v>
      </c>
      <c r="J5272" s="188">
        <f t="shared" si="164"/>
        <v>1012.5</v>
      </c>
    </row>
    <row r="5273" spans="1:10" s="155" customFormat="1" ht="15.75">
      <c r="A5273" s="53">
        <f t="shared" si="165"/>
        <v>5269</v>
      </c>
      <c r="B5273" s="153" t="s">
        <v>201</v>
      </c>
      <c r="C5273" s="154" t="s">
        <v>10242</v>
      </c>
      <c r="D5273" s="154" t="s">
        <v>10243</v>
      </c>
      <c r="E5273" s="154" t="s">
        <v>13409</v>
      </c>
      <c r="F5273" s="154"/>
      <c r="G5273" s="154">
        <v>1</v>
      </c>
      <c r="H5273" s="182">
        <v>132</v>
      </c>
      <c r="I5273" s="192">
        <v>0.25</v>
      </c>
      <c r="J5273" s="188">
        <f t="shared" si="164"/>
        <v>99</v>
      </c>
    </row>
    <row r="5274" spans="1:10" s="155" customFormat="1" ht="15.75">
      <c r="A5274" s="53">
        <f t="shared" si="165"/>
        <v>5270</v>
      </c>
      <c r="B5274" s="153" t="s">
        <v>201</v>
      </c>
      <c r="C5274" s="154" t="s">
        <v>10244</v>
      </c>
      <c r="D5274" s="154" t="s">
        <v>10245</v>
      </c>
      <c r="E5274" s="154" t="s">
        <v>13409</v>
      </c>
      <c r="F5274" s="154"/>
      <c r="G5274" s="154">
        <v>1</v>
      </c>
      <c r="H5274" s="182">
        <v>181</v>
      </c>
      <c r="I5274" s="192">
        <v>0.25</v>
      </c>
      <c r="J5274" s="188">
        <f t="shared" si="164"/>
        <v>135.75</v>
      </c>
    </row>
    <row r="5275" spans="1:10" s="155" customFormat="1" ht="30">
      <c r="A5275" s="53">
        <f t="shared" si="165"/>
        <v>5271</v>
      </c>
      <c r="B5275" s="153" t="s">
        <v>201</v>
      </c>
      <c r="C5275" s="154" t="s">
        <v>10246</v>
      </c>
      <c r="D5275" s="154" t="s">
        <v>10247</v>
      </c>
      <c r="E5275" s="154" t="s">
        <v>13409</v>
      </c>
      <c r="F5275" s="154"/>
      <c r="G5275" s="154">
        <v>1</v>
      </c>
      <c r="H5275" s="182">
        <v>177</v>
      </c>
      <c r="I5275" s="192">
        <v>0.25</v>
      </c>
      <c r="J5275" s="188">
        <f t="shared" si="164"/>
        <v>132.75</v>
      </c>
    </row>
    <row r="5276" spans="1:10" s="155" customFormat="1" ht="15.75">
      <c r="A5276" s="53">
        <f t="shared" si="165"/>
        <v>5272</v>
      </c>
      <c r="B5276" s="153" t="s">
        <v>201</v>
      </c>
      <c r="C5276" s="154" t="s">
        <v>10248</v>
      </c>
      <c r="D5276" s="154" t="s">
        <v>10249</v>
      </c>
      <c r="E5276" s="154" t="s">
        <v>13409</v>
      </c>
      <c r="F5276" s="154"/>
      <c r="G5276" s="154">
        <v>1</v>
      </c>
      <c r="H5276" s="182">
        <v>181</v>
      </c>
      <c r="I5276" s="192">
        <v>0.25</v>
      </c>
      <c r="J5276" s="188">
        <f t="shared" si="164"/>
        <v>135.75</v>
      </c>
    </row>
    <row r="5277" spans="1:10" s="155" customFormat="1" ht="15.75">
      <c r="A5277" s="53">
        <f t="shared" si="165"/>
        <v>5273</v>
      </c>
      <c r="B5277" s="153" t="s">
        <v>201</v>
      </c>
      <c r="C5277" s="154" t="s">
        <v>10250</v>
      </c>
      <c r="D5277" s="154" t="s">
        <v>10251</v>
      </c>
      <c r="E5277" s="154" t="s">
        <v>13409</v>
      </c>
      <c r="F5277" s="154"/>
      <c r="G5277" s="154">
        <v>1</v>
      </c>
      <c r="H5277" s="182">
        <v>1230</v>
      </c>
      <c r="I5277" s="192">
        <v>0.25</v>
      </c>
      <c r="J5277" s="188">
        <f t="shared" si="164"/>
        <v>922.5</v>
      </c>
    </row>
    <row r="5278" spans="1:10" s="155" customFormat="1" ht="15.75">
      <c r="A5278" s="53">
        <f t="shared" si="165"/>
        <v>5274</v>
      </c>
      <c r="B5278" s="153" t="s">
        <v>201</v>
      </c>
      <c r="C5278" s="154" t="s">
        <v>10252</v>
      </c>
      <c r="D5278" s="154" t="s">
        <v>10253</v>
      </c>
      <c r="E5278" s="154" t="s">
        <v>13409</v>
      </c>
      <c r="F5278" s="154"/>
      <c r="G5278" s="154">
        <v>1</v>
      </c>
      <c r="H5278" s="182">
        <v>1230</v>
      </c>
      <c r="I5278" s="192">
        <v>0.25</v>
      </c>
      <c r="J5278" s="188">
        <f t="shared" si="164"/>
        <v>922.5</v>
      </c>
    </row>
    <row r="5279" spans="1:10" s="155" customFormat="1" ht="15.75">
      <c r="A5279" s="53">
        <f t="shared" si="165"/>
        <v>5275</v>
      </c>
      <c r="B5279" s="153" t="s">
        <v>201</v>
      </c>
      <c r="C5279" s="154" t="s">
        <v>10254</v>
      </c>
      <c r="D5279" s="154" t="s">
        <v>10255</v>
      </c>
      <c r="E5279" s="154" t="s">
        <v>13409</v>
      </c>
      <c r="F5279" s="154"/>
      <c r="G5279" s="154">
        <v>1</v>
      </c>
      <c r="H5279" s="182">
        <v>595</v>
      </c>
      <c r="I5279" s="192">
        <v>0.25</v>
      </c>
      <c r="J5279" s="188">
        <f t="shared" si="164"/>
        <v>446.25</v>
      </c>
    </row>
    <row r="5280" spans="1:10" s="155" customFormat="1" ht="15.75">
      <c r="A5280" s="53">
        <f t="shared" si="165"/>
        <v>5276</v>
      </c>
      <c r="B5280" s="153" t="s">
        <v>201</v>
      </c>
      <c r="C5280" s="154" t="s">
        <v>10256</v>
      </c>
      <c r="D5280" s="154" t="s">
        <v>10257</v>
      </c>
      <c r="E5280" s="154" t="s">
        <v>13409</v>
      </c>
      <c r="F5280" s="154"/>
      <c r="G5280" s="154">
        <v>1</v>
      </c>
      <c r="H5280" s="182">
        <v>600</v>
      </c>
      <c r="I5280" s="192">
        <v>0.25</v>
      </c>
      <c r="J5280" s="188">
        <f t="shared" si="164"/>
        <v>450</v>
      </c>
    </row>
    <row r="5281" spans="1:10" s="155" customFormat="1" ht="15.75">
      <c r="A5281" s="53">
        <f t="shared" si="165"/>
        <v>5277</v>
      </c>
      <c r="B5281" s="153" t="s">
        <v>201</v>
      </c>
      <c r="C5281" s="154" t="s">
        <v>10258</v>
      </c>
      <c r="D5281" s="154" t="s">
        <v>10259</v>
      </c>
      <c r="E5281" s="154" t="s">
        <v>13409</v>
      </c>
      <c r="F5281" s="154"/>
      <c r="G5281" s="154">
        <v>1</v>
      </c>
      <c r="H5281" s="182">
        <v>110</v>
      </c>
      <c r="I5281" s="192">
        <v>0.25</v>
      </c>
      <c r="J5281" s="188">
        <f t="shared" si="164"/>
        <v>82.5</v>
      </c>
    </row>
    <row r="5282" spans="1:10" s="155" customFormat="1" ht="30">
      <c r="A5282" s="53">
        <f t="shared" si="165"/>
        <v>5278</v>
      </c>
      <c r="B5282" s="153" t="s">
        <v>201</v>
      </c>
      <c r="C5282" s="154" t="s">
        <v>13410</v>
      </c>
      <c r="D5282" s="154" t="s">
        <v>13411</v>
      </c>
      <c r="E5282" s="154" t="s">
        <v>13409</v>
      </c>
      <c r="F5282" s="154"/>
      <c r="G5282" s="154">
        <v>1</v>
      </c>
      <c r="H5282" s="182">
        <v>565</v>
      </c>
      <c r="I5282" s="192">
        <v>0.25</v>
      </c>
      <c r="J5282" s="188">
        <f t="shared" si="164"/>
        <v>423.75</v>
      </c>
    </row>
    <row r="5283" spans="1:10" s="155" customFormat="1" ht="15.75">
      <c r="A5283" s="53">
        <f t="shared" si="165"/>
        <v>5279</v>
      </c>
      <c r="B5283" s="153" t="s">
        <v>201</v>
      </c>
      <c r="C5283" s="154" t="s">
        <v>13412</v>
      </c>
      <c r="D5283" s="154" t="s">
        <v>13413</v>
      </c>
      <c r="E5283" s="154" t="s">
        <v>13409</v>
      </c>
      <c r="F5283" s="154"/>
      <c r="G5283" s="154">
        <v>1</v>
      </c>
      <c r="H5283" s="182">
        <v>514</v>
      </c>
      <c r="I5283" s="192">
        <v>0.25</v>
      </c>
      <c r="J5283" s="188">
        <f t="shared" si="164"/>
        <v>385.5</v>
      </c>
    </row>
    <row r="5284" spans="1:10" s="155" customFormat="1" ht="15.75">
      <c r="A5284" s="53">
        <f t="shared" si="165"/>
        <v>5280</v>
      </c>
      <c r="B5284" s="153" t="s">
        <v>201</v>
      </c>
      <c r="C5284" s="154" t="s">
        <v>10260</v>
      </c>
      <c r="D5284" s="154" t="s">
        <v>10261</v>
      </c>
      <c r="E5284" s="154" t="s">
        <v>13409</v>
      </c>
      <c r="F5284" s="154"/>
      <c r="G5284" s="154">
        <v>1</v>
      </c>
      <c r="H5284" s="182">
        <v>123</v>
      </c>
      <c r="I5284" s="192">
        <v>0.25</v>
      </c>
      <c r="J5284" s="188">
        <f t="shared" si="164"/>
        <v>92.25</v>
      </c>
    </row>
    <row r="5285" spans="1:10" s="155" customFormat="1" ht="15.75">
      <c r="A5285" s="53">
        <f t="shared" si="165"/>
        <v>5281</v>
      </c>
      <c r="B5285" s="153" t="s">
        <v>201</v>
      </c>
      <c r="C5285" s="154" t="s">
        <v>10262</v>
      </c>
      <c r="D5285" s="154" t="s">
        <v>10263</v>
      </c>
      <c r="E5285" s="154" t="s">
        <v>13409</v>
      </c>
      <c r="F5285" s="154"/>
      <c r="G5285" s="154">
        <v>1</v>
      </c>
      <c r="H5285" s="182">
        <v>488</v>
      </c>
      <c r="I5285" s="192">
        <v>0.25</v>
      </c>
      <c r="J5285" s="188">
        <f t="shared" si="164"/>
        <v>366</v>
      </c>
    </row>
    <row r="5286" spans="1:10" s="155" customFormat="1" ht="15.75">
      <c r="A5286" s="53">
        <f t="shared" si="165"/>
        <v>5282</v>
      </c>
      <c r="B5286" s="153" t="s">
        <v>201</v>
      </c>
      <c r="C5286" s="154" t="s">
        <v>10264</v>
      </c>
      <c r="D5286" s="154" t="s">
        <v>10265</v>
      </c>
      <c r="E5286" s="154" t="s">
        <v>13409</v>
      </c>
      <c r="F5286" s="154"/>
      <c r="G5286" s="154">
        <v>1</v>
      </c>
      <c r="H5286" s="182">
        <v>227</v>
      </c>
      <c r="I5286" s="192">
        <v>0.25</v>
      </c>
      <c r="J5286" s="188">
        <f t="shared" si="164"/>
        <v>170.25</v>
      </c>
    </row>
    <row r="5287" spans="1:10" s="155" customFormat="1" ht="15.75">
      <c r="A5287" s="53">
        <f t="shared" si="165"/>
        <v>5283</v>
      </c>
      <c r="B5287" s="153" t="s">
        <v>201</v>
      </c>
      <c r="C5287" s="154" t="s">
        <v>10266</v>
      </c>
      <c r="D5287" s="154" t="s">
        <v>10267</v>
      </c>
      <c r="E5287" s="154" t="s">
        <v>13409</v>
      </c>
      <c r="F5287" s="154"/>
      <c r="G5287" s="154">
        <v>1</v>
      </c>
      <c r="H5287" s="182">
        <v>236</v>
      </c>
      <c r="I5287" s="192">
        <v>0.25</v>
      </c>
      <c r="J5287" s="188">
        <f t="shared" si="164"/>
        <v>177</v>
      </c>
    </row>
    <row r="5288" spans="1:10" s="155" customFormat="1" ht="15.75">
      <c r="A5288" s="53">
        <f t="shared" si="165"/>
        <v>5284</v>
      </c>
      <c r="B5288" s="153" t="s">
        <v>201</v>
      </c>
      <c r="C5288" s="154" t="s">
        <v>10268</v>
      </c>
      <c r="D5288" s="154" t="s">
        <v>10269</v>
      </c>
      <c r="E5288" s="154" t="s">
        <v>13409</v>
      </c>
      <c r="F5288" s="154"/>
      <c r="G5288" s="154">
        <v>1</v>
      </c>
      <c r="H5288" s="182">
        <v>830</v>
      </c>
      <c r="I5288" s="192">
        <v>0.25</v>
      </c>
      <c r="J5288" s="188">
        <f t="shared" si="164"/>
        <v>622.5</v>
      </c>
    </row>
    <row r="5289" spans="1:10" s="155" customFormat="1" ht="15.75">
      <c r="A5289" s="53">
        <f t="shared" si="165"/>
        <v>5285</v>
      </c>
      <c r="B5289" s="153" t="s">
        <v>201</v>
      </c>
      <c r="C5289" s="154" t="s">
        <v>10270</v>
      </c>
      <c r="D5289" s="154" t="s">
        <v>10271</v>
      </c>
      <c r="E5289" s="154" t="s">
        <v>13409</v>
      </c>
      <c r="F5289" s="154"/>
      <c r="G5289" s="154">
        <v>1</v>
      </c>
      <c r="H5289" s="182">
        <v>840</v>
      </c>
      <c r="I5289" s="192">
        <v>0.25</v>
      </c>
      <c r="J5289" s="188">
        <f t="shared" si="164"/>
        <v>630</v>
      </c>
    </row>
    <row r="5290" spans="1:10" s="155" customFormat="1" ht="30">
      <c r="A5290" s="53">
        <f t="shared" si="165"/>
        <v>5286</v>
      </c>
      <c r="B5290" s="153" t="s">
        <v>201</v>
      </c>
      <c r="C5290" s="154" t="s">
        <v>10272</v>
      </c>
      <c r="D5290" s="154" t="s">
        <v>10273</v>
      </c>
      <c r="E5290" s="154" t="s">
        <v>13409</v>
      </c>
      <c r="F5290" s="154"/>
      <c r="G5290" s="154">
        <v>1</v>
      </c>
      <c r="H5290" s="182">
        <v>347</v>
      </c>
      <c r="I5290" s="192">
        <v>0.25</v>
      </c>
      <c r="J5290" s="188">
        <f t="shared" si="164"/>
        <v>260.25</v>
      </c>
    </row>
    <row r="5291" spans="1:10" s="155" customFormat="1" ht="15.75">
      <c r="A5291" s="53">
        <f t="shared" si="165"/>
        <v>5287</v>
      </c>
      <c r="B5291" s="153" t="s">
        <v>201</v>
      </c>
      <c r="C5291" s="154" t="s">
        <v>10274</v>
      </c>
      <c r="D5291" s="154" t="s">
        <v>10275</v>
      </c>
      <c r="E5291" s="154" t="s">
        <v>13409</v>
      </c>
      <c r="F5291" s="154"/>
      <c r="G5291" s="154">
        <v>1</v>
      </c>
      <c r="H5291" s="182">
        <v>125</v>
      </c>
      <c r="I5291" s="192">
        <v>0.25</v>
      </c>
      <c r="J5291" s="188">
        <f t="shared" si="164"/>
        <v>93.75</v>
      </c>
    </row>
    <row r="5292" spans="1:10" s="155" customFormat="1" ht="15.75">
      <c r="A5292" s="53">
        <f t="shared" si="165"/>
        <v>5288</v>
      </c>
      <c r="B5292" s="153" t="s">
        <v>201</v>
      </c>
      <c r="C5292" s="154" t="s">
        <v>10276</v>
      </c>
      <c r="D5292" s="154" t="s">
        <v>10277</v>
      </c>
      <c r="E5292" s="154" t="s">
        <v>13409</v>
      </c>
      <c r="F5292" s="154"/>
      <c r="G5292" s="154">
        <v>1</v>
      </c>
      <c r="H5292" s="182">
        <v>318</v>
      </c>
      <c r="I5292" s="192">
        <v>0.25</v>
      </c>
      <c r="J5292" s="188">
        <f t="shared" si="164"/>
        <v>238.5</v>
      </c>
    </row>
    <row r="5293" spans="1:10" s="155" customFormat="1" ht="15.75">
      <c r="A5293" s="53">
        <f t="shared" si="165"/>
        <v>5289</v>
      </c>
      <c r="B5293" s="153" t="s">
        <v>201</v>
      </c>
      <c r="C5293" s="154" t="s">
        <v>10278</v>
      </c>
      <c r="D5293" s="154" t="s">
        <v>10279</v>
      </c>
      <c r="E5293" s="154" t="s">
        <v>13409</v>
      </c>
      <c r="F5293" s="154"/>
      <c r="G5293" s="154">
        <v>1</v>
      </c>
      <c r="H5293" s="182">
        <v>389</v>
      </c>
      <c r="I5293" s="192">
        <v>0.25</v>
      </c>
      <c r="J5293" s="188">
        <f t="shared" si="164"/>
        <v>291.75</v>
      </c>
    </row>
    <row r="5294" spans="1:10" s="155" customFormat="1" ht="15.75">
      <c r="A5294" s="53">
        <f t="shared" si="165"/>
        <v>5290</v>
      </c>
      <c r="B5294" s="153" t="s">
        <v>201</v>
      </c>
      <c r="C5294" s="154" t="s">
        <v>10280</v>
      </c>
      <c r="D5294" s="154" t="s">
        <v>10281</v>
      </c>
      <c r="E5294" s="154" t="s">
        <v>13409</v>
      </c>
      <c r="F5294" s="154"/>
      <c r="G5294" s="154">
        <v>1</v>
      </c>
      <c r="H5294" s="182">
        <v>2160</v>
      </c>
      <c r="I5294" s="192">
        <v>0.25</v>
      </c>
      <c r="J5294" s="188">
        <f t="shared" si="164"/>
        <v>1620</v>
      </c>
    </row>
    <row r="5295" spans="1:10" s="155" customFormat="1" ht="15.75">
      <c r="A5295" s="53">
        <f t="shared" si="165"/>
        <v>5291</v>
      </c>
      <c r="B5295" s="153" t="s">
        <v>201</v>
      </c>
      <c r="C5295" s="154" t="s">
        <v>13414</v>
      </c>
      <c r="D5295" s="154" t="s">
        <v>13415</v>
      </c>
      <c r="E5295" s="154" t="s">
        <v>13409</v>
      </c>
      <c r="F5295" s="154"/>
      <c r="G5295" s="154">
        <v>1</v>
      </c>
      <c r="H5295" s="182">
        <v>2600</v>
      </c>
      <c r="I5295" s="192">
        <v>0.25</v>
      </c>
      <c r="J5295" s="188">
        <f t="shared" si="164"/>
        <v>1950</v>
      </c>
    </row>
    <row r="5296" spans="1:10" s="155" customFormat="1" ht="15.75">
      <c r="A5296" s="53">
        <f t="shared" si="165"/>
        <v>5292</v>
      </c>
      <c r="B5296" s="153" t="s">
        <v>201</v>
      </c>
      <c r="C5296" s="154" t="s">
        <v>13414</v>
      </c>
      <c r="D5296" s="154" t="s">
        <v>13415</v>
      </c>
      <c r="E5296" s="154" t="s">
        <v>13409</v>
      </c>
      <c r="F5296" s="154"/>
      <c r="G5296" s="154">
        <v>1</v>
      </c>
      <c r="H5296" s="182">
        <v>2600</v>
      </c>
      <c r="I5296" s="192">
        <v>0.25</v>
      </c>
      <c r="J5296" s="188">
        <f t="shared" si="164"/>
        <v>1950</v>
      </c>
    </row>
    <row r="5297" spans="1:10" s="155" customFormat="1" ht="15.75">
      <c r="A5297" s="53">
        <f t="shared" si="165"/>
        <v>5293</v>
      </c>
      <c r="B5297" s="153" t="s">
        <v>201</v>
      </c>
      <c r="C5297" s="154" t="s">
        <v>10282</v>
      </c>
      <c r="D5297" s="154" t="s">
        <v>10283</v>
      </c>
      <c r="E5297" s="154" t="s">
        <v>13409</v>
      </c>
      <c r="F5297" s="154"/>
      <c r="G5297" s="154">
        <v>1</v>
      </c>
      <c r="H5297" s="182">
        <v>2420</v>
      </c>
      <c r="I5297" s="192">
        <v>0.25</v>
      </c>
      <c r="J5297" s="188">
        <f t="shared" si="164"/>
        <v>1815</v>
      </c>
    </row>
    <row r="5298" spans="1:10" s="155" customFormat="1" ht="15.75">
      <c r="A5298" s="53">
        <f t="shared" si="165"/>
        <v>5294</v>
      </c>
      <c r="B5298" s="153" t="s">
        <v>201</v>
      </c>
      <c r="C5298" s="154" t="s">
        <v>13416</v>
      </c>
      <c r="D5298" s="154" t="s">
        <v>13417</v>
      </c>
      <c r="E5298" s="154" t="s">
        <v>13409</v>
      </c>
      <c r="F5298" s="154"/>
      <c r="G5298" s="154">
        <v>1</v>
      </c>
      <c r="H5298" s="182">
        <v>2690</v>
      </c>
      <c r="I5298" s="192">
        <v>0.25</v>
      </c>
      <c r="J5298" s="188">
        <f t="shared" si="164"/>
        <v>2017.5</v>
      </c>
    </row>
    <row r="5299" spans="1:10" s="155" customFormat="1" ht="15.75">
      <c r="A5299" s="53">
        <f t="shared" si="165"/>
        <v>5295</v>
      </c>
      <c r="B5299" s="153" t="s">
        <v>201</v>
      </c>
      <c r="C5299" s="154" t="s">
        <v>13416</v>
      </c>
      <c r="D5299" s="154" t="s">
        <v>13417</v>
      </c>
      <c r="E5299" s="154" t="s">
        <v>13409</v>
      </c>
      <c r="F5299" s="154"/>
      <c r="G5299" s="154">
        <v>1</v>
      </c>
      <c r="H5299" s="182">
        <v>2690</v>
      </c>
      <c r="I5299" s="192">
        <v>0.25</v>
      </c>
      <c r="J5299" s="188">
        <f t="shared" si="164"/>
        <v>2017.5</v>
      </c>
    </row>
    <row r="5300" spans="1:10" s="155" customFormat="1" ht="15.75">
      <c r="A5300" s="53">
        <f t="shared" si="165"/>
        <v>5296</v>
      </c>
      <c r="B5300" s="153" t="s">
        <v>201</v>
      </c>
      <c r="C5300" s="154" t="s">
        <v>10284</v>
      </c>
      <c r="D5300" s="154" t="s">
        <v>10285</v>
      </c>
      <c r="E5300" s="154" t="s">
        <v>13409</v>
      </c>
      <c r="F5300" s="154"/>
      <c r="G5300" s="154">
        <v>1</v>
      </c>
      <c r="H5300" s="182">
        <v>2270</v>
      </c>
      <c r="I5300" s="192">
        <v>0.25</v>
      </c>
      <c r="J5300" s="188">
        <f t="shared" si="164"/>
        <v>1702.5</v>
      </c>
    </row>
    <row r="5301" spans="1:10" s="155" customFormat="1" ht="15.75">
      <c r="A5301" s="53">
        <f t="shared" si="165"/>
        <v>5297</v>
      </c>
      <c r="B5301" s="153" t="s">
        <v>201</v>
      </c>
      <c r="C5301" s="154" t="s">
        <v>13418</v>
      </c>
      <c r="D5301" s="154" t="s">
        <v>13419</v>
      </c>
      <c r="E5301" s="154" t="s">
        <v>13409</v>
      </c>
      <c r="F5301" s="154"/>
      <c r="G5301" s="154">
        <v>1</v>
      </c>
      <c r="H5301" s="182">
        <v>2790</v>
      </c>
      <c r="I5301" s="192">
        <v>0.25</v>
      </c>
      <c r="J5301" s="188">
        <f t="shared" si="164"/>
        <v>2092.5</v>
      </c>
    </row>
    <row r="5302" spans="1:10" s="155" customFormat="1" ht="15.75">
      <c r="A5302" s="53">
        <f t="shared" si="165"/>
        <v>5298</v>
      </c>
      <c r="B5302" s="153" t="s">
        <v>201</v>
      </c>
      <c r="C5302" s="154" t="s">
        <v>13418</v>
      </c>
      <c r="D5302" s="154" t="s">
        <v>13419</v>
      </c>
      <c r="E5302" s="154" t="s">
        <v>13409</v>
      </c>
      <c r="F5302" s="154"/>
      <c r="G5302" s="154">
        <v>1</v>
      </c>
      <c r="H5302" s="182">
        <v>2790</v>
      </c>
      <c r="I5302" s="192">
        <v>0.25</v>
      </c>
      <c r="J5302" s="188">
        <f t="shared" si="164"/>
        <v>2092.5</v>
      </c>
    </row>
    <row r="5303" spans="1:10" s="155" customFormat="1" ht="15.75">
      <c r="A5303" s="53">
        <f t="shared" si="165"/>
        <v>5299</v>
      </c>
      <c r="B5303" s="153" t="s">
        <v>201</v>
      </c>
      <c r="C5303" s="154" t="s">
        <v>10286</v>
      </c>
      <c r="D5303" s="154" t="s">
        <v>10287</v>
      </c>
      <c r="E5303" s="154" t="s">
        <v>13409</v>
      </c>
      <c r="F5303" s="154"/>
      <c r="G5303" s="154">
        <v>1</v>
      </c>
      <c r="H5303" s="182">
        <v>2370</v>
      </c>
      <c r="I5303" s="192">
        <v>0.25</v>
      </c>
      <c r="J5303" s="188">
        <f t="shared" si="164"/>
        <v>1777.5</v>
      </c>
    </row>
    <row r="5304" spans="1:10" s="155" customFormat="1" ht="15.75">
      <c r="A5304" s="53">
        <f t="shared" si="165"/>
        <v>5300</v>
      </c>
      <c r="B5304" s="153" t="s">
        <v>201</v>
      </c>
      <c r="C5304" s="154" t="s">
        <v>13420</v>
      </c>
      <c r="D5304" s="154" t="s">
        <v>13421</v>
      </c>
      <c r="E5304" s="154" t="s">
        <v>13409</v>
      </c>
      <c r="F5304" s="154"/>
      <c r="G5304" s="154">
        <v>1</v>
      </c>
      <c r="H5304" s="182">
        <v>2790</v>
      </c>
      <c r="I5304" s="192">
        <v>0.25</v>
      </c>
      <c r="J5304" s="188">
        <f t="shared" si="164"/>
        <v>2092.5</v>
      </c>
    </row>
    <row r="5305" spans="1:10" s="155" customFormat="1" ht="15.75">
      <c r="A5305" s="53">
        <f t="shared" si="165"/>
        <v>5301</v>
      </c>
      <c r="B5305" s="153" t="s">
        <v>201</v>
      </c>
      <c r="C5305" s="154" t="s">
        <v>13420</v>
      </c>
      <c r="D5305" s="154" t="s">
        <v>13421</v>
      </c>
      <c r="E5305" s="154" t="s">
        <v>13409</v>
      </c>
      <c r="F5305" s="154"/>
      <c r="G5305" s="154">
        <v>1</v>
      </c>
      <c r="H5305" s="182">
        <v>2790</v>
      </c>
      <c r="I5305" s="192">
        <v>0.25</v>
      </c>
      <c r="J5305" s="188">
        <f t="shared" si="164"/>
        <v>2092.5</v>
      </c>
    </row>
    <row r="5306" spans="1:10" s="155" customFormat="1" ht="15.75">
      <c r="A5306" s="53">
        <f t="shared" si="165"/>
        <v>5302</v>
      </c>
      <c r="B5306" s="153" t="s">
        <v>201</v>
      </c>
      <c r="C5306" s="154" t="s">
        <v>10288</v>
      </c>
      <c r="D5306" s="154" t="s">
        <v>10289</v>
      </c>
      <c r="E5306" s="154" t="s">
        <v>13409</v>
      </c>
      <c r="F5306" s="154"/>
      <c r="G5306" s="154">
        <v>1</v>
      </c>
      <c r="H5306" s="182">
        <v>2370</v>
      </c>
      <c r="I5306" s="192">
        <v>0.25</v>
      </c>
      <c r="J5306" s="188">
        <f t="shared" si="164"/>
        <v>1777.5</v>
      </c>
    </row>
    <row r="5307" spans="1:10" s="155" customFormat="1" ht="15.75">
      <c r="A5307" s="53">
        <f t="shared" si="165"/>
        <v>5303</v>
      </c>
      <c r="B5307" s="153" t="s">
        <v>201</v>
      </c>
      <c r="C5307" s="154" t="s">
        <v>13422</v>
      </c>
      <c r="D5307" s="154" t="s">
        <v>13423</v>
      </c>
      <c r="E5307" s="154" t="s">
        <v>13409</v>
      </c>
      <c r="F5307" s="154"/>
      <c r="G5307" s="154">
        <v>1</v>
      </c>
      <c r="H5307" s="182">
        <v>3070</v>
      </c>
      <c r="I5307" s="192">
        <v>0.25</v>
      </c>
      <c r="J5307" s="188">
        <f t="shared" si="164"/>
        <v>2302.5</v>
      </c>
    </row>
    <row r="5308" spans="1:10" s="155" customFormat="1" ht="15.75">
      <c r="A5308" s="53">
        <f t="shared" si="165"/>
        <v>5304</v>
      </c>
      <c r="B5308" s="153" t="s">
        <v>201</v>
      </c>
      <c r="C5308" s="154" t="s">
        <v>13422</v>
      </c>
      <c r="D5308" s="154" t="s">
        <v>13423</v>
      </c>
      <c r="E5308" s="154" t="s">
        <v>13409</v>
      </c>
      <c r="F5308" s="154"/>
      <c r="G5308" s="154">
        <v>1</v>
      </c>
      <c r="H5308" s="182">
        <v>3070</v>
      </c>
      <c r="I5308" s="192">
        <v>0.25</v>
      </c>
      <c r="J5308" s="188">
        <f t="shared" si="164"/>
        <v>2302.5</v>
      </c>
    </row>
    <row r="5309" spans="1:10" s="155" customFormat="1" ht="15.75">
      <c r="A5309" s="53">
        <f t="shared" si="165"/>
        <v>5305</v>
      </c>
      <c r="B5309" s="153" t="s">
        <v>201</v>
      </c>
      <c r="C5309" s="154" t="s">
        <v>10290</v>
      </c>
      <c r="D5309" s="154" t="s">
        <v>10291</v>
      </c>
      <c r="E5309" s="154" t="s">
        <v>13409</v>
      </c>
      <c r="F5309" s="154"/>
      <c r="G5309" s="154">
        <v>1</v>
      </c>
      <c r="H5309" s="182">
        <v>2470</v>
      </c>
      <c r="I5309" s="192">
        <v>0.25</v>
      </c>
      <c r="J5309" s="188">
        <f t="shared" si="164"/>
        <v>1852.5</v>
      </c>
    </row>
    <row r="5310" spans="1:10" s="155" customFormat="1" ht="15.75">
      <c r="A5310" s="53">
        <f t="shared" si="165"/>
        <v>5306</v>
      </c>
      <c r="B5310" s="153" t="s">
        <v>201</v>
      </c>
      <c r="C5310" s="154" t="s">
        <v>13424</v>
      </c>
      <c r="D5310" s="154" t="s">
        <v>13425</v>
      </c>
      <c r="E5310" s="154" t="s">
        <v>13409</v>
      </c>
      <c r="F5310" s="154"/>
      <c r="G5310" s="154">
        <v>1</v>
      </c>
      <c r="H5310" s="182">
        <v>3130</v>
      </c>
      <c r="I5310" s="192">
        <v>0.25</v>
      </c>
      <c r="J5310" s="188">
        <f t="shared" si="164"/>
        <v>2347.5</v>
      </c>
    </row>
    <row r="5311" spans="1:10" s="155" customFormat="1" ht="15.75">
      <c r="A5311" s="53">
        <f t="shared" si="165"/>
        <v>5307</v>
      </c>
      <c r="B5311" s="153" t="s">
        <v>201</v>
      </c>
      <c r="C5311" s="154" t="s">
        <v>13424</v>
      </c>
      <c r="D5311" s="154" t="s">
        <v>13425</v>
      </c>
      <c r="E5311" s="154" t="s">
        <v>13409</v>
      </c>
      <c r="F5311" s="154"/>
      <c r="G5311" s="154">
        <v>1</v>
      </c>
      <c r="H5311" s="182">
        <v>3130</v>
      </c>
      <c r="I5311" s="192">
        <v>0.25</v>
      </c>
      <c r="J5311" s="188">
        <f t="shared" si="164"/>
        <v>2347.5</v>
      </c>
    </row>
    <row r="5312" spans="1:10" s="155" customFormat="1" ht="15.75">
      <c r="A5312" s="53">
        <f t="shared" si="165"/>
        <v>5308</v>
      </c>
      <c r="B5312" s="153" t="s">
        <v>201</v>
      </c>
      <c r="C5312" s="154" t="s">
        <v>10292</v>
      </c>
      <c r="D5312" s="154" t="s">
        <v>10293</v>
      </c>
      <c r="E5312" s="154" t="s">
        <v>13409</v>
      </c>
      <c r="F5312" s="154"/>
      <c r="G5312" s="154">
        <v>1</v>
      </c>
      <c r="H5312" s="182">
        <v>1560</v>
      </c>
      <c r="I5312" s="192">
        <v>0.25</v>
      </c>
      <c r="J5312" s="188">
        <f t="shared" si="164"/>
        <v>1170</v>
      </c>
    </row>
    <row r="5313" spans="1:10" s="155" customFormat="1" ht="15.75">
      <c r="A5313" s="53">
        <f t="shared" si="165"/>
        <v>5309</v>
      </c>
      <c r="B5313" s="153" t="s">
        <v>201</v>
      </c>
      <c r="C5313" s="154" t="s">
        <v>10294</v>
      </c>
      <c r="D5313" s="154" t="s">
        <v>10295</v>
      </c>
      <c r="E5313" s="154" t="s">
        <v>13409</v>
      </c>
      <c r="F5313" s="154"/>
      <c r="G5313" s="154">
        <v>1</v>
      </c>
      <c r="H5313" s="182">
        <v>1620</v>
      </c>
      <c r="I5313" s="192">
        <v>0.25</v>
      </c>
      <c r="J5313" s="188">
        <f t="shared" si="164"/>
        <v>1215</v>
      </c>
    </row>
    <row r="5314" spans="1:10" s="155" customFormat="1" ht="15.75">
      <c r="A5314" s="53">
        <f t="shared" si="165"/>
        <v>5310</v>
      </c>
      <c r="B5314" s="153" t="s">
        <v>201</v>
      </c>
      <c r="C5314" s="154" t="s">
        <v>10296</v>
      </c>
      <c r="D5314" s="154" t="s">
        <v>10297</v>
      </c>
      <c r="E5314" s="154" t="s">
        <v>13409</v>
      </c>
      <c r="F5314" s="154"/>
      <c r="G5314" s="154">
        <v>1</v>
      </c>
      <c r="H5314" s="182">
        <v>1650</v>
      </c>
      <c r="I5314" s="192">
        <v>0.25</v>
      </c>
      <c r="J5314" s="188">
        <f t="shared" si="164"/>
        <v>1237.5</v>
      </c>
    </row>
    <row r="5315" spans="1:10" s="155" customFormat="1" ht="15.75">
      <c r="A5315" s="53">
        <f t="shared" si="165"/>
        <v>5311</v>
      </c>
      <c r="B5315" s="153" t="s">
        <v>201</v>
      </c>
      <c r="C5315" s="154" t="s">
        <v>10298</v>
      </c>
      <c r="D5315" s="154" t="s">
        <v>10299</v>
      </c>
      <c r="E5315" s="154" t="s">
        <v>13409</v>
      </c>
      <c r="F5315" s="154"/>
      <c r="G5315" s="154">
        <v>1</v>
      </c>
      <c r="H5315" s="182">
        <v>1820</v>
      </c>
      <c r="I5315" s="192">
        <v>0.25</v>
      </c>
      <c r="J5315" s="188">
        <f t="shared" si="164"/>
        <v>1365</v>
      </c>
    </row>
    <row r="5316" spans="1:10" s="155" customFormat="1" ht="15.75">
      <c r="A5316" s="53">
        <f t="shared" si="165"/>
        <v>5312</v>
      </c>
      <c r="B5316" s="153" t="s">
        <v>201</v>
      </c>
      <c r="C5316" s="154" t="s">
        <v>10300</v>
      </c>
      <c r="D5316" s="154" t="s">
        <v>10301</v>
      </c>
      <c r="E5316" s="154" t="s">
        <v>13409</v>
      </c>
      <c r="F5316" s="154"/>
      <c r="G5316" s="154">
        <v>1</v>
      </c>
      <c r="H5316" s="182">
        <v>1700</v>
      </c>
      <c r="I5316" s="192">
        <v>0.25</v>
      </c>
      <c r="J5316" s="188">
        <f t="shared" si="164"/>
        <v>1275</v>
      </c>
    </row>
    <row r="5317" spans="1:10" s="155" customFormat="1" ht="15.75">
      <c r="A5317" s="53">
        <f t="shared" si="165"/>
        <v>5313</v>
      </c>
      <c r="B5317" s="153" t="s">
        <v>201</v>
      </c>
      <c r="C5317" s="154" t="s">
        <v>10302</v>
      </c>
      <c r="D5317" s="154" t="s">
        <v>10303</v>
      </c>
      <c r="E5317" s="154" t="s">
        <v>13409</v>
      </c>
      <c r="F5317" s="154"/>
      <c r="G5317" s="154">
        <v>1</v>
      </c>
      <c r="H5317" s="182">
        <v>1810</v>
      </c>
      <c r="I5317" s="192">
        <v>0.25</v>
      </c>
      <c r="J5317" s="188">
        <f t="shared" si="164"/>
        <v>1357.5</v>
      </c>
    </row>
    <row r="5318" spans="1:10" s="155" customFormat="1" ht="15.75">
      <c r="A5318" s="53">
        <f t="shared" si="165"/>
        <v>5314</v>
      </c>
      <c r="B5318" s="153" t="s">
        <v>201</v>
      </c>
      <c r="C5318" s="154" t="s">
        <v>10304</v>
      </c>
      <c r="D5318" s="154" t="s">
        <v>10285</v>
      </c>
      <c r="E5318" s="154" t="s">
        <v>13409</v>
      </c>
      <c r="F5318" s="154"/>
      <c r="G5318" s="154">
        <v>1</v>
      </c>
      <c r="H5318" s="182">
        <v>1820</v>
      </c>
      <c r="I5318" s="192">
        <v>0.25</v>
      </c>
      <c r="J5318" s="188">
        <f t="shared" si="164"/>
        <v>1365</v>
      </c>
    </row>
    <row r="5319" spans="1:10" s="155" customFormat="1" ht="15.75">
      <c r="A5319" s="53">
        <f t="shared" ref="A5319:A5382" si="166">A5318+1</f>
        <v>5315</v>
      </c>
      <c r="B5319" s="153" t="s">
        <v>201</v>
      </c>
      <c r="C5319" s="154" t="s">
        <v>10305</v>
      </c>
      <c r="D5319" s="154" t="s">
        <v>10287</v>
      </c>
      <c r="E5319" s="154" t="s">
        <v>13409</v>
      </c>
      <c r="F5319" s="154"/>
      <c r="G5319" s="154">
        <v>1</v>
      </c>
      <c r="H5319" s="182">
        <v>1940</v>
      </c>
      <c r="I5319" s="192">
        <v>0.25</v>
      </c>
      <c r="J5319" s="188">
        <f t="shared" si="164"/>
        <v>1455</v>
      </c>
    </row>
    <row r="5320" spans="1:10" s="155" customFormat="1" ht="15.75">
      <c r="A5320" s="53">
        <f t="shared" si="166"/>
        <v>5316</v>
      </c>
      <c r="B5320" s="153" t="s">
        <v>201</v>
      </c>
      <c r="C5320" s="154" t="s">
        <v>10306</v>
      </c>
      <c r="D5320" s="154" t="s">
        <v>10307</v>
      </c>
      <c r="E5320" s="154" t="s">
        <v>13409</v>
      </c>
      <c r="F5320" s="154"/>
      <c r="G5320" s="154">
        <v>1</v>
      </c>
      <c r="H5320" s="182">
        <v>122</v>
      </c>
      <c r="I5320" s="192">
        <v>0.25</v>
      </c>
      <c r="J5320" s="188">
        <f t="shared" si="164"/>
        <v>91.5</v>
      </c>
    </row>
    <row r="5321" spans="1:10" s="155" customFormat="1" ht="15.75">
      <c r="A5321" s="53">
        <f t="shared" si="166"/>
        <v>5317</v>
      </c>
      <c r="B5321" s="153" t="s">
        <v>201</v>
      </c>
      <c r="C5321" s="154" t="s">
        <v>10308</v>
      </c>
      <c r="D5321" s="154" t="s">
        <v>10309</v>
      </c>
      <c r="E5321" s="154" t="s">
        <v>13409</v>
      </c>
      <c r="F5321" s="154"/>
      <c r="G5321" s="154">
        <v>1</v>
      </c>
      <c r="H5321" s="182">
        <v>135</v>
      </c>
      <c r="I5321" s="192">
        <v>0.25</v>
      </c>
      <c r="J5321" s="188">
        <f t="shared" si="164"/>
        <v>101.25</v>
      </c>
    </row>
    <row r="5322" spans="1:10" s="155" customFormat="1" ht="15.75">
      <c r="A5322" s="53">
        <f t="shared" si="166"/>
        <v>5318</v>
      </c>
      <c r="B5322" s="153" t="s">
        <v>201</v>
      </c>
      <c r="C5322" s="154" t="s">
        <v>10310</v>
      </c>
      <c r="D5322" s="154" t="s">
        <v>10311</v>
      </c>
      <c r="E5322" s="154" t="s">
        <v>13409</v>
      </c>
      <c r="F5322" s="154"/>
      <c r="G5322" s="154">
        <v>1</v>
      </c>
      <c r="H5322" s="182">
        <v>260</v>
      </c>
      <c r="I5322" s="192">
        <v>0.25</v>
      </c>
      <c r="J5322" s="188">
        <f t="shared" si="164"/>
        <v>195</v>
      </c>
    </row>
    <row r="5323" spans="1:10" s="155" customFormat="1" ht="15.75">
      <c r="A5323" s="53">
        <f t="shared" si="166"/>
        <v>5319</v>
      </c>
      <c r="B5323" s="153" t="s">
        <v>201</v>
      </c>
      <c r="C5323" s="154" t="s">
        <v>10312</v>
      </c>
      <c r="D5323" s="154" t="s">
        <v>10313</v>
      </c>
      <c r="E5323" s="154" t="s">
        <v>13409</v>
      </c>
      <c r="F5323" s="154"/>
      <c r="G5323" s="154">
        <v>1</v>
      </c>
      <c r="H5323" s="182">
        <v>137</v>
      </c>
      <c r="I5323" s="192">
        <v>0.25</v>
      </c>
      <c r="J5323" s="188">
        <f t="shared" si="164"/>
        <v>102.75</v>
      </c>
    </row>
    <row r="5324" spans="1:10" s="155" customFormat="1" ht="15.75">
      <c r="A5324" s="53">
        <f t="shared" si="166"/>
        <v>5320</v>
      </c>
      <c r="B5324" s="153" t="s">
        <v>201</v>
      </c>
      <c r="C5324" s="154" t="s">
        <v>10314</v>
      </c>
      <c r="D5324" s="154" t="s">
        <v>10315</v>
      </c>
      <c r="E5324" s="154" t="s">
        <v>13409</v>
      </c>
      <c r="F5324" s="154"/>
      <c r="G5324" s="154">
        <v>1</v>
      </c>
      <c r="H5324" s="182">
        <v>1190</v>
      </c>
      <c r="I5324" s="192">
        <v>0.25</v>
      </c>
      <c r="J5324" s="188">
        <f t="shared" si="164"/>
        <v>892.5</v>
      </c>
    </row>
    <row r="5325" spans="1:10" s="155" customFormat="1" ht="30">
      <c r="A5325" s="53">
        <f t="shared" si="166"/>
        <v>5321</v>
      </c>
      <c r="B5325" s="153" t="s">
        <v>201</v>
      </c>
      <c r="C5325" s="154" t="s">
        <v>10316</v>
      </c>
      <c r="D5325" s="154" t="s">
        <v>10317</v>
      </c>
      <c r="E5325" s="154" t="s">
        <v>13409</v>
      </c>
      <c r="F5325" s="154"/>
      <c r="G5325" s="154">
        <v>1</v>
      </c>
      <c r="H5325" s="182">
        <v>1200</v>
      </c>
      <c r="I5325" s="192">
        <v>0.25</v>
      </c>
      <c r="J5325" s="188">
        <f t="shared" si="164"/>
        <v>900</v>
      </c>
    </row>
    <row r="5326" spans="1:10" s="155" customFormat="1" ht="15.75">
      <c r="A5326" s="53">
        <f t="shared" si="166"/>
        <v>5322</v>
      </c>
      <c r="B5326" s="153" t="s">
        <v>201</v>
      </c>
      <c r="C5326" s="154" t="s">
        <v>10318</v>
      </c>
      <c r="D5326" s="154" t="s">
        <v>10319</v>
      </c>
      <c r="E5326" s="154" t="s">
        <v>13409</v>
      </c>
      <c r="F5326" s="154"/>
      <c r="G5326" s="154">
        <v>1</v>
      </c>
      <c r="H5326" s="182">
        <v>660</v>
      </c>
      <c r="I5326" s="192">
        <v>0.25</v>
      </c>
      <c r="J5326" s="188">
        <f t="shared" si="164"/>
        <v>495</v>
      </c>
    </row>
    <row r="5327" spans="1:10" s="155" customFormat="1" ht="15.75">
      <c r="A5327" s="53">
        <f t="shared" si="166"/>
        <v>5323</v>
      </c>
      <c r="B5327" s="153" t="s">
        <v>201</v>
      </c>
      <c r="C5327" s="154" t="s">
        <v>10320</v>
      </c>
      <c r="D5327" s="154" t="s">
        <v>10321</v>
      </c>
      <c r="E5327" s="154" t="s">
        <v>13409</v>
      </c>
      <c r="F5327" s="154"/>
      <c r="G5327" s="154">
        <v>1</v>
      </c>
      <c r="H5327" s="182">
        <v>2010</v>
      </c>
      <c r="I5327" s="192">
        <v>0.25</v>
      </c>
      <c r="J5327" s="188">
        <f t="shared" si="164"/>
        <v>1507.5</v>
      </c>
    </row>
    <row r="5328" spans="1:10" s="155" customFormat="1" ht="15.75">
      <c r="A5328" s="53">
        <f t="shared" si="166"/>
        <v>5324</v>
      </c>
      <c r="B5328" s="153" t="s">
        <v>201</v>
      </c>
      <c r="C5328" s="154" t="s">
        <v>10322</v>
      </c>
      <c r="D5328" s="154" t="s">
        <v>10323</v>
      </c>
      <c r="E5328" s="154" t="s">
        <v>13409</v>
      </c>
      <c r="F5328" s="154"/>
      <c r="G5328" s="154">
        <v>1</v>
      </c>
      <c r="H5328" s="182">
        <v>358</v>
      </c>
      <c r="I5328" s="192">
        <v>0.25</v>
      </c>
      <c r="J5328" s="188">
        <f t="shared" si="164"/>
        <v>268.5</v>
      </c>
    </row>
    <row r="5329" spans="1:10" s="155" customFormat="1" ht="30">
      <c r="A5329" s="53">
        <f t="shared" si="166"/>
        <v>5325</v>
      </c>
      <c r="B5329" s="153" t="s">
        <v>201</v>
      </c>
      <c r="C5329" s="154" t="s">
        <v>10324</v>
      </c>
      <c r="D5329" s="154" t="s">
        <v>10325</v>
      </c>
      <c r="E5329" s="154" t="s">
        <v>13409</v>
      </c>
      <c r="F5329" s="154"/>
      <c r="G5329" s="154">
        <v>1</v>
      </c>
      <c r="H5329" s="182">
        <v>361</v>
      </c>
      <c r="I5329" s="192">
        <v>0.25</v>
      </c>
      <c r="J5329" s="188">
        <f t="shared" si="164"/>
        <v>270.75</v>
      </c>
    </row>
    <row r="5330" spans="1:10" s="155" customFormat="1" ht="15.75">
      <c r="A5330" s="53">
        <f t="shared" si="166"/>
        <v>5326</v>
      </c>
      <c r="B5330" s="153" t="s">
        <v>201</v>
      </c>
      <c r="C5330" s="154" t="s">
        <v>10326</v>
      </c>
      <c r="D5330" s="154" t="s">
        <v>10327</v>
      </c>
      <c r="E5330" s="154" t="s">
        <v>13409</v>
      </c>
      <c r="F5330" s="154"/>
      <c r="G5330" s="154">
        <v>1</v>
      </c>
      <c r="H5330" s="182">
        <v>358</v>
      </c>
      <c r="I5330" s="192">
        <v>0.25</v>
      </c>
      <c r="J5330" s="188">
        <f t="shared" si="164"/>
        <v>268.5</v>
      </c>
    </row>
    <row r="5331" spans="1:10" s="155" customFormat="1" ht="15.75">
      <c r="A5331" s="53">
        <f t="shared" si="166"/>
        <v>5327</v>
      </c>
      <c r="B5331" s="153" t="s">
        <v>201</v>
      </c>
      <c r="C5331" s="154" t="s">
        <v>10328</v>
      </c>
      <c r="D5331" s="154" t="s">
        <v>10329</v>
      </c>
      <c r="E5331" s="154" t="s">
        <v>13409</v>
      </c>
      <c r="F5331" s="154"/>
      <c r="G5331" s="154">
        <v>1</v>
      </c>
      <c r="H5331" s="182">
        <v>115</v>
      </c>
      <c r="I5331" s="192">
        <v>0.25</v>
      </c>
      <c r="J5331" s="188">
        <f t="shared" si="164"/>
        <v>86.25</v>
      </c>
    </row>
    <row r="5332" spans="1:10" s="155" customFormat="1" ht="15.75">
      <c r="A5332" s="53">
        <f t="shared" si="166"/>
        <v>5328</v>
      </c>
      <c r="B5332" s="153" t="s">
        <v>201</v>
      </c>
      <c r="C5332" s="154" t="s">
        <v>10330</v>
      </c>
      <c r="D5332" s="154" t="s">
        <v>10331</v>
      </c>
      <c r="E5332" s="154" t="s">
        <v>13409</v>
      </c>
      <c r="F5332" s="154"/>
      <c r="G5332" s="154">
        <v>1</v>
      </c>
      <c r="H5332" s="182">
        <v>337</v>
      </c>
      <c r="I5332" s="192">
        <v>0.25</v>
      </c>
      <c r="J5332" s="188">
        <f t="shared" si="164"/>
        <v>252.75</v>
      </c>
    </row>
    <row r="5333" spans="1:10" s="155" customFormat="1" ht="15.75">
      <c r="A5333" s="53">
        <f t="shared" si="166"/>
        <v>5329</v>
      </c>
      <c r="B5333" s="153" t="s">
        <v>201</v>
      </c>
      <c r="C5333" s="154" t="s">
        <v>10332</v>
      </c>
      <c r="D5333" s="154" t="s">
        <v>10333</v>
      </c>
      <c r="E5333" s="154" t="s">
        <v>13409</v>
      </c>
      <c r="F5333" s="154"/>
      <c r="G5333" s="154">
        <v>1</v>
      </c>
      <c r="H5333" s="182">
        <v>2150</v>
      </c>
      <c r="I5333" s="192">
        <v>0.25</v>
      </c>
      <c r="J5333" s="188">
        <f t="shared" si="164"/>
        <v>1612.5</v>
      </c>
    </row>
    <row r="5334" spans="1:10" s="155" customFormat="1" ht="15.75">
      <c r="A5334" s="53">
        <f t="shared" si="166"/>
        <v>5330</v>
      </c>
      <c r="B5334" s="153" t="s">
        <v>201</v>
      </c>
      <c r="C5334" s="154" t="s">
        <v>10334</v>
      </c>
      <c r="D5334" s="154" t="s">
        <v>10335</v>
      </c>
      <c r="E5334" s="154" t="s">
        <v>13409</v>
      </c>
      <c r="F5334" s="154"/>
      <c r="G5334" s="154">
        <v>1</v>
      </c>
      <c r="H5334" s="182">
        <v>545</v>
      </c>
      <c r="I5334" s="192">
        <v>0.25</v>
      </c>
      <c r="J5334" s="188">
        <f t="shared" si="164"/>
        <v>408.75</v>
      </c>
    </row>
    <row r="5335" spans="1:10" s="155" customFormat="1" ht="15.75">
      <c r="A5335" s="53">
        <f t="shared" si="166"/>
        <v>5331</v>
      </c>
      <c r="B5335" s="153" t="s">
        <v>201</v>
      </c>
      <c r="C5335" s="154" t="s">
        <v>10336</v>
      </c>
      <c r="D5335" s="154" t="s">
        <v>10337</v>
      </c>
      <c r="E5335" s="154" t="s">
        <v>13409</v>
      </c>
      <c r="F5335" s="154"/>
      <c r="G5335" s="154">
        <v>1</v>
      </c>
      <c r="H5335" s="182">
        <v>3030</v>
      </c>
      <c r="I5335" s="192">
        <v>0.25</v>
      </c>
      <c r="J5335" s="188">
        <f t="shared" si="164"/>
        <v>2272.5</v>
      </c>
    </row>
    <row r="5336" spans="1:10" s="155" customFormat="1" ht="15.75">
      <c r="A5336" s="53">
        <f t="shared" si="166"/>
        <v>5332</v>
      </c>
      <c r="B5336" s="153" t="s">
        <v>201</v>
      </c>
      <c r="C5336" s="154" t="s">
        <v>10338</v>
      </c>
      <c r="D5336" s="154" t="s">
        <v>10339</v>
      </c>
      <c r="E5336" s="154" t="s">
        <v>13409</v>
      </c>
      <c r="F5336" s="154"/>
      <c r="G5336" s="154">
        <v>1</v>
      </c>
      <c r="H5336" s="182">
        <v>331</v>
      </c>
      <c r="I5336" s="192">
        <v>0.25</v>
      </c>
      <c r="J5336" s="188">
        <f t="shared" si="164"/>
        <v>248.25</v>
      </c>
    </row>
    <row r="5337" spans="1:10" s="155" customFormat="1" ht="15.75">
      <c r="A5337" s="53">
        <f t="shared" si="166"/>
        <v>5333</v>
      </c>
      <c r="B5337" s="153" t="s">
        <v>201</v>
      </c>
      <c r="C5337" s="154" t="s">
        <v>10340</v>
      </c>
      <c r="D5337" s="154" t="s">
        <v>10341</v>
      </c>
      <c r="E5337" s="154" t="s">
        <v>13409</v>
      </c>
      <c r="F5337" s="154"/>
      <c r="G5337" s="154">
        <v>1</v>
      </c>
      <c r="H5337" s="182">
        <v>565</v>
      </c>
      <c r="I5337" s="192">
        <v>0.25</v>
      </c>
      <c r="J5337" s="188">
        <f t="shared" si="164"/>
        <v>423.75</v>
      </c>
    </row>
    <row r="5338" spans="1:10" s="155" customFormat="1" ht="15.75">
      <c r="A5338" s="53">
        <f t="shared" si="166"/>
        <v>5334</v>
      </c>
      <c r="B5338" s="153" t="s">
        <v>201</v>
      </c>
      <c r="C5338" s="154" t="s">
        <v>10342</v>
      </c>
      <c r="D5338" s="154" t="s">
        <v>10343</v>
      </c>
      <c r="E5338" s="154" t="s">
        <v>13409</v>
      </c>
      <c r="F5338" s="154"/>
      <c r="G5338" s="154">
        <v>1</v>
      </c>
      <c r="H5338" s="182">
        <v>555</v>
      </c>
      <c r="I5338" s="192">
        <v>0.25</v>
      </c>
      <c r="J5338" s="188">
        <f t="shared" si="164"/>
        <v>416.25</v>
      </c>
    </row>
    <row r="5339" spans="1:10" s="155" customFormat="1" ht="15.75">
      <c r="A5339" s="53">
        <f t="shared" si="166"/>
        <v>5335</v>
      </c>
      <c r="B5339" s="153" t="s">
        <v>201</v>
      </c>
      <c r="C5339" s="154" t="s">
        <v>10344</v>
      </c>
      <c r="D5339" s="154" t="s">
        <v>10345</v>
      </c>
      <c r="E5339" s="154" t="s">
        <v>13409</v>
      </c>
      <c r="F5339" s="154"/>
      <c r="G5339" s="154">
        <v>1</v>
      </c>
      <c r="H5339" s="182">
        <v>228</v>
      </c>
      <c r="I5339" s="192">
        <v>0.25</v>
      </c>
      <c r="J5339" s="188">
        <f t="shared" si="164"/>
        <v>171</v>
      </c>
    </row>
    <row r="5340" spans="1:10" s="155" customFormat="1" ht="15.75">
      <c r="A5340" s="53">
        <f t="shared" si="166"/>
        <v>5336</v>
      </c>
      <c r="B5340" s="153" t="s">
        <v>201</v>
      </c>
      <c r="C5340" s="154" t="s">
        <v>10346</v>
      </c>
      <c r="D5340" s="154" t="s">
        <v>10347</v>
      </c>
      <c r="E5340" s="154" t="s">
        <v>13409</v>
      </c>
      <c r="F5340" s="154"/>
      <c r="G5340" s="154">
        <v>1</v>
      </c>
      <c r="H5340" s="182">
        <v>207</v>
      </c>
      <c r="I5340" s="192">
        <v>0.25</v>
      </c>
      <c r="J5340" s="188">
        <f t="shared" si="164"/>
        <v>155.25</v>
      </c>
    </row>
    <row r="5341" spans="1:10" s="155" customFormat="1" ht="15.75">
      <c r="A5341" s="53">
        <f t="shared" si="166"/>
        <v>5337</v>
      </c>
      <c r="B5341" s="153" t="s">
        <v>201</v>
      </c>
      <c r="C5341" s="154" t="s">
        <v>10348</v>
      </c>
      <c r="D5341" s="154" t="s">
        <v>10349</v>
      </c>
      <c r="E5341" s="154" t="s">
        <v>13409</v>
      </c>
      <c r="F5341" s="154"/>
      <c r="G5341" s="154">
        <v>1</v>
      </c>
      <c r="H5341" s="182">
        <v>3800</v>
      </c>
      <c r="I5341" s="192">
        <v>0.25</v>
      </c>
      <c r="J5341" s="188">
        <f t="shared" si="164"/>
        <v>2850</v>
      </c>
    </row>
    <row r="5342" spans="1:10" s="155" customFormat="1" ht="15.75">
      <c r="A5342" s="53">
        <f t="shared" si="166"/>
        <v>5338</v>
      </c>
      <c r="B5342" s="153" t="s">
        <v>201</v>
      </c>
      <c r="C5342" s="154" t="s">
        <v>10350</v>
      </c>
      <c r="D5342" s="154" t="s">
        <v>10351</v>
      </c>
      <c r="E5342" s="154" t="s">
        <v>13409</v>
      </c>
      <c r="F5342" s="154"/>
      <c r="G5342" s="154">
        <v>1</v>
      </c>
      <c r="H5342" s="182">
        <v>4070</v>
      </c>
      <c r="I5342" s="192">
        <v>0.25</v>
      </c>
      <c r="J5342" s="188">
        <f t="shared" si="164"/>
        <v>3052.5</v>
      </c>
    </row>
    <row r="5343" spans="1:10" s="155" customFormat="1" ht="15.75">
      <c r="A5343" s="53">
        <f t="shared" si="166"/>
        <v>5339</v>
      </c>
      <c r="B5343" s="153" t="s">
        <v>201</v>
      </c>
      <c r="C5343" s="154" t="s">
        <v>10352</v>
      </c>
      <c r="D5343" s="154" t="s">
        <v>10353</v>
      </c>
      <c r="E5343" s="154" t="s">
        <v>13409</v>
      </c>
      <c r="F5343" s="154"/>
      <c r="G5343" s="154">
        <v>1</v>
      </c>
      <c r="H5343" s="182">
        <v>4340</v>
      </c>
      <c r="I5343" s="192">
        <v>0.25</v>
      </c>
      <c r="J5343" s="188">
        <f t="shared" si="164"/>
        <v>3255</v>
      </c>
    </row>
    <row r="5344" spans="1:10" s="155" customFormat="1" ht="30">
      <c r="A5344" s="53">
        <f t="shared" si="166"/>
        <v>5340</v>
      </c>
      <c r="B5344" s="153" t="s">
        <v>201</v>
      </c>
      <c r="C5344" s="154" t="s">
        <v>10354</v>
      </c>
      <c r="D5344" s="154" t="s">
        <v>10355</v>
      </c>
      <c r="E5344" s="154" t="s">
        <v>13409</v>
      </c>
      <c r="F5344" s="154"/>
      <c r="G5344" s="154">
        <v>1</v>
      </c>
      <c r="H5344" s="182">
        <v>4310</v>
      </c>
      <c r="I5344" s="192">
        <v>0.25</v>
      </c>
      <c r="J5344" s="188">
        <f t="shared" si="164"/>
        <v>3232.5</v>
      </c>
    </row>
    <row r="5345" spans="1:10" s="155" customFormat="1" ht="15.75">
      <c r="A5345" s="53">
        <f t="shared" si="166"/>
        <v>5341</v>
      </c>
      <c r="B5345" s="153" t="s">
        <v>201</v>
      </c>
      <c r="C5345" s="154" t="s">
        <v>10356</v>
      </c>
      <c r="D5345" s="154" t="s">
        <v>10357</v>
      </c>
      <c r="E5345" s="154" t="s">
        <v>13409</v>
      </c>
      <c r="F5345" s="154"/>
      <c r="G5345" s="154">
        <v>1</v>
      </c>
      <c r="H5345" s="182">
        <v>4570</v>
      </c>
      <c r="I5345" s="192">
        <v>0.25</v>
      </c>
      <c r="J5345" s="188">
        <f t="shared" si="164"/>
        <v>3427.5</v>
      </c>
    </row>
    <row r="5346" spans="1:10" s="155" customFormat="1" ht="15.75">
      <c r="A5346" s="53">
        <f t="shared" si="166"/>
        <v>5342</v>
      </c>
      <c r="B5346" s="153" t="s">
        <v>201</v>
      </c>
      <c r="C5346" s="154" t="s">
        <v>10358</v>
      </c>
      <c r="D5346" s="154" t="s">
        <v>10359</v>
      </c>
      <c r="E5346" s="154" t="s">
        <v>13409</v>
      </c>
      <c r="F5346" s="154"/>
      <c r="G5346" s="154">
        <v>1</v>
      </c>
      <c r="H5346" s="182">
        <v>1940</v>
      </c>
      <c r="I5346" s="192">
        <v>0.25</v>
      </c>
      <c r="J5346" s="188">
        <f t="shared" si="164"/>
        <v>1455</v>
      </c>
    </row>
    <row r="5347" spans="1:10" s="155" customFormat="1" ht="15.75">
      <c r="A5347" s="53">
        <f t="shared" si="166"/>
        <v>5343</v>
      </c>
      <c r="B5347" s="153" t="s">
        <v>201</v>
      </c>
      <c r="C5347" s="154" t="s">
        <v>10360</v>
      </c>
      <c r="D5347" s="154" t="s">
        <v>10361</v>
      </c>
      <c r="E5347" s="154" t="s">
        <v>13409</v>
      </c>
      <c r="F5347" s="154"/>
      <c r="G5347" s="154">
        <v>1</v>
      </c>
      <c r="H5347" s="182">
        <v>2080</v>
      </c>
      <c r="I5347" s="192">
        <v>0.25</v>
      </c>
      <c r="J5347" s="188">
        <f t="shared" si="164"/>
        <v>1560</v>
      </c>
    </row>
    <row r="5348" spans="1:10" s="155" customFormat="1" ht="15.75">
      <c r="A5348" s="53">
        <f t="shared" si="166"/>
        <v>5344</v>
      </c>
      <c r="B5348" s="153" t="s">
        <v>201</v>
      </c>
      <c r="C5348" s="154" t="s">
        <v>10362</v>
      </c>
      <c r="D5348" s="154" t="s">
        <v>10363</v>
      </c>
      <c r="E5348" s="154" t="s">
        <v>13409</v>
      </c>
      <c r="F5348" s="154"/>
      <c r="G5348" s="154">
        <v>1</v>
      </c>
      <c r="H5348" s="182">
        <v>725</v>
      </c>
      <c r="I5348" s="192">
        <v>0.25</v>
      </c>
      <c r="J5348" s="188">
        <f t="shared" si="164"/>
        <v>543.75</v>
      </c>
    </row>
    <row r="5349" spans="1:10" s="155" customFormat="1" ht="15.75">
      <c r="A5349" s="53">
        <f t="shared" si="166"/>
        <v>5345</v>
      </c>
      <c r="B5349" s="153" t="s">
        <v>201</v>
      </c>
      <c r="C5349" s="154" t="s">
        <v>10364</v>
      </c>
      <c r="D5349" s="154" t="s">
        <v>10365</v>
      </c>
      <c r="E5349" s="154" t="s">
        <v>13409</v>
      </c>
      <c r="F5349" s="154"/>
      <c r="G5349" s="154">
        <v>1</v>
      </c>
      <c r="H5349" s="182">
        <v>735</v>
      </c>
      <c r="I5349" s="192">
        <v>0.25</v>
      </c>
      <c r="J5349" s="188">
        <f t="shared" si="164"/>
        <v>551.25</v>
      </c>
    </row>
    <row r="5350" spans="1:10" s="155" customFormat="1" ht="15.75">
      <c r="A5350" s="53">
        <f t="shared" si="166"/>
        <v>5346</v>
      </c>
      <c r="B5350" s="153" t="s">
        <v>201</v>
      </c>
      <c r="C5350" s="154" t="s">
        <v>10366</v>
      </c>
      <c r="D5350" s="154" t="s">
        <v>10367</v>
      </c>
      <c r="E5350" s="154" t="s">
        <v>13409</v>
      </c>
      <c r="F5350" s="154"/>
      <c r="G5350" s="154">
        <v>1</v>
      </c>
      <c r="H5350" s="182">
        <v>1100</v>
      </c>
      <c r="I5350" s="192">
        <v>0.25</v>
      </c>
      <c r="J5350" s="188">
        <f t="shared" si="164"/>
        <v>825</v>
      </c>
    </row>
    <row r="5351" spans="1:10" s="155" customFormat="1" ht="15.75">
      <c r="A5351" s="53">
        <f t="shared" si="166"/>
        <v>5347</v>
      </c>
      <c r="B5351" s="153" t="s">
        <v>201</v>
      </c>
      <c r="C5351" s="154" t="s">
        <v>10368</v>
      </c>
      <c r="D5351" s="154" t="s">
        <v>10369</v>
      </c>
      <c r="E5351" s="154" t="s">
        <v>13409</v>
      </c>
      <c r="F5351" s="154"/>
      <c r="G5351" s="154">
        <v>1</v>
      </c>
      <c r="H5351" s="182">
        <v>550</v>
      </c>
      <c r="I5351" s="192">
        <v>0.25</v>
      </c>
      <c r="J5351" s="188">
        <f t="shared" si="164"/>
        <v>412.5</v>
      </c>
    </row>
    <row r="5352" spans="1:10" s="155" customFormat="1" ht="15.75">
      <c r="A5352" s="53">
        <f t="shared" si="166"/>
        <v>5348</v>
      </c>
      <c r="B5352" s="153" t="s">
        <v>201</v>
      </c>
      <c r="C5352" s="154" t="s">
        <v>10370</v>
      </c>
      <c r="D5352" s="154" t="s">
        <v>10371</v>
      </c>
      <c r="E5352" s="154" t="s">
        <v>13409</v>
      </c>
      <c r="F5352" s="154"/>
      <c r="G5352" s="154">
        <v>1</v>
      </c>
      <c r="H5352" s="182">
        <v>785</v>
      </c>
      <c r="I5352" s="192">
        <v>0.25</v>
      </c>
      <c r="J5352" s="188">
        <f t="shared" si="164"/>
        <v>588.75</v>
      </c>
    </row>
    <row r="5353" spans="1:10" s="155" customFormat="1" ht="30">
      <c r="A5353" s="53">
        <f t="shared" si="166"/>
        <v>5349</v>
      </c>
      <c r="B5353" s="153" t="s">
        <v>201</v>
      </c>
      <c r="C5353" s="154" t="s">
        <v>10372</v>
      </c>
      <c r="D5353" s="154" t="s">
        <v>10373</v>
      </c>
      <c r="E5353" s="154" t="s">
        <v>13409</v>
      </c>
      <c r="F5353" s="154"/>
      <c r="G5353" s="154">
        <v>1</v>
      </c>
      <c r="H5353" s="182">
        <v>2770</v>
      </c>
      <c r="I5353" s="192">
        <v>0.25</v>
      </c>
      <c r="J5353" s="188">
        <f t="shared" si="164"/>
        <v>2077.5</v>
      </c>
    </row>
    <row r="5354" spans="1:10" s="155" customFormat="1" ht="15.75">
      <c r="A5354" s="53">
        <f t="shared" si="166"/>
        <v>5350</v>
      </c>
      <c r="B5354" s="153" t="s">
        <v>201</v>
      </c>
      <c r="C5354" s="154" t="s">
        <v>10374</v>
      </c>
      <c r="D5354" s="154" t="s">
        <v>10375</v>
      </c>
      <c r="E5354" s="154" t="s">
        <v>13409</v>
      </c>
      <c r="F5354" s="154"/>
      <c r="G5354" s="154">
        <v>1</v>
      </c>
      <c r="H5354" s="182">
        <v>2700</v>
      </c>
      <c r="I5354" s="192">
        <v>0.25</v>
      </c>
      <c r="J5354" s="188">
        <f t="shared" si="164"/>
        <v>2025</v>
      </c>
    </row>
    <row r="5355" spans="1:10" s="155" customFormat="1" ht="15.75">
      <c r="A5355" s="53">
        <f t="shared" si="166"/>
        <v>5351</v>
      </c>
      <c r="B5355" s="153" t="s">
        <v>201</v>
      </c>
      <c r="C5355" s="154" t="s">
        <v>10376</v>
      </c>
      <c r="D5355" s="154" t="s">
        <v>10377</v>
      </c>
      <c r="E5355" s="154" t="s">
        <v>13409</v>
      </c>
      <c r="F5355" s="154"/>
      <c r="G5355" s="154">
        <v>1</v>
      </c>
      <c r="H5355" s="182">
        <v>980</v>
      </c>
      <c r="I5355" s="192">
        <v>0.25</v>
      </c>
      <c r="J5355" s="188">
        <f t="shared" si="164"/>
        <v>735</v>
      </c>
    </row>
    <row r="5356" spans="1:10" s="155" customFormat="1" ht="15.75">
      <c r="A5356" s="53">
        <f t="shared" si="166"/>
        <v>5352</v>
      </c>
      <c r="B5356" s="153" t="s">
        <v>201</v>
      </c>
      <c r="C5356" s="154" t="s">
        <v>10378</v>
      </c>
      <c r="D5356" s="154" t="s">
        <v>10379</v>
      </c>
      <c r="E5356" s="154" t="s">
        <v>13409</v>
      </c>
      <c r="F5356" s="154"/>
      <c r="G5356" s="154">
        <v>1</v>
      </c>
      <c r="H5356" s="182">
        <v>2240</v>
      </c>
      <c r="I5356" s="192">
        <v>0.25</v>
      </c>
      <c r="J5356" s="188">
        <f t="shared" si="164"/>
        <v>1680</v>
      </c>
    </row>
    <row r="5357" spans="1:10" s="155" customFormat="1" ht="15.75">
      <c r="A5357" s="53">
        <f t="shared" si="166"/>
        <v>5353</v>
      </c>
      <c r="B5357" s="153" t="s">
        <v>201</v>
      </c>
      <c r="C5357" s="154" t="s">
        <v>10380</v>
      </c>
      <c r="D5357" s="154" t="s">
        <v>10381</v>
      </c>
      <c r="E5357" s="154" t="s">
        <v>13409</v>
      </c>
      <c r="F5357" s="154"/>
      <c r="G5357" s="154">
        <v>1</v>
      </c>
      <c r="H5357" s="182">
        <v>395</v>
      </c>
      <c r="I5357" s="192">
        <v>0.25</v>
      </c>
      <c r="J5357" s="188">
        <f t="shared" si="164"/>
        <v>296.25</v>
      </c>
    </row>
    <row r="5358" spans="1:10" s="155" customFormat="1" ht="15.75">
      <c r="A5358" s="53">
        <f t="shared" si="166"/>
        <v>5354</v>
      </c>
      <c r="B5358" s="153" t="s">
        <v>201</v>
      </c>
      <c r="C5358" s="154" t="s">
        <v>10382</v>
      </c>
      <c r="D5358" s="154" t="s">
        <v>10383</v>
      </c>
      <c r="E5358" s="154" t="s">
        <v>13409</v>
      </c>
      <c r="F5358" s="154"/>
      <c r="G5358" s="154">
        <v>1</v>
      </c>
      <c r="H5358" s="182">
        <v>195</v>
      </c>
      <c r="I5358" s="192">
        <v>0.25</v>
      </c>
      <c r="J5358" s="188">
        <f t="shared" si="164"/>
        <v>146.25</v>
      </c>
    </row>
    <row r="5359" spans="1:10" s="155" customFormat="1" ht="15.75">
      <c r="A5359" s="53">
        <f t="shared" si="166"/>
        <v>5355</v>
      </c>
      <c r="B5359" s="153" t="s">
        <v>201</v>
      </c>
      <c r="C5359" s="154" t="s">
        <v>10384</v>
      </c>
      <c r="D5359" s="154" t="s">
        <v>10385</v>
      </c>
      <c r="E5359" s="154" t="s">
        <v>13409</v>
      </c>
      <c r="F5359" s="154"/>
      <c r="G5359" s="154">
        <v>1</v>
      </c>
      <c r="H5359" s="182">
        <v>685</v>
      </c>
      <c r="I5359" s="192">
        <v>0.25</v>
      </c>
      <c r="J5359" s="188">
        <f t="shared" si="164"/>
        <v>513.75</v>
      </c>
    </row>
    <row r="5360" spans="1:10" s="155" customFormat="1" ht="15.75">
      <c r="A5360" s="53">
        <f t="shared" si="166"/>
        <v>5356</v>
      </c>
      <c r="B5360" s="153" t="s">
        <v>201</v>
      </c>
      <c r="C5360" s="154" t="s">
        <v>10386</v>
      </c>
      <c r="D5360" s="154" t="s">
        <v>10387</v>
      </c>
      <c r="E5360" s="154" t="s">
        <v>13409</v>
      </c>
      <c r="F5360" s="154"/>
      <c r="G5360" s="154">
        <v>1</v>
      </c>
      <c r="H5360" s="182">
        <v>625</v>
      </c>
      <c r="I5360" s="192">
        <v>0.25</v>
      </c>
      <c r="J5360" s="188">
        <f t="shared" si="164"/>
        <v>468.75</v>
      </c>
    </row>
    <row r="5361" spans="1:10" s="155" customFormat="1" ht="15.75">
      <c r="A5361" s="53">
        <f t="shared" si="166"/>
        <v>5357</v>
      </c>
      <c r="B5361" s="153" t="s">
        <v>201</v>
      </c>
      <c r="C5361" s="154" t="s">
        <v>10388</v>
      </c>
      <c r="D5361" s="154" t="s">
        <v>10389</v>
      </c>
      <c r="E5361" s="154" t="s">
        <v>13409</v>
      </c>
      <c r="F5361" s="154"/>
      <c r="G5361" s="154">
        <v>1</v>
      </c>
      <c r="H5361" s="182">
        <v>224</v>
      </c>
      <c r="I5361" s="192">
        <v>0.25</v>
      </c>
      <c r="J5361" s="188">
        <f t="shared" si="164"/>
        <v>168</v>
      </c>
    </row>
    <row r="5362" spans="1:10" s="155" customFormat="1" ht="15.75">
      <c r="A5362" s="53">
        <f t="shared" si="166"/>
        <v>5358</v>
      </c>
      <c r="B5362" s="153" t="s">
        <v>201</v>
      </c>
      <c r="C5362" s="154" t="s">
        <v>10390</v>
      </c>
      <c r="D5362" s="154" t="s">
        <v>10391</v>
      </c>
      <c r="E5362" s="154" t="s">
        <v>13409</v>
      </c>
      <c r="F5362" s="154"/>
      <c r="G5362" s="154">
        <v>1</v>
      </c>
      <c r="H5362" s="182">
        <v>38.5</v>
      </c>
      <c r="I5362" s="192">
        <v>0.25</v>
      </c>
      <c r="J5362" s="188">
        <f t="shared" si="164"/>
        <v>28.875</v>
      </c>
    </row>
    <row r="5363" spans="1:10" s="155" customFormat="1" ht="15.75">
      <c r="A5363" s="53">
        <f t="shared" si="166"/>
        <v>5359</v>
      </c>
      <c r="B5363" s="153" t="s">
        <v>201</v>
      </c>
      <c r="C5363" s="154" t="s">
        <v>10392</v>
      </c>
      <c r="D5363" s="154" t="s">
        <v>10393</v>
      </c>
      <c r="E5363" s="154" t="s">
        <v>13409</v>
      </c>
      <c r="F5363" s="154"/>
      <c r="G5363" s="154">
        <v>1</v>
      </c>
      <c r="H5363" s="182">
        <v>158</v>
      </c>
      <c r="I5363" s="192">
        <v>0.25</v>
      </c>
      <c r="J5363" s="188">
        <f t="shared" si="164"/>
        <v>118.5</v>
      </c>
    </row>
    <row r="5364" spans="1:10" s="155" customFormat="1" ht="15.75">
      <c r="A5364" s="53">
        <f t="shared" si="166"/>
        <v>5360</v>
      </c>
      <c r="B5364" s="153" t="s">
        <v>201</v>
      </c>
      <c r="C5364" s="154" t="s">
        <v>10394</v>
      </c>
      <c r="D5364" s="154" t="s">
        <v>10395</v>
      </c>
      <c r="E5364" s="154" t="s">
        <v>13409</v>
      </c>
      <c r="F5364" s="154"/>
      <c r="G5364" s="154">
        <v>1</v>
      </c>
      <c r="H5364" s="182">
        <v>287</v>
      </c>
      <c r="I5364" s="192">
        <v>0.25</v>
      </c>
      <c r="J5364" s="188">
        <f t="shared" si="164"/>
        <v>215.25</v>
      </c>
    </row>
    <row r="5365" spans="1:10" s="155" customFormat="1" ht="15.75">
      <c r="A5365" s="53">
        <f t="shared" si="166"/>
        <v>5361</v>
      </c>
      <c r="B5365" s="153" t="s">
        <v>201</v>
      </c>
      <c r="C5365" s="154" t="s">
        <v>10644</v>
      </c>
      <c r="D5365" s="154" t="s">
        <v>10645</v>
      </c>
      <c r="E5365" s="154" t="s">
        <v>13409</v>
      </c>
      <c r="F5365" s="154"/>
      <c r="G5365" s="154">
        <v>1</v>
      </c>
      <c r="H5365" s="182">
        <v>1130</v>
      </c>
      <c r="I5365" s="192">
        <v>0.25</v>
      </c>
      <c r="J5365" s="188">
        <f t="shared" si="164"/>
        <v>847.5</v>
      </c>
    </row>
    <row r="5366" spans="1:10" s="155" customFormat="1" ht="15.75">
      <c r="A5366" s="53">
        <f t="shared" si="166"/>
        <v>5362</v>
      </c>
      <c r="B5366" s="153" t="s">
        <v>201</v>
      </c>
      <c r="C5366" s="154" t="s">
        <v>10646</v>
      </c>
      <c r="D5366" s="154" t="s">
        <v>10647</v>
      </c>
      <c r="E5366" s="154" t="s">
        <v>13409</v>
      </c>
      <c r="F5366" s="154"/>
      <c r="G5366" s="154">
        <v>1</v>
      </c>
      <c r="H5366" s="182">
        <v>800</v>
      </c>
      <c r="I5366" s="192">
        <v>0.25</v>
      </c>
      <c r="J5366" s="188">
        <f t="shared" si="164"/>
        <v>600</v>
      </c>
    </row>
    <row r="5367" spans="1:10" s="155" customFormat="1" ht="15.75">
      <c r="A5367" s="53">
        <f t="shared" si="166"/>
        <v>5363</v>
      </c>
      <c r="B5367" s="153" t="s">
        <v>201</v>
      </c>
      <c r="C5367" s="154" t="s">
        <v>10648</v>
      </c>
      <c r="D5367" s="154" t="s">
        <v>10649</v>
      </c>
      <c r="E5367" s="154" t="s">
        <v>13409</v>
      </c>
      <c r="F5367" s="154"/>
      <c r="G5367" s="154">
        <v>1</v>
      </c>
      <c r="H5367" s="182">
        <v>422</v>
      </c>
      <c r="I5367" s="192">
        <v>0.25</v>
      </c>
      <c r="J5367" s="188">
        <f t="shared" si="164"/>
        <v>316.5</v>
      </c>
    </row>
    <row r="5368" spans="1:10" s="155" customFormat="1" ht="15.75">
      <c r="A5368" s="53">
        <f t="shared" si="166"/>
        <v>5364</v>
      </c>
      <c r="B5368" s="153" t="s">
        <v>201</v>
      </c>
      <c r="C5368" s="154" t="s">
        <v>10650</v>
      </c>
      <c r="D5368" s="154" t="s">
        <v>10651</v>
      </c>
      <c r="E5368" s="154" t="s">
        <v>13409</v>
      </c>
      <c r="F5368" s="154"/>
      <c r="G5368" s="154">
        <v>1</v>
      </c>
      <c r="H5368" s="182">
        <v>645</v>
      </c>
      <c r="I5368" s="192">
        <v>0.25</v>
      </c>
      <c r="J5368" s="188">
        <f t="shared" si="164"/>
        <v>483.75</v>
      </c>
    </row>
    <row r="5369" spans="1:10" s="155" customFormat="1" ht="15.75">
      <c r="A5369" s="53">
        <f t="shared" si="166"/>
        <v>5365</v>
      </c>
      <c r="B5369" s="153" t="s">
        <v>201</v>
      </c>
      <c r="C5369" s="154" t="s">
        <v>13426</v>
      </c>
      <c r="D5369" s="154" t="s">
        <v>13427</v>
      </c>
      <c r="E5369" s="154" t="s">
        <v>13409</v>
      </c>
      <c r="F5369" s="154"/>
      <c r="G5369" s="154">
        <v>1</v>
      </c>
      <c r="H5369" s="182">
        <v>333</v>
      </c>
      <c r="I5369" s="192">
        <v>0.25</v>
      </c>
      <c r="J5369" s="188">
        <f t="shared" si="164"/>
        <v>249.75</v>
      </c>
    </row>
    <row r="5370" spans="1:10" s="155" customFormat="1" ht="15.75">
      <c r="A5370" s="53">
        <f t="shared" si="166"/>
        <v>5366</v>
      </c>
      <c r="B5370" s="153" t="s">
        <v>201</v>
      </c>
      <c r="C5370" s="154" t="s">
        <v>10652</v>
      </c>
      <c r="D5370" s="154" t="s">
        <v>10653</v>
      </c>
      <c r="E5370" s="154" t="s">
        <v>13409</v>
      </c>
      <c r="F5370" s="154"/>
      <c r="G5370" s="154">
        <v>1</v>
      </c>
      <c r="H5370" s="182">
        <v>745</v>
      </c>
      <c r="I5370" s="192">
        <v>0.25</v>
      </c>
      <c r="J5370" s="188">
        <f t="shared" si="164"/>
        <v>558.75</v>
      </c>
    </row>
    <row r="5371" spans="1:10" s="155" customFormat="1" ht="15.75">
      <c r="A5371" s="53">
        <f t="shared" si="166"/>
        <v>5367</v>
      </c>
      <c r="B5371" s="153" t="s">
        <v>201</v>
      </c>
      <c r="C5371" s="154" t="s">
        <v>10654</v>
      </c>
      <c r="D5371" s="154" t="s">
        <v>10655</v>
      </c>
      <c r="E5371" s="154" t="s">
        <v>13409</v>
      </c>
      <c r="F5371" s="154"/>
      <c r="G5371" s="154">
        <v>1</v>
      </c>
      <c r="H5371" s="182">
        <v>635</v>
      </c>
      <c r="I5371" s="192">
        <v>0.25</v>
      </c>
      <c r="J5371" s="188">
        <f t="shared" si="164"/>
        <v>476.25</v>
      </c>
    </row>
    <row r="5372" spans="1:10" s="155" customFormat="1" ht="15.75">
      <c r="A5372" s="53">
        <f t="shared" si="166"/>
        <v>5368</v>
      </c>
      <c r="B5372" s="153" t="s">
        <v>201</v>
      </c>
      <c r="C5372" s="154" t="s">
        <v>10656</v>
      </c>
      <c r="D5372" s="154" t="s">
        <v>10657</v>
      </c>
      <c r="E5372" s="154" t="s">
        <v>13409</v>
      </c>
      <c r="F5372" s="154"/>
      <c r="G5372" s="154">
        <v>1</v>
      </c>
      <c r="H5372" s="182">
        <v>585</v>
      </c>
      <c r="I5372" s="192">
        <v>0.25</v>
      </c>
      <c r="J5372" s="188">
        <f t="shared" si="164"/>
        <v>438.75</v>
      </c>
    </row>
    <row r="5373" spans="1:10" s="155" customFormat="1" ht="15.75">
      <c r="A5373" s="53">
        <f t="shared" si="166"/>
        <v>5369</v>
      </c>
      <c r="B5373" s="153" t="s">
        <v>201</v>
      </c>
      <c r="C5373" s="154" t="s">
        <v>13428</v>
      </c>
      <c r="D5373" s="154" t="s">
        <v>13429</v>
      </c>
      <c r="E5373" s="154" t="s">
        <v>13409</v>
      </c>
      <c r="F5373" s="154"/>
      <c r="G5373" s="154">
        <v>1</v>
      </c>
      <c r="H5373" s="182">
        <v>50826.400000000001</v>
      </c>
      <c r="I5373" s="192">
        <v>0.25</v>
      </c>
      <c r="J5373" s="188">
        <f t="shared" si="164"/>
        <v>38119.800000000003</v>
      </c>
    </row>
    <row r="5374" spans="1:10" s="155" customFormat="1" ht="15.75">
      <c r="A5374" s="53">
        <f t="shared" si="166"/>
        <v>5370</v>
      </c>
      <c r="B5374" s="153" t="s">
        <v>201</v>
      </c>
      <c r="C5374" s="154" t="s">
        <v>13430</v>
      </c>
      <c r="D5374" s="154" t="s">
        <v>13431</v>
      </c>
      <c r="E5374" s="154" t="s">
        <v>13409</v>
      </c>
      <c r="F5374" s="154"/>
      <c r="G5374" s="154">
        <v>1</v>
      </c>
      <c r="H5374" s="182">
        <v>26609</v>
      </c>
      <c r="I5374" s="192">
        <v>0.25</v>
      </c>
      <c r="J5374" s="188">
        <f t="shared" si="164"/>
        <v>19956.75</v>
      </c>
    </row>
    <row r="5375" spans="1:10" s="155" customFormat="1" ht="15.75">
      <c r="A5375" s="53">
        <f t="shared" si="166"/>
        <v>5371</v>
      </c>
      <c r="B5375" s="153" t="s">
        <v>201</v>
      </c>
      <c r="C5375" s="154" t="s">
        <v>13432</v>
      </c>
      <c r="D5375" s="154" t="s">
        <v>13433</v>
      </c>
      <c r="E5375" s="154" t="s">
        <v>13409</v>
      </c>
      <c r="F5375" s="154"/>
      <c r="G5375" s="154">
        <v>1</v>
      </c>
      <c r="H5375" s="182">
        <v>38943.15</v>
      </c>
      <c r="I5375" s="192">
        <v>0.25</v>
      </c>
      <c r="J5375" s="188">
        <f t="shared" si="164"/>
        <v>29207.362500000003</v>
      </c>
    </row>
    <row r="5376" spans="1:10" s="155" customFormat="1" ht="15.75">
      <c r="A5376" s="53">
        <f t="shared" si="166"/>
        <v>5372</v>
      </c>
      <c r="B5376" s="153" t="s">
        <v>201</v>
      </c>
      <c r="C5376" s="154" t="s">
        <v>13434</v>
      </c>
      <c r="D5376" s="154" t="s">
        <v>13435</v>
      </c>
      <c r="E5376" s="154" t="s">
        <v>13409</v>
      </c>
      <c r="F5376" s="154"/>
      <c r="G5376" s="154">
        <v>1</v>
      </c>
      <c r="H5376" s="182">
        <v>26609</v>
      </c>
      <c r="I5376" s="192">
        <v>0.25</v>
      </c>
      <c r="J5376" s="188">
        <f t="shared" si="164"/>
        <v>19956.75</v>
      </c>
    </row>
    <row r="5377" spans="1:10" s="155" customFormat="1" ht="15.75">
      <c r="A5377" s="53">
        <f t="shared" si="166"/>
        <v>5373</v>
      </c>
      <c r="B5377" s="153" t="s">
        <v>201</v>
      </c>
      <c r="C5377" s="154" t="s">
        <v>13436</v>
      </c>
      <c r="D5377" s="154" t="s">
        <v>13437</v>
      </c>
      <c r="E5377" s="154" t="s">
        <v>13409</v>
      </c>
      <c r="F5377" s="154"/>
      <c r="G5377" s="154">
        <v>1</v>
      </c>
      <c r="H5377" s="182">
        <v>26609</v>
      </c>
      <c r="I5377" s="192">
        <v>0.25</v>
      </c>
      <c r="J5377" s="188">
        <f t="shared" si="164"/>
        <v>19956.75</v>
      </c>
    </row>
    <row r="5378" spans="1:10" s="155" customFormat="1" ht="15.75">
      <c r="A5378" s="53">
        <f t="shared" si="166"/>
        <v>5374</v>
      </c>
      <c r="B5378" s="153" t="s">
        <v>201</v>
      </c>
      <c r="C5378" s="154" t="s">
        <v>13438</v>
      </c>
      <c r="D5378" s="156" t="s">
        <v>13439</v>
      </c>
      <c r="E5378" s="154" t="s">
        <v>13409</v>
      </c>
      <c r="F5378" s="154"/>
      <c r="G5378" s="154">
        <v>1</v>
      </c>
      <c r="H5378" s="182">
        <v>106.65</v>
      </c>
      <c r="I5378" s="192">
        <v>0.25</v>
      </c>
      <c r="J5378" s="188">
        <f t="shared" si="164"/>
        <v>79.987500000000011</v>
      </c>
    </row>
    <row r="5379" spans="1:10" s="155" customFormat="1" ht="15.75">
      <c r="A5379" s="53">
        <f t="shared" si="166"/>
        <v>5375</v>
      </c>
      <c r="B5379" s="153" t="s">
        <v>201</v>
      </c>
      <c r="C5379" s="154" t="s">
        <v>13440</v>
      </c>
      <c r="D5379" s="154" t="s">
        <v>13441</v>
      </c>
      <c r="E5379" s="154" t="s">
        <v>13409</v>
      </c>
      <c r="F5379" s="154"/>
      <c r="G5379" s="154">
        <v>1</v>
      </c>
      <c r="H5379" s="182">
        <v>106666.65</v>
      </c>
      <c r="I5379" s="192">
        <v>0.25</v>
      </c>
      <c r="J5379" s="188">
        <f t="shared" si="164"/>
        <v>79999.987499999988</v>
      </c>
    </row>
    <row r="5380" spans="1:10" s="155" customFormat="1" ht="15.75">
      <c r="A5380" s="53">
        <f t="shared" si="166"/>
        <v>5376</v>
      </c>
      <c r="B5380" s="153" t="s">
        <v>201</v>
      </c>
      <c r="C5380" s="154" t="s">
        <v>13442</v>
      </c>
      <c r="D5380" s="154" t="s">
        <v>13443</v>
      </c>
      <c r="E5380" s="154" t="s">
        <v>13409</v>
      </c>
      <c r="F5380" s="154"/>
      <c r="G5380" s="154">
        <v>1</v>
      </c>
      <c r="H5380" s="182">
        <v>28.7</v>
      </c>
      <c r="I5380" s="192">
        <v>0.25</v>
      </c>
      <c r="J5380" s="188">
        <f t="shared" si="164"/>
        <v>21.524999999999999</v>
      </c>
    </row>
    <row r="5381" spans="1:10" s="155" customFormat="1" ht="15.75">
      <c r="A5381" s="53">
        <f t="shared" si="166"/>
        <v>5377</v>
      </c>
      <c r="B5381" s="153" t="s">
        <v>201</v>
      </c>
      <c r="C5381" s="154" t="s">
        <v>13444</v>
      </c>
      <c r="D5381" s="156" t="s">
        <v>13445</v>
      </c>
      <c r="E5381" s="154" t="s">
        <v>13409</v>
      </c>
      <c r="F5381" s="154"/>
      <c r="G5381" s="154">
        <v>1</v>
      </c>
      <c r="H5381" s="182">
        <v>1162.05</v>
      </c>
      <c r="I5381" s="192">
        <v>0.25</v>
      </c>
      <c r="J5381" s="188">
        <f t="shared" si="164"/>
        <v>871.53749999999991</v>
      </c>
    </row>
    <row r="5382" spans="1:10" s="155" customFormat="1" ht="15.75">
      <c r="A5382" s="53">
        <f t="shared" si="166"/>
        <v>5378</v>
      </c>
      <c r="B5382" s="153" t="s">
        <v>201</v>
      </c>
      <c r="C5382" s="154" t="s">
        <v>13446</v>
      </c>
      <c r="D5382" s="156" t="s">
        <v>13447</v>
      </c>
      <c r="E5382" s="154" t="s">
        <v>13409</v>
      </c>
      <c r="F5382" s="154"/>
      <c r="G5382" s="154">
        <v>1</v>
      </c>
      <c r="H5382" s="182">
        <v>1162.05</v>
      </c>
      <c r="I5382" s="192">
        <v>0.25</v>
      </c>
      <c r="J5382" s="188">
        <f t="shared" si="164"/>
        <v>871.53749999999991</v>
      </c>
    </row>
    <row r="5383" spans="1:10" s="155" customFormat="1" ht="15.75">
      <c r="A5383" s="53">
        <f t="shared" ref="A5383:A5446" si="167">A5382+1</f>
        <v>5379</v>
      </c>
      <c r="B5383" s="153" t="s">
        <v>201</v>
      </c>
      <c r="C5383" s="154" t="s">
        <v>13448</v>
      </c>
      <c r="D5383" s="156" t="s">
        <v>13449</v>
      </c>
      <c r="E5383" s="154" t="s">
        <v>13409</v>
      </c>
      <c r="F5383" s="154"/>
      <c r="G5383" s="154">
        <v>1</v>
      </c>
      <c r="H5383" s="182">
        <v>1162.05</v>
      </c>
      <c r="I5383" s="192">
        <v>0.25</v>
      </c>
      <c r="J5383" s="188">
        <f t="shared" si="164"/>
        <v>871.53749999999991</v>
      </c>
    </row>
    <row r="5384" spans="1:10" s="155" customFormat="1" ht="15.75">
      <c r="A5384" s="53">
        <f t="shared" si="167"/>
        <v>5380</v>
      </c>
      <c r="B5384" s="153" t="s">
        <v>201</v>
      </c>
      <c r="C5384" s="154" t="s">
        <v>13450</v>
      </c>
      <c r="D5384" s="156" t="s">
        <v>13451</v>
      </c>
      <c r="E5384" s="154" t="s">
        <v>13409</v>
      </c>
      <c r="F5384" s="154"/>
      <c r="G5384" s="154">
        <v>1</v>
      </c>
      <c r="H5384" s="182">
        <v>1162.05</v>
      </c>
      <c r="I5384" s="192">
        <v>0.25</v>
      </c>
      <c r="J5384" s="188">
        <f t="shared" si="164"/>
        <v>871.53749999999991</v>
      </c>
    </row>
    <row r="5385" spans="1:10" s="155" customFormat="1" ht="30">
      <c r="A5385" s="53">
        <f t="shared" si="167"/>
        <v>5381</v>
      </c>
      <c r="B5385" s="153" t="s">
        <v>201</v>
      </c>
      <c r="C5385" s="154" t="s">
        <v>13452</v>
      </c>
      <c r="D5385" s="156" t="s">
        <v>13453</v>
      </c>
      <c r="E5385" s="154" t="s">
        <v>13409</v>
      </c>
      <c r="F5385" s="154"/>
      <c r="G5385" s="154">
        <v>1</v>
      </c>
      <c r="H5385" s="182">
        <v>1291.8499999999999</v>
      </c>
      <c r="I5385" s="192">
        <v>0.25</v>
      </c>
      <c r="J5385" s="188">
        <f t="shared" si="164"/>
        <v>968.88749999999993</v>
      </c>
    </row>
    <row r="5386" spans="1:10" s="155" customFormat="1" ht="30">
      <c r="A5386" s="53">
        <f t="shared" si="167"/>
        <v>5382</v>
      </c>
      <c r="B5386" s="153" t="s">
        <v>201</v>
      </c>
      <c r="C5386" s="154" t="s">
        <v>13454</v>
      </c>
      <c r="D5386" s="156" t="s">
        <v>13455</v>
      </c>
      <c r="E5386" s="154" t="s">
        <v>13409</v>
      </c>
      <c r="F5386" s="154"/>
      <c r="G5386" s="154">
        <v>1</v>
      </c>
      <c r="H5386" s="182">
        <v>1291.8499999999999</v>
      </c>
      <c r="I5386" s="192">
        <v>0.25</v>
      </c>
      <c r="J5386" s="188">
        <f t="shared" si="164"/>
        <v>968.88749999999993</v>
      </c>
    </row>
    <row r="5387" spans="1:10" s="155" customFormat="1" ht="15.75">
      <c r="A5387" s="53">
        <f t="shared" si="167"/>
        <v>5383</v>
      </c>
      <c r="B5387" s="153" t="s">
        <v>201</v>
      </c>
      <c r="C5387" s="154" t="s">
        <v>13456</v>
      </c>
      <c r="D5387" s="156" t="s">
        <v>13457</v>
      </c>
      <c r="E5387" s="154" t="s">
        <v>13409</v>
      </c>
      <c r="F5387" s="154"/>
      <c r="G5387" s="154">
        <v>1</v>
      </c>
      <c r="H5387" s="182">
        <v>12970.35</v>
      </c>
      <c r="I5387" s="192">
        <v>0.25</v>
      </c>
      <c r="J5387" s="188">
        <f t="shared" si="164"/>
        <v>9727.7625000000007</v>
      </c>
    </row>
    <row r="5388" spans="1:10" s="155" customFormat="1" ht="15.75">
      <c r="A5388" s="53">
        <f t="shared" si="167"/>
        <v>5384</v>
      </c>
      <c r="B5388" s="153" t="s">
        <v>201</v>
      </c>
      <c r="C5388" s="154" t="s">
        <v>13458</v>
      </c>
      <c r="D5388" s="156" t="s">
        <v>13459</v>
      </c>
      <c r="E5388" s="154" t="s">
        <v>13409</v>
      </c>
      <c r="F5388" s="154"/>
      <c r="G5388" s="154">
        <v>1</v>
      </c>
      <c r="H5388" s="182">
        <v>12970.35</v>
      </c>
      <c r="I5388" s="192">
        <v>0.25</v>
      </c>
      <c r="J5388" s="188">
        <f t="shared" si="164"/>
        <v>9727.7625000000007</v>
      </c>
    </row>
    <row r="5389" spans="1:10" s="155" customFormat="1" ht="15.75">
      <c r="A5389" s="53">
        <f t="shared" si="167"/>
        <v>5385</v>
      </c>
      <c r="B5389" s="153" t="s">
        <v>201</v>
      </c>
      <c r="C5389" s="154" t="s">
        <v>13460</v>
      </c>
      <c r="D5389" s="156" t="s">
        <v>13461</v>
      </c>
      <c r="E5389" s="154" t="s">
        <v>13409</v>
      </c>
      <c r="F5389" s="154"/>
      <c r="G5389" s="154">
        <v>1</v>
      </c>
      <c r="H5389" s="182">
        <v>20760.349999999999</v>
      </c>
      <c r="I5389" s="192">
        <v>0.25</v>
      </c>
      <c r="J5389" s="188">
        <f t="shared" si="164"/>
        <v>15570.262499999999</v>
      </c>
    </row>
    <row r="5390" spans="1:10" s="155" customFormat="1" ht="15.75">
      <c r="A5390" s="53">
        <f t="shared" si="167"/>
        <v>5386</v>
      </c>
      <c r="B5390" s="153" t="s">
        <v>201</v>
      </c>
      <c r="C5390" s="154" t="s">
        <v>13462</v>
      </c>
      <c r="D5390" s="156" t="s">
        <v>13463</v>
      </c>
      <c r="E5390" s="154" t="s">
        <v>13409</v>
      </c>
      <c r="F5390" s="154"/>
      <c r="G5390" s="154">
        <v>1</v>
      </c>
      <c r="H5390" s="182">
        <v>20760.349999999999</v>
      </c>
      <c r="I5390" s="192">
        <v>0.25</v>
      </c>
      <c r="J5390" s="188">
        <f t="shared" si="164"/>
        <v>15570.262499999999</v>
      </c>
    </row>
    <row r="5391" spans="1:10" s="155" customFormat="1" ht="30">
      <c r="A5391" s="53">
        <f t="shared" si="167"/>
        <v>5387</v>
      </c>
      <c r="B5391" s="153" t="s">
        <v>201</v>
      </c>
      <c r="C5391" s="154" t="s">
        <v>13464</v>
      </c>
      <c r="D5391" s="156" t="s">
        <v>13465</v>
      </c>
      <c r="E5391" s="154" t="s">
        <v>13409</v>
      </c>
      <c r="F5391" s="154"/>
      <c r="G5391" s="154">
        <v>1</v>
      </c>
      <c r="H5391" s="182">
        <v>2856.4</v>
      </c>
      <c r="I5391" s="192">
        <v>0.25</v>
      </c>
      <c r="J5391" s="188">
        <f t="shared" si="164"/>
        <v>2142.3000000000002</v>
      </c>
    </row>
    <row r="5392" spans="1:10" s="155" customFormat="1" ht="30">
      <c r="A5392" s="53">
        <f t="shared" si="167"/>
        <v>5388</v>
      </c>
      <c r="B5392" s="153" t="s">
        <v>201</v>
      </c>
      <c r="C5392" s="154" t="s">
        <v>13466</v>
      </c>
      <c r="D5392" s="156" t="s">
        <v>13467</v>
      </c>
      <c r="E5392" s="154" t="s">
        <v>13409</v>
      </c>
      <c r="F5392" s="154"/>
      <c r="G5392" s="154">
        <v>1</v>
      </c>
      <c r="H5392" s="182">
        <v>2856.4</v>
      </c>
      <c r="I5392" s="192">
        <v>0.25</v>
      </c>
      <c r="J5392" s="188">
        <f t="shared" si="164"/>
        <v>2142.3000000000002</v>
      </c>
    </row>
    <row r="5393" spans="1:10" s="155" customFormat="1" ht="15.75">
      <c r="A5393" s="53">
        <f t="shared" si="167"/>
        <v>5389</v>
      </c>
      <c r="B5393" s="153" t="s">
        <v>201</v>
      </c>
      <c r="C5393" s="154" t="s">
        <v>13468</v>
      </c>
      <c r="D5393" s="156" t="s">
        <v>13469</v>
      </c>
      <c r="E5393" s="154" t="s">
        <v>13409</v>
      </c>
      <c r="F5393" s="154"/>
      <c r="G5393" s="154">
        <v>1</v>
      </c>
      <c r="H5393" s="182">
        <v>240.9</v>
      </c>
      <c r="I5393" s="192">
        <v>0.25</v>
      </c>
      <c r="J5393" s="188">
        <f t="shared" si="164"/>
        <v>180.67500000000001</v>
      </c>
    </row>
    <row r="5394" spans="1:10" s="155" customFormat="1" ht="15.75">
      <c r="A5394" s="53">
        <f t="shared" si="167"/>
        <v>5390</v>
      </c>
      <c r="B5394" s="153" t="s">
        <v>201</v>
      </c>
      <c r="C5394" s="154" t="s">
        <v>13470</v>
      </c>
      <c r="D5394" s="154" t="s">
        <v>13471</v>
      </c>
      <c r="E5394" s="154" t="s">
        <v>13409</v>
      </c>
      <c r="F5394" s="154"/>
      <c r="G5394" s="154">
        <v>1</v>
      </c>
      <c r="H5394" s="182">
        <v>341.65</v>
      </c>
      <c r="I5394" s="192">
        <v>0.25</v>
      </c>
      <c r="J5394" s="188">
        <f t="shared" si="164"/>
        <v>256.23749999999995</v>
      </c>
    </row>
    <row r="5395" spans="1:10" s="155" customFormat="1" ht="15.75">
      <c r="A5395" s="53">
        <f t="shared" si="167"/>
        <v>5391</v>
      </c>
      <c r="B5395" s="153" t="s">
        <v>201</v>
      </c>
      <c r="C5395" s="154" t="s">
        <v>13472</v>
      </c>
      <c r="D5395" s="154" t="s">
        <v>13473</v>
      </c>
      <c r="E5395" s="154" t="s">
        <v>13409</v>
      </c>
      <c r="F5395" s="154"/>
      <c r="G5395" s="154">
        <v>1</v>
      </c>
      <c r="H5395" s="182">
        <v>410</v>
      </c>
      <c r="I5395" s="192">
        <v>0.25</v>
      </c>
      <c r="J5395" s="188">
        <f t="shared" si="164"/>
        <v>307.5</v>
      </c>
    </row>
    <row r="5396" spans="1:10" s="155" customFormat="1" ht="15.75">
      <c r="A5396" s="53">
        <f t="shared" si="167"/>
        <v>5392</v>
      </c>
      <c r="B5396" s="153" t="s">
        <v>201</v>
      </c>
      <c r="C5396" s="154" t="s">
        <v>13474</v>
      </c>
      <c r="D5396" s="154" t="s">
        <v>13475</v>
      </c>
      <c r="E5396" s="154" t="s">
        <v>13409</v>
      </c>
      <c r="F5396" s="154"/>
      <c r="G5396" s="154">
        <v>1</v>
      </c>
      <c r="H5396" s="182">
        <v>30.75</v>
      </c>
      <c r="I5396" s="192">
        <v>0.25</v>
      </c>
      <c r="J5396" s="188">
        <f t="shared" si="164"/>
        <v>23.0625</v>
      </c>
    </row>
    <row r="5397" spans="1:10" s="155" customFormat="1" ht="15.75">
      <c r="A5397" s="53">
        <f t="shared" si="167"/>
        <v>5393</v>
      </c>
      <c r="B5397" s="153" t="s">
        <v>201</v>
      </c>
      <c r="C5397" s="154" t="s">
        <v>13476</v>
      </c>
      <c r="D5397" s="154" t="s">
        <v>13477</v>
      </c>
      <c r="E5397" s="154" t="s">
        <v>13409</v>
      </c>
      <c r="F5397" s="154"/>
      <c r="G5397" s="154">
        <v>1</v>
      </c>
      <c r="H5397" s="182">
        <v>669.65</v>
      </c>
      <c r="I5397" s="192">
        <v>0.25</v>
      </c>
      <c r="J5397" s="188">
        <f t="shared" si="164"/>
        <v>502.23749999999995</v>
      </c>
    </row>
    <row r="5398" spans="1:10" s="155" customFormat="1" ht="15.75">
      <c r="A5398" s="53">
        <f t="shared" si="167"/>
        <v>5394</v>
      </c>
      <c r="B5398" s="153" t="s">
        <v>201</v>
      </c>
      <c r="C5398" s="154" t="s">
        <v>13478</v>
      </c>
      <c r="D5398" s="154" t="s">
        <v>13479</v>
      </c>
      <c r="E5398" s="154" t="s">
        <v>13409</v>
      </c>
      <c r="F5398" s="154"/>
      <c r="G5398" s="154">
        <v>1</v>
      </c>
      <c r="H5398" s="182">
        <v>1134.4000000000001</v>
      </c>
      <c r="I5398" s="192">
        <v>0.25</v>
      </c>
      <c r="J5398" s="188">
        <f t="shared" si="164"/>
        <v>850.80000000000007</v>
      </c>
    </row>
    <row r="5399" spans="1:10" s="155" customFormat="1" ht="15.75">
      <c r="A5399" s="53">
        <f t="shared" si="167"/>
        <v>5395</v>
      </c>
      <c r="B5399" s="153" t="s">
        <v>201</v>
      </c>
      <c r="C5399" s="154" t="s">
        <v>13480</v>
      </c>
      <c r="D5399" s="154" t="s">
        <v>13481</v>
      </c>
      <c r="E5399" s="154" t="s">
        <v>13409</v>
      </c>
      <c r="F5399" s="154"/>
      <c r="G5399" s="154">
        <v>1</v>
      </c>
      <c r="H5399" s="182">
        <v>191.4</v>
      </c>
      <c r="I5399" s="192">
        <v>0.25</v>
      </c>
      <c r="J5399" s="188">
        <f t="shared" si="164"/>
        <v>143.55000000000001</v>
      </c>
    </row>
    <row r="5400" spans="1:10" s="155" customFormat="1" ht="15.75">
      <c r="A5400" s="53">
        <f t="shared" si="167"/>
        <v>5396</v>
      </c>
      <c r="B5400" s="153" t="s">
        <v>201</v>
      </c>
      <c r="C5400" s="154" t="s">
        <v>13482</v>
      </c>
      <c r="D5400" s="154" t="s">
        <v>13483</v>
      </c>
      <c r="E5400" s="154" t="s">
        <v>13409</v>
      </c>
      <c r="F5400" s="154"/>
      <c r="G5400" s="154">
        <v>1</v>
      </c>
      <c r="H5400" s="182">
        <v>82</v>
      </c>
      <c r="I5400" s="192">
        <v>0.25</v>
      </c>
      <c r="J5400" s="188">
        <f t="shared" si="164"/>
        <v>61.5</v>
      </c>
    </row>
    <row r="5401" spans="1:10" s="155" customFormat="1" ht="15.75">
      <c r="A5401" s="53">
        <f t="shared" si="167"/>
        <v>5397</v>
      </c>
      <c r="B5401" s="153" t="s">
        <v>201</v>
      </c>
      <c r="C5401" s="154" t="s">
        <v>13484</v>
      </c>
      <c r="D5401" s="154" t="s">
        <v>13485</v>
      </c>
      <c r="E5401" s="154" t="s">
        <v>13409</v>
      </c>
      <c r="F5401" s="154"/>
      <c r="G5401" s="154">
        <v>1</v>
      </c>
      <c r="H5401" s="182">
        <v>191.4</v>
      </c>
      <c r="I5401" s="192">
        <v>0.25</v>
      </c>
      <c r="J5401" s="188">
        <f t="shared" si="164"/>
        <v>143.55000000000001</v>
      </c>
    </row>
    <row r="5402" spans="1:10" s="155" customFormat="1" ht="15.75">
      <c r="A5402" s="53">
        <f t="shared" si="167"/>
        <v>5398</v>
      </c>
      <c r="B5402" s="153" t="s">
        <v>201</v>
      </c>
      <c r="C5402" s="154" t="s">
        <v>13486</v>
      </c>
      <c r="D5402" s="154" t="s">
        <v>13487</v>
      </c>
      <c r="E5402" s="154" t="s">
        <v>13409</v>
      </c>
      <c r="F5402" s="154"/>
      <c r="G5402" s="154">
        <v>1</v>
      </c>
      <c r="H5402" s="182">
        <v>82</v>
      </c>
      <c r="I5402" s="192">
        <v>0.25</v>
      </c>
      <c r="J5402" s="188">
        <f t="shared" si="164"/>
        <v>61.5</v>
      </c>
    </row>
    <row r="5403" spans="1:10" s="155" customFormat="1" ht="15.75">
      <c r="A5403" s="53">
        <f t="shared" si="167"/>
        <v>5399</v>
      </c>
      <c r="B5403" s="153" t="s">
        <v>201</v>
      </c>
      <c r="C5403" s="154" t="s">
        <v>13488</v>
      </c>
      <c r="D5403" s="154" t="s">
        <v>13489</v>
      </c>
      <c r="E5403" s="154" t="s">
        <v>13409</v>
      </c>
      <c r="F5403" s="154"/>
      <c r="G5403" s="154">
        <v>1</v>
      </c>
      <c r="H5403" s="182">
        <v>191.4</v>
      </c>
      <c r="I5403" s="192">
        <v>0.25</v>
      </c>
      <c r="J5403" s="188">
        <f t="shared" si="164"/>
        <v>143.55000000000001</v>
      </c>
    </row>
    <row r="5404" spans="1:10" s="155" customFormat="1" ht="15.75">
      <c r="A5404" s="53">
        <f t="shared" si="167"/>
        <v>5400</v>
      </c>
      <c r="B5404" s="153" t="s">
        <v>201</v>
      </c>
      <c r="C5404" s="154" t="s">
        <v>13490</v>
      </c>
      <c r="D5404" s="154" t="s">
        <v>13491</v>
      </c>
      <c r="E5404" s="154" t="s">
        <v>13409</v>
      </c>
      <c r="F5404" s="154"/>
      <c r="G5404" s="154">
        <v>1</v>
      </c>
      <c r="H5404" s="182">
        <v>82</v>
      </c>
      <c r="I5404" s="192">
        <v>0.25</v>
      </c>
      <c r="J5404" s="188">
        <f t="shared" si="164"/>
        <v>61.5</v>
      </c>
    </row>
    <row r="5405" spans="1:10" s="155" customFormat="1" ht="15.75">
      <c r="A5405" s="53">
        <f t="shared" si="167"/>
        <v>5401</v>
      </c>
      <c r="B5405" s="153" t="s">
        <v>201</v>
      </c>
      <c r="C5405" s="154" t="s">
        <v>13492</v>
      </c>
      <c r="D5405" s="154" t="s">
        <v>13493</v>
      </c>
      <c r="E5405" s="154" t="s">
        <v>13409</v>
      </c>
      <c r="F5405" s="154"/>
      <c r="G5405" s="154">
        <v>1</v>
      </c>
      <c r="H5405" s="182">
        <v>191.4</v>
      </c>
      <c r="I5405" s="192">
        <v>0.25</v>
      </c>
      <c r="J5405" s="188">
        <f t="shared" si="164"/>
        <v>143.55000000000001</v>
      </c>
    </row>
    <row r="5406" spans="1:10" s="155" customFormat="1" ht="15.75">
      <c r="A5406" s="53">
        <f t="shared" si="167"/>
        <v>5402</v>
      </c>
      <c r="B5406" s="153" t="s">
        <v>201</v>
      </c>
      <c r="C5406" s="154" t="s">
        <v>13494</v>
      </c>
      <c r="D5406" s="154" t="s">
        <v>13495</v>
      </c>
      <c r="E5406" s="154" t="s">
        <v>13409</v>
      </c>
      <c r="F5406" s="154"/>
      <c r="G5406" s="154">
        <v>1</v>
      </c>
      <c r="H5406" s="182">
        <v>82</v>
      </c>
      <c r="I5406" s="192">
        <v>0.25</v>
      </c>
      <c r="J5406" s="188">
        <f t="shared" si="164"/>
        <v>61.5</v>
      </c>
    </row>
    <row r="5407" spans="1:10" s="155" customFormat="1" ht="15.75">
      <c r="A5407" s="53">
        <f t="shared" si="167"/>
        <v>5403</v>
      </c>
      <c r="B5407" s="153" t="s">
        <v>201</v>
      </c>
      <c r="C5407" s="154" t="s">
        <v>13496</v>
      </c>
      <c r="D5407" s="154" t="s">
        <v>13497</v>
      </c>
      <c r="E5407" s="154" t="s">
        <v>13409</v>
      </c>
      <c r="F5407" s="154"/>
      <c r="G5407" s="154">
        <v>1</v>
      </c>
      <c r="H5407" s="182">
        <v>191.4</v>
      </c>
      <c r="I5407" s="192">
        <v>0.25</v>
      </c>
      <c r="J5407" s="188">
        <f t="shared" si="164"/>
        <v>143.55000000000001</v>
      </c>
    </row>
    <row r="5408" spans="1:10" s="155" customFormat="1" ht="15.75">
      <c r="A5408" s="53">
        <f t="shared" si="167"/>
        <v>5404</v>
      </c>
      <c r="B5408" s="153" t="s">
        <v>201</v>
      </c>
      <c r="C5408" s="154" t="s">
        <v>13498</v>
      </c>
      <c r="D5408" s="154" t="s">
        <v>13499</v>
      </c>
      <c r="E5408" s="154" t="s">
        <v>13409</v>
      </c>
      <c r="F5408" s="154"/>
      <c r="G5408" s="154">
        <v>1</v>
      </c>
      <c r="H5408" s="182">
        <v>82</v>
      </c>
      <c r="I5408" s="192">
        <v>0.25</v>
      </c>
      <c r="J5408" s="188">
        <f t="shared" si="164"/>
        <v>61.5</v>
      </c>
    </row>
    <row r="5409" spans="1:10" s="155" customFormat="1" ht="15.75">
      <c r="A5409" s="53">
        <f t="shared" si="167"/>
        <v>5405</v>
      </c>
      <c r="B5409" s="153" t="s">
        <v>201</v>
      </c>
      <c r="C5409" s="154" t="s">
        <v>13500</v>
      </c>
      <c r="D5409" s="154" t="s">
        <v>13501</v>
      </c>
      <c r="E5409" s="154" t="s">
        <v>13409</v>
      </c>
      <c r="F5409" s="154"/>
      <c r="G5409" s="154">
        <v>1</v>
      </c>
      <c r="H5409" s="182">
        <v>191.4</v>
      </c>
      <c r="I5409" s="192">
        <v>0.25</v>
      </c>
      <c r="J5409" s="188">
        <f t="shared" si="164"/>
        <v>143.55000000000001</v>
      </c>
    </row>
    <row r="5410" spans="1:10" s="155" customFormat="1" ht="15.75">
      <c r="A5410" s="53">
        <f t="shared" si="167"/>
        <v>5406</v>
      </c>
      <c r="B5410" s="153" t="s">
        <v>201</v>
      </c>
      <c r="C5410" s="154" t="s">
        <v>13502</v>
      </c>
      <c r="D5410" s="154" t="s">
        <v>13503</v>
      </c>
      <c r="E5410" s="154" t="s">
        <v>13409</v>
      </c>
      <c r="F5410" s="154"/>
      <c r="G5410" s="154">
        <v>1</v>
      </c>
      <c r="H5410" s="182">
        <v>774.9</v>
      </c>
      <c r="I5410" s="192">
        <v>0.25</v>
      </c>
      <c r="J5410" s="188">
        <f t="shared" si="164"/>
        <v>581.17499999999995</v>
      </c>
    </row>
    <row r="5411" spans="1:10" s="155" customFormat="1" ht="30">
      <c r="A5411" s="53">
        <f t="shared" si="167"/>
        <v>5407</v>
      </c>
      <c r="B5411" s="153" t="s">
        <v>201</v>
      </c>
      <c r="C5411" s="154" t="s">
        <v>13504</v>
      </c>
      <c r="D5411" s="154" t="s">
        <v>13505</v>
      </c>
      <c r="E5411" s="154" t="s">
        <v>13409</v>
      </c>
      <c r="F5411" s="154"/>
      <c r="G5411" s="154">
        <v>1</v>
      </c>
      <c r="H5411" s="182">
        <v>20.100000000000001</v>
      </c>
      <c r="I5411" s="192">
        <v>0.25</v>
      </c>
      <c r="J5411" s="188">
        <f t="shared" si="164"/>
        <v>15.075000000000001</v>
      </c>
    </row>
    <row r="5412" spans="1:10" s="155" customFormat="1" ht="15.75">
      <c r="A5412" s="53">
        <f t="shared" si="167"/>
        <v>5408</v>
      </c>
      <c r="B5412" s="153" t="s">
        <v>201</v>
      </c>
      <c r="C5412" s="154" t="s">
        <v>13506</v>
      </c>
      <c r="D5412" s="154" t="s">
        <v>12148</v>
      </c>
      <c r="E5412" s="154" t="s">
        <v>13409</v>
      </c>
      <c r="F5412" s="154"/>
      <c r="G5412" s="154">
        <v>1</v>
      </c>
      <c r="H5412" s="182">
        <v>165.35</v>
      </c>
      <c r="I5412" s="192">
        <v>0.25</v>
      </c>
      <c r="J5412" s="188">
        <f t="shared" si="164"/>
        <v>124.01249999999999</v>
      </c>
    </row>
    <row r="5413" spans="1:10" s="155" customFormat="1" ht="15.75">
      <c r="A5413" s="53">
        <f t="shared" si="167"/>
        <v>5409</v>
      </c>
      <c r="B5413" s="153" t="s">
        <v>201</v>
      </c>
      <c r="C5413" s="154" t="s">
        <v>13507</v>
      </c>
      <c r="D5413" s="154" t="s">
        <v>13508</v>
      </c>
      <c r="E5413" s="154" t="s">
        <v>13409</v>
      </c>
      <c r="F5413" s="154"/>
      <c r="G5413" s="154">
        <v>1</v>
      </c>
      <c r="H5413" s="182">
        <v>112.05</v>
      </c>
      <c r="I5413" s="192">
        <v>0.25</v>
      </c>
      <c r="J5413" s="188">
        <f t="shared" si="164"/>
        <v>84.037499999999994</v>
      </c>
    </row>
    <row r="5414" spans="1:10" s="155" customFormat="1" ht="15.75">
      <c r="A5414" s="53">
        <f t="shared" si="167"/>
        <v>5410</v>
      </c>
      <c r="B5414" s="153" t="s">
        <v>201</v>
      </c>
      <c r="C5414" s="154" t="s">
        <v>13509</v>
      </c>
      <c r="D5414" s="154" t="s">
        <v>13510</v>
      </c>
      <c r="E5414" s="154" t="s">
        <v>13409</v>
      </c>
      <c r="F5414" s="154"/>
      <c r="G5414" s="154">
        <v>1</v>
      </c>
      <c r="H5414" s="182">
        <v>112.05</v>
      </c>
      <c r="I5414" s="192">
        <v>0.25</v>
      </c>
      <c r="J5414" s="188">
        <f t="shared" si="164"/>
        <v>84.037499999999994</v>
      </c>
    </row>
    <row r="5415" spans="1:10" s="155" customFormat="1" ht="15.75">
      <c r="A5415" s="53">
        <f t="shared" si="167"/>
        <v>5411</v>
      </c>
      <c r="B5415" s="153" t="s">
        <v>201</v>
      </c>
      <c r="C5415" s="154" t="s">
        <v>13511</v>
      </c>
      <c r="D5415" s="154" t="s">
        <v>13512</v>
      </c>
      <c r="E5415" s="154" t="s">
        <v>13409</v>
      </c>
      <c r="F5415" s="154"/>
      <c r="G5415" s="154">
        <v>1</v>
      </c>
      <c r="H5415" s="182">
        <v>112.05</v>
      </c>
      <c r="I5415" s="192">
        <v>0.25</v>
      </c>
      <c r="J5415" s="188">
        <f t="shared" si="164"/>
        <v>84.037499999999994</v>
      </c>
    </row>
    <row r="5416" spans="1:10" s="155" customFormat="1" ht="15.75">
      <c r="A5416" s="53">
        <f t="shared" si="167"/>
        <v>5412</v>
      </c>
      <c r="B5416" s="153" t="s">
        <v>201</v>
      </c>
      <c r="C5416" s="154" t="s">
        <v>13513</v>
      </c>
      <c r="D5416" s="154" t="s">
        <v>13514</v>
      </c>
      <c r="E5416" s="154" t="s">
        <v>13409</v>
      </c>
      <c r="F5416" s="154"/>
      <c r="G5416" s="154">
        <v>1</v>
      </c>
      <c r="H5416" s="182">
        <v>112.05</v>
      </c>
      <c r="I5416" s="192">
        <v>0.25</v>
      </c>
      <c r="J5416" s="188">
        <f t="shared" si="164"/>
        <v>84.037499999999994</v>
      </c>
    </row>
    <row r="5417" spans="1:10" s="155" customFormat="1" ht="15.75">
      <c r="A5417" s="53">
        <f t="shared" si="167"/>
        <v>5413</v>
      </c>
      <c r="B5417" s="153" t="s">
        <v>201</v>
      </c>
      <c r="C5417" s="154" t="s">
        <v>13515</v>
      </c>
      <c r="D5417" s="154" t="s">
        <v>13516</v>
      </c>
      <c r="E5417" s="154" t="s">
        <v>13409</v>
      </c>
      <c r="F5417" s="154"/>
      <c r="G5417" s="154">
        <v>1</v>
      </c>
      <c r="H5417" s="182">
        <v>105.3</v>
      </c>
      <c r="I5417" s="192">
        <v>0.25</v>
      </c>
      <c r="J5417" s="188">
        <f t="shared" si="164"/>
        <v>78.974999999999994</v>
      </c>
    </row>
    <row r="5418" spans="1:10" s="155" customFormat="1" ht="15.75">
      <c r="A5418" s="53">
        <f t="shared" si="167"/>
        <v>5414</v>
      </c>
      <c r="B5418" s="153" t="s">
        <v>201</v>
      </c>
      <c r="C5418" s="154" t="s">
        <v>13517</v>
      </c>
      <c r="D5418" s="154" t="s">
        <v>13518</v>
      </c>
      <c r="E5418" s="154" t="s">
        <v>13409</v>
      </c>
      <c r="F5418" s="154"/>
      <c r="G5418" s="154">
        <v>1</v>
      </c>
      <c r="H5418" s="182">
        <v>112.05</v>
      </c>
      <c r="I5418" s="192">
        <v>0.25</v>
      </c>
      <c r="J5418" s="188">
        <f t="shared" si="164"/>
        <v>84.037499999999994</v>
      </c>
    </row>
    <row r="5419" spans="1:10" s="155" customFormat="1" ht="15.75">
      <c r="A5419" s="53">
        <f t="shared" si="167"/>
        <v>5415</v>
      </c>
      <c r="B5419" s="153" t="s">
        <v>201</v>
      </c>
      <c r="C5419" s="154" t="s">
        <v>13519</v>
      </c>
      <c r="D5419" s="154" t="s">
        <v>12144</v>
      </c>
      <c r="E5419" s="154" t="s">
        <v>13409</v>
      </c>
      <c r="F5419" s="154"/>
      <c r="G5419" s="154">
        <v>1</v>
      </c>
      <c r="H5419" s="182">
        <v>15.1</v>
      </c>
      <c r="I5419" s="192">
        <v>0.25</v>
      </c>
      <c r="J5419" s="188">
        <f t="shared" si="164"/>
        <v>11.324999999999999</v>
      </c>
    </row>
    <row r="5420" spans="1:10" s="155" customFormat="1" ht="15.75">
      <c r="A5420" s="53">
        <f t="shared" si="167"/>
        <v>5416</v>
      </c>
      <c r="B5420" s="153" t="s">
        <v>201</v>
      </c>
      <c r="C5420" s="154" t="s">
        <v>13520</v>
      </c>
      <c r="D5420" s="154" t="s">
        <v>13521</v>
      </c>
      <c r="E5420" s="154" t="s">
        <v>13409</v>
      </c>
      <c r="F5420" s="154"/>
      <c r="G5420" s="154">
        <v>1</v>
      </c>
      <c r="H5420" s="182">
        <v>333.3</v>
      </c>
      <c r="I5420" s="192">
        <v>0.25</v>
      </c>
      <c r="J5420" s="188">
        <f t="shared" si="164"/>
        <v>249.97500000000002</v>
      </c>
    </row>
    <row r="5421" spans="1:10" s="155" customFormat="1" ht="15.75">
      <c r="A5421" s="53">
        <f t="shared" si="167"/>
        <v>5417</v>
      </c>
      <c r="B5421" s="153" t="s">
        <v>201</v>
      </c>
      <c r="C5421" s="154" t="s">
        <v>13522</v>
      </c>
      <c r="D5421" s="154" t="s">
        <v>13523</v>
      </c>
      <c r="E5421" s="154" t="s">
        <v>13409</v>
      </c>
      <c r="F5421" s="154"/>
      <c r="G5421" s="154">
        <v>1</v>
      </c>
      <c r="H5421" s="182">
        <v>333.3</v>
      </c>
      <c r="I5421" s="192">
        <v>0.25</v>
      </c>
      <c r="J5421" s="188">
        <f t="shared" si="164"/>
        <v>249.97500000000002</v>
      </c>
    </row>
    <row r="5422" spans="1:10" s="155" customFormat="1" ht="15.75">
      <c r="A5422" s="53">
        <f t="shared" si="167"/>
        <v>5418</v>
      </c>
      <c r="B5422" s="153" t="s">
        <v>201</v>
      </c>
      <c r="C5422" s="154" t="s">
        <v>13524</v>
      </c>
      <c r="D5422" s="154" t="s">
        <v>13525</v>
      </c>
      <c r="E5422" s="154" t="s">
        <v>13409</v>
      </c>
      <c r="F5422" s="154"/>
      <c r="G5422" s="154">
        <v>1</v>
      </c>
      <c r="H5422" s="182">
        <v>230.95</v>
      </c>
      <c r="I5422" s="192">
        <v>0.25</v>
      </c>
      <c r="J5422" s="188">
        <f t="shared" si="164"/>
        <v>173.21249999999998</v>
      </c>
    </row>
    <row r="5423" spans="1:10" s="155" customFormat="1" ht="15.75">
      <c r="A5423" s="53">
        <f t="shared" si="167"/>
        <v>5419</v>
      </c>
      <c r="B5423" s="153" t="s">
        <v>201</v>
      </c>
      <c r="C5423" s="154" t="s">
        <v>13526</v>
      </c>
      <c r="D5423" s="154" t="s">
        <v>13527</v>
      </c>
      <c r="E5423" s="154" t="s">
        <v>13409</v>
      </c>
      <c r="F5423" s="154"/>
      <c r="G5423" s="154">
        <v>1</v>
      </c>
      <c r="H5423" s="182">
        <v>155.80000000000001</v>
      </c>
      <c r="I5423" s="192">
        <v>0.25</v>
      </c>
      <c r="J5423" s="188">
        <f t="shared" si="164"/>
        <v>116.85000000000001</v>
      </c>
    </row>
    <row r="5424" spans="1:10" s="155" customFormat="1" ht="15.75">
      <c r="A5424" s="53">
        <f t="shared" si="167"/>
        <v>5420</v>
      </c>
      <c r="B5424" s="153" t="s">
        <v>201</v>
      </c>
      <c r="C5424" s="154" t="s">
        <v>13528</v>
      </c>
      <c r="D5424" s="154" t="s">
        <v>13529</v>
      </c>
      <c r="E5424" s="154" t="s">
        <v>13409</v>
      </c>
      <c r="F5424" s="154"/>
      <c r="G5424" s="154">
        <v>1</v>
      </c>
      <c r="H5424" s="182">
        <v>17.75</v>
      </c>
      <c r="I5424" s="192">
        <v>0.25</v>
      </c>
      <c r="J5424" s="188">
        <f t="shared" si="164"/>
        <v>13.3125</v>
      </c>
    </row>
    <row r="5425" spans="1:10" s="155" customFormat="1" ht="15.75">
      <c r="A5425" s="53">
        <f t="shared" si="167"/>
        <v>5421</v>
      </c>
      <c r="B5425" s="153" t="s">
        <v>201</v>
      </c>
      <c r="C5425" s="154" t="s">
        <v>13530</v>
      </c>
      <c r="D5425" s="156" t="s">
        <v>13531</v>
      </c>
      <c r="E5425" s="154" t="s">
        <v>13409</v>
      </c>
      <c r="F5425" s="154"/>
      <c r="G5425" s="154">
        <v>1</v>
      </c>
      <c r="H5425" s="182">
        <v>2083.85</v>
      </c>
      <c r="I5425" s="192">
        <v>0.25</v>
      </c>
      <c r="J5425" s="188">
        <f t="shared" si="164"/>
        <v>1562.8874999999998</v>
      </c>
    </row>
    <row r="5426" spans="1:10" s="155" customFormat="1" ht="15.75">
      <c r="A5426" s="53">
        <f t="shared" si="167"/>
        <v>5422</v>
      </c>
      <c r="B5426" s="153" t="s">
        <v>201</v>
      </c>
      <c r="C5426" s="154" t="s">
        <v>13532</v>
      </c>
      <c r="D5426" s="154" t="s">
        <v>13533</v>
      </c>
      <c r="E5426" s="154" t="s">
        <v>13409</v>
      </c>
      <c r="F5426" s="154"/>
      <c r="G5426" s="154">
        <v>1</v>
      </c>
      <c r="H5426" s="182">
        <v>2083.85</v>
      </c>
      <c r="I5426" s="192">
        <v>0.25</v>
      </c>
      <c r="J5426" s="188">
        <f t="shared" si="164"/>
        <v>1562.8874999999998</v>
      </c>
    </row>
    <row r="5427" spans="1:10" s="155" customFormat="1" ht="15.75">
      <c r="A5427" s="53">
        <f t="shared" si="167"/>
        <v>5423</v>
      </c>
      <c r="B5427" s="153" t="s">
        <v>201</v>
      </c>
      <c r="C5427" s="154" t="s">
        <v>13534</v>
      </c>
      <c r="D5427" s="156" t="s">
        <v>13535</v>
      </c>
      <c r="E5427" s="154" t="s">
        <v>13409</v>
      </c>
      <c r="F5427" s="154"/>
      <c r="G5427" s="154">
        <v>1</v>
      </c>
      <c r="H5427" s="182">
        <v>1100</v>
      </c>
      <c r="I5427" s="192">
        <v>0.25</v>
      </c>
      <c r="J5427" s="188">
        <f t="shared" si="164"/>
        <v>825</v>
      </c>
    </row>
    <row r="5428" spans="1:10" s="155" customFormat="1" ht="15.75">
      <c r="A5428" s="53">
        <f t="shared" si="167"/>
        <v>5424</v>
      </c>
      <c r="B5428" s="153" t="s">
        <v>201</v>
      </c>
      <c r="C5428" s="154" t="s">
        <v>13536</v>
      </c>
      <c r="D5428" s="156" t="s">
        <v>13537</v>
      </c>
      <c r="E5428" s="154" t="s">
        <v>13409</v>
      </c>
      <c r="F5428" s="154"/>
      <c r="G5428" s="154">
        <v>1</v>
      </c>
      <c r="H5428" s="182">
        <v>2083.85</v>
      </c>
      <c r="I5428" s="192">
        <v>0.25</v>
      </c>
      <c r="J5428" s="188">
        <f t="shared" si="164"/>
        <v>1562.8874999999998</v>
      </c>
    </row>
    <row r="5429" spans="1:10" s="155" customFormat="1" ht="15.75">
      <c r="A5429" s="53">
        <f t="shared" si="167"/>
        <v>5425</v>
      </c>
      <c r="B5429" s="153" t="s">
        <v>201</v>
      </c>
      <c r="C5429" s="154" t="s">
        <v>13538</v>
      </c>
      <c r="D5429" s="154" t="s">
        <v>13539</v>
      </c>
      <c r="E5429" s="154" t="s">
        <v>13409</v>
      </c>
      <c r="F5429" s="154"/>
      <c r="G5429" s="154">
        <v>1</v>
      </c>
      <c r="H5429" s="182">
        <v>2944.85</v>
      </c>
      <c r="I5429" s="192">
        <v>0.25</v>
      </c>
      <c r="J5429" s="188">
        <f t="shared" si="164"/>
        <v>2208.6374999999998</v>
      </c>
    </row>
    <row r="5430" spans="1:10" s="155" customFormat="1" ht="15.75">
      <c r="A5430" s="53">
        <f t="shared" si="167"/>
        <v>5426</v>
      </c>
      <c r="B5430" s="153" t="s">
        <v>201</v>
      </c>
      <c r="C5430" s="154" t="s">
        <v>13540</v>
      </c>
      <c r="D5430" s="154" t="s">
        <v>13541</v>
      </c>
      <c r="E5430" s="154" t="s">
        <v>13409</v>
      </c>
      <c r="F5430" s="154"/>
      <c r="G5430" s="154">
        <v>1</v>
      </c>
      <c r="H5430" s="182">
        <v>21.15</v>
      </c>
      <c r="I5430" s="192">
        <v>0.25</v>
      </c>
      <c r="J5430" s="188">
        <f t="shared" si="164"/>
        <v>15.862499999999999</v>
      </c>
    </row>
    <row r="5431" spans="1:10" s="155" customFormat="1" ht="15.75">
      <c r="A5431" s="53">
        <f t="shared" si="167"/>
        <v>5427</v>
      </c>
      <c r="B5431" s="153" t="s">
        <v>201</v>
      </c>
      <c r="C5431" s="154" t="s">
        <v>13542</v>
      </c>
      <c r="D5431" s="156" t="s">
        <v>13543</v>
      </c>
      <c r="E5431" s="154" t="s">
        <v>13409</v>
      </c>
      <c r="F5431" s="154"/>
      <c r="G5431" s="154">
        <v>1</v>
      </c>
      <c r="H5431" s="182">
        <v>4790</v>
      </c>
      <c r="I5431" s="192">
        <v>0.25</v>
      </c>
      <c r="J5431" s="188">
        <f t="shared" si="164"/>
        <v>3592.5</v>
      </c>
    </row>
    <row r="5432" spans="1:10" s="155" customFormat="1" ht="15.75">
      <c r="A5432" s="53">
        <f t="shared" si="167"/>
        <v>5428</v>
      </c>
      <c r="B5432" s="153" t="s">
        <v>201</v>
      </c>
      <c r="C5432" s="154" t="s">
        <v>13544</v>
      </c>
      <c r="D5432" s="154" t="s">
        <v>13545</v>
      </c>
      <c r="E5432" s="154" t="s">
        <v>13409</v>
      </c>
      <c r="F5432" s="154"/>
      <c r="G5432" s="154">
        <v>1</v>
      </c>
      <c r="H5432" s="182">
        <v>31.5</v>
      </c>
      <c r="I5432" s="192">
        <v>0.25</v>
      </c>
      <c r="J5432" s="188">
        <f t="shared" si="164"/>
        <v>23.625</v>
      </c>
    </row>
    <row r="5433" spans="1:10" s="155" customFormat="1" ht="15.75">
      <c r="A5433" s="53">
        <f t="shared" si="167"/>
        <v>5429</v>
      </c>
      <c r="B5433" s="153" t="s">
        <v>201</v>
      </c>
      <c r="C5433" s="154" t="s">
        <v>13546</v>
      </c>
      <c r="D5433" s="154" t="s">
        <v>13547</v>
      </c>
      <c r="E5433" s="154" t="s">
        <v>13409</v>
      </c>
      <c r="F5433" s="154"/>
      <c r="G5433" s="154">
        <v>1</v>
      </c>
      <c r="H5433" s="182">
        <v>98.4</v>
      </c>
      <c r="I5433" s="192">
        <v>0.25</v>
      </c>
      <c r="J5433" s="188">
        <f t="shared" si="164"/>
        <v>73.800000000000011</v>
      </c>
    </row>
    <row r="5434" spans="1:10" s="155" customFormat="1" ht="15.75">
      <c r="A5434" s="53">
        <f t="shared" si="167"/>
        <v>5430</v>
      </c>
      <c r="B5434" s="153" t="s">
        <v>201</v>
      </c>
      <c r="C5434" s="154" t="s">
        <v>13548</v>
      </c>
      <c r="D5434" s="154" t="s">
        <v>13549</v>
      </c>
      <c r="E5434" s="154" t="s">
        <v>13409</v>
      </c>
      <c r="F5434" s="154"/>
      <c r="G5434" s="154">
        <v>1</v>
      </c>
      <c r="H5434" s="182">
        <v>2733.4</v>
      </c>
      <c r="I5434" s="192">
        <v>0.25</v>
      </c>
      <c r="J5434" s="188">
        <f t="shared" si="164"/>
        <v>2050.0500000000002</v>
      </c>
    </row>
    <row r="5435" spans="1:10" s="155" customFormat="1" ht="15.75">
      <c r="A5435" s="53">
        <f t="shared" si="167"/>
        <v>5431</v>
      </c>
      <c r="B5435" s="153" t="s">
        <v>201</v>
      </c>
      <c r="C5435" s="154" t="s">
        <v>13550</v>
      </c>
      <c r="D5435" s="154" t="s">
        <v>13551</v>
      </c>
      <c r="E5435" s="154" t="s">
        <v>13409</v>
      </c>
      <c r="F5435" s="154"/>
      <c r="G5435" s="154">
        <v>1</v>
      </c>
      <c r="H5435" s="182">
        <v>3917.55</v>
      </c>
      <c r="I5435" s="192">
        <v>0.25</v>
      </c>
      <c r="J5435" s="188">
        <f t="shared" si="164"/>
        <v>2938.1625000000004</v>
      </c>
    </row>
    <row r="5436" spans="1:10" s="155" customFormat="1" ht="15.75">
      <c r="A5436" s="53">
        <f t="shared" si="167"/>
        <v>5432</v>
      </c>
      <c r="B5436" s="153" t="s">
        <v>201</v>
      </c>
      <c r="C5436" s="154" t="s">
        <v>13552</v>
      </c>
      <c r="D5436" s="154" t="s">
        <v>13553</v>
      </c>
      <c r="E5436" s="154" t="s">
        <v>13409</v>
      </c>
      <c r="F5436" s="154"/>
      <c r="G5436" s="154">
        <v>1</v>
      </c>
      <c r="H5436" s="182">
        <v>5596.5</v>
      </c>
      <c r="I5436" s="192">
        <v>0.25</v>
      </c>
      <c r="J5436" s="188">
        <f t="shared" si="164"/>
        <v>4197.375</v>
      </c>
    </row>
    <row r="5437" spans="1:10" s="155" customFormat="1" ht="15.75">
      <c r="A5437" s="53">
        <f t="shared" si="167"/>
        <v>5433</v>
      </c>
      <c r="B5437" s="153" t="s">
        <v>201</v>
      </c>
      <c r="C5437" s="154" t="s">
        <v>13554</v>
      </c>
      <c r="D5437" s="154" t="s">
        <v>13555</v>
      </c>
      <c r="E5437" s="154" t="s">
        <v>13409</v>
      </c>
      <c r="F5437" s="154"/>
      <c r="G5437" s="154">
        <v>1</v>
      </c>
      <c r="H5437" s="182">
        <v>3536.25</v>
      </c>
      <c r="I5437" s="192">
        <v>0.25</v>
      </c>
      <c r="J5437" s="188">
        <f t="shared" si="164"/>
        <v>2652.1875</v>
      </c>
    </row>
    <row r="5438" spans="1:10" s="155" customFormat="1" ht="15.75">
      <c r="A5438" s="53">
        <f t="shared" si="167"/>
        <v>5434</v>
      </c>
      <c r="B5438" s="153" t="s">
        <v>201</v>
      </c>
      <c r="C5438" s="154" t="s">
        <v>13556</v>
      </c>
      <c r="D5438" s="154" t="s">
        <v>13557</v>
      </c>
      <c r="E5438" s="154" t="s">
        <v>13409</v>
      </c>
      <c r="F5438" s="154"/>
      <c r="G5438" s="154">
        <v>1</v>
      </c>
      <c r="H5438" s="182">
        <v>2733.4</v>
      </c>
      <c r="I5438" s="192">
        <v>0.25</v>
      </c>
      <c r="J5438" s="188">
        <f t="shared" si="164"/>
        <v>2050.0500000000002</v>
      </c>
    </row>
    <row r="5439" spans="1:10" s="155" customFormat="1" ht="15.75">
      <c r="A5439" s="53">
        <f t="shared" si="167"/>
        <v>5435</v>
      </c>
      <c r="B5439" s="153" t="s">
        <v>201</v>
      </c>
      <c r="C5439" s="154" t="s">
        <v>13558</v>
      </c>
      <c r="D5439" s="154" t="s">
        <v>13559</v>
      </c>
      <c r="E5439" s="154" t="s">
        <v>13409</v>
      </c>
      <c r="F5439" s="154"/>
      <c r="G5439" s="154">
        <v>1</v>
      </c>
      <c r="H5439" s="182">
        <v>3553.4</v>
      </c>
      <c r="I5439" s="192">
        <v>0.25</v>
      </c>
      <c r="J5439" s="188">
        <f t="shared" si="164"/>
        <v>2665.05</v>
      </c>
    </row>
    <row r="5440" spans="1:10" s="155" customFormat="1" ht="15.75">
      <c r="A5440" s="53">
        <f t="shared" si="167"/>
        <v>5436</v>
      </c>
      <c r="B5440" s="153" t="s">
        <v>201</v>
      </c>
      <c r="C5440" s="154" t="s">
        <v>13560</v>
      </c>
      <c r="D5440" s="154" t="s">
        <v>13561</v>
      </c>
      <c r="E5440" s="154" t="s">
        <v>13409</v>
      </c>
      <c r="F5440" s="154"/>
      <c r="G5440" s="154">
        <v>1</v>
      </c>
      <c r="H5440" s="182">
        <v>6286.65</v>
      </c>
      <c r="I5440" s="192">
        <v>0.25</v>
      </c>
      <c r="J5440" s="188">
        <f t="shared" si="164"/>
        <v>4714.9874999999993</v>
      </c>
    </row>
    <row r="5441" spans="1:10" s="155" customFormat="1" ht="15.75">
      <c r="A5441" s="53">
        <f t="shared" si="167"/>
        <v>5437</v>
      </c>
      <c r="B5441" s="153" t="s">
        <v>201</v>
      </c>
      <c r="C5441" s="154" t="s">
        <v>13562</v>
      </c>
      <c r="D5441" s="154" t="s">
        <v>13563</v>
      </c>
      <c r="E5441" s="154" t="s">
        <v>13409</v>
      </c>
      <c r="F5441" s="154"/>
      <c r="G5441" s="154">
        <v>1</v>
      </c>
      <c r="H5441" s="182">
        <v>2186.65</v>
      </c>
      <c r="I5441" s="192">
        <v>0.25</v>
      </c>
      <c r="J5441" s="188">
        <f t="shared" si="164"/>
        <v>1639.9875000000002</v>
      </c>
    </row>
    <row r="5442" spans="1:10" s="155" customFormat="1" ht="15.75">
      <c r="A5442" s="53">
        <f t="shared" si="167"/>
        <v>5438</v>
      </c>
      <c r="B5442" s="153" t="s">
        <v>201</v>
      </c>
      <c r="C5442" s="154" t="s">
        <v>13564</v>
      </c>
      <c r="D5442" s="154" t="s">
        <v>13565</v>
      </c>
      <c r="E5442" s="154" t="s">
        <v>13409</v>
      </c>
      <c r="F5442" s="154"/>
      <c r="G5442" s="154">
        <v>1</v>
      </c>
      <c r="H5442" s="182">
        <v>4100</v>
      </c>
      <c r="I5442" s="192">
        <v>0.25</v>
      </c>
      <c r="J5442" s="188">
        <f t="shared" si="164"/>
        <v>3075</v>
      </c>
    </row>
    <row r="5443" spans="1:10" s="155" customFormat="1" ht="15.75">
      <c r="A5443" s="53">
        <f t="shared" si="167"/>
        <v>5439</v>
      </c>
      <c r="B5443" s="153" t="s">
        <v>201</v>
      </c>
      <c r="C5443" s="154" t="s">
        <v>13566</v>
      </c>
      <c r="D5443" s="154" t="s">
        <v>13567</v>
      </c>
      <c r="E5443" s="154" t="s">
        <v>13409</v>
      </c>
      <c r="F5443" s="154"/>
      <c r="G5443" s="154">
        <v>1</v>
      </c>
      <c r="H5443" s="182">
        <v>6833.4</v>
      </c>
      <c r="I5443" s="192">
        <v>0.25</v>
      </c>
      <c r="J5443" s="188">
        <f t="shared" si="164"/>
        <v>5125.0499999999993</v>
      </c>
    </row>
    <row r="5444" spans="1:10" s="155" customFormat="1" ht="15.75">
      <c r="A5444" s="53">
        <f t="shared" si="167"/>
        <v>5440</v>
      </c>
      <c r="B5444" s="153" t="s">
        <v>201</v>
      </c>
      <c r="C5444" s="154" t="s">
        <v>13568</v>
      </c>
      <c r="D5444" s="154" t="s">
        <v>13569</v>
      </c>
      <c r="E5444" s="154" t="s">
        <v>13409</v>
      </c>
      <c r="F5444" s="154"/>
      <c r="G5444" s="154">
        <v>1</v>
      </c>
      <c r="H5444" s="182">
        <v>4100</v>
      </c>
      <c r="I5444" s="192">
        <v>0.25</v>
      </c>
      <c r="J5444" s="188">
        <f t="shared" si="164"/>
        <v>3075</v>
      </c>
    </row>
    <row r="5445" spans="1:10" s="155" customFormat="1" ht="15.75">
      <c r="A5445" s="53">
        <f t="shared" si="167"/>
        <v>5441</v>
      </c>
      <c r="B5445" s="153" t="s">
        <v>201</v>
      </c>
      <c r="C5445" s="154" t="s">
        <v>13570</v>
      </c>
      <c r="D5445" s="154" t="s">
        <v>13571</v>
      </c>
      <c r="E5445" s="154" t="s">
        <v>13409</v>
      </c>
      <c r="F5445" s="154"/>
      <c r="G5445" s="154">
        <v>1</v>
      </c>
      <c r="H5445" s="182">
        <v>2733.4</v>
      </c>
      <c r="I5445" s="192">
        <v>0.25</v>
      </c>
      <c r="J5445" s="188">
        <f t="shared" si="164"/>
        <v>2050.0500000000002</v>
      </c>
    </row>
    <row r="5446" spans="1:10" s="155" customFormat="1" ht="15.75">
      <c r="A5446" s="53">
        <f t="shared" si="167"/>
        <v>5442</v>
      </c>
      <c r="B5446" s="153" t="s">
        <v>201</v>
      </c>
      <c r="C5446" s="154" t="s">
        <v>13572</v>
      </c>
      <c r="D5446" s="154" t="s">
        <v>13573</v>
      </c>
      <c r="E5446" s="154" t="s">
        <v>13409</v>
      </c>
      <c r="F5446" s="154"/>
      <c r="G5446" s="154">
        <v>1</v>
      </c>
      <c r="H5446" s="182">
        <v>1079.6500000000001</v>
      </c>
      <c r="I5446" s="192">
        <v>0.25</v>
      </c>
      <c r="J5446" s="188">
        <f t="shared" si="164"/>
        <v>809.73750000000007</v>
      </c>
    </row>
    <row r="5447" spans="1:10" s="155" customFormat="1" ht="15.75">
      <c r="A5447" s="53">
        <f t="shared" ref="A5447:A5510" si="168">A5446+1</f>
        <v>5443</v>
      </c>
      <c r="B5447" s="153" t="s">
        <v>201</v>
      </c>
      <c r="C5447" s="154" t="s">
        <v>13574</v>
      </c>
      <c r="D5447" s="154" t="s">
        <v>13575</v>
      </c>
      <c r="E5447" s="154" t="s">
        <v>13409</v>
      </c>
      <c r="F5447" s="154"/>
      <c r="G5447" s="154">
        <v>1</v>
      </c>
      <c r="H5447" s="182">
        <v>45.1</v>
      </c>
      <c r="I5447" s="192">
        <v>0.25</v>
      </c>
      <c r="J5447" s="188">
        <f t="shared" si="164"/>
        <v>33.825000000000003</v>
      </c>
    </row>
    <row r="5448" spans="1:10" s="155" customFormat="1" ht="15.75">
      <c r="A5448" s="53">
        <f t="shared" si="168"/>
        <v>5444</v>
      </c>
      <c r="B5448" s="153" t="s">
        <v>201</v>
      </c>
      <c r="C5448" s="154" t="s">
        <v>13576</v>
      </c>
      <c r="D5448" s="154" t="s">
        <v>13577</v>
      </c>
      <c r="E5448" s="154" t="s">
        <v>13409</v>
      </c>
      <c r="F5448" s="154"/>
      <c r="G5448" s="154">
        <v>1</v>
      </c>
      <c r="H5448" s="182">
        <v>45.1</v>
      </c>
      <c r="I5448" s="192">
        <v>0.25</v>
      </c>
      <c r="J5448" s="188">
        <f t="shared" si="164"/>
        <v>33.825000000000003</v>
      </c>
    </row>
    <row r="5449" spans="1:10" s="155" customFormat="1" ht="15.75">
      <c r="A5449" s="53">
        <f t="shared" si="168"/>
        <v>5445</v>
      </c>
      <c r="B5449" s="153" t="s">
        <v>201</v>
      </c>
      <c r="C5449" s="154" t="s">
        <v>13578</v>
      </c>
      <c r="D5449" s="154" t="s">
        <v>13579</v>
      </c>
      <c r="E5449" s="154" t="s">
        <v>13409</v>
      </c>
      <c r="F5449" s="154"/>
      <c r="G5449" s="154">
        <v>1</v>
      </c>
      <c r="H5449" s="182">
        <v>45.1</v>
      </c>
      <c r="I5449" s="192">
        <v>0.25</v>
      </c>
      <c r="J5449" s="188">
        <f t="shared" si="164"/>
        <v>33.825000000000003</v>
      </c>
    </row>
    <row r="5450" spans="1:10" s="155" customFormat="1" ht="15.75">
      <c r="A5450" s="53">
        <f t="shared" si="168"/>
        <v>5446</v>
      </c>
      <c r="B5450" s="153" t="s">
        <v>201</v>
      </c>
      <c r="C5450" s="154" t="s">
        <v>13580</v>
      </c>
      <c r="D5450" s="154" t="s">
        <v>13581</v>
      </c>
      <c r="E5450" s="154" t="s">
        <v>13409</v>
      </c>
      <c r="F5450" s="154"/>
      <c r="G5450" s="154">
        <v>1</v>
      </c>
      <c r="H5450" s="182">
        <v>45.1</v>
      </c>
      <c r="I5450" s="192">
        <v>0.25</v>
      </c>
      <c r="J5450" s="188">
        <f t="shared" si="164"/>
        <v>33.825000000000003</v>
      </c>
    </row>
    <row r="5451" spans="1:10" s="155" customFormat="1" ht="15.75">
      <c r="A5451" s="53">
        <f t="shared" si="168"/>
        <v>5447</v>
      </c>
      <c r="B5451" s="153" t="s">
        <v>201</v>
      </c>
      <c r="C5451" s="154" t="s">
        <v>13582</v>
      </c>
      <c r="D5451" s="154" t="s">
        <v>13583</v>
      </c>
      <c r="E5451" s="154" t="s">
        <v>13409</v>
      </c>
      <c r="F5451" s="154"/>
      <c r="G5451" s="154">
        <v>1</v>
      </c>
      <c r="H5451" s="182">
        <v>45.1</v>
      </c>
      <c r="I5451" s="192">
        <v>0.25</v>
      </c>
      <c r="J5451" s="188">
        <f t="shared" si="164"/>
        <v>33.825000000000003</v>
      </c>
    </row>
    <row r="5452" spans="1:10" s="155" customFormat="1" ht="15.75">
      <c r="A5452" s="53">
        <f t="shared" si="168"/>
        <v>5448</v>
      </c>
      <c r="B5452" s="153" t="s">
        <v>201</v>
      </c>
      <c r="C5452" s="154" t="s">
        <v>13584</v>
      </c>
      <c r="D5452" s="154" t="s">
        <v>13585</v>
      </c>
      <c r="E5452" s="154" t="s">
        <v>13409</v>
      </c>
      <c r="F5452" s="154"/>
      <c r="G5452" s="154">
        <v>1</v>
      </c>
      <c r="H5452" s="182">
        <v>16.399999999999999</v>
      </c>
      <c r="I5452" s="192">
        <v>0.25</v>
      </c>
      <c r="J5452" s="188">
        <f t="shared" si="164"/>
        <v>12.299999999999999</v>
      </c>
    </row>
    <row r="5453" spans="1:10" s="155" customFormat="1" ht="15.75">
      <c r="A5453" s="53">
        <f t="shared" si="168"/>
        <v>5449</v>
      </c>
      <c r="B5453" s="153" t="s">
        <v>201</v>
      </c>
      <c r="C5453" s="154" t="s">
        <v>13586</v>
      </c>
      <c r="D5453" s="154" t="s">
        <v>13587</v>
      </c>
      <c r="E5453" s="154" t="s">
        <v>13409</v>
      </c>
      <c r="F5453" s="154"/>
      <c r="G5453" s="154">
        <v>1</v>
      </c>
      <c r="H5453" s="182">
        <v>16.399999999999999</v>
      </c>
      <c r="I5453" s="192">
        <v>0.25</v>
      </c>
      <c r="J5453" s="188">
        <f t="shared" si="164"/>
        <v>12.299999999999999</v>
      </c>
    </row>
    <row r="5454" spans="1:10" s="155" customFormat="1" ht="15.75">
      <c r="A5454" s="53">
        <f t="shared" si="168"/>
        <v>5450</v>
      </c>
      <c r="B5454" s="153" t="s">
        <v>201</v>
      </c>
      <c r="C5454" s="154" t="s">
        <v>13588</v>
      </c>
      <c r="D5454" s="154" t="s">
        <v>13589</v>
      </c>
      <c r="E5454" s="154" t="s">
        <v>13409</v>
      </c>
      <c r="F5454" s="154"/>
      <c r="G5454" s="154">
        <v>1</v>
      </c>
      <c r="H5454" s="182">
        <v>25.35</v>
      </c>
      <c r="I5454" s="192">
        <v>0.25</v>
      </c>
      <c r="J5454" s="188">
        <f t="shared" si="164"/>
        <v>19.012500000000003</v>
      </c>
    </row>
    <row r="5455" spans="1:10" s="155" customFormat="1" ht="15.75">
      <c r="A5455" s="53">
        <f t="shared" si="168"/>
        <v>5451</v>
      </c>
      <c r="B5455" s="153" t="s">
        <v>201</v>
      </c>
      <c r="C5455" s="154" t="s">
        <v>13590</v>
      </c>
      <c r="D5455" s="154" t="s">
        <v>13591</v>
      </c>
      <c r="E5455" s="154" t="s">
        <v>13409</v>
      </c>
      <c r="F5455" s="154"/>
      <c r="G5455" s="154">
        <v>1</v>
      </c>
      <c r="H5455" s="182">
        <v>9.5500000000000007</v>
      </c>
      <c r="I5455" s="192">
        <v>0.25</v>
      </c>
      <c r="J5455" s="188">
        <f t="shared" si="164"/>
        <v>7.1625000000000005</v>
      </c>
    </row>
    <row r="5456" spans="1:10" s="155" customFormat="1" ht="15.75">
      <c r="A5456" s="53">
        <f t="shared" si="168"/>
        <v>5452</v>
      </c>
      <c r="B5456" s="153" t="s">
        <v>201</v>
      </c>
      <c r="C5456" s="154" t="s">
        <v>13592</v>
      </c>
      <c r="D5456" s="154" t="s">
        <v>13593</v>
      </c>
      <c r="E5456" s="154" t="s">
        <v>13409</v>
      </c>
      <c r="F5456" s="154"/>
      <c r="G5456" s="154">
        <v>1</v>
      </c>
      <c r="H5456" s="182">
        <v>13.65</v>
      </c>
      <c r="I5456" s="192">
        <v>0.25</v>
      </c>
      <c r="J5456" s="188">
        <f t="shared" si="164"/>
        <v>10.237500000000001</v>
      </c>
    </row>
    <row r="5457" spans="1:10" s="155" customFormat="1" ht="15.75">
      <c r="A5457" s="53">
        <f t="shared" si="168"/>
        <v>5453</v>
      </c>
      <c r="B5457" s="153" t="s">
        <v>201</v>
      </c>
      <c r="C5457" s="154" t="s">
        <v>13594</v>
      </c>
      <c r="D5457" s="154" t="s">
        <v>13595</v>
      </c>
      <c r="E5457" s="154" t="s">
        <v>13409</v>
      </c>
      <c r="F5457" s="154"/>
      <c r="G5457" s="154">
        <v>1</v>
      </c>
      <c r="H5457" s="182">
        <v>13.65</v>
      </c>
      <c r="I5457" s="192">
        <v>0.25</v>
      </c>
      <c r="J5457" s="188">
        <f t="shared" si="164"/>
        <v>10.237500000000001</v>
      </c>
    </row>
    <row r="5458" spans="1:10" s="155" customFormat="1" ht="15.75">
      <c r="A5458" s="53">
        <f t="shared" si="168"/>
        <v>5454</v>
      </c>
      <c r="B5458" s="153" t="s">
        <v>201</v>
      </c>
      <c r="C5458" s="154" t="s">
        <v>13596</v>
      </c>
      <c r="D5458" s="154" t="s">
        <v>13597</v>
      </c>
      <c r="E5458" s="154" t="s">
        <v>13409</v>
      </c>
      <c r="F5458" s="154"/>
      <c r="G5458" s="154">
        <v>1</v>
      </c>
      <c r="H5458" s="182">
        <v>22.55</v>
      </c>
      <c r="I5458" s="192">
        <v>0.25</v>
      </c>
      <c r="J5458" s="188">
        <f t="shared" ref="J5458:J5521" si="169">H5458*(1-I5458)</f>
        <v>16.912500000000001</v>
      </c>
    </row>
    <row r="5459" spans="1:10" s="155" customFormat="1" ht="15.75">
      <c r="A5459" s="53">
        <f t="shared" si="168"/>
        <v>5455</v>
      </c>
      <c r="B5459" s="153" t="s">
        <v>201</v>
      </c>
      <c r="C5459" s="154" t="s">
        <v>13598</v>
      </c>
      <c r="D5459" s="154" t="s">
        <v>12143</v>
      </c>
      <c r="E5459" s="154" t="s">
        <v>13409</v>
      </c>
      <c r="F5459" s="154"/>
      <c r="G5459" s="154">
        <v>1</v>
      </c>
      <c r="H5459" s="182">
        <v>11</v>
      </c>
      <c r="I5459" s="192">
        <v>0.25</v>
      </c>
      <c r="J5459" s="188">
        <f t="shared" si="169"/>
        <v>8.25</v>
      </c>
    </row>
    <row r="5460" spans="1:10" s="155" customFormat="1" ht="15.75">
      <c r="A5460" s="53">
        <f t="shared" si="168"/>
        <v>5456</v>
      </c>
      <c r="B5460" s="153" t="s">
        <v>201</v>
      </c>
      <c r="C5460" s="154" t="s">
        <v>13599</v>
      </c>
      <c r="D5460" s="154" t="s">
        <v>12145</v>
      </c>
      <c r="E5460" s="154" t="s">
        <v>13409</v>
      </c>
      <c r="F5460" s="154"/>
      <c r="G5460" s="154">
        <v>1</v>
      </c>
      <c r="H5460" s="182">
        <v>19.2</v>
      </c>
      <c r="I5460" s="192">
        <v>0.25</v>
      </c>
      <c r="J5460" s="188">
        <f t="shared" si="169"/>
        <v>14.399999999999999</v>
      </c>
    </row>
    <row r="5461" spans="1:10" s="155" customFormat="1" ht="15.75">
      <c r="A5461" s="53">
        <f t="shared" si="168"/>
        <v>5457</v>
      </c>
      <c r="B5461" s="153" t="s">
        <v>201</v>
      </c>
      <c r="C5461" s="154" t="s">
        <v>13600</v>
      </c>
      <c r="D5461" s="154" t="s">
        <v>12146</v>
      </c>
      <c r="E5461" s="154" t="s">
        <v>13409</v>
      </c>
      <c r="F5461" s="154"/>
      <c r="G5461" s="154">
        <v>1</v>
      </c>
      <c r="H5461" s="182">
        <v>19.2</v>
      </c>
      <c r="I5461" s="192">
        <v>0.25</v>
      </c>
      <c r="J5461" s="188">
        <f t="shared" si="169"/>
        <v>14.399999999999999</v>
      </c>
    </row>
    <row r="5462" spans="1:10" s="155" customFormat="1" ht="15.75">
      <c r="A5462" s="53">
        <f t="shared" si="168"/>
        <v>5458</v>
      </c>
      <c r="B5462" s="153" t="s">
        <v>201</v>
      </c>
      <c r="C5462" s="154" t="s">
        <v>13601</v>
      </c>
      <c r="D5462" s="154" t="s">
        <v>13602</v>
      </c>
      <c r="E5462" s="154" t="s">
        <v>13409</v>
      </c>
      <c r="F5462" s="154"/>
      <c r="G5462" s="154">
        <v>1</v>
      </c>
      <c r="H5462" s="182">
        <v>25.95</v>
      </c>
      <c r="I5462" s="192">
        <v>0.25</v>
      </c>
      <c r="J5462" s="188">
        <f t="shared" si="169"/>
        <v>19.462499999999999</v>
      </c>
    </row>
    <row r="5463" spans="1:10" s="155" customFormat="1" ht="15.75">
      <c r="A5463" s="53">
        <f t="shared" si="168"/>
        <v>5459</v>
      </c>
      <c r="B5463" s="153" t="s">
        <v>201</v>
      </c>
      <c r="C5463" s="154" t="s">
        <v>13603</v>
      </c>
      <c r="D5463" s="154" t="s">
        <v>12147</v>
      </c>
      <c r="E5463" s="154" t="s">
        <v>13409</v>
      </c>
      <c r="F5463" s="154"/>
      <c r="G5463" s="154">
        <v>1</v>
      </c>
      <c r="H5463" s="182">
        <v>25.95</v>
      </c>
      <c r="I5463" s="192">
        <v>0.25</v>
      </c>
      <c r="J5463" s="188">
        <f t="shared" si="169"/>
        <v>19.462499999999999</v>
      </c>
    </row>
    <row r="5464" spans="1:10" s="155" customFormat="1" ht="15.75">
      <c r="A5464" s="53">
        <f t="shared" si="168"/>
        <v>5460</v>
      </c>
      <c r="B5464" s="153" t="s">
        <v>201</v>
      </c>
      <c r="C5464" s="154" t="s">
        <v>13604</v>
      </c>
      <c r="D5464" s="154" t="s">
        <v>13605</v>
      </c>
      <c r="E5464" s="154" t="s">
        <v>13409</v>
      </c>
      <c r="F5464" s="154"/>
      <c r="G5464" s="154">
        <v>1</v>
      </c>
      <c r="H5464" s="182">
        <v>24.6</v>
      </c>
      <c r="I5464" s="192">
        <v>0.25</v>
      </c>
      <c r="J5464" s="188">
        <f t="shared" si="169"/>
        <v>18.450000000000003</v>
      </c>
    </row>
    <row r="5465" spans="1:10" s="155" customFormat="1" ht="15.75">
      <c r="A5465" s="53">
        <f t="shared" si="168"/>
        <v>5461</v>
      </c>
      <c r="B5465" s="153" t="s">
        <v>201</v>
      </c>
      <c r="C5465" s="154" t="s">
        <v>13606</v>
      </c>
      <c r="D5465" s="154" t="s">
        <v>13607</v>
      </c>
      <c r="E5465" s="154" t="s">
        <v>13409</v>
      </c>
      <c r="F5465" s="154"/>
      <c r="G5465" s="154">
        <v>1</v>
      </c>
      <c r="H5465" s="182">
        <v>24.6</v>
      </c>
      <c r="I5465" s="192">
        <v>0.25</v>
      </c>
      <c r="J5465" s="188">
        <f t="shared" si="169"/>
        <v>18.450000000000003</v>
      </c>
    </row>
    <row r="5466" spans="1:10" s="155" customFormat="1" ht="15.75">
      <c r="A5466" s="53">
        <f t="shared" si="168"/>
        <v>5462</v>
      </c>
      <c r="B5466" s="153" t="s">
        <v>201</v>
      </c>
      <c r="C5466" s="154" t="s">
        <v>13608</v>
      </c>
      <c r="D5466" s="154" t="s">
        <v>13609</v>
      </c>
      <c r="E5466" s="154" t="s">
        <v>13409</v>
      </c>
      <c r="F5466" s="154"/>
      <c r="G5466" s="154">
        <v>1</v>
      </c>
      <c r="H5466" s="182">
        <v>31.5</v>
      </c>
      <c r="I5466" s="192">
        <v>0.25</v>
      </c>
      <c r="J5466" s="188">
        <f t="shared" si="169"/>
        <v>23.625</v>
      </c>
    </row>
    <row r="5467" spans="1:10" s="155" customFormat="1" ht="15.75">
      <c r="A5467" s="53">
        <f t="shared" si="168"/>
        <v>5463</v>
      </c>
      <c r="B5467" s="153" t="s">
        <v>201</v>
      </c>
      <c r="C5467" s="154" t="s">
        <v>13610</v>
      </c>
      <c r="D5467" s="154" t="s">
        <v>13611</v>
      </c>
      <c r="E5467" s="154" t="s">
        <v>13409</v>
      </c>
      <c r="F5467" s="154"/>
      <c r="G5467" s="154">
        <v>1</v>
      </c>
      <c r="H5467" s="182">
        <v>41</v>
      </c>
      <c r="I5467" s="192">
        <v>0.25</v>
      </c>
      <c r="J5467" s="188">
        <f t="shared" si="169"/>
        <v>30.75</v>
      </c>
    </row>
    <row r="5468" spans="1:10" s="155" customFormat="1" ht="15.75">
      <c r="A5468" s="53">
        <f t="shared" si="168"/>
        <v>5464</v>
      </c>
      <c r="B5468" s="153" t="s">
        <v>201</v>
      </c>
      <c r="C5468" s="154" t="s">
        <v>13612</v>
      </c>
      <c r="D5468" s="154" t="s">
        <v>13613</v>
      </c>
      <c r="E5468" s="154" t="s">
        <v>13409</v>
      </c>
      <c r="F5468" s="154"/>
      <c r="G5468" s="154">
        <v>1</v>
      </c>
      <c r="H5468" s="182">
        <v>396.4</v>
      </c>
      <c r="I5468" s="192">
        <v>0.25</v>
      </c>
      <c r="J5468" s="188">
        <f t="shared" si="169"/>
        <v>297.29999999999995</v>
      </c>
    </row>
    <row r="5469" spans="1:10" s="155" customFormat="1" ht="15.75">
      <c r="A5469" s="53">
        <f t="shared" si="168"/>
        <v>5465</v>
      </c>
      <c r="B5469" s="153" t="s">
        <v>201</v>
      </c>
      <c r="C5469" s="154" t="s">
        <v>13614</v>
      </c>
      <c r="D5469" s="154" t="s">
        <v>13615</v>
      </c>
      <c r="E5469" s="154" t="s">
        <v>13409</v>
      </c>
      <c r="F5469" s="154"/>
      <c r="G5469" s="154">
        <v>1</v>
      </c>
      <c r="H5469" s="182">
        <v>61.5</v>
      </c>
      <c r="I5469" s="192">
        <v>0.25</v>
      </c>
      <c r="J5469" s="188">
        <f t="shared" si="169"/>
        <v>46.125</v>
      </c>
    </row>
    <row r="5470" spans="1:10" s="155" customFormat="1" ht="15.75">
      <c r="A5470" s="53">
        <f t="shared" si="168"/>
        <v>5466</v>
      </c>
      <c r="B5470" s="153" t="s">
        <v>201</v>
      </c>
      <c r="C5470" s="154" t="s">
        <v>13616</v>
      </c>
      <c r="D5470" s="154" t="s">
        <v>13617</v>
      </c>
      <c r="E5470" s="154" t="s">
        <v>13409</v>
      </c>
      <c r="F5470" s="154"/>
      <c r="G5470" s="154">
        <v>1</v>
      </c>
      <c r="H5470" s="182">
        <v>79.25</v>
      </c>
      <c r="I5470" s="192">
        <v>0.25</v>
      </c>
      <c r="J5470" s="188">
        <f t="shared" si="169"/>
        <v>59.4375</v>
      </c>
    </row>
    <row r="5471" spans="1:10" s="155" customFormat="1" ht="15.75">
      <c r="A5471" s="53">
        <f t="shared" si="168"/>
        <v>5467</v>
      </c>
      <c r="B5471" s="153" t="s">
        <v>201</v>
      </c>
      <c r="C5471" s="154" t="s">
        <v>13618</v>
      </c>
      <c r="D5471" s="154" t="s">
        <v>13619</v>
      </c>
      <c r="E5471" s="154" t="s">
        <v>13409</v>
      </c>
      <c r="F5471" s="154"/>
      <c r="G5471" s="154">
        <v>1</v>
      </c>
      <c r="H5471" s="182">
        <v>205</v>
      </c>
      <c r="I5471" s="192">
        <v>0.25</v>
      </c>
      <c r="J5471" s="188">
        <f t="shared" si="169"/>
        <v>153.75</v>
      </c>
    </row>
    <row r="5472" spans="1:10" s="155" customFormat="1" ht="15.75">
      <c r="A5472" s="53">
        <f t="shared" si="168"/>
        <v>5468</v>
      </c>
      <c r="B5472" s="153" t="s">
        <v>201</v>
      </c>
      <c r="C5472" s="154" t="s">
        <v>13620</v>
      </c>
      <c r="D5472" s="154" t="s">
        <v>13621</v>
      </c>
      <c r="E5472" s="154" t="s">
        <v>13409</v>
      </c>
      <c r="F5472" s="154"/>
      <c r="G5472" s="154">
        <v>1</v>
      </c>
      <c r="H5472" s="182">
        <v>21.85</v>
      </c>
      <c r="I5472" s="192">
        <v>0.25</v>
      </c>
      <c r="J5472" s="188">
        <f t="shared" si="169"/>
        <v>16.387500000000003</v>
      </c>
    </row>
    <row r="5473" spans="1:10" s="155" customFormat="1" ht="15.75">
      <c r="A5473" s="53">
        <f t="shared" si="168"/>
        <v>5469</v>
      </c>
      <c r="B5473" s="153" t="s">
        <v>201</v>
      </c>
      <c r="C5473" s="154" t="s">
        <v>13622</v>
      </c>
      <c r="D5473" s="154" t="s">
        <v>13623</v>
      </c>
      <c r="E5473" s="154" t="s">
        <v>13409</v>
      </c>
      <c r="F5473" s="154"/>
      <c r="G5473" s="154">
        <v>1</v>
      </c>
      <c r="H5473" s="182">
        <v>1756.15</v>
      </c>
      <c r="I5473" s="192">
        <v>0.25</v>
      </c>
      <c r="J5473" s="188">
        <f t="shared" si="169"/>
        <v>1317.1125000000002</v>
      </c>
    </row>
    <row r="5474" spans="1:10" s="155" customFormat="1" ht="15.75">
      <c r="A5474" s="53">
        <f t="shared" si="168"/>
        <v>5470</v>
      </c>
      <c r="B5474" s="153" t="s">
        <v>201</v>
      </c>
      <c r="C5474" s="154" t="s">
        <v>13624</v>
      </c>
      <c r="D5474" s="154" t="s">
        <v>13625</v>
      </c>
      <c r="E5474" s="154" t="s">
        <v>13409</v>
      </c>
      <c r="F5474" s="154"/>
      <c r="G5474" s="154">
        <v>1</v>
      </c>
      <c r="H5474" s="182">
        <v>164</v>
      </c>
      <c r="I5474" s="192">
        <v>0.25</v>
      </c>
      <c r="J5474" s="188">
        <f t="shared" si="169"/>
        <v>123</v>
      </c>
    </row>
    <row r="5475" spans="1:10" s="155" customFormat="1" ht="15.75">
      <c r="A5475" s="53">
        <f t="shared" si="168"/>
        <v>5471</v>
      </c>
      <c r="B5475" s="153" t="s">
        <v>201</v>
      </c>
      <c r="C5475" s="154" t="s">
        <v>13626</v>
      </c>
      <c r="D5475" s="154" t="s">
        <v>13627</v>
      </c>
      <c r="E5475" s="154" t="s">
        <v>13409</v>
      </c>
      <c r="F5475" s="154"/>
      <c r="G5475" s="154">
        <v>1</v>
      </c>
      <c r="H5475" s="182">
        <v>1428.15</v>
      </c>
      <c r="I5475" s="192">
        <v>0.25</v>
      </c>
      <c r="J5475" s="188">
        <f t="shared" si="169"/>
        <v>1071.1125000000002</v>
      </c>
    </row>
    <row r="5476" spans="1:10" s="155" customFormat="1" ht="15.75">
      <c r="A5476" s="53">
        <f t="shared" si="168"/>
        <v>5472</v>
      </c>
      <c r="B5476" s="153" t="s">
        <v>201</v>
      </c>
      <c r="C5476" s="154" t="s">
        <v>13628</v>
      </c>
      <c r="D5476" s="154" t="s">
        <v>13629</v>
      </c>
      <c r="E5476" s="154" t="s">
        <v>13409</v>
      </c>
      <c r="F5476" s="154"/>
      <c r="G5476" s="154">
        <v>1</v>
      </c>
      <c r="H5476" s="182">
        <v>457.9</v>
      </c>
      <c r="I5476" s="192">
        <v>0.25</v>
      </c>
      <c r="J5476" s="188">
        <f t="shared" si="169"/>
        <v>343.42499999999995</v>
      </c>
    </row>
    <row r="5477" spans="1:10" s="155" customFormat="1" ht="30">
      <c r="A5477" s="53">
        <f t="shared" si="168"/>
        <v>5473</v>
      </c>
      <c r="B5477" s="153" t="s">
        <v>201</v>
      </c>
      <c r="C5477" s="154" t="s">
        <v>13630</v>
      </c>
      <c r="D5477" s="154" t="s">
        <v>13631</v>
      </c>
      <c r="E5477" s="154" t="s">
        <v>13409</v>
      </c>
      <c r="F5477" s="154"/>
      <c r="G5477" s="154">
        <v>1</v>
      </c>
      <c r="H5477" s="182">
        <v>3239</v>
      </c>
      <c r="I5477" s="192">
        <v>0.25</v>
      </c>
      <c r="J5477" s="188">
        <f t="shared" si="169"/>
        <v>2429.25</v>
      </c>
    </row>
    <row r="5478" spans="1:10" s="155" customFormat="1" ht="15.75">
      <c r="A5478" s="53">
        <f t="shared" si="168"/>
        <v>5474</v>
      </c>
      <c r="B5478" s="153" t="s">
        <v>201</v>
      </c>
      <c r="C5478" s="154" t="s">
        <v>13632</v>
      </c>
      <c r="D5478" s="154" t="s">
        <v>13633</v>
      </c>
      <c r="E5478" s="154" t="s">
        <v>13409</v>
      </c>
      <c r="F5478" s="154"/>
      <c r="G5478" s="154">
        <v>1</v>
      </c>
      <c r="H5478" s="182">
        <v>101.2</v>
      </c>
      <c r="I5478" s="192">
        <v>0.25</v>
      </c>
      <c r="J5478" s="188">
        <f t="shared" si="169"/>
        <v>75.900000000000006</v>
      </c>
    </row>
    <row r="5479" spans="1:10" s="155" customFormat="1" ht="15.75">
      <c r="A5479" s="53">
        <f t="shared" si="168"/>
        <v>5475</v>
      </c>
      <c r="B5479" s="153" t="s">
        <v>201</v>
      </c>
      <c r="C5479" s="154" t="s">
        <v>13634</v>
      </c>
      <c r="D5479" s="154" t="s">
        <v>13635</v>
      </c>
      <c r="E5479" s="154" t="s">
        <v>13409</v>
      </c>
      <c r="F5479" s="154"/>
      <c r="G5479" s="154">
        <v>1</v>
      </c>
      <c r="H5479" s="182">
        <v>205</v>
      </c>
      <c r="I5479" s="192">
        <v>0.25</v>
      </c>
      <c r="J5479" s="188">
        <f t="shared" si="169"/>
        <v>153.75</v>
      </c>
    </row>
    <row r="5480" spans="1:10" s="155" customFormat="1" ht="15.75">
      <c r="A5480" s="53">
        <f t="shared" si="168"/>
        <v>5476</v>
      </c>
      <c r="B5480" s="153" t="s">
        <v>201</v>
      </c>
      <c r="C5480" s="154" t="s">
        <v>13636</v>
      </c>
      <c r="D5480" s="154" t="s">
        <v>13637</v>
      </c>
      <c r="E5480" s="154" t="s">
        <v>13409</v>
      </c>
      <c r="F5480" s="154"/>
      <c r="G5480" s="154">
        <v>1</v>
      </c>
      <c r="H5480" s="182">
        <v>112.05</v>
      </c>
      <c r="I5480" s="192">
        <v>0.25</v>
      </c>
      <c r="J5480" s="188">
        <f t="shared" si="169"/>
        <v>84.037499999999994</v>
      </c>
    </row>
    <row r="5481" spans="1:10" s="155" customFormat="1" ht="15.75">
      <c r="A5481" s="53">
        <f t="shared" si="168"/>
        <v>5477</v>
      </c>
      <c r="B5481" s="153" t="s">
        <v>201</v>
      </c>
      <c r="C5481" s="154" t="s">
        <v>13638</v>
      </c>
      <c r="D5481" s="154" t="s">
        <v>13639</v>
      </c>
      <c r="E5481" s="154" t="s">
        <v>13409</v>
      </c>
      <c r="F5481" s="154"/>
      <c r="G5481" s="154">
        <v>1</v>
      </c>
      <c r="H5481" s="182">
        <v>35.6</v>
      </c>
      <c r="I5481" s="192">
        <v>0.25</v>
      </c>
      <c r="J5481" s="188">
        <f t="shared" si="169"/>
        <v>26.700000000000003</v>
      </c>
    </row>
    <row r="5482" spans="1:10" s="155" customFormat="1" ht="15.75">
      <c r="A5482" s="53">
        <f t="shared" si="168"/>
        <v>5478</v>
      </c>
      <c r="B5482" s="153" t="s">
        <v>201</v>
      </c>
      <c r="C5482" s="154" t="s">
        <v>13640</v>
      </c>
      <c r="D5482" s="154" t="s">
        <v>13641</v>
      </c>
      <c r="E5482" s="154" t="s">
        <v>13409</v>
      </c>
      <c r="F5482" s="154"/>
      <c r="G5482" s="154">
        <v>1</v>
      </c>
      <c r="H5482" s="182">
        <v>211.9</v>
      </c>
      <c r="I5482" s="192">
        <v>0.25</v>
      </c>
      <c r="J5482" s="188">
        <f t="shared" si="169"/>
        <v>158.92500000000001</v>
      </c>
    </row>
    <row r="5483" spans="1:10" s="155" customFormat="1" ht="15.75">
      <c r="A5483" s="53">
        <f t="shared" si="168"/>
        <v>5479</v>
      </c>
      <c r="B5483" s="153" t="s">
        <v>201</v>
      </c>
      <c r="C5483" s="154" t="s">
        <v>13642</v>
      </c>
      <c r="D5483" s="154" t="s">
        <v>13643</v>
      </c>
      <c r="E5483" s="154" t="s">
        <v>13409</v>
      </c>
      <c r="F5483" s="154"/>
      <c r="G5483" s="154">
        <v>1</v>
      </c>
      <c r="H5483" s="182">
        <v>57.4</v>
      </c>
      <c r="I5483" s="192">
        <v>0.25</v>
      </c>
      <c r="J5483" s="188">
        <f t="shared" si="169"/>
        <v>43.05</v>
      </c>
    </row>
    <row r="5484" spans="1:10" s="155" customFormat="1" ht="15.75">
      <c r="A5484" s="53">
        <f t="shared" si="168"/>
        <v>5480</v>
      </c>
      <c r="B5484" s="153" t="s">
        <v>201</v>
      </c>
      <c r="C5484" s="154" t="s">
        <v>13644</v>
      </c>
      <c r="D5484" s="154" t="s">
        <v>13645</v>
      </c>
      <c r="E5484" s="154" t="s">
        <v>13409</v>
      </c>
      <c r="F5484" s="154"/>
      <c r="G5484" s="154">
        <v>1</v>
      </c>
      <c r="H5484" s="182">
        <v>243.25</v>
      </c>
      <c r="I5484" s="192">
        <v>0.25</v>
      </c>
      <c r="J5484" s="188">
        <f t="shared" si="169"/>
        <v>182.4375</v>
      </c>
    </row>
    <row r="5485" spans="1:10" s="155" customFormat="1" ht="15.75">
      <c r="A5485" s="53">
        <f t="shared" si="168"/>
        <v>5481</v>
      </c>
      <c r="B5485" s="153" t="s">
        <v>201</v>
      </c>
      <c r="C5485" s="154" t="s">
        <v>13646</v>
      </c>
      <c r="D5485" s="154" t="s">
        <v>13647</v>
      </c>
      <c r="E5485" s="154" t="s">
        <v>13409</v>
      </c>
      <c r="F5485" s="154"/>
      <c r="G5485" s="154">
        <v>1</v>
      </c>
      <c r="H5485" s="182">
        <v>60.2</v>
      </c>
      <c r="I5485" s="192">
        <v>0.25</v>
      </c>
      <c r="J5485" s="188">
        <f t="shared" si="169"/>
        <v>45.150000000000006</v>
      </c>
    </row>
    <row r="5486" spans="1:10" s="155" customFormat="1" ht="15.75">
      <c r="A5486" s="53">
        <f t="shared" si="168"/>
        <v>5482</v>
      </c>
      <c r="B5486" s="153" t="s">
        <v>201</v>
      </c>
      <c r="C5486" s="154" t="s">
        <v>13648</v>
      </c>
      <c r="D5486" s="154" t="s">
        <v>13649</v>
      </c>
      <c r="E5486" s="154" t="s">
        <v>13409</v>
      </c>
      <c r="F5486" s="154"/>
      <c r="G5486" s="154">
        <v>1</v>
      </c>
      <c r="H5486" s="182">
        <v>274.7</v>
      </c>
      <c r="I5486" s="192">
        <v>0.25</v>
      </c>
      <c r="J5486" s="188">
        <f t="shared" si="169"/>
        <v>206.02499999999998</v>
      </c>
    </row>
    <row r="5487" spans="1:10" s="155" customFormat="1" ht="15.75">
      <c r="A5487" s="53">
        <f t="shared" si="168"/>
        <v>5483</v>
      </c>
      <c r="B5487" s="153" t="s">
        <v>201</v>
      </c>
      <c r="C5487" s="154" t="s">
        <v>13650</v>
      </c>
      <c r="D5487" s="154" t="s">
        <v>13651</v>
      </c>
      <c r="E5487" s="154" t="s">
        <v>13409</v>
      </c>
      <c r="F5487" s="154"/>
      <c r="G5487" s="154">
        <v>1</v>
      </c>
      <c r="H5487" s="182">
        <v>84.8</v>
      </c>
      <c r="I5487" s="192">
        <v>0.25</v>
      </c>
      <c r="J5487" s="188">
        <f t="shared" si="169"/>
        <v>63.599999999999994</v>
      </c>
    </row>
    <row r="5488" spans="1:10" s="155" customFormat="1" ht="15.75">
      <c r="A5488" s="53">
        <f t="shared" si="168"/>
        <v>5484</v>
      </c>
      <c r="B5488" s="153" t="s">
        <v>201</v>
      </c>
      <c r="C5488" s="154" t="s">
        <v>13652</v>
      </c>
      <c r="D5488" s="154" t="s">
        <v>13653</v>
      </c>
      <c r="E5488" s="154" t="s">
        <v>13409</v>
      </c>
      <c r="F5488" s="154"/>
      <c r="G5488" s="154">
        <v>1</v>
      </c>
      <c r="H5488" s="182">
        <v>3006.65</v>
      </c>
      <c r="I5488" s="192">
        <v>0.25</v>
      </c>
      <c r="J5488" s="188">
        <f t="shared" si="169"/>
        <v>2254.9875000000002</v>
      </c>
    </row>
    <row r="5489" spans="1:10" s="155" customFormat="1" ht="15.75">
      <c r="A5489" s="53">
        <f t="shared" si="168"/>
        <v>5485</v>
      </c>
      <c r="B5489" s="153" t="s">
        <v>201</v>
      </c>
      <c r="C5489" s="154" t="s">
        <v>13654</v>
      </c>
      <c r="D5489" s="156" t="s">
        <v>13655</v>
      </c>
      <c r="E5489" s="154" t="s">
        <v>13409</v>
      </c>
      <c r="F5489" s="154"/>
      <c r="G5489" s="154">
        <v>1</v>
      </c>
      <c r="H5489" s="182">
        <v>1356.8</v>
      </c>
      <c r="I5489" s="192">
        <v>0.25</v>
      </c>
      <c r="J5489" s="188">
        <f t="shared" si="169"/>
        <v>1017.5999999999999</v>
      </c>
    </row>
    <row r="5490" spans="1:10" s="155" customFormat="1" ht="30">
      <c r="A5490" s="53">
        <f t="shared" si="168"/>
        <v>5486</v>
      </c>
      <c r="B5490" s="153" t="s">
        <v>201</v>
      </c>
      <c r="C5490" s="154" t="s">
        <v>13656</v>
      </c>
      <c r="D5490" s="156" t="s">
        <v>13657</v>
      </c>
      <c r="E5490" s="154" t="s">
        <v>13409</v>
      </c>
      <c r="F5490" s="154"/>
      <c r="G5490" s="154">
        <v>1</v>
      </c>
      <c r="H5490" s="182">
        <v>8166.5</v>
      </c>
      <c r="I5490" s="192">
        <v>0.25</v>
      </c>
      <c r="J5490" s="188">
        <f t="shared" si="169"/>
        <v>6124.875</v>
      </c>
    </row>
    <row r="5491" spans="1:10" s="155" customFormat="1" ht="30">
      <c r="A5491" s="53">
        <f t="shared" si="168"/>
        <v>5487</v>
      </c>
      <c r="B5491" s="153" t="s">
        <v>201</v>
      </c>
      <c r="C5491" s="154" t="s">
        <v>13658</v>
      </c>
      <c r="D5491" s="154" t="s">
        <v>13659</v>
      </c>
      <c r="E5491" s="154" t="s">
        <v>13409</v>
      </c>
      <c r="F5491" s="154"/>
      <c r="G5491" s="154">
        <v>1</v>
      </c>
      <c r="H5491" s="182">
        <v>1571.65</v>
      </c>
      <c r="I5491" s="192">
        <v>0.25</v>
      </c>
      <c r="J5491" s="188">
        <f t="shared" si="169"/>
        <v>1178.7375000000002</v>
      </c>
    </row>
    <row r="5492" spans="1:10" s="155" customFormat="1" ht="15.75">
      <c r="A5492" s="53">
        <f t="shared" si="168"/>
        <v>5488</v>
      </c>
      <c r="B5492" s="153" t="s">
        <v>201</v>
      </c>
      <c r="C5492" s="154" t="s">
        <v>13660</v>
      </c>
      <c r="D5492" s="154" t="s">
        <v>13661</v>
      </c>
      <c r="E5492" s="154" t="s">
        <v>13409</v>
      </c>
      <c r="F5492" s="154"/>
      <c r="G5492" s="154">
        <v>1</v>
      </c>
      <c r="H5492" s="182">
        <v>216</v>
      </c>
      <c r="I5492" s="192">
        <v>0.25</v>
      </c>
      <c r="J5492" s="188">
        <f t="shared" si="169"/>
        <v>162</v>
      </c>
    </row>
    <row r="5493" spans="1:10" s="155" customFormat="1" ht="15.75">
      <c r="A5493" s="53">
        <f t="shared" si="168"/>
        <v>5489</v>
      </c>
      <c r="B5493" s="153" t="s">
        <v>201</v>
      </c>
      <c r="C5493" s="154" t="s">
        <v>13662</v>
      </c>
      <c r="D5493" s="154" t="s">
        <v>13663</v>
      </c>
      <c r="E5493" s="154" t="s">
        <v>13409</v>
      </c>
      <c r="F5493" s="154"/>
      <c r="G5493" s="154">
        <v>1</v>
      </c>
      <c r="H5493" s="182">
        <v>1571.65</v>
      </c>
      <c r="I5493" s="192">
        <v>0.25</v>
      </c>
      <c r="J5493" s="188">
        <f t="shared" si="169"/>
        <v>1178.7375000000002</v>
      </c>
    </row>
    <row r="5494" spans="1:10" s="155" customFormat="1" ht="15.75">
      <c r="A5494" s="53">
        <f t="shared" si="168"/>
        <v>5490</v>
      </c>
      <c r="B5494" s="153" t="s">
        <v>201</v>
      </c>
      <c r="C5494" s="154" t="s">
        <v>13664</v>
      </c>
      <c r="D5494" s="154" t="s">
        <v>13665</v>
      </c>
      <c r="E5494" s="154" t="s">
        <v>13409</v>
      </c>
      <c r="F5494" s="154"/>
      <c r="G5494" s="154">
        <v>1</v>
      </c>
      <c r="H5494" s="182">
        <v>1571.65</v>
      </c>
      <c r="I5494" s="192">
        <v>0.25</v>
      </c>
      <c r="J5494" s="188">
        <f t="shared" si="169"/>
        <v>1178.7375000000002</v>
      </c>
    </row>
    <row r="5495" spans="1:10" s="155" customFormat="1" ht="15.75">
      <c r="A5495" s="53">
        <f t="shared" si="168"/>
        <v>5491</v>
      </c>
      <c r="B5495" s="153" t="s">
        <v>201</v>
      </c>
      <c r="C5495" s="154" t="s">
        <v>13666</v>
      </c>
      <c r="D5495" s="154" t="s">
        <v>13667</v>
      </c>
      <c r="E5495" s="154" t="s">
        <v>13409</v>
      </c>
      <c r="F5495" s="154"/>
      <c r="G5495" s="154">
        <v>1</v>
      </c>
      <c r="H5495" s="182">
        <v>1482.9</v>
      </c>
      <c r="I5495" s="192">
        <v>0.25</v>
      </c>
      <c r="J5495" s="188">
        <f t="shared" si="169"/>
        <v>1112.1750000000002</v>
      </c>
    </row>
    <row r="5496" spans="1:10" s="155" customFormat="1" ht="15.75">
      <c r="A5496" s="53">
        <f t="shared" si="168"/>
        <v>5492</v>
      </c>
      <c r="B5496" s="153" t="s">
        <v>201</v>
      </c>
      <c r="C5496" s="154" t="s">
        <v>13668</v>
      </c>
      <c r="D5496" s="154" t="s">
        <v>13669</v>
      </c>
      <c r="E5496" s="154" t="s">
        <v>13409</v>
      </c>
      <c r="F5496" s="154"/>
      <c r="G5496" s="154">
        <v>1</v>
      </c>
      <c r="H5496" s="182">
        <v>1775.3</v>
      </c>
      <c r="I5496" s="192">
        <v>0.25</v>
      </c>
      <c r="J5496" s="188">
        <f t="shared" si="169"/>
        <v>1331.4749999999999</v>
      </c>
    </row>
    <row r="5497" spans="1:10" s="155" customFormat="1" ht="15.75">
      <c r="A5497" s="53">
        <f t="shared" si="168"/>
        <v>5493</v>
      </c>
      <c r="B5497" s="153" t="s">
        <v>201</v>
      </c>
      <c r="C5497" s="154" t="s">
        <v>13670</v>
      </c>
      <c r="D5497" s="154" t="s">
        <v>13671</v>
      </c>
      <c r="E5497" s="154" t="s">
        <v>13409</v>
      </c>
      <c r="F5497" s="154"/>
      <c r="G5497" s="154">
        <v>1</v>
      </c>
      <c r="H5497" s="182">
        <v>218.65</v>
      </c>
      <c r="I5497" s="192">
        <v>0.25</v>
      </c>
      <c r="J5497" s="188">
        <f t="shared" si="169"/>
        <v>163.98750000000001</v>
      </c>
    </row>
    <row r="5498" spans="1:10" s="155" customFormat="1" ht="15.75">
      <c r="A5498" s="53">
        <f t="shared" si="168"/>
        <v>5494</v>
      </c>
      <c r="B5498" s="153" t="s">
        <v>201</v>
      </c>
      <c r="C5498" s="154" t="s">
        <v>13672</v>
      </c>
      <c r="D5498" s="154" t="s">
        <v>13673</v>
      </c>
      <c r="E5498" s="154" t="s">
        <v>13409</v>
      </c>
      <c r="F5498" s="154"/>
      <c r="G5498" s="154">
        <v>1</v>
      </c>
      <c r="H5498" s="182">
        <v>1003.2</v>
      </c>
      <c r="I5498" s="192">
        <v>0.25</v>
      </c>
      <c r="J5498" s="188">
        <f t="shared" si="169"/>
        <v>752.40000000000009</v>
      </c>
    </row>
    <row r="5499" spans="1:10" s="155" customFormat="1" ht="15.75">
      <c r="A5499" s="53">
        <f t="shared" si="168"/>
        <v>5495</v>
      </c>
      <c r="B5499" s="153" t="s">
        <v>201</v>
      </c>
      <c r="C5499" s="154" t="s">
        <v>13674</v>
      </c>
      <c r="D5499" s="154" t="s">
        <v>13675</v>
      </c>
      <c r="E5499" s="154" t="s">
        <v>13409</v>
      </c>
      <c r="F5499" s="154"/>
      <c r="G5499" s="154">
        <v>1</v>
      </c>
      <c r="H5499" s="182">
        <v>205</v>
      </c>
      <c r="I5499" s="192">
        <v>0.25</v>
      </c>
      <c r="J5499" s="188">
        <f t="shared" si="169"/>
        <v>153.75</v>
      </c>
    </row>
    <row r="5500" spans="1:10" s="155" customFormat="1" ht="15.75">
      <c r="A5500" s="53">
        <f t="shared" si="168"/>
        <v>5496</v>
      </c>
      <c r="B5500" s="153" t="s">
        <v>201</v>
      </c>
      <c r="C5500" s="154" t="s">
        <v>13676</v>
      </c>
      <c r="D5500" s="154" t="s">
        <v>13677</v>
      </c>
      <c r="E5500" s="154" t="s">
        <v>13409</v>
      </c>
      <c r="F5500" s="154"/>
      <c r="G5500" s="154">
        <v>1</v>
      </c>
      <c r="H5500" s="182">
        <v>205</v>
      </c>
      <c r="I5500" s="192">
        <v>0.25</v>
      </c>
      <c r="J5500" s="188">
        <f t="shared" si="169"/>
        <v>153.75</v>
      </c>
    </row>
    <row r="5501" spans="1:10" s="155" customFormat="1" ht="15.75">
      <c r="A5501" s="53">
        <f t="shared" si="168"/>
        <v>5497</v>
      </c>
      <c r="B5501" s="153" t="s">
        <v>201</v>
      </c>
      <c r="C5501" s="154" t="s">
        <v>13678</v>
      </c>
      <c r="D5501" s="154" t="s">
        <v>13679</v>
      </c>
      <c r="E5501" s="154" t="s">
        <v>13409</v>
      </c>
      <c r="F5501" s="154"/>
      <c r="G5501" s="154">
        <v>1</v>
      </c>
      <c r="H5501" s="182">
        <v>266.5</v>
      </c>
      <c r="I5501" s="192">
        <v>0.25</v>
      </c>
      <c r="J5501" s="188">
        <f t="shared" si="169"/>
        <v>199.875</v>
      </c>
    </row>
    <row r="5502" spans="1:10" s="155" customFormat="1" ht="15.75">
      <c r="A5502" s="53">
        <f t="shared" si="168"/>
        <v>5498</v>
      </c>
      <c r="B5502" s="153" t="s">
        <v>201</v>
      </c>
      <c r="C5502" s="154" t="s">
        <v>13680</v>
      </c>
      <c r="D5502" s="154" t="s">
        <v>13681</v>
      </c>
      <c r="E5502" s="154" t="s">
        <v>13409</v>
      </c>
      <c r="F5502" s="154"/>
      <c r="G5502" s="154">
        <v>1</v>
      </c>
      <c r="H5502" s="182">
        <v>143.5</v>
      </c>
      <c r="I5502" s="192">
        <v>0.25</v>
      </c>
      <c r="J5502" s="188">
        <f t="shared" si="169"/>
        <v>107.625</v>
      </c>
    </row>
    <row r="5503" spans="1:10" s="155" customFormat="1" ht="15.75">
      <c r="A5503" s="53">
        <f t="shared" si="168"/>
        <v>5499</v>
      </c>
      <c r="B5503" s="153" t="s">
        <v>201</v>
      </c>
      <c r="C5503" s="154" t="s">
        <v>13682</v>
      </c>
      <c r="D5503" s="156" t="s">
        <v>13683</v>
      </c>
      <c r="E5503" s="154" t="s">
        <v>13409</v>
      </c>
      <c r="F5503" s="154"/>
      <c r="G5503" s="154">
        <v>1</v>
      </c>
      <c r="H5503" s="182">
        <v>3888.55</v>
      </c>
      <c r="I5503" s="192">
        <v>0.25</v>
      </c>
      <c r="J5503" s="188">
        <f t="shared" si="169"/>
        <v>2916.4125000000004</v>
      </c>
    </row>
    <row r="5504" spans="1:10" s="155" customFormat="1" ht="30">
      <c r="A5504" s="53">
        <f t="shared" si="168"/>
        <v>5500</v>
      </c>
      <c r="B5504" s="153" t="s">
        <v>201</v>
      </c>
      <c r="C5504" s="154" t="s">
        <v>13684</v>
      </c>
      <c r="D5504" s="154" t="s">
        <v>13685</v>
      </c>
      <c r="E5504" s="154" t="s">
        <v>13409</v>
      </c>
      <c r="F5504" s="154"/>
      <c r="G5504" s="154">
        <v>1</v>
      </c>
      <c r="H5504" s="182">
        <v>580.9</v>
      </c>
      <c r="I5504" s="192">
        <v>0.25</v>
      </c>
      <c r="J5504" s="188">
        <f t="shared" si="169"/>
        <v>435.67499999999995</v>
      </c>
    </row>
    <row r="5505" spans="1:10" s="155" customFormat="1" ht="15.75">
      <c r="A5505" s="53">
        <f t="shared" si="168"/>
        <v>5501</v>
      </c>
      <c r="B5505" s="153" t="s">
        <v>201</v>
      </c>
      <c r="C5505" s="154" t="s">
        <v>13686</v>
      </c>
      <c r="D5505" s="154" t="s">
        <v>13687</v>
      </c>
      <c r="E5505" s="154" t="s">
        <v>13409</v>
      </c>
      <c r="F5505" s="154"/>
      <c r="G5505" s="154">
        <v>1</v>
      </c>
      <c r="H5505" s="182">
        <v>27.4</v>
      </c>
      <c r="I5505" s="192">
        <v>0.25</v>
      </c>
      <c r="J5505" s="188">
        <f t="shared" si="169"/>
        <v>20.549999999999997</v>
      </c>
    </row>
    <row r="5506" spans="1:10" s="155" customFormat="1" ht="15.75">
      <c r="A5506" s="53">
        <f t="shared" si="168"/>
        <v>5502</v>
      </c>
      <c r="B5506" s="153" t="s">
        <v>201</v>
      </c>
      <c r="C5506" s="154" t="s">
        <v>13688</v>
      </c>
      <c r="D5506" s="156" t="s">
        <v>13689</v>
      </c>
      <c r="E5506" s="154" t="s">
        <v>13409</v>
      </c>
      <c r="F5506" s="154"/>
      <c r="G5506" s="154">
        <v>1</v>
      </c>
      <c r="H5506" s="182">
        <v>243.25</v>
      </c>
      <c r="I5506" s="192">
        <v>0.25</v>
      </c>
      <c r="J5506" s="188">
        <f t="shared" si="169"/>
        <v>182.4375</v>
      </c>
    </row>
    <row r="5507" spans="1:10" s="155" customFormat="1" ht="15.75">
      <c r="A5507" s="53">
        <f t="shared" si="168"/>
        <v>5503</v>
      </c>
      <c r="B5507" s="153" t="s">
        <v>201</v>
      </c>
      <c r="C5507" s="154" t="s">
        <v>13690</v>
      </c>
      <c r="D5507" s="156" t="s">
        <v>13691</v>
      </c>
      <c r="E5507" s="154" t="s">
        <v>13409</v>
      </c>
      <c r="F5507" s="154"/>
      <c r="G5507" s="154">
        <v>1</v>
      </c>
      <c r="H5507" s="182">
        <v>243.25</v>
      </c>
      <c r="I5507" s="192">
        <v>0.25</v>
      </c>
      <c r="J5507" s="188">
        <f t="shared" si="169"/>
        <v>182.4375</v>
      </c>
    </row>
    <row r="5508" spans="1:10" s="155" customFormat="1" ht="15.75">
      <c r="A5508" s="53">
        <f t="shared" si="168"/>
        <v>5504</v>
      </c>
      <c r="B5508" s="153" t="s">
        <v>201</v>
      </c>
      <c r="C5508" s="154" t="s">
        <v>13692</v>
      </c>
      <c r="D5508" s="156" t="s">
        <v>13693</v>
      </c>
      <c r="E5508" s="154" t="s">
        <v>13409</v>
      </c>
      <c r="F5508" s="154"/>
      <c r="G5508" s="154">
        <v>1</v>
      </c>
      <c r="H5508" s="182">
        <v>243.25</v>
      </c>
      <c r="I5508" s="192">
        <v>0.25</v>
      </c>
      <c r="J5508" s="188">
        <f t="shared" si="169"/>
        <v>182.4375</v>
      </c>
    </row>
    <row r="5509" spans="1:10" s="155" customFormat="1" ht="15.75">
      <c r="A5509" s="53">
        <f t="shared" si="168"/>
        <v>5505</v>
      </c>
      <c r="B5509" s="153" t="s">
        <v>201</v>
      </c>
      <c r="C5509" s="154" t="s">
        <v>13694</v>
      </c>
      <c r="D5509" s="154" t="s">
        <v>13695</v>
      </c>
      <c r="E5509" s="154" t="s">
        <v>13409</v>
      </c>
      <c r="F5509" s="154"/>
      <c r="G5509" s="154">
        <v>1</v>
      </c>
      <c r="H5509" s="182">
        <v>262.39999999999998</v>
      </c>
      <c r="I5509" s="192">
        <v>0.25</v>
      </c>
      <c r="J5509" s="188">
        <f t="shared" si="169"/>
        <v>196.79999999999998</v>
      </c>
    </row>
    <row r="5510" spans="1:10" s="155" customFormat="1" ht="15.75">
      <c r="A5510" s="53">
        <f t="shared" si="168"/>
        <v>5506</v>
      </c>
      <c r="B5510" s="153" t="s">
        <v>201</v>
      </c>
      <c r="C5510" s="154" t="s">
        <v>13696</v>
      </c>
      <c r="D5510" s="154" t="s">
        <v>13697</v>
      </c>
      <c r="E5510" s="154" t="s">
        <v>13409</v>
      </c>
      <c r="F5510" s="154"/>
      <c r="G5510" s="154">
        <v>1</v>
      </c>
      <c r="H5510" s="182">
        <v>262.39999999999998</v>
      </c>
      <c r="I5510" s="192">
        <v>0.25</v>
      </c>
      <c r="J5510" s="188">
        <f t="shared" si="169"/>
        <v>196.79999999999998</v>
      </c>
    </row>
    <row r="5511" spans="1:10" s="155" customFormat="1" ht="15.75">
      <c r="A5511" s="53">
        <f t="shared" ref="A5511:A5574" si="170">A5510+1</f>
        <v>5507</v>
      </c>
      <c r="B5511" s="153" t="s">
        <v>201</v>
      </c>
      <c r="C5511" s="154" t="s">
        <v>13698</v>
      </c>
      <c r="D5511" s="154" t="s">
        <v>13699</v>
      </c>
      <c r="E5511" s="154" t="s">
        <v>13409</v>
      </c>
      <c r="F5511" s="154"/>
      <c r="G5511" s="154">
        <v>1</v>
      </c>
      <c r="H5511" s="182">
        <v>262.39999999999998</v>
      </c>
      <c r="I5511" s="192">
        <v>0.25</v>
      </c>
      <c r="J5511" s="188">
        <f t="shared" si="169"/>
        <v>196.79999999999998</v>
      </c>
    </row>
    <row r="5512" spans="1:10" s="155" customFormat="1" ht="15.75">
      <c r="A5512" s="53">
        <f t="shared" si="170"/>
        <v>5508</v>
      </c>
      <c r="B5512" s="153" t="s">
        <v>201</v>
      </c>
      <c r="C5512" s="154" t="s">
        <v>13700</v>
      </c>
      <c r="D5512" s="154" t="s">
        <v>13701</v>
      </c>
      <c r="E5512" s="154" t="s">
        <v>13409</v>
      </c>
      <c r="F5512" s="154"/>
      <c r="G5512" s="154">
        <v>1</v>
      </c>
      <c r="H5512" s="182">
        <v>109.4</v>
      </c>
      <c r="I5512" s="192">
        <v>0.25</v>
      </c>
      <c r="J5512" s="188">
        <f t="shared" si="169"/>
        <v>82.050000000000011</v>
      </c>
    </row>
    <row r="5513" spans="1:10" s="155" customFormat="1" ht="15.75">
      <c r="A5513" s="53">
        <f t="shared" si="170"/>
        <v>5509</v>
      </c>
      <c r="B5513" s="153" t="s">
        <v>201</v>
      </c>
      <c r="C5513" s="154" t="s">
        <v>13702</v>
      </c>
      <c r="D5513" s="154" t="s">
        <v>13703</v>
      </c>
      <c r="E5513" s="154" t="s">
        <v>13409</v>
      </c>
      <c r="F5513" s="154"/>
      <c r="G5513" s="154">
        <v>1</v>
      </c>
      <c r="H5513" s="182">
        <v>106.6</v>
      </c>
      <c r="I5513" s="192">
        <v>0.25</v>
      </c>
      <c r="J5513" s="188">
        <f t="shared" si="169"/>
        <v>79.949999999999989</v>
      </c>
    </row>
    <row r="5514" spans="1:10" s="155" customFormat="1" ht="30">
      <c r="A5514" s="53">
        <f t="shared" si="170"/>
        <v>5510</v>
      </c>
      <c r="B5514" s="153" t="s">
        <v>201</v>
      </c>
      <c r="C5514" s="154" t="s">
        <v>13704</v>
      </c>
      <c r="D5514" s="154" t="s">
        <v>13705</v>
      </c>
      <c r="E5514" s="154" t="s">
        <v>13409</v>
      </c>
      <c r="F5514" s="154"/>
      <c r="G5514" s="154">
        <v>1</v>
      </c>
      <c r="H5514" s="182">
        <v>16692.650000000001</v>
      </c>
      <c r="I5514" s="192">
        <v>0.25</v>
      </c>
      <c r="J5514" s="188">
        <f t="shared" si="169"/>
        <v>12519.487500000001</v>
      </c>
    </row>
    <row r="5515" spans="1:10" s="155" customFormat="1" ht="30">
      <c r="A5515" s="53">
        <f t="shared" si="170"/>
        <v>5511</v>
      </c>
      <c r="B5515" s="153" t="s">
        <v>201</v>
      </c>
      <c r="C5515" s="154" t="s">
        <v>13706</v>
      </c>
      <c r="D5515" s="154" t="s">
        <v>13707</v>
      </c>
      <c r="E5515" s="154" t="s">
        <v>13409</v>
      </c>
      <c r="F5515" s="154"/>
      <c r="G5515" s="154">
        <v>1</v>
      </c>
      <c r="H5515" s="182">
        <v>5313.6</v>
      </c>
      <c r="I5515" s="192">
        <v>0.25</v>
      </c>
      <c r="J5515" s="188">
        <f t="shared" si="169"/>
        <v>3985.2000000000003</v>
      </c>
    </row>
    <row r="5516" spans="1:10" s="155" customFormat="1" ht="30">
      <c r="A5516" s="53">
        <f t="shared" si="170"/>
        <v>5512</v>
      </c>
      <c r="B5516" s="153" t="s">
        <v>201</v>
      </c>
      <c r="C5516" s="154" t="s">
        <v>13708</v>
      </c>
      <c r="D5516" s="154" t="s">
        <v>13709</v>
      </c>
      <c r="E5516" s="154" t="s">
        <v>13409</v>
      </c>
      <c r="F5516" s="154"/>
      <c r="G5516" s="154">
        <v>1</v>
      </c>
      <c r="H5516" s="182">
        <v>10095.85</v>
      </c>
      <c r="I5516" s="192">
        <v>0.25</v>
      </c>
      <c r="J5516" s="188">
        <f t="shared" si="169"/>
        <v>7571.8875000000007</v>
      </c>
    </row>
    <row r="5517" spans="1:10" s="155" customFormat="1" ht="30">
      <c r="A5517" s="53">
        <f t="shared" si="170"/>
        <v>5513</v>
      </c>
      <c r="B5517" s="153" t="s">
        <v>201</v>
      </c>
      <c r="C5517" s="154" t="s">
        <v>13710</v>
      </c>
      <c r="D5517" s="154" t="s">
        <v>13711</v>
      </c>
      <c r="E5517" s="154" t="s">
        <v>13409</v>
      </c>
      <c r="F5517" s="154"/>
      <c r="G5517" s="154">
        <v>1</v>
      </c>
      <c r="H5517" s="182">
        <v>8473.4</v>
      </c>
      <c r="I5517" s="192">
        <v>0.25</v>
      </c>
      <c r="J5517" s="188">
        <f t="shared" si="169"/>
        <v>6355.0499999999993</v>
      </c>
    </row>
    <row r="5518" spans="1:10" s="155" customFormat="1" ht="30">
      <c r="A5518" s="53">
        <f t="shared" si="170"/>
        <v>5514</v>
      </c>
      <c r="B5518" s="153" t="s">
        <v>201</v>
      </c>
      <c r="C5518" s="154" t="s">
        <v>13712</v>
      </c>
      <c r="D5518" s="154" t="s">
        <v>13713</v>
      </c>
      <c r="E5518" s="154" t="s">
        <v>13409</v>
      </c>
      <c r="F5518" s="154"/>
      <c r="G5518" s="154">
        <v>1</v>
      </c>
      <c r="H5518" s="182">
        <v>9840</v>
      </c>
      <c r="I5518" s="192">
        <v>0.25</v>
      </c>
      <c r="J5518" s="188">
        <f t="shared" si="169"/>
        <v>7380</v>
      </c>
    </row>
    <row r="5519" spans="1:10" s="155" customFormat="1" ht="30">
      <c r="A5519" s="53">
        <f t="shared" si="170"/>
        <v>5515</v>
      </c>
      <c r="B5519" s="153" t="s">
        <v>201</v>
      </c>
      <c r="C5519" s="154" t="s">
        <v>13714</v>
      </c>
      <c r="D5519" s="154" t="s">
        <v>13715</v>
      </c>
      <c r="E5519" s="154" t="s">
        <v>13409</v>
      </c>
      <c r="F5519" s="154"/>
      <c r="G5519" s="154">
        <v>1</v>
      </c>
      <c r="H5519" s="182">
        <v>9566.65</v>
      </c>
      <c r="I5519" s="192">
        <v>0.25</v>
      </c>
      <c r="J5519" s="188">
        <f t="shared" si="169"/>
        <v>7174.9874999999993</v>
      </c>
    </row>
    <row r="5520" spans="1:10" s="155" customFormat="1" ht="30">
      <c r="A5520" s="53">
        <f t="shared" si="170"/>
        <v>5516</v>
      </c>
      <c r="B5520" s="153" t="s">
        <v>201</v>
      </c>
      <c r="C5520" s="154" t="s">
        <v>13716</v>
      </c>
      <c r="D5520" s="154" t="s">
        <v>13717</v>
      </c>
      <c r="E5520" s="154" t="s">
        <v>13409</v>
      </c>
      <c r="F5520" s="154"/>
      <c r="G5520" s="154">
        <v>1</v>
      </c>
      <c r="H5520" s="182">
        <v>10933.4</v>
      </c>
      <c r="I5520" s="192">
        <v>0.25</v>
      </c>
      <c r="J5520" s="188">
        <f t="shared" si="169"/>
        <v>8200.0499999999993</v>
      </c>
    </row>
    <row r="5521" spans="1:10" s="155" customFormat="1" ht="30">
      <c r="A5521" s="53">
        <f t="shared" si="170"/>
        <v>5517</v>
      </c>
      <c r="B5521" s="153" t="s">
        <v>201</v>
      </c>
      <c r="C5521" s="154" t="s">
        <v>13718</v>
      </c>
      <c r="D5521" s="154" t="s">
        <v>13719</v>
      </c>
      <c r="E5521" s="154" t="s">
        <v>13409</v>
      </c>
      <c r="F5521" s="154"/>
      <c r="G5521" s="154">
        <v>1</v>
      </c>
      <c r="H5521" s="182">
        <v>8052.4</v>
      </c>
      <c r="I5521" s="192">
        <v>0.25</v>
      </c>
      <c r="J5521" s="188">
        <f t="shared" si="169"/>
        <v>6039.2999999999993</v>
      </c>
    </row>
    <row r="5522" spans="1:10" s="155" customFormat="1" ht="30">
      <c r="A5522" s="53">
        <f t="shared" si="170"/>
        <v>5518</v>
      </c>
      <c r="B5522" s="153" t="s">
        <v>201</v>
      </c>
      <c r="C5522" s="154" t="s">
        <v>13720</v>
      </c>
      <c r="D5522" s="154" t="s">
        <v>13721</v>
      </c>
      <c r="E5522" s="154" t="s">
        <v>13409</v>
      </c>
      <c r="F5522" s="154"/>
      <c r="G5522" s="154">
        <v>1</v>
      </c>
      <c r="H5522" s="182">
        <v>10933.4</v>
      </c>
      <c r="I5522" s="192">
        <v>0.25</v>
      </c>
      <c r="J5522" s="188">
        <f t="shared" ref="J5522:J5585" si="171">H5522*(1-I5522)</f>
        <v>8200.0499999999993</v>
      </c>
    </row>
    <row r="5523" spans="1:10" s="155" customFormat="1" ht="30">
      <c r="A5523" s="53">
        <f t="shared" si="170"/>
        <v>5519</v>
      </c>
      <c r="B5523" s="153" t="s">
        <v>201</v>
      </c>
      <c r="C5523" s="154" t="s">
        <v>13722</v>
      </c>
      <c r="D5523" s="154" t="s">
        <v>13723</v>
      </c>
      <c r="E5523" s="154" t="s">
        <v>13409</v>
      </c>
      <c r="F5523" s="154"/>
      <c r="G5523" s="154">
        <v>1</v>
      </c>
      <c r="H5523" s="182">
        <v>12115.5</v>
      </c>
      <c r="I5523" s="192">
        <v>0.25</v>
      </c>
      <c r="J5523" s="188">
        <f t="shared" si="171"/>
        <v>9086.625</v>
      </c>
    </row>
    <row r="5524" spans="1:10" s="155" customFormat="1" ht="30">
      <c r="A5524" s="53">
        <f t="shared" si="170"/>
        <v>5520</v>
      </c>
      <c r="B5524" s="153" t="s">
        <v>201</v>
      </c>
      <c r="C5524" s="154" t="s">
        <v>13724</v>
      </c>
      <c r="D5524" s="154" t="s">
        <v>13725</v>
      </c>
      <c r="E5524" s="154" t="s">
        <v>13409</v>
      </c>
      <c r="F5524" s="154"/>
      <c r="G5524" s="154">
        <v>1</v>
      </c>
      <c r="H5524" s="182">
        <v>10250</v>
      </c>
      <c r="I5524" s="192">
        <v>0.25</v>
      </c>
      <c r="J5524" s="188">
        <f t="shared" si="171"/>
        <v>7687.5</v>
      </c>
    </row>
    <row r="5525" spans="1:10" s="155" customFormat="1" ht="30">
      <c r="A5525" s="53">
        <f t="shared" si="170"/>
        <v>5521</v>
      </c>
      <c r="B5525" s="153" t="s">
        <v>201</v>
      </c>
      <c r="C5525" s="154" t="s">
        <v>13726</v>
      </c>
      <c r="D5525" s="154" t="s">
        <v>13727</v>
      </c>
      <c r="E5525" s="154" t="s">
        <v>13409</v>
      </c>
      <c r="F5525" s="154"/>
      <c r="G5525" s="154">
        <v>1</v>
      </c>
      <c r="H5525" s="182">
        <v>5555.5</v>
      </c>
      <c r="I5525" s="192">
        <v>0.25</v>
      </c>
      <c r="J5525" s="188">
        <f t="shared" si="171"/>
        <v>4166.625</v>
      </c>
    </row>
    <row r="5526" spans="1:10" s="155" customFormat="1" ht="30">
      <c r="A5526" s="53">
        <f t="shared" si="170"/>
        <v>5522</v>
      </c>
      <c r="B5526" s="153" t="s">
        <v>201</v>
      </c>
      <c r="C5526" s="154" t="s">
        <v>13728</v>
      </c>
      <c r="D5526" s="154" t="s">
        <v>13729</v>
      </c>
      <c r="E5526" s="154" t="s">
        <v>13409</v>
      </c>
      <c r="F5526" s="154"/>
      <c r="G5526" s="154">
        <v>1</v>
      </c>
      <c r="H5526" s="182">
        <v>6833.4</v>
      </c>
      <c r="I5526" s="192">
        <v>0.25</v>
      </c>
      <c r="J5526" s="188">
        <f t="shared" si="171"/>
        <v>5125.0499999999993</v>
      </c>
    </row>
    <row r="5527" spans="1:10" s="155" customFormat="1" ht="30">
      <c r="A5527" s="53">
        <f t="shared" si="170"/>
        <v>5523</v>
      </c>
      <c r="B5527" s="153" t="s">
        <v>201</v>
      </c>
      <c r="C5527" s="154" t="s">
        <v>13730</v>
      </c>
      <c r="D5527" s="154" t="s">
        <v>13731</v>
      </c>
      <c r="E5527" s="154" t="s">
        <v>13409</v>
      </c>
      <c r="F5527" s="154"/>
      <c r="G5527" s="154">
        <v>1</v>
      </c>
      <c r="H5527" s="182">
        <v>11616.65</v>
      </c>
      <c r="I5527" s="192">
        <v>0.25</v>
      </c>
      <c r="J5527" s="188">
        <f t="shared" si="171"/>
        <v>8712.4874999999993</v>
      </c>
    </row>
    <row r="5528" spans="1:10" s="155" customFormat="1" ht="30">
      <c r="A5528" s="53">
        <f t="shared" si="170"/>
        <v>5524</v>
      </c>
      <c r="B5528" s="153" t="s">
        <v>201</v>
      </c>
      <c r="C5528" s="154" t="s">
        <v>13732</v>
      </c>
      <c r="D5528" s="154" t="s">
        <v>13733</v>
      </c>
      <c r="E5528" s="154" t="s">
        <v>13409</v>
      </c>
      <c r="F5528" s="154"/>
      <c r="G5528" s="154">
        <v>1</v>
      </c>
      <c r="H5528" s="182">
        <v>8269.2999999999993</v>
      </c>
      <c r="I5528" s="192">
        <v>0.25</v>
      </c>
      <c r="J5528" s="188">
        <f t="shared" si="171"/>
        <v>6201.9749999999995</v>
      </c>
    </row>
    <row r="5529" spans="1:10" s="155" customFormat="1" ht="30">
      <c r="A5529" s="53">
        <f t="shared" si="170"/>
        <v>5525</v>
      </c>
      <c r="B5529" s="153" t="s">
        <v>201</v>
      </c>
      <c r="C5529" s="154" t="s">
        <v>13734</v>
      </c>
      <c r="D5529" s="154" t="s">
        <v>13735</v>
      </c>
      <c r="E5529" s="154" t="s">
        <v>13409</v>
      </c>
      <c r="F5529" s="154"/>
      <c r="G5529" s="154">
        <v>1</v>
      </c>
      <c r="H5529" s="182">
        <v>10065.5</v>
      </c>
      <c r="I5529" s="192">
        <v>0.25</v>
      </c>
      <c r="J5529" s="188">
        <f t="shared" si="171"/>
        <v>7549.125</v>
      </c>
    </row>
    <row r="5530" spans="1:10" s="155" customFormat="1" ht="30">
      <c r="A5530" s="53">
        <f t="shared" si="170"/>
        <v>5526</v>
      </c>
      <c r="B5530" s="153" t="s">
        <v>201</v>
      </c>
      <c r="C5530" s="154" t="s">
        <v>13736</v>
      </c>
      <c r="D5530" s="154" t="s">
        <v>13737</v>
      </c>
      <c r="E5530" s="154" t="s">
        <v>13409</v>
      </c>
      <c r="F5530" s="154"/>
      <c r="G5530" s="154">
        <v>1</v>
      </c>
      <c r="H5530" s="182">
        <v>13482.15</v>
      </c>
      <c r="I5530" s="192">
        <v>0.25</v>
      </c>
      <c r="J5530" s="188">
        <f t="shared" si="171"/>
        <v>10111.612499999999</v>
      </c>
    </row>
    <row r="5531" spans="1:10" s="155" customFormat="1" ht="30">
      <c r="A5531" s="53">
        <f t="shared" si="170"/>
        <v>5527</v>
      </c>
      <c r="B5531" s="153" t="s">
        <v>201</v>
      </c>
      <c r="C5531" s="154" t="s">
        <v>13738</v>
      </c>
      <c r="D5531" s="154" t="s">
        <v>13739</v>
      </c>
      <c r="E5531" s="154" t="s">
        <v>13409</v>
      </c>
      <c r="F5531" s="154"/>
      <c r="G5531" s="154">
        <v>1</v>
      </c>
      <c r="H5531" s="182">
        <v>13093.05</v>
      </c>
      <c r="I5531" s="192">
        <v>0.25</v>
      </c>
      <c r="J5531" s="188">
        <f t="shared" si="171"/>
        <v>9819.7874999999985</v>
      </c>
    </row>
    <row r="5532" spans="1:10" s="155" customFormat="1" ht="30">
      <c r="A5532" s="53">
        <f t="shared" si="170"/>
        <v>5528</v>
      </c>
      <c r="B5532" s="153" t="s">
        <v>201</v>
      </c>
      <c r="C5532" s="154" t="s">
        <v>13740</v>
      </c>
      <c r="D5532" s="154" t="s">
        <v>13741</v>
      </c>
      <c r="E5532" s="154" t="s">
        <v>13409</v>
      </c>
      <c r="F5532" s="154"/>
      <c r="G5532" s="154">
        <v>1</v>
      </c>
      <c r="H5532" s="182">
        <v>11705.5</v>
      </c>
      <c r="I5532" s="192">
        <v>0.25</v>
      </c>
      <c r="J5532" s="188">
        <f t="shared" si="171"/>
        <v>8779.125</v>
      </c>
    </row>
    <row r="5533" spans="1:10" s="155" customFormat="1" ht="30">
      <c r="A5533" s="53">
        <f t="shared" si="170"/>
        <v>5529</v>
      </c>
      <c r="B5533" s="153" t="s">
        <v>201</v>
      </c>
      <c r="C5533" s="154" t="s">
        <v>13742</v>
      </c>
      <c r="D5533" s="154" t="s">
        <v>13743</v>
      </c>
      <c r="E5533" s="154" t="s">
        <v>13409</v>
      </c>
      <c r="F5533" s="154"/>
      <c r="G5533" s="154">
        <v>1</v>
      </c>
      <c r="H5533" s="182">
        <v>5215.2</v>
      </c>
      <c r="I5533" s="192">
        <v>0.25</v>
      </c>
      <c r="J5533" s="188">
        <f t="shared" si="171"/>
        <v>3911.3999999999996</v>
      </c>
    </row>
    <row r="5534" spans="1:10" s="155" customFormat="1" ht="30">
      <c r="A5534" s="53">
        <f t="shared" si="170"/>
        <v>5530</v>
      </c>
      <c r="B5534" s="153" t="s">
        <v>201</v>
      </c>
      <c r="C5534" s="154" t="s">
        <v>13744</v>
      </c>
      <c r="D5534" s="154" t="s">
        <v>13745</v>
      </c>
      <c r="E5534" s="154" t="s">
        <v>13409</v>
      </c>
      <c r="F5534" s="154"/>
      <c r="G5534" s="154">
        <v>1</v>
      </c>
      <c r="H5534" s="182">
        <v>9908.9</v>
      </c>
      <c r="I5534" s="192">
        <v>0.25</v>
      </c>
      <c r="J5534" s="188">
        <f t="shared" si="171"/>
        <v>7431.6749999999993</v>
      </c>
    </row>
    <row r="5535" spans="1:10" s="155" customFormat="1" ht="30">
      <c r="A5535" s="53">
        <f t="shared" si="170"/>
        <v>5531</v>
      </c>
      <c r="B5535" s="153" t="s">
        <v>201</v>
      </c>
      <c r="C5535" s="154" t="s">
        <v>13746</v>
      </c>
      <c r="D5535" s="154" t="s">
        <v>13747</v>
      </c>
      <c r="E5535" s="154" t="s">
        <v>13409</v>
      </c>
      <c r="F5535" s="154"/>
      <c r="G5535" s="154">
        <v>1</v>
      </c>
      <c r="H5535" s="182">
        <v>5215.2</v>
      </c>
      <c r="I5535" s="192">
        <v>0.25</v>
      </c>
      <c r="J5535" s="188">
        <f t="shared" si="171"/>
        <v>3911.3999999999996</v>
      </c>
    </row>
    <row r="5536" spans="1:10" s="155" customFormat="1" ht="30">
      <c r="A5536" s="53">
        <f t="shared" si="170"/>
        <v>5532</v>
      </c>
      <c r="B5536" s="153" t="s">
        <v>201</v>
      </c>
      <c r="C5536" s="154" t="s">
        <v>13748</v>
      </c>
      <c r="D5536" s="154" t="s">
        <v>13749</v>
      </c>
      <c r="E5536" s="154" t="s">
        <v>13409</v>
      </c>
      <c r="F5536" s="154"/>
      <c r="G5536" s="154">
        <v>1</v>
      </c>
      <c r="H5536" s="182">
        <v>9908.9</v>
      </c>
      <c r="I5536" s="192">
        <v>0.25</v>
      </c>
      <c r="J5536" s="188">
        <f t="shared" si="171"/>
        <v>7431.6749999999993</v>
      </c>
    </row>
    <row r="5537" spans="1:10" s="155" customFormat="1" ht="30">
      <c r="A5537" s="53">
        <f t="shared" si="170"/>
        <v>5533</v>
      </c>
      <c r="B5537" s="153" t="s">
        <v>201</v>
      </c>
      <c r="C5537" s="154" t="s">
        <v>13750</v>
      </c>
      <c r="D5537" s="154" t="s">
        <v>13751</v>
      </c>
      <c r="E5537" s="154" t="s">
        <v>13409</v>
      </c>
      <c r="F5537" s="154"/>
      <c r="G5537" s="154">
        <v>1</v>
      </c>
      <c r="H5537" s="182">
        <v>15901.15</v>
      </c>
      <c r="I5537" s="192">
        <v>0.25</v>
      </c>
      <c r="J5537" s="188">
        <f t="shared" si="171"/>
        <v>11925.862499999999</v>
      </c>
    </row>
    <row r="5538" spans="1:10" s="155" customFormat="1" ht="30">
      <c r="A5538" s="53">
        <f t="shared" si="170"/>
        <v>5534</v>
      </c>
      <c r="B5538" s="153" t="s">
        <v>201</v>
      </c>
      <c r="C5538" s="154" t="s">
        <v>13752</v>
      </c>
      <c r="D5538" s="154" t="s">
        <v>13753</v>
      </c>
      <c r="E5538" s="154" t="s">
        <v>13409</v>
      </c>
      <c r="F5538" s="154"/>
      <c r="G5538" s="154">
        <v>1</v>
      </c>
      <c r="H5538" s="182">
        <v>19874.75</v>
      </c>
      <c r="I5538" s="192">
        <v>0.25</v>
      </c>
      <c r="J5538" s="188">
        <f t="shared" si="171"/>
        <v>14906.0625</v>
      </c>
    </row>
    <row r="5539" spans="1:10" s="155" customFormat="1" ht="15.75">
      <c r="A5539" s="53">
        <f t="shared" si="170"/>
        <v>5535</v>
      </c>
      <c r="B5539" s="153" t="s">
        <v>201</v>
      </c>
      <c r="C5539" s="154" t="s">
        <v>13754</v>
      </c>
      <c r="D5539" s="154" t="s">
        <v>13755</v>
      </c>
      <c r="E5539" s="154" t="s">
        <v>13409</v>
      </c>
      <c r="F5539" s="154"/>
      <c r="G5539" s="154">
        <v>1</v>
      </c>
      <c r="H5539" s="182">
        <v>8473.4</v>
      </c>
      <c r="I5539" s="192">
        <v>0.25</v>
      </c>
      <c r="J5539" s="188">
        <f t="shared" si="171"/>
        <v>6355.0499999999993</v>
      </c>
    </row>
    <row r="5540" spans="1:10" s="155" customFormat="1" ht="30">
      <c r="A5540" s="53">
        <f t="shared" si="170"/>
        <v>5536</v>
      </c>
      <c r="B5540" s="153" t="s">
        <v>201</v>
      </c>
      <c r="C5540" s="154" t="s">
        <v>13756</v>
      </c>
      <c r="D5540" s="154" t="s">
        <v>13757</v>
      </c>
      <c r="E5540" s="154" t="s">
        <v>13409</v>
      </c>
      <c r="F5540" s="154"/>
      <c r="G5540" s="154">
        <v>1</v>
      </c>
      <c r="H5540" s="182">
        <v>9840</v>
      </c>
      <c r="I5540" s="192">
        <v>0.25</v>
      </c>
      <c r="J5540" s="188">
        <f t="shared" si="171"/>
        <v>7380</v>
      </c>
    </row>
    <row r="5541" spans="1:10" s="155" customFormat="1" ht="15.75">
      <c r="A5541" s="53">
        <f t="shared" si="170"/>
        <v>5537</v>
      </c>
      <c r="B5541" s="153" t="s">
        <v>201</v>
      </c>
      <c r="C5541" s="154" t="s">
        <v>13758</v>
      </c>
      <c r="D5541" s="154" t="s">
        <v>13759</v>
      </c>
      <c r="E5541" s="154" t="s">
        <v>13409</v>
      </c>
      <c r="F5541" s="154"/>
      <c r="G5541" s="154">
        <v>1</v>
      </c>
      <c r="H5541" s="182">
        <v>9566.65</v>
      </c>
      <c r="I5541" s="192">
        <v>0.25</v>
      </c>
      <c r="J5541" s="188">
        <f t="shared" si="171"/>
        <v>7174.9874999999993</v>
      </c>
    </row>
    <row r="5542" spans="1:10" s="155" customFormat="1" ht="30">
      <c r="A5542" s="53">
        <f t="shared" si="170"/>
        <v>5538</v>
      </c>
      <c r="B5542" s="153" t="s">
        <v>201</v>
      </c>
      <c r="C5542" s="154" t="s">
        <v>13760</v>
      </c>
      <c r="D5542" s="154" t="s">
        <v>13761</v>
      </c>
      <c r="E5542" s="154" t="s">
        <v>13409</v>
      </c>
      <c r="F5542" s="154"/>
      <c r="G5542" s="154">
        <v>1</v>
      </c>
      <c r="H5542" s="182">
        <v>10933.4</v>
      </c>
      <c r="I5542" s="192">
        <v>0.25</v>
      </c>
      <c r="J5542" s="188">
        <f t="shared" si="171"/>
        <v>8200.0499999999993</v>
      </c>
    </row>
    <row r="5543" spans="1:10" s="155" customFormat="1" ht="15.75">
      <c r="A5543" s="53">
        <f t="shared" si="170"/>
        <v>5539</v>
      </c>
      <c r="B5543" s="153" t="s">
        <v>201</v>
      </c>
      <c r="C5543" s="154" t="s">
        <v>13762</v>
      </c>
      <c r="D5543" s="154" t="s">
        <v>13763</v>
      </c>
      <c r="E5543" s="154" t="s">
        <v>13409</v>
      </c>
      <c r="F5543" s="154"/>
      <c r="G5543" s="154">
        <v>1</v>
      </c>
      <c r="H5543" s="182">
        <v>8052.4</v>
      </c>
      <c r="I5543" s="192">
        <v>0.25</v>
      </c>
      <c r="J5543" s="188">
        <f t="shared" si="171"/>
        <v>6039.2999999999993</v>
      </c>
    </row>
    <row r="5544" spans="1:10" s="155" customFormat="1" ht="30">
      <c r="A5544" s="53">
        <f t="shared" si="170"/>
        <v>5540</v>
      </c>
      <c r="B5544" s="153" t="s">
        <v>201</v>
      </c>
      <c r="C5544" s="154" t="s">
        <v>13764</v>
      </c>
      <c r="D5544" s="154" t="s">
        <v>13765</v>
      </c>
      <c r="E5544" s="154" t="s">
        <v>13409</v>
      </c>
      <c r="F5544" s="154"/>
      <c r="G5544" s="154">
        <v>1</v>
      </c>
      <c r="H5544" s="182">
        <v>10933.4</v>
      </c>
      <c r="I5544" s="192">
        <v>0.25</v>
      </c>
      <c r="J5544" s="188">
        <f t="shared" si="171"/>
        <v>8200.0499999999993</v>
      </c>
    </row>
    <row r="5545" spans="1:10" s="155" customFormat="1" ht="30">
      <c r="A5545" s="53">
        <f t="shared" si="170"/>
        <v>5541</v>
      </c>
      <c r="B5545" s="153" t="s">
        <v>201</v>
      </c>
      <c r="C5545" s="154" t="s">
        <v>13766</v>
      </c>
      <c r="D5545" s="154" t="s">
        <v>13767</v>
      </c>
      <c r="E5545" s="154" t="s">
        <v>13409</v>
      </c>
      <c r="F5545" s="154"/>
      <c r="G5545" s="154">
        <v>1</v>
      </c>
      <c r="H5545" s="182">
        <v>12115.5</v>
      </c>
      <c r="I5545" s="192">
        <v>0.25</v>
      </c>
      <c r="J5545" s="188">
        <f t="shared" si="171"/>
        <v>9086.625</v>
      </c>
    </row>
    <row r="5546" spans="1:10" s="155" customFormat="1" ht="30">
      <c r="A5546" s="53">
        <f t="shared" si="170"/>
        <v>5542</v>
      </c>
      <c r="B5546" s="153" t="s">
        <v>201</v>
      </c>
      <c r="C5546" s="154" t="s">
        <v>13768</v>
      </c>
      <c r="D5546" s="154" t="s">
        <v>13769</v>
      </c>
      <c r="E5546" s="154" t="s">
        <v>13409</v>
      </c>
      <c r="F5546" s="154"/>
      <c r="G5546" s="154">
        <v>1</v>
      </c>
      <c r="H5546" s="182">
        <v>7245.35</v>
      </c>
      <c r="I5546" s="192">
        <v>0.25</v>
      </c>
      <c r="J5546" s="188">
        <f t="shared" si="171"/>
        <v>5434.0125000000007</v>
      </c>
    </row>
    <row r="5547" spans="1:10" s="155" customFormat="1" ht="30">
      <c r="A5547" s="53">
        <f t="shared" si="170"/>
        <v>5543</v>
      </c>
      <c r="B5547" s="153" t="s">
        <v>201</v>
      </c>
      <c r="C5547" s="154" t="s">
        <v>13770</v>
      </c>
      <c r="D5547" s="154" t="s">
        <v>13771</v>
      </c>
      <c r="E5547" s="154" t="s">
        <v>13409</v>
      </c>
      <c r="F5547" s="154"/>
      <c r="G5547" s="154">
        <v>1</v>
      </c>
      <c r="H5547" s="182">
        <v>4216.1499999999996</v>
      </c>
      <c r="I5547" s="192">
        <v>0.25</v>
      </c>
      <c r="J5547" s="188">
        <f t="shared" si="171"/>
        <v>3162.1124999999997</v>
      </c>
    </row>
    <row r="5548" spans="1:10" s="155" customFormat="1" ht="30">
      <c r="A5548" s="53">
        <f t="shared" si="170"/>
        <v>5544</v>
      </c>
      <c r="B5548" s="153" t="s">
        <v>201</v>
      </c>
      <c r="C5548" s="154" t="s">
        <v>13772</v>
      </c>
      <c r="D5548" s="154" t="s">
        <v>13773</v>
      </c>
      <c r="E5548" s="154" t="s">
        <v>13409</v>
      </c>
      <c r="F5548" s="154"/>
      <c r="G5548" s="154">
        <v>1</v>
      </c>
      <c r="H5548" s="182">
        <v>3601.15</v>
      </c>
      <c r="I5548" s="192">
        <v>0.25</v>
      </c>
      <c r="J5548" s="188">
        <f t="shared" si="171"/>
        <v>2700.8625000000002</v>
      </c>
    </row>
    <row r="5549" spans="1:10" s="155" customFormat="1" ht="30">
      <c r="A5549" s="53">
        <f t="shared" si="170"/>
        <v>5545</v>
      </c>
      <c r="B5549" s="153" t="s">
        <v>201</v>
      </c>
      <c r="C5549" s="154" t="s">
        <v>13774</v>
      </c>
      <c r="D5549" s="154" t="s">
        <v>13775</v>
      </c>
      <c r="E5549" s="154" t="s">
        <v>13409</v>
      </c>
      <c r="F5549" s="154"/>
      <c r="G5549" s="154">
        <v>1</v>
      </c>
      <c r="H5549" s="182">
        <v>4581.75</v>
      </c>
      <c r="I5549" s="192">
        <v>0.25</v>
      </c>
      <c r="J5549" s="188">
        <f t="shared" si="171"/>
        <v>3436.3125</v>
      </c>
    </row>
    <row r="5550" spans="1:10" s="155" customFormat="1" ht="30">
      <c r="A5550" s="53">
        <f t="shared" si="170"/>
        <v>5546</v>
      </c>
      <c r="B5550" s="153" t="s">
        <v>201</v>
      </c>
      <c r="C5550" s="154" t="s">
        <v>13776</v>
      </c>
      <c r="D5550" s="154" t="s">
        <v>13777</v>
      </c>
      <c r="E5550" s="154" t="s">
        <v>13409</v>
      </c>
      <c r="F5550" s="154"/>
      <c r="G5550" s="154">
        <v>1</v>
      </c>
      <c r="H5550" s="182">
        <v>3874.5</v>
      </c>
      <c r="I5550" s="192">
        <v>0.25</v>
      </c>
      <c r="J5550" s="188">
        <f t="shared" si="171"/>
        <v>2905.875</v>
      </c>
    </row>
    <row r="5551" spans="1:10" s="155" customFormat="1" ht="30">
      <c r="A5551" s="53">
        <f t="shared" si="170"/>
        <v>5547</v>
      </c>
      <c r="B5551" s="153" t="s">
        <v>201</v>
      </c>
      <c r="C5551" s="154" t="s">
        <v>13778</v>
      </c>
      <c r="D5551" s="154" t="s">
        <v>13779</v>
      </c>
      <c r="E5551" s="154" t="s">
        <v>13409</v>
      </c>
      <c r="F5551" s="154"/>
      <c r="G5551" s="154">
        <v>1</v>
      </c>
      <c r="H5551" s="182">
        <v>1571.65</v>
      </c>
      <c r="I5551" s="192">
        <v>0.25</v>
      </c>
      <c r="J5551" s="188">
        <f t="shared" si="171"/>
        <v>1178.7375000000002</v>
      </c>
    </row>
    <row r="5552" spans="1:10" s="155" customFormat="1" ht="30">
      <c r="A5552" s="53">
        <f t="shared" si="170"/>
        <v>5548</v>
      </c>
      <c r="B5552" s="153" t="s">
        <v>201</v>
      </c>
      <c r="C5552" s="154" t="s">
        <v>13780</v>
      </c>
      <c r="D5552" s="154" t="s">
        <v>13781</v>
      </c>
      <c r="E5552" s="154" t="s">
        <v>13409</v>
      </c>
      <c r="F5552" s="154"/>
      <c r="G5552" s="154">
        <v>1</v>
      </c>
      <c r="H5552" s="182">
        <v>662.9</v>
      </c>
      <c r="I5552" s="192">
        <v>0.25</v>
      </c>
      <c r="J5552" s="188">
        <f t="shared" si="171"/>
        <v>497.17499999999995</v>
      </c>
    </row>
    <row r="5553" spans="1:10" s="155" customFormat="1" ht="30">
      <c r="A5553" s="53">
        <f t="shared" si="170"/>
        <v>5549</v>
      </c>
      <c r="B5553" s="153" t="s">
        <v>201</v>
      </c>
      <c r="C5553" s="154" t="s">
        <v>13782</v>
      </c>
      <c r="D5553" s="154" t="s">
        <v>13783</v>
      </c>
      <c r="E5553" s="154" t="s">
        <v>13409</v>
      </c>
      <c r="F5553" s="154"/>
      <c r="G5553" s="154">
        <v>1</v>
      </c>
      <c r="H5553" s="182">
        <v>14145</v>
      </c>
      <c r="I5553" s="192">
        <v>0.25</v>
      </c>
      <c r="J5553" s="188">
        <f t="shared" si="171"/>
        <v>10608.75</v>
      </c>
    </row>
    <row r="5554" spans="1:10" s="155" customFormat="1" ht="30">
      <c r="A5554" s="53">
        <f t="shared" si="170"/>
        <v>5550</v>
      </c>
      <c r="B5554" s="153" t="s">
        <v>201</v>
      </c>
      <c r="C5554" s="154" t="s">
        <v>13784</v>
      </c>
      <c r="D5554" s="154" t="s">
        <v>13785</v>
      </c>
      <c r="E5554" s="154" t="s">
        <v>13409</v>
      </c>
      <c r="F5554" s="154"/>
      <c r="G5554" s="154">
        <v>1</v>
      </c>
      <c r="H5554" s="182">
        <v>17835</v>
      </c>
      <c r="I5554" s="192">
        <v>0.25</v>
      </c>
      <c r="J5554" s="188">
        <f t="shared" si="171"/>
        <v>13376.25</v>
      </c>
    </row>
    <row r="5555" spans="1:10" s="155" customFormat="1" ht="30">
      <c r="A5555" s="53">
        <f t="shared" si="170"/>
        <v>5551</v>
      </c>
      <c r="B5555" s="153" t="s">
        <v>201</v>
      </c>
      <c r="C5555" s="154" t="s">
        <v>13786</v>
      </c>
      <c r="D5555" s="154" t="s">
        <v>13787</v>
      </c>
      <c r="E5555" s="154" t="s">
        <v>13409</v>
      </c>
      <c r="F5555" s="154"/>
      <c r="G5555" s="154">
        <v>1</v>
      </c>
      <c r="H5555" s="182">
        <v>11753.4</v>
      </c>
      <c r="I5555" s="192">
        <v>0.25</v>
      </c>
      <c r="J5555" s="188">
        <f t="shared" si="171"/>
        <v>8815.0499999999993</v>
      </c>
    </row>
    <row r="5556" spans="1:10" s="155" customFormat="1" ht="30">
      <c r="A5556" s="53">
        <f t="shared" si="170"/>
        <v>5552</v>
      </c>
      <c r="B5556" s="153" t="s">
        <v>201</v>
      </c>
      <c r="C5556" s="154" t="s">
        <v>13788</v>
      </c>
      <c r="D5556" s="154" t="s">
        <v>13789</v>
      </c>
      <c r="E5556" s="154" t="s">
        <v>13409</v>
      </c>
      <c r="F5556" s="154"/>
      <c r="G5556" s="154">
        <v>1</v>
      </c>
      <c r="H5556" s="182">
        <v>14623.4</v>
      </c>
      <c r="I5556" s="192">
        <v>0.25</v>
      </c>
      <c r="J5556" s="188">
        <f t="shared" si="171"/>
        <v>10967.55</v>
      </c>
    </row>
    <row r="5557" spans="1:10" s="155" customFormat="1" ht="30">
      <c r="A5557" s="53">
        <f t="shared" si="170"/>
        <v>5553</v>
      </c>
      <c r="B5557" s="153" t="s">
        <v>201</v>
      </c>
      <c r="C5557" s="154" t="s">
        <v>13790</v>
      </c>
      <c r="D5557" s="154" t="s">
        <v>13791</v>
      </c>
      <c r="E5557" s="154" t="s">
        <v>13409</v>
      </c>
      <c r="F5557" s="154"/>
      <c r="G5557" s="154">
        <v>1</v>
      </c>
      <c r="H5557" s="182">
        <v>13974.15</v>
      </c>
      <c r="I5557" s="192">
        <v>0.25</v>
      </c>
      <c r="J5557" s="188">
        <f t="shared" si="171"/>
        <v>10480.612499999999</v>
      </c>
    </row>
    <row r="5558" spans="1:10" s="155" customFormat="1" ht="30">
      <c r="A5558" s="53">
        <f t="shared" si="170"/>
        <v>5554</v>
      </c>
      <c r="B5558" s="153" t="s">
        <v>201</v>
      </c>
      <c r="C5558" s="154" t="s">
        <v>13792</v>
      </c>
      <c r="D5558" s="154" t="s">
        <v>13793</v>
      </c>
      <c r="E5558" s="154" t="s">
        <v>13409</v>
      </c>
      <c r="F5558" s="154"/>
      <c r="G5558" s="154">
        <v>1</v>
      </c>
      <c r="H5558" s="182">
        <v>17356.650000000001</v>
      </c>
      <c r="I5558" s="192">
        <v>0.25</v>
      </c>
      <c r="J5558" s="188">
        <f t="shared" si="171"/>
        <v>13017.487500000001</v>
      </c>
    </row>
    <row r="5559" spans="1:10" s="155" customFormat="1" ht="30">
      <c r="A5559" s="53">
        <f t="shared" si="170"/>
        <v>5555</v>
      </c>
      <c r="B5559" s="153" t="s">
        <v>201</v>
      </c>
      <c r="C5559" s="154" t="s">
        <v>13794</v>
      </c>
      <c r="D5559" s="154" t="s">
        <v>13795</v>
      </c>
      <c r="E5559" s="154" t="s">
        <v>13409</v>
      </c>
      <c r="F5559" s="154"/>
      <c r="G5559" s="154">
        <v>1</v>
      </c>
      <c r="H5559" s="182">
        <v>25529.4</v>
      </c>
      <c r="I5559" s="192">
        <v>0.25</v>
      </c>
      <c r="J5559" s="188">
        <f t="shared" si="171"/>
        <v>19147.050000000003</v>
      </c>
    </row>
    <row r="5560" spans="1:10" s="155" customFormat="1" ht="30">
      <c r="A5560" s="53">
        <f t="shared" si="170"/>
        <v>5556</v>
      </c>
      <c r="B5560" s="153" t="s">
        <v>201</v>
      </c>
      <c r="C5560" s="154" t="s">
        <v>13796</v>
      </c>
      <c r="D5560" s="154" t="s">
        <v>13797</v>
      </c>
      <c r="E5560" s="154" t="s">
        <v>13409</v>
      </c>
      <c r="F5560" s="154"/>
      <c r="G5560" s="154">
        <v>1</v>
      </c>
      <c r="H5560" s="182">
        <v>20684.5</v>
      </c>
      <c r="I5560" s="192">
        <v>0.25</v>
      </c>
      <c r="J5560" s="188">
        <f t="shared" si="171"/>
        <v>15513.375</v>
      </c>
    </row>
    <row r="5561" spans="1:10" s="155" customFormat="1" ht="30">
      <c r="A5561" s="53">
        <f t="shared" si="170"/>
        <v>5557</v>
      </c>
      <c r="B5561" s="153" t="s">
        <v>201</v>
      </c>
      <c r="C5561" s="154" t="s">
        <v>13798</v>
      </c>
      <c r="D5561" s="154" t="s">
        <v>13799</v>
      </c>
      <c r="E5561" s="154" t="s">
        <v>13409</v>
      </c>
      <c r="F5561" s="154"/>
      <c r="G5561" s="154">
        <v>1</v>
      </c>
      <c r="H5561" s="182">
        <v>21217.5</v>
      </c>
      <c r="I5561" s="192">
        <v>0.25</v>
      </c>
      <c r="J5561" s="188">
        <f t="shared" si="171"/>
        <v>15913.125</v>
      </c>
    </row>
    <row r="5562" spans="1:10" s="155" customFormat="1" ht="30">
      <c r="A5562" s="53">
        <f t="shared" si="170"/>
        <v>5558</v>
      </c>
      <c r="B5562" s="153" t="s">
        <v>201</v>
      </c>
      <c r="C5562" s="154" t="s">
        <v>13800</v>
      </c>
      <c r="D5562" s="154" t="s">
        <v>13801</v>
      </c>
      <c r="E5562" s="154" t="s">
        <v>13409</v>
      </c>
      <c r="F5562" s="154"/>
      <c r="G5562" s="154">
        <v>1</v>
      </c>
      <c r="H5562" s="182">
        <v>14596</v>
      </c>
      <c r="I5562" s="192">
        <v>0.25</v>
      </c>
      <c r="J5562" s="188">
        <f t="shared" si="171"/>
        <v>10947</v>
      </c>
    </row>
    <row r="5563" spans="1:10" s="155" customFormat="1" ht="30">
      <c r="A5563" s="53">
        <f t="shared" si="170"/>
        <v>5559</v>
      </c>
      <c r="B5563" s="153" t="s">
        <v>201</v>
      </c>
      <c r="C5563" s="154" t="s">
        <v>13802</v>
      </c>
      <c r="D5563" s="154" t="s">
        <v>13803</v>
      </c>
      <c r="E5563" s="154" t="s">
        <v>13409</v>
      </c>
      <c r="F5563" s="154"/>
      <c r="G5563" s="154">
        <v>1</v>
      </c>
      <c r="H5563" s="182">
        <v>18122</v>
      </c>
      <c r="I5563" s="192">
        <v>0.25</v>
      </c>
      <c r="J5563" s="188">
        <f t="shared" si="171"/>
        <v>13591.5</v>
      </c>
    </row>
    <row r="5564" spans="1:10" s="155" customFormat="1" ht="30">
      <c r="A5564" s="53">
        <f t="shared" si="170"/>
        <v>5560</v>
      </c>
      <c r="B5564" s="153" t="s">
        <v>201</v>
      </c>
      <c r="C5564" s="154" t="s">
        <v>13804</v>
      </c>
      <c r="D5564" s="154" t="s">
        <v>13805</v>
      </c>
      <c r="E5564" s="154" t="s">
        <v>13409</v>
      </c>
      <c r="F5564" s="154"/>
      <c r="G5564" s="154">
        <v>1</v>
      </c>
      <c r="H5564" s="182">
        <v>15006</v>
      </c>
      <c r="I5564" s="192">
        <v>0.25</v>
      </c>
      <c r="J5564" s="188">
        <f t="shared" si="171"/>
        <v>11254.5</v>
      </c>
    </row>
    <row r="5565" spans="1:10" s="155" customFormat="1" ht="30">
      <c r="A5565" s="53">
        <f t="shared" si="170"/>
        <v>5561</v>
      </c>
      <c r="B5565" s="153" t="s">
        <v>201</v>
      </c>
      <c r="C5565" s="154" t="s">
        <v>13806</v>
      </c>
      <c r="D5565" s="154" t="s">
        <v>13807</v>
      </c>
      <c r="E5565" s="154" t="s">
        <v>13409</v>
      </c>
      <c r="F5565" s="154"/>
      <c r="G5565" s="154">
        <v>1</v>
      </c>
      <c r="H5565" s="182">
        <v>18627.650000000001</v>
      </c>
      <c r="I5565" s="192">
        <v>0.25</v>
      </c>
      <c r="J5565" s="188">
        <f t="shared" si="171"/>
        <v>13970.737500000001</v>
      </c>
    </row>
    <row r="5566" spans="1:10" s="155" customFormat="1" ht="30">
      <c r="A5566" s="53">
        <f t="shared" si="170"/>
        <v>5562</v>
      </c>
      <c r="B5566" s="153" t="s">
        <v>201</v>
      </c>
      <c r="C5566" s="154" t="s">
        <v>13808</v>
      </c>
      <c r="D5566" s="154" t="s">
        <v>13809</v>
      </c>
      <c r="E5566" s="154" t="s">
        <v>13409</v>
      </c>
      <c r="F5566" s="154"/>
      <c r="G5566" s="154">
        <v>1</v>
      </c>
      <c r="H5566" s="182">
        <v>8473.4</v>
      </c>
      <c r="I5566" s="192">
        <v>0.25</v>
      </c>
      <c r="J5566" s="188">
        <f t="shared" si="171"/>
        <v>6355.0499999999993</v>
      </c>
    </row>
    <row r="5567" spans="1:10" s="155" customFormat="1" ht="30">
      <c r="A5567" s="53">
        <f t="shared" si="170"/>
        <v>5563</v>
      </c>
      <c r="B5567" s="153" t="s">
        <v>201</v>
      </c>
      <c r="C5567" s="154" t="s">
        <v>13810</v>
      </c>
      <c r="D5567" s="154" t="s">
        <v>13811</v>
      </c>
      <c r="E5567" s="154" t="s">
        <v>13409</v>
      </c>
      <c r="F5567" s="154"/>
      <c r="G5567" s="154">
        <v>1</v>
      </c>
      <c r="H5567" s="182">
        <v>9840</v>
      </c>
      <c r="I5567" s="192">
        <v>0.25</v>
      </c>
      <c r="J5567" s="188">
        <f t="shared" si="171"/>
        <v>7380</v>
      </c>
    </row>
    <row r="5568" spans="1:10" s="155" customFormat="1" ht="30">
      <c r="A5568" s="53">
        <f t="shared" si="170"/>
        <v>5564</v>
      </c>
      <c r="B5568" s="153" t="s">
        <v>201</v>
      </c>
      <c r="C5568" s="154" t="s">
        <v>13812</v>
      </c>
      <c r="D5568" s="154" t="s">
        <v>13813</v>
      </c>
      <c r="E5568" s="154" t="s">
        <v>13409</v>
      </c>
      <c r="F5568" s="154"/>
      <c r="G5568" s="154">
        <v>1</v>
      </c>
      <c r="H5568" s="182">
        <v>9566.65</v>
      </c>
      <c r="I5568" s="192">
        <v>0.25</v>
      </c>
      <c r="J5568" s="188">
        <f t="shared" si="171"/>
        <v>7174.9874999999993</v>
      </c>
    </row>
    <row r="5569" spans="1:10" s="155" customFormat="1" ht="30">
      <c r="A5569" s="53">
        <f t="shared" si="170"/>
        <v>5565</v>
      </c>
      <c r="B5569" s="153" t="s">
        <v>201</v>
      </c>
      <c r="C5569" s="154" t="s">
        <v>13814</v>
      </c>
      <c r="D5569" s="154" t="s">
        <v>13815</v>
      </c>
      <c r="E5569" s="154" t="s">
        <v>13409</v>
      </c>
      <c r="F5569" s="154"/>
      <c r="G5569" s="154">
        <v>1</v>
      </c>
      <c r="H5569" s="182">
        <v>10933.4</v>
      </c>
      <c r="I5569" s="192">
        <v>0.25</v>
      </c>
      <c r="J5569" s="188">
        <f t="shared" si="171"/>
        <v>8200.0499999999993</v>
      </c>
    </row>
    <row r="5570" spans="1:10" s="155" customFormat="1" ht="30">
      <c r="A5570" s="53">
        <f t="shared" si="170"/>
        <v>5566</v>
      </c>
      <c r="B5570" s="153" t="s">
        <v>201</v>
      </c>
      <c r="C5570" s="154" t="s">
        <v>13816</v>
      </c>
      <c r="D5570" s="154" t="s">
        <v>13817</v>
      </c>
      <c r="E5570" s="154" t="s">
        <v>13409</v>
      </c>
      <c r="F5570" s="154"/>
      <c r="G5570" s="154">
        <v>1</v>
      </c>
      <c r="H5570" s="182">
        <v>8052.4</v>
      </c>
      <c r="I5570" s="192">
        <v>0.25</v>
      </c>
      <c r="J5570" s="188">
        <f t="shared" si="171"/>
        <v>6039.2999999999993</v>
      </c>
    </row>
    <row r="5571" spans="1:10" s="155" customFormat="1" ht="30">
      <c r="A5571" s="53">
        <f t="shared" si="170"/>
        <v>5567</v>
      </c>
      <c r="B5571" s="153" t="s">
        <v>201</v>
      </c>
      <c r="C5571" s="154" t="s">
        <v>13818</v>
      </c>
      <c r="D5571" s="154" t="s">
        <v>13819</v>
      </c>
      <c r="E5571" s="154" t="s">
        <v>13409</v>
      </c>
      <c r="F5571" s="154"/>
      <c r="G5571" s="154">
        <v>1</v>
      </c>
      <c r="H5571" s="182">
        <v>10933.4</v>
      </c>
      <c r="I5571" s="192">
        <v>0.25</v>
      </c>
      <c r="J5571" s="188">
        <f t="shared" si="171"/>
        <v>8200.0499999999993</v>
      </c>
    </row>
    <row r="5572" spans="1:10" s="155" customFormat="1" ht="30">
      <c r="A5572" s="53">
        <f t="shared" si="170"/>
        <v>5568</v>
      </c>
      <c r="B5572" s="153" t="s">
        <v>201</v>
      </c>
      <c r="C5572" s="154" t="s">
        <v>13820</v>
      </c>
      <c r="D5572" s="154" t="s">
        <v>13821</v>
      </c>
      <c r="E5572" s="154" t="s">
        <v>13409</v>
      </c>
      <c r="F5572" s="154"/>
      <c r="G5572" s="154">
        <v>1</v>
      </c>
      <c r="H5572" s="182">
        <v>12115.5</v>
      </c>
      <c r="I5572" s="192">
        <v>0.25</v>
      </c>
      <c r="J5572" s="188">
        <f t="shared" si="171"/>
        <v>9086.625</v>
      </c>
    </row>
    <row r="5573" spans="1:10" s="155" customFormat="1" ht="30">
      <c r="A5573" s="53">
        <f t="shared" si="170"/>
        <v>5569</v>
      </c>
      <c r="B5573" s="153" t="s">
        <v>201</v>
      </c>
      <c r="C5573" s="154" t="s">
        <v>13822</v>
      </c>
      <c r="D5573" s="154" t="s">
        <v>13823</v>
      </c>
      <c r="E5573" s="154" t="s">
        <v>13409</v>
      </c>
      <c r="F5573" s="154"/>
      <c r="G5573" s="154">
        <v>1</v>
      </c>
      <c r="H5573" s="182">
        <v>10250</v>
      </c>
      <c r="I5573" s="192">
        <v>0.25</v>
      </c>
      <c r="J5573" s="188">
        <f t="shared" si="171"/>
        <v>7687.5</v>
      </c>
    </row>
    <row r="5574" spans="1:10" s="155" customFormat="1" ht="30">
      <c r="A5574" s="53">
        <f t="shared" si="170"/>
        <v>5570</v>
      </c>
      <c r="B5574" s="153" t="s">
        <v>201</v>
      </c>
      <c r="C5574" s="154" t="s">
        <v>13824</v>
      </c>
      <c r="D5574" s="154" t="s">
        <v>13825</v>
      </c>
      <c r="E5574" s="154" t="s">
        <v>13409</v>
      </c>
      <c r="F5574" s="154"/>
      <c r="G5574" s="154">
        <v>1</v>
      </c>
      <c r="H5574" s="182">
        <v>6833.4</v>
      </c>
      <c r="I5574" s="192">
        <v>0.25</v>
      </c>
      <c r="J5574" s="188">
        <f t="shared" si="171"/>
        <v>5125.0499999999993</v>
      </c>
    </row>
    <row r="5575" spans="1:10" s="155" customFormat="1" ht="30">
      <c r="A5575" s="53">
        <f t="shared" ref="A5575:A5638" si="172">A5574+1</f>
        <v>5571</v>
      </c>
      <c r="B5575" s="153" t="s">
        <v>201</v>
      </c>
      <c r="C5575" s="154" t="s">
        <v>13826</v>
      </c>
      <c r="D5575" s="154" t="s">
        <v>13827</v>
      </c>
      <c r="E5575" s="154" t="s">
        <v>13409</v>
      </c>
      <c r="F5575" s="154"/>
      <c r="G5575" s="154">
        <v>1</v>
      </c>
      <c r="H5575" s="182">
        <v>11616.65</v>
      </c>
      <c r="I5575" s="192">
        <v>0.25</v>
      </c>
      <c r="J5575" s="188">
        <f t="shared" si="171"/>
        <v>8712.4874999999993</v>
      </c>
    </row>
    <row r="5576" spans="1:10" s="155" customFormat="1" ht="30">
      <c r="A5576" s="53">
        <f t="shared" si="172"/>
        <v>5572</v>
      </c>
      <c r="B5576" s="153" t="s">
        <v>201</v>
      </c>
      <c r="C5576" s="154" t="s">
        <v>13828</v>
      </c>
      <c r="D5576" s="154" t="s">
        <v>13829</v>
      </c>
      <c r="E5576" s="154" t="s">
        <v>13409</v>
      </c>
      <c r="F5576" s="154"/>
      <c r="G5576" s="154">
        <v>1</v>
      </c>
      <c r="H5576" s="182">
        <v>8269.2999999999993</v>
      </c>
      <c r="I5576" s="192">
        <v>0.25</v>
      </c>
      <c r="J5576" s="188">
        <f t="shared" si="171"/>
        <v>6201.9749999999995</v>
      </c>
    </row>
    <row r="5577" spans="1:10" s="155" customFormat="1" ht="30">
      <c r="A5577" s="53">
        <f t="shared" si="172"/>
        <v>5573</v>
      </c>
      <c r="B5577" s="153" t="s">
        <v>201</v>
      </c>
      <c r="C5577" s="154" t="s">
        <v>13830</v>
      </c>
      <c r="D5577" s="154" t="s">
        <v>13831</v>
      </c>
      <c r="E5577" s="154" t="s">
        <v>13409</v>
      </c>
      <c r="F5577" s="154"/>
      <c r="G5577" s="154">
        <v>1</v>
      </c>
      <c r="H5577" s="182">
        <v>10065.5</v>
      </c>
      <c r="I5577" s="192">
        <v>0.25</v>
      </c>
      <c r="J5577" s="188">
        <f t="shared" si="171"/>
        <v>7549.125</v>
      </c>
    </row>
    <row r="5578" spans="1:10" s="155" customFormat="1" ht="30">
      <c r="A5578" s="53">
        <f t="shared" si="172"/>
        <v>5574</v>
      </c>
      <c r="B5578" s="153" t="s">
        <v>201</v>
      </c>
      <c r="C5578" s="154" t="s">
        <v>13832</v>
      </c>
      <c r="D5578" s="154" t="s">
        <v>13833</v>
      </c>
      <c r="E5578" s="154" t="s">
        <v>13409</v>
      </c>
      <c r="F5578" s="154"/>
      <c r="G5578" s="154">
        <v>1</v>
      </c>
      <c r="H5578" s="182">
        <v>13482.15</v>
      </c>
      <c r="I5578" s="192">
        <v>0.25</v>
      </c>
      <c r="J5578" s="188">
        <f t="shared" si="171"/>
        <v>10111.612499999999</v>
      </c>
    </row>
    <row r="5579" spans="1:10" s="155" customFormat="1" ht="30">
      <c r="A5579" s="53">
        <f t="shared" si="172"/>
        <v>5575</v>
      </c>
      <c r="B5579" s="153" t="s">
        <v>201</v>
      </c>
      <c r="C5579" s="154" t="s">
        <v>13834</v>
      </c>
      <c r="D5579" s="154" t="s">
        <v>13835</v>
      </c>
      <c r="E5579" s="154" t="s">
        <v>13409</v>
      </c>
      <c r="F5579" s="154"/>
      <c r="G5579" s="154">
        <v>1</v>
      </c>
      <c r="H5579" s="182">
        <v>13093.05</v>
      </c>
      <c r="I5579" s="192">
        <v>0.25</v>
      </c>
      <c r="J5579" s="188">
        <f t="shared" si="171"/>
        <v>9819.7874999999985</v>
      </c>
    </row>
    <row r="5580" spans="1:10" s="155" customFormat="1" ht="30">
      <c r="A5580" s="53">
        <f t="shared" si="172"/>
        <v>5576</v>
      </c>
      <c r="B5580" s="153" t="s">
        <v>201</v>
      </c>
      <c r="C5580" s="154" t="s">
        <v>13836</v>
      </c>
      <c r="D5580" s="154" t="s">
        <v>13837</v>
      </c>
      <c r="E5580" s="154" t="s">
        <v>13409</v>
      </c>
      <c r="F5580" s="154"/>
      <c r="G5580" s="154">
        <v>1</v>
      </c>
      <c r="H5580" s="182">
        <v>11705.5</v>
      </c>
      <c r="I5580" s="192">
        <v>0.25</v>
      </c>
      <c r="J5580" s="188">
        <f t="shared" si="171"/>
        <v>8779.125</v>
      </c>
    </row>
    <row r="5581" spans="1:10" s="155" customFormat="1" ht="30">
      <c r="A5581" s="53">
        <f t="shared" si="172"/>
        <v>5577</v>
      </c>
      <c r="B5581" s="153" t="s">
        <v>201</v>
      </c>
      <c r="C5581" s="154" t="s">
        <v>13838</v>
      </c>
      <c r="D5581" s="154" t="s">
        <v>13839</v>
      </c>
      <c r="E5581" s="154" t="s">
        <v>13409</v>
      </c>
      <c r="F5581" s="154"/>
      <c r="G5581" s="154">
        <v>1</v>
      </c>
      <c r="H5581" s="182">
        <v>15901.15</v>
      </c>
      <c r="I5581" s="192">
        <v>0.25</v>
      </c>
      <c r="J5581" s="188">
        <f t="shared" si="171"/>
        <v>11925.862499999999</v>
      </c>
    </row>
    <row r="5582" spans="1:10" s="155" customFormat="1" ht="30">
      <c r="A5582" s="53">
        <f t="shared" si="172"/>
        <v>5578</v>
      </c>
      <c r="B5582" s="153" t="s">
        <v>201</v>
      </c>
      <c r="C5582" s="154" t="s">
        <v>13840</v>
      </c>
      <c r="D5582" s="154" t="s">
        <v>13841</v>
      </c>
      <c r="E5582" s="154" t="s">
        <v>13409</v>
      </c>
      <c r="F5582" s="154"/>
      <c r="G5582" s="154">
        <v>1</v>
      </c>
      <c r="H5582" s="182">
        <v>19874.75</v>
      </c>
      <c r="I5582" s="192">
        <v>0.25</v>
      </c>
      <c r="J5582" s="188">
        <f t="shared" si="171"/>
        <v>14906.0625</v>
      </c>
    </row>
    <row r="5583" spans="1:10" s="155" customFormat="1" ht="30">
      <c r="A5583" s="53">
        <f t="shared" si="172"/>
        <v>5579</v>
      </c>
      <c r="B5583" s="153" t="s">
        <v>201</v>
      </c>
      <c r="C5583" s="154" t="s">
        <v>13842</v>
      </c>
      <c r="D5583" s="154" t="s">
        <v>13843</v>
      </c>
      <c r="E5583" s="154" t="s">
        <v>13409</v>
      </c>
      <c r="F5583" s="154"/>
      <c r="G5583" s="154">
        <v>1</v>
      </c>
      <c r="H5583" s="182">
        <v>13038</v>
      </c>
      <c r="I5583" s="192">
        <v>0.25</v>
      </c>
      <c r="J5583" s="188">
        <f t="shared" si="171"/>
        <v>9778.5</v>
      </c>
    </row>
    <row r="5584" spans="1:10" s="155" customFormat="1" ht="15.75">
      <c r="A5584" s="53">
        <f t="shared" si="172"/>
        <v>5580</v>
      </c>
      <c r="B5584" s="153" t="s">
        <v>201</v>
      </c>
      <c r="C5584" s="154" t="s">
        <v>13844</v>
      </c>
      <c r="D5584" s="154" t="s">
        <v>13845</v>
      </c>
      <c r="E5584" s="154" t="s">
        <v>13409</v>
      </c>
      <c r="F5584" s="154"/>
      <c r="G5584" s="154">
        <v>1</v>
      </c>
      <c r="H5584" s="182">
        <v>8473.4</v>
      </c>
      <c r="I5584" s="192">
        <v>0.25</v>
      </c>
      <c r="J5584" s="188">
        <f t="shared" si="171"/>
        <v>6355.0499999999993</v>
      </c>
    </row>
    <row r="5585" spans="1:10" s="155" customFormat="1" ht="30">
      <c r="A5585" s="53">
        <f t="shared" si="172"/>
        <v>5581</v>
      </c>
      <c r="B5585" s="153" t="s">
        <v>201</v>
      </c>
      <c r="C5585" s="154" t="s">
        <v>13846</v>
      </c>
      <c r="D5585" s="154" t="s">
        <v>13847</v>
      </c>
      <c r="E5585" s="154" t="s">
        <v>13409</v>
      </c>
      <c r="F5585" s="154"/>
      <c r="G5585" s="154">
        <v>1</v>
      </c>
      <c r="H5585" s="182">
        <v>9840</v>
      </c>
      <c r="I5585" s="192">
        <v>0.25</v>
      </c>
      <c r="J5585" s="188">
        <f t="shared" si="171"/>
        <v>7380</v>
      </c>
    </row>
    <row r="5586" spans="1:10" s="155" customFormat="1" ht="15.75">
      <c r="A5586" s="53">
        <f t="shared" si="172"/>
        <v>5582</v>
      </c>
      <c r="B5586" s="153" t="s">
        <v>201</v>
      </c>
      <c r="C5586" s="154" t="s">
        <v>13848</v>
      </c>
      <c r="D5586" s="154" t="s">
        <v>13849</v>
      </c>
      <c r="E5586" s="154" t="s">
        <v>13409</v>
      </c>
      <c r="F5586" s="154"/>
      <c r="G5586" s="154">
        <v>1</v>
      </c>
      <c r="H5586" s="182">
        <v>9566.65</v>
      </c>
      <c r="I5586" s="192">
        <v>0.25</v>
      </c>
      <c r="J5586" s="188">
        <f t="shared" ref="J5586:J5649" si="173">H5586*(1-I5586)</f>
        <v>7174.9874999999993</v>
      </c>
    </row>
    <row r="5587" spans="1:10" s="155" customFormat="1" ht="30">
      <c r="A5587" s="53">
        <f t="shared" si="172"/>
        <v>5583</v>
      </c>
      <c r="B5587" s="153" t="s">
        <v>201</v>
      </c>
      <c r="C5587" s="154" t="s">
        <v>13850</v>
      </c>
      <c r="D5587" s="154" t="s">
        <v>13851</v>
      </c>
      <c r="E5587" s="154" t="s">
        <v>13409</v>
      </c>
      <c r="F5587" s="154"/>
      <c r="G5587" s="154">
        <v>1</v>
      </c>
      <c r="H5587" s="182">
        <v>10933.4</v>
      </c>
      <c r="I5587" s="192">
        <v>0.25</v>
      </c>
      <c r="J5587" s="188">
        <f t="shared" si="173"/>
        <v>8200.0499999999993</v>
      </c>
    </row>
    <row r="5588" spans="1:10" s="155" customFormat="1" ht="15.75">
      <c r="A5588" s="53">
        <f t="shared" si="172"/>
        <v>5584</v>
      </c>
      <c r="B5588" s="153" t="s">
        <v>201</v>
      </c>
      <c r="C5588" s="154" t="s">
        <v>13852</v>
      </c>
      <c r="D5588" s="154" t="s">
        <v>13853</v>
      </c>
      <c r="E5588" s="154" t="s">
        <v>13409</v>
      </c>
      <c r="F5588" s="154"/>
      <c r="G5588" s="154">
        <v>1</v>
      </c>
      <c r="H5588" s="182">
        <v>8052.4</v>
      </c>
      <c r="I5588" s="192">
        <v>0.25</v>
      </c>
      <c r="J5588" s="188">
        <f t="shared" si="173"/>
        <v>6039.2999999999993</v>
      </c>
    </row>
    <row r="5589" spans="1:10" s="155" customFormat="1" ht="30">
      <c r="A5589" s="53">
        <f t="shared" si="172"/>
        <v>5585</v>
      </c>
      <c r="B5589" s="153" t="s">
        <v>201</v>
      </c>
      <c r="C5589" s="154" t="s">
        <v>13854</v>
      </c>
      <c r="D5589" s="154" t="s">
        <v>13855</v>
      </c>
      <c r="E5589" s="154" t="s">
        <v>13409</v>
      </c>
      <c r="F5589" s="154"/>
      <c r="G5589" s="154">
        <v>1</v>
      </c>
      <c r="H5589" s="182">
        <v>10933.4</v>
      </c>
      <c r="I5589" s="192">
        <v>0.25</v>
      </c>
      <c r="J5589" s="188">
        <f t="shared" si="173"/>
        <v>8200.0499999999993</v>
      </c>
    </row>
    <row r="5590" spans="1:10" s="155" customFormat="1" ht="30">
      <c r="A5590" s="53">
        <f t="shared" si="172"/>
        <v>5586</v>
      </c>
      <c r="B5590" s="153" t="s">
        <v>201</v>
      </c>
      <c r="C5590" s="154" t="s">
        <v>13856</v>
      </c>
      <c r="D5590" s="154" t="s">
        <v>13857</v>
      </c>
      <c r="E5590" s="154" t="s">
        <v>13409</v>
      </c>
      <c r="F5590" s="154"/>
      <c r="G5590" s="154">
        <v>1</v>
      </c>
      <c r="H5590" s="182">
        <v>12115.5</v>
      </c>
      <c r="I5590" s="192">
        <v>0.25</v>
      </c>
      <c r="J5590" s="188">
        <f t="shared" si="173"/>
        <v>9086.625</v>
      </c>
    </row>
    <row r="5591" spans="1:10" s="155" customFormat="1" ht="30">
      <c r="A5591" s="53">
        <f t="shared" si="172"/>
        <v>5587</v>
      </c>
      <c r="B5591" s="153" t="s">
        <v>201</v>
      </c>
      <c r="C5591" s="154" t="s">
        <v>13858</v>
      </c>
      <c r="D5591" s="154" t="s">
        <v>13859</v>
      </c>
      <c r="E5591" s="154" t="s">
        <v>13409</v>
      </c>
      <c r="F5591" s="154"/>
      <c r="G5591" s="154">
        <v>1</v>
      </c>
      <c r="H5591" s="182">
        <v>23978.15</v>
      </c>
      <c r="I5591" s="192">
        <v>0.25</v>
      </c>
      <c r="J5591" s="188">
        <f t="shared" si="173"/>
        <v>17983.612500000003</v>
      </c>
    </row>
    <row r="5592" spans="1:10" s="155" customFormat="1" ht="30">
      <c r="A5592" s="53">
        <f t="shared" si="172"/>
        <v>5588</v>
      </c>
      <c r="B5592" s="153" t="s">
        <v>201</v>
      </c>
      <c r="C5592" s="154" t="s">
        <v>13860</v>
      </c>
      <c r="D5592" s="154" t="s">
        <v>13861</v>
      </c>
      <c r="E5592" s="154" t="s">
        <v>13409</v>
      </c>
      <c r="F5592" s="154"/>
      <c r="G5592" s="154">
        <v>1</v>
      </c>
      <c r="H5592" s="182">
        <v>26874.7</v>
      </c>
      <c r="I5592" s="192">
        <v>0.25</v>
      </c>
      <c r="J5592" s="188">
        <f t="shared" si="173"/>
        <v>20156.025000000001</v>
      </c>
    </row>
    <row r="5593" spans="1:10" s="155" customFormat="1" ht="30">
      <c r="A5593" s="53">
        <f t="shared" si="172"/>
        <v>5589</v>
      </c>
      <c r="B5593" s="153" t="s">
        <v>201</v>
      </c>
      <c r="C5593" s="154" t="s">
        <v>13862</v>
      </c>
      <c r="D5593" s="154" t="s">
        <v>13863</v>
      </c>
      <c r="E5593" s="154" t="s">
        <v>13409</v>
      </c>
      <c r="F5593" s="154"/>
      <c r="G5593" s="154">
        <v>1</v>
      </c>
      <c r="H5593" s="182">
        <v>26874.7</v>
      </c>
      <c r="I5593" s="192">
        <v>0.25</v>
      </c>
      <c r="J5593" s="188">
        <f t="shared" si="173"/>
        <v>20156.025000000001</v>
      </c>
    </row>
    <row r="5594" spans="1:10" s="155" customFormat="1" ht="30">
      <c r="A5594" s="53">
        <f t="shared" si="172"/>
        <v>5590</v>
      </c>
      <c r="B5594" s="153" t="s">
        <v>201</v>
      </c>
      <c r="C5594" s="154" t="s">
        <v>13864</v>
      </c>
      <c r="D5594" s="154" t="s">
        <v>13865</v>
      </c>
      <c r="E5594" s="154" t="s">
        <v>13409</v>
      </c>
      <c r="F5594" s="154"/>
      <c r="G5594" s="154">
        <v>1</v>
      </c>
      <c r="H5594" s="182">
        <v>35690.5</v>
      </c>
      <c r="I5594" s="192">
        <v>0.25</v>
      </c>
      <c r="J5594" s="188">
        <f t="shared" si="173"/>
        <v>26767.875</v>
      </c>
    </row>
    <row r="5595" spans="1:10" s="155" customFormat="1" ht="30">
      <c r="A5595" s="53">
        <f t="shared" si="172"/>
        <v>5591</v>
      </c>
      <c r="B5595" s="153" t="s">
        <v>201</v>
      </c>
      <c r="C5595" s="154" t="s">
        <v>13866</v>
      </c>
      <c r="D5595" s="154" t="s">
        <v>13867</v>
      </c>
      <c r="E5595" s="154" t="s">
        <v>13409</v>
      </c>
      <c r="F5595" s="154"/>
      <c r="G5595" s="154">
        <v>1</v>
      </c>
      <c r="H5595" s="182">
        <v>35690.5</v>
      </c>
      <c r="I5595" s="192">
        <v>0.25</v>
      </c>
      <c r="J5595" s="188">
        <f t="shared" si="173"/>
        <v>26767.875</v>
      </c>
    </row>
    <row r="5596" spans="1:10" s="155" customFormat="1" ht="30">
      <c r="A5596" s="53">
        <f t="shared" si="172"/>
        <v>5592</v>
      </c>
      <c r="B5596" s="153" t="s">
        <v>201</v>
      </c>
      <c r="C5596" s="154" t="s">
        <v>13868</v>
      </c>
      <c r="D5596" s="154" t="s">
        <v>13869</v>
      </c>
      <c r="E5596" s="154" t="s">
        <v>13409</v>
      </c>
      <c r="F5596" s="154"/>
      <c r="G5596" s="154">
        <v>1</v>
      </c>
      <c r="H5596" s="182">
        <v>14418.4</v>
      </c>
      <c r="I5596" s="192">
        <v>0.25</v>
      </c>
      <c r="J5596" s="188">
        <f t="shared" si="173"/>
        <v>10813.8</v>
      </c>
    </row>
    <row r="5597" spans="1:10" s="155" customFormat="1" ht="30">
      <c r="A5597" s="53">
        <f t="shared" si="172"/>
        <v>5593</v>
      </c>
      <c r="B5597" s="153" t="s">
        <v>201</v>
      </c>
      <c r="C5597" s="154" t="s">
        <v>13870</v>
      </c>
      <c r="D5597" s="154" t="s">
        <v>13871</v>
      </c>
      <c r="E5597" s="154" t="s">
        <v>13409</v>
      </c>
      <c r="F5597" s="154"/>
      <c r="G5597" s="154">
        <v>1</v>
      </c>
      <c r="H5597" s="182">
        <v>16434.150000000001</v>
      </c>
      <c r="I5597" s="192">
        <v>0.25</v>
      </c>
      <c r="J5597" s="188">
        <f t="shared" si="173"/>
        <v>12325.612500000001</v>
      </c>
    </row>
    <row r="5598" spans="1:10" s="155" customFormat="1" ht="30">
      <c r="A5598" s="53">
        <f t="shared" si="172"/>
        <v>5594</v>
      </c>
      <c r="B5598" s="153" t="s">
        <v>201</v>
      </c>
      <c r="C5598" s="154" t="s">
        <v>13872</v>
      </c>
      <c r="D5598" s="154" t="s">
        <v>13873</v>
      </c>
      <c r="E5598" s="154" t="s">
        <v>13409</v>
      </c>
      <c r="F5598" s="154"/>
      <c r="G5598" s="154">
        <v>1</v>
      </c>
      <c r="H5598" s="182">
        <v>11616.65</v>
      </c>
      <c r="I5598" s="192">
        <v>0.25</v>
      </c>
      <c r="J5598" s="188">
        <f t="shared" si="173"/>
        <v>8712.4874999999993</v>
      </c>
    </row>
    <row r="5599" spans="1:10" s="155" customFormat="1" ht="30">
      <c r="A5599" s="53">
        <f t="shared" si="172"/>
        <v>5595</v>
      </c>
      <c r="B5599" s="153" t="s">
        <v>201</v>
      </c>
      <c r="C5599" s="154" t="s">
        <v>13874</v>
      </c>
      <c r="D5599" s="154" t="s">
        <v>13875</v>
      </c>
      <c r="E5599" s="154" t="s">
        <v>13409</v>
      </c>
      <c r="F5599" s="154"/>
      <c r="G5599" s="154">
        <v>1</v>
      </c>
      <c r="H5599" s="182">
        <v>12983.4</v>
      </c>
      <c r="I5599" s="192">
        <v>0.25</v>
      </c>
      <c r="J5599" s="188">
        <f t="shared" si="173"/>
        <v>9737.5499999999993</v>
      </c>
    </row>
    <row r="5600" spans="1:10" s="155" customFormat="1" ht="30">
      <c r="A5600" s="53">
        <f t="shared" si="172"/>
        <v>5596</v>
      </c>
      <c r="B5600" s="153" t="s">
        <v>201</v>
      </c>
      <c r="C5600" s="154" t="s">
        <v>13876</v>
      </c>
      <c r="D5600" s="154" t="s">
        <v>13877</v>
      </c>
      <c r="E5600" s="154" t="s">
        <v>13409</v>
      </c>
      <c r="F5600" s="154"/>
      <c r="G5600" s="154">
        <v>1</v>
      </c>
      <c r="H5600" s="182">
        <v>20657.150000000001</v>
      </c>
      <c r="I5600" s="192">
        <v>0.25</v>
      </c>
      <c r="J5600" s="188">
        <f t="shared" si="173"/>
        <v>15492.862500000001</v>
      </c>
    </row>
    <row r="5601" spans="1:10" s="155" customFormat="1" ht="30">
      <c r="A5601" s="53">
        <f t="shared" si="172"/>
        <v>5597</v>
      </c>
      <c r="B5601" s="153" t="s">
        <v>201</v>
      </c>
      <c r="C5601" s="154" t="s">
        <v>13878</v>
      </c>
      <c r="D5601" s="154" t="s">
        <v>13879</v>
      </c>
      <c r="E5601" s="154" t="s">
        <v>13409</v>
      </c>
      <c r="F5601" s="154"/>
      <c r="G5601" s="154">
        <v>1</v>
      </c>
      <c r="H5601" s="182">
        <v>18463.650000000001</v>
      </c>
      <c r="I5601" s="192">
        <v>0.25</v>
      </c>
      <c r="J5601" s="188">
        <f t="shared" si="173"/>
        <v>13847.737500000001</v>
      </c>
    </row>
    <row r="5602" spans="1:10" s="155" customFormat="1" ht="30">
      <c r="A5602" s="53">
        <f t="shared" si="172"/>
        <v>5598</v>
      </c>
      <c r="B5602" s="153" t="s">
        <v>201</v>
      </c>
      <c r="C5602" s="154" t="s">
        <v>13880</v>
      </c>
      <c r="D5602" s="154" t="s">
        <v>13881</v>
      </c>
      <c r="E5602" s="154" t="s">
        <v>13409</v>
      </c>
      <c r="F5602" s="154"/>
      <c r="G5602" s="154">
        <v>1</v>
      </c>
      <c r="H5602" s="182">
        <v>21408.9</v>
      </c>
      <c r="I5602" s="192">
        <v>0.25</v>
      </c>
      <c r="J5602" s="188">
        <f t="shared" si="173"/>
        <v>16056.675000000001</v>
      </c>
    </row>
    <row r="5603" spans="1:10" s="155" customFormat="1" ht="30">
      <c r="A5603" s="53">
        <f t="shared" si="172"/>
        <v>5599</v>
      </c>
      <c r="B5603" s="153" t="s">
        <v>201</v>
      </c>
      <c r="C5603" s="154" t="s">
        <v>13882</v>
      </c>
      <c r="D5603" s="154" t="s">
        <v>13883</v>
      </c>
      <c r="E5603" s="154" t="s">
        <v>13409</v>
      </c>
      <c r="F5603" s="154"/>
      <c r="G5603" s="154">
        <v>1</v>
      </c>
      <c r="H5603" s="182">
        <v>25645.5</v>
      </c>
      <c r="I5603" s="192">
        <v>0.25</v>
      </c>
      <c r="J5603" s="188">
        <f t="shared" si="173"/>
        <v>19234.125</v>
      </c>
    </row>
    <row r="5604" spans="1:10" s="155" customFormat="1" ht="30">
      <c r="A5604" s="53">
        <f t="shared" si="172"/>
        <v>5600</v>
      </c>
      <c r="B5604" s="153" t="s">
        <v>201</v>
      </c>
      <c r="C5604" s="154" t="s">
        <v>13884</v>
      </c>
      <c r="D5604" s="154" t="s">
        <v>13885</v>
      </c>
      <c r="E5604" s="154" t="s">
        <v>13409</v>
      </c>
      <c r="F5604" s="154"/>
      <c r="G5604" s="154">
        <v>1</v>
      </c>
      <c r="H5604" s="182">
        <v>20506.900000000001</v>
      </c>
      <c r="I5604" s="192">
        <v>0.25</v>
      </c>
      <c r="J5604" s="188">
        <f t="shared" si="173"/>
        <v>15380.175000000001</v>
      </c>
    </row>
    <row r="5605" spans="1:10" s="155" customFormat="1" ht="30">
      <c r="A5605" s="53">
        <f t="shared" si="172"/>
        <v>5601</v>
      </c>
      <c r="B5605" s="153" t="s">
        <v>201</v>
      </c>
      <c r="C5605" s="154" t="s">
        <v>13886</v>
      </c>
      <c r="D5605" s="154" t="s">
        <v>13887</v>
      </c>
      <c r="E5605" s="154" t="s">
        <v>13409</v>
      </c>
      <c r="F5605" s="154"/>
      <c r="G5605" s="154">
        <v>1</v>
      </c>
      <c r="H5605" s="182">
        <v>12026.65</v>
      </c>
      <c r="I5605" s="192">
        <v>0.25</v>
      </c>
      <c r="J5605" s="188">
        <f t="shared" si="173"/>
        <v>9019.9874999999993</v>
      </c>
    </row>
    <row r="5606" spans="1:10" s="155" customFormat="1" ht="30">
      <c r="A5606" s="53">
        <f t="shared" si="172"/>
        <v>5602</v>
      </c>
      <c r="B5606" s="153" t="s">
        <v>201</v>
      </c>
      <c r="C5606" s="154" t="s">
        <v>13888</v>
      </c>
      <c r="D5606" s="154" t="s">
        <v>13889</v>
      </c>
      <c r="E5606" s="154" t="s">
        <v>13409</v>
      </c>
      <c r="F5606" s="154"/>
      <c r="G5606" s="154">
        <v>1</v>
      </c>
      <c r="H5606" s="182">
        <v>17493.400000000001</v>
      </c>
      <c r="I5606" s="192">
        <v>0.25</v>
      </c>
      <c r="J5606" s="188">
        <f t="shared" si="173"/>
        <v>13120.050000000001</v>
      </c>
    </row>
    <row r="5607" spans="1:10" s="155" customFormat="1" ht="30">
      <c r="A5607" s="53">
        <f t="shared" si="172"/>
        <v>5603</v>
      </c>
      <c r="B5607" s="153" t="s">
        <v>201</v>
      </c>
      <c r="C5607" s="154" t="s">
        <v>13890</v>
      </c>
      <c r="D5607" s="154" t="s">
        <v>13891</v>
      </c>
      <c r="E5607" s="154" t="s">
        <v>13409</v>
      </c>
      <c r="F5607" s="154"/>
      <c r="G5607" s="154">
        <v>1</v>
      </c>
      <c r="H5607" s="182">
        <v>16692.650000000001</v>
      </c>
      <c r="I5607" s="192">
        <v>0.25</v>
      </c>
      <c r="J5607" s="188">
        <f t="shared" si="173"/>
        <v>12519.487500000001</v>
      </c>
    </row>
    <row r="5608" spans="1:10" s="155" customFormat="1" ht="30">
      <c r="A5608" s="53">
        <f t="shared" si="172"/>
        <v>5604</v>
      </c>
      <c r="B5608" s="153" t="s">
        <v>201</v>
      </c>
      <c r="C5608" s="154" t="s">
        <v>13892</v>
      </c>
      <c r="D5608" s="154" t="s">
        <v>13893</v>
      </c>
      <c r="E5608" s="154" t="s">
        <v>13409</v>
      </c>
      <c r="F5608" s="154"/>
      <c r="G5608" s="154">
        <v>1</v>
      </c>
      <c r="H5608" s="182">
        <v>5313.6</v>
      </c>
      <c r="I5608" s="192">
        <v>0.25</v>
      </c>
      <c r="J5608" s="188">
        <f t="shared" si="173"/>
        <v>3985.2000000000003</v>
      </c>
    </row>
    <row r="5609" spans="1:10" s="155" customFormat="1" ht="30">
      <c r="A5609" s="53">
        <f t="shared" si="172"/>
        <v>5605</v>
      </c>
      <c r="B5609" s="153" t="s">
        <v>201</v>
      </c>
      <c r="C5609" s="154" t="s">
        <v>13894</v>
      </c>
      <c r="D5609" s="154" t="s">
        <v>13895</v>
      </c>
      <c r="E5609" s="154" t="s">
        <v>13409</v>
      </c>
      <c r="F5609" s="154"/>
      <c r="G5609" s="154">
        <v>1</v>
      </c>
      <c r="H5609" s="182">
        <v>10095.85</v>
      </c>
      <c r="I5609" s="192">
        <v>0.25</v>
      </c>
      <c r="J5609" s="188">
        <f t="shared" si="173"/>
        <v>7571.8875000000007</v>
      </c>
    </row>
    <row r="5610" spans="1:10" s="155" customFormat="1" ht="30">
      <c r="A5610" s="53">
        <f t="shared" si="172"/>
        <v>5606</v>
      </c>
      <c r="B5610" s="153" t="s">
        <v>201</v>
      </c>
      <c r="C5610" s="154" t="s">
        <v>13896</v>
      </c>
      <c r="D5610" s="154" t="s">
        <v>13897</v>
      </c>
      <c r="E5610" s="154" t="s">
        <v>13409</v>
      </c>
      <c r="F5610" s="154"/>
      <c r="G5610" s="154">
        <v>1</v>
      </c>
      <c r="H5610" s="182">
        <v>8473.4</v>
      </c>
      <c r="I5610" s="192">
        <v>0.25</v>
      </c>
      <c r="J5610" s="188">
        <f t="shared" si="173"/>
        <v>6355.0499999999993</v>
      </c>
    </row>
    <row r="5611" spans="1:10" s="155" customFormat="1" ht="30">
      <c r="A5611" s="53">
        <f t="shared" si="172"/>
        <v>5607</v>
      </c>
      <c r="B5611" s="153" t="s">
        <v>201</v>
      </c>
      <c r="C5611" s="154" t="s">
        <v>13898</v>
      </c>
      <c r="D5611" s="154" t="s">
        <v>13899</v>
      </c>
      <c r="E5611" s="154" t="s">
        <v>13409</v>
      </c>
      <c r="F5611" s="154"/>
      <c r="G5611" s="154">
        <v>1</v>
      </c>
      <c r="H5611" s="182">
        <v>9840</v>
      </c>
      <c r="I5611" s="192">
        <v>0.25</v>
      </c>
      <c r="J5611" s="188">
        <f t="shared" si="173"/>
        <v>7380</v>
      </c>
    </row>
    <row r="5612" spans="1:10" s="155" customFormat="1" ht="15.75">
      <c r="A5612" s="53">
        <f t="shared" si="172"/>
        <v>5608</v>
      </c>
      <c r="B5612" s="153" t="s">
        <v>201</v>
      </c>
      <c r="C5612" s="154" t="s">
        <v>13900</v>
      </c>
      <c r="D5612" s="154" t="s">
        <v>13901</v>
      </c>
      <c r="E5612" s="154" t="s">
        <v>13409</v>
      </c>
      <c r="F5612" s="154"/>
      <c r="G5612" s="154">
        <v>1</v>
      </c>
      <c r="H5612" s="182">
        <v>9566.65</v>
      </c>
      <c r="I5612" s="192">
        <v>0.25</v>
      </c>
      <c r="J5612" s="188">
        <f t="shared" si="173"/>
        <v>7174.9874999999993</v>
      </c>
    </row>
    <row r="5613" spans="1:10" s="155" customFormat="1" ht="30">
      <c r="A5613" s="53">
        <f t="shared" si="172"/>
        <v>5609</v>
      </c>
      <c r="B5613" s="153" t="s">
        <v>201</v>
      </c>
      <c r="C5613" s="154" t="s">
        <v>13902</v>
      </c>
      <c r="D5613" s="154" t="s">
        <v>13903</v>
      </c>
      <c r="E5613" s="154" t="s">
        <v>13409</v>
      </c>
      <c r="F5613" s="154"/>
      <c r="G5613" s="154">
        <v>1</v>
      </c>
      <c r="H5613" s="182">
        <v>10933.4</v>
      </c>
      <c r="I5613" s="192">
        <v>0.25</v>
      </c>
      <c r="J5613" s="188">
        <f t="shared" si="173"/>
        <v>8200.0499999999993</v>
      </c>
    </row>
    <row r="5614" spans="1:10" s="155" customFormat="1" ht="15.75">
      <c r="A5614" s="53">
        <f t="shared" si="172"/>
        <v>5610</v>
      </c>
      <c r="B5614" s="153" t="s">
        <v>201</v>
      </c>
      <c r="C5614" s="154" t="s">
        <v>13904</v>
      </c>
      <c r="D5614" s="154" t="s">
        <v>13905</v>
      </c>
      <c r="E5614" s="154" t="s">
        <v>13409</v>
      </c>
      <c r="F5614" s="154"/>
      <c r="G5614" s="154">
        <v>1</v>
      </c>
      <c r="H5614" s="182">
        <v>8052.4</v>
      </c>
      <c r="I5614" s="192">
        <v>0.25</v>
      </c>
      <c r="J5614" s="188">
        <f t="shared" si="173"/>
        <v>6039.2999999999993</v>
      </c>
    </row>
    <row r="5615" spans="1:10" s="155" customFormat="1" ht="30">
      <c r="A5615" s="53">
        <f t="shared" si="172"/>
        <v>5611</v>
      </c>
      <c r="B5615" s="153" t="s">
        <v>201</v>
      </c>
      <c r="C5615" s="154" t="s">
        <v>13906</v>
      </c>
      <c r="D5615" s="154" t="s">
        <v>13907</v>
      </c>
      <c r="E5615" s="154" t="s">
        <v>13409</v>
      </c>
      <c r="F5615" s="154"/>
      <c r="G5615" s="154">
        <v>1</v>
      </c>
      <c r="H5615" s="182">
        <v>10933.4</v>
      </c>
      <c r="I5615" s="192">
        <v>0.25</v>
      </c>
      <c r="J5615" s="188">
        <f t="shared" si="173"/>
        <v>8200.0499999999993</v>
      </c>
    </row>
    <row r="5616" spans="1:10" s="155" customFormat="1" ht="30">
      <c r="A5616" s="53">
        <f t="shared" si="172"/>
        <v>5612</v>
      </c>
      <c r="B5616" s="153" t="s">
        <v>201</v>
      </c>
      <c r="C5616" s="154" t="s">
        <v>13908</v>
      </c>
      <c r="D5616" s="154" t="s">
        <v>13909</v>
      </c>
      <c r="E5616" s="154" t="s">
        <v>13409</v>
      </c>
      <c r="F5616" s="154"/>
      <c r="G5616" s="154">
        <v>1</v>
      </c>
      <c r="H5616" s="182">
        <v>12115.5</v>
      </c>
      <c r="I5616" s="192">
        <v>0.25</v>
      </c>
      <c r="J5616" s="188">
        <f t="shared" si="173"/>
        <v>9086.625</v>
      </c>
    </row>
    <row r="5617" spans="1:10" s="155" customFormat="1" ht="30">
      <c r="A5617" s="53">
        <f t="shared" si="172"/>
        <v>5613</v>
      </c>
      <c r="B5617" s="153" t="s">
        <v>201</v>
      </c>
      <c r="C5617" s="154" t="s">
        <v>13910</v>
      </c>
      <c r="D5617" s="154" t="s">
        <v>13911</v>
      </c>
      <c r="E5617" s="154" t="s">
        <v>13409</v>
      </c>
      <c r="F5617" s="154"/>
      <c r="G5617" s="154">
        <v>1</v>
      </c>
      <c r="H5617" s="182">
        <v>10250</v>
      </c>
      <c r="I5617" s="192">
        <v>0.25</v>
      </c>
      <c r="J5617" s="188">
        <f t="shared" si="173"/>
        <v>7687.5</v>
      </c>
    </row>
    <row r="5618" spans="1:10" s="155" customFormat="1" ht="30">
      <c r="A5618" s="53">
        <f t="shared" si="172"/>
        <v>5614</v>
      </c>
      <c r="B5618" s="153" t="s">
        <v>201</v>
      </c>
      <c r="C5618" s="154" t="s">
        <v>13912</v>
      </c>
      <c r="D5618" s="154" t="s">
        <v>13913</v>
      </c>
      <c r="E5618" s="154" t="s">
        <v>13409</v>
      </c>
      <c r="F5618" s="154"/>
      <c r="G5618" s="154">
        <v>1</v>
      </c>
      <c r="H5618" s="182">
        <v>5555.5</v>
      </c>
      <c r="I5618" s="192">
        <v>0.25</v>
      </c>
      <c r="J5618" s="188">
        <f t="shared" si="173"/>
        <v>4166.625</v>
      </c>
    </row>
    <row r="5619" spans="1:10" s="155" customFormat="1" ht="30">
      <c r="A5619" s="53">
        <f t="shared" si="172"/>
        <v>5615</v>
      </c>
      <c r="B5619" s="153" t="s">
        <v>201</v>
      </c>
      <c r="C5619" s="154" t="s">
        <v>13914</v>
      </c>
      <c r="D5619" s="154" t="s">
        <v>13915</v>
      </c>
      <c r="E5619" s="154" t="s">
        <v>13409</v>
      </c>
      <c r="F5619" s="154"/>
      <c r="G5619" s="154">
        <v>1</v>
      </c>
      <c r="H5619" s="182">
        <v>6833.4</v>
      </c>
      <c r="I5619" s="192">
        <v>0.25</v>
      </c>
      <c r="J5619" s="188">
        <f t="shared" si="173"/>
        <v>5125.0499999999993</v>
      </c>
    </row>
    <row r="5620" spans="1:10" s="155" customFormat="1" ht="30">
      <c r="A5620" s="53">
        <f t="shared" si="172"/>
        <v>5616</v>
      </c>
      <c r="B5620" s="153" t="s">
        <v>201</v>
      </c>
      <c r="C5620" s="154" t="s">
        <v>13916</v>
      </c>
      <c r="D5620" s="154" t="s">
        <v>13917</v>
      </c>
      <c r="E5620" s="154" t="s">
        <v>13409</v>
      </c>
      <c r="F5620" s="154"/>
      <c r="G5620" s="154">
        <v>1</v>
      </c>
      <c r="H5620" s="182">
        <v>11616.65</v>
      </c>
      <c r="I5620" s="192">
        <v>0.25</v>
      </c>
      <c r="J5620" s="188">
        <f t="shared" si="173"/>
        <v>8712.4874999999993</v>
      </c>
    </row>
    <row r="5621" spans="1:10" s="155" customFormat="1" ht="30">
      <c r="A5621" s="53">
        <f t="shared" si="172"/>
        <v>5617</v>
      </c>
      <c r="B5621" s="153" t="s">
        <v>201</v>
      </c>
      <c r="C5621" s="154" t="s">
        <v>13918</v>
      </c>
      <c r="D5621" s="154" t="s">
        <v>13919</v>
      </c>
      <c r="E5621" s="154" t="s">
        <v>13409</v>
      </c>
      <c r="F5621" s="154"/>
      <c r="G5621" s="154">
        <v>1</v>
      </c>
      <c r="H5621" s="182">
        <v>8269.2999999999993</v>
      </c>
      <c r="I5621" s="192">
        <v>0.25</v>
      </c>
      <c r="J5621" s="188">
        <f t="shared" si="173"/>
        <v>6201.9749999999995</v>
      </c>
    </row>
    <row r="5622" spans="1:10" s="155" customFormat="1" ht="30">
      <c r="A5622" s="53">
        <f t="shared" si="172"/>
        <v>5618</v>
      </c>
      <c r="B5622" s="153" t="s">
        <v>201</v>
      </c>
      <c r="C5622" s="154" t="s">
        <v>13920</v>
      </c>
      <c r="D5622" s="154" t="s">
        <v>13921</v>
      </c>
      <c r="E5622" s="154" t="s">
        <v>13409</v>
      </c>
      <c r="F5622" s="154"/>
      <c r="G5622" s="154">
        <v>1</v>
      </c>
      <c r="H5622" s="182">
        <v>10065.5</v>
      </c>
      <c r="I5622" s="192">
        <v>0.25</v>
      </c>
      <c r="J5622" s="188">
        <f t="shared" si="173"/>
        <v>7549.125</v>
      </c>
    </row>
    <row r="5623" spans="1:10" s="155" customFormat="1" ht="30">
      <c r="A5623" s="53">
        <f t="shared" si="172"/>
        <v>5619</v>
      </c>
      <c r="B5623" s="153" t="s">
        <v>201</v>
      </c>
      <c r="C5623" s="154" t="s">
        <v>13922</v>
      </c>
      <c r="D5623" s="154" t="s">
        <v>13923</v>
      </c>
      <c r="E5623" s="154" t="s">
        <v>13409</v>
      </c>
      <c r="F5623" s="154"/>
      <c r="G5623" s="154">
        <v>1</v>
      </c>
      <c r="H5623" s="182">
        <v>13482.15</v>
      </c>
      <c r="I5623" s="192">
        <v>0.25</v>
      </c>
      <c r="J5623" s="188">
        <f t="shared" si="173"/>
        <v>10111.612499999999</v>
      </c>
    </row>
    <row r="5624" spans="1:10" s="155" customFormat="1" ht="30">
      <c r="A5624" s="53">
        <f t="shared" si="172"/>
        <v>5620</v>
      </c>
      <c r="B5624" s="153" t="s">
        <v>201</v>
      </c>
      <c r="C5624" s="154" t="s">
        <v>13924</v>
      </c>
      <c r="D5624" s="154" t="s">
        <v>13925</v>
      </c>
      <c r="E5624" s="154" t="s">
        <v>13409</v>
      </c>
      <c r="F5624" s="154"/>
      <c r="G5624" s="154">
        <v>1</v>
      </c>
      <c r="H5624" s="182">
        <v>13093.05</v>
      </c>
      <c r="I5624" s="192">
        <v>0.25</v>
      </c>
      <c r="J5624" s="188">
        <f t="shared" si="173"/>
        <v>9819.7874999999985</v>
      </c>
    </row>
    <row r="5625" spans="1:10" s="155" customFormat="1" ht="30">
      <c r="A5625" s="53">
        <f t="shared" si="172"/>
        <v>5621</v>
      </c>
      <c r="B5625" s="153" t="s">
        <v>201</v>
      </c>
      <c r="C5625" s="154" t="s">
        <v>13926</v>
      </c>
      <c r="D5625" s="154" t="s">
        <v>13927</v>
      </c>
      <c r="E5625" s="154" t="s">
        <v>13409</v>
      </c>
      <c r="F5625" s="154"/>
      <c r="G5625" s="154">
        <v>1</v>
      </c>
      <c r="H5625" s="182">
        <v>11705.5</v>
      </c>
      <c r="I5625" s="192">
        <v>0.25</v>
      </c>
      <c r="J5625" s="188">
        <f t="shared" si="173"/>
        <v>8779.125</v>
      </c>
    </row>
    <row r="5626" spans="1:10" s="155" customFormat="1" ht="30">
      <c r="A5626" s="53">
        <f t="shared" si="172"/>
        <v>5622</v>
      </c>
      <c r="B5626" s="153" t="s">
        <v>201</v>
      </c>
      <c r="C5626" s="154" t="s">
        <v>13928</v>
      </c>
      <c r="D5626" s="154" t="s">
        <v>13929</v>
      </c>
      <c r="E5626" s="154" t="s">
        <v>13409</v>
      </c>
      <c r="F5626" s="154"/>
      <c r="G5626" s="154">
        <v>1</v>
      </c>
      <c r="H5626" s="182">
        <v>5215.2</v>
      </c>
      <c r="I5626" s="192">
        <v>0.25</v>
      </c>
      <c r="J5626" s="188">
        <f t="shared" si="173"/>
        <v>3911.3999999999996</v>
      </c>
    </row>
    <row r="5627" spans="1:10" s="155" customFormat="1" ht="30">
      <c r="A5627" s="53">
        <f t="shared" si="172"/>
        <v>5623</v>
      </c>
      <c r="B5627" s="153" t="s">
        <v>201</v>
      </c>
      <c r="C5627" s="154" t="s">
        <v>13930</v>
      </c>
      <c r="D5627" s="154" t="s">
        <v>13931</v>
      </c>
      <c r="E5627" s="154" t="s">
        <v>13409</v>
      </c>
      <c r="F5627" s="154"/>
      <c r="G5627" s="154">
        <v>1</v>
      </c>
      <c r="H5627" s="182">
        <v>9908.9</v>
      </c>
      <c r="I5627" s="192">
        <v>0.25</v>
      </c>
      <c r="J5627" s="188">
        <f t="shared" si="173"/>
        <v>7431.6749999999993</v>
      </c>
    </row>
    <row r="5628" spans="1:10" s="155" customFormat="1" ht="30">
      <c r="A5628" s="53">
        <f t="shared" si="172"/>
        <v>5624</v>
      </c>
      <c r="B5628" s="153" t="s">
        <v>201</v>
      </c>
      <c r="C5628" s="154" t="s">
        <v>13932</v>
      </c>
      <c r="D5628" s="154" t="s">
        <v>13933</v>
      </c>
      <c r="E5628" s="154" t="s">
        <v>13409</v>
      </c>
      <c r="F5628" s="154"/>
      <c r="G5628" s="154">
        <v>1</v>
      </c>
      <c r="H5628" s="182">
        <v>5215.2</v>
      </c>
      <c r="I5628" s="192">
        <v>0.25</v>
      </c>
      <c r="J5628" s="188">
        <f t="shared" si="173"/>
        <v>3911.3999999999996</v>
      </c>
    </row>
    <row r="5629" spans="1:10" s="155" customFormat="1" ht="30">
      <c r="A5629" s="53">
        <f t="shared" si="172"/>
        <v>5625</v>
      </c>
      <c r="B5629" s="153" t="s">
        <v>201</v>
      </c>
      <c r="C5629" s="154" t="s">
        <v>13934</v>
      </c>
      <c r="D5629" s="154" t="s">
        <v>13935</v>
      </c>
      <c r="E5629" s="154" t="s">
        <v>13409</v>
      </c>
      <c r="F5629" s="154"/>
      <c r="G5629" s="154">
        <v>1</v>
      </c>
      <c r="H5629" s="182">
        <v>9908.9</v>
      </c>
      <c r="I5629" s="192">
        <v>0.25</v>
      </c>
      <c r="J5629" s="188">
        <f t="shared" si="173"/>
        <v>7431.6749999999993</v>
      </c>
    </row>
    <row r="5630" spans="1:10" s="155" customFormat="1" ht="30">
      <c r="A5630" s="53">
        <f t="shared" si="172"/>
        <v>5626</v>
      </c>
      <c r="B5630" s="153" t="s">
        <v>201</v>
      </c>
      <c r="C5630" s="154" t="s">
        <v>13936</v>
      </c>
      <c r="D5630" s="154" t="s">
        <v>13937</v>
      </c>
      <c r="E5630" s="154" t="s">
        <v>13409</v>
      </c>
      <c r="F5630" s="154"/>
      <c r="G5630" s="154">
        <v>1</v>
      </c>
      <c r="H5630" s="182">
        <v>15901.15</v>
      </c>
      <c r="I5630" s="192">
        <v>0.25</v>
      </c>
      <c r="J5630" s="188">
        <f t="shared" si="173"/>
        <v>11925.862499999999</v>
      </c>
    </row>
    <row r="5631" spans="1:10" s="155" customFormat="1" ht="30">
      <c r="A5631" s="53">
        <f t="shared" si="172"/>
        <v>5627</v>
      </c>
      <c r="B5631" s="153" t="s">
        <v>201</v>
      </c>
      <c r="C5631" s="154" t="s">
        <v>13938</v>
      </c>
      <c r="D5631" s="154" t="s">
        <v>13939</v>
      </c>
      <c r="E5631" s="154" t="s">
        <v>13409</v>
      </c>
      <c r="F5631" s="154"/>
      <c r="G5631" s="154">
        <v>1</v>
      </c>
      <c r="H5631" s="182">
        <v>19878.150000000001</v>
      </c>
      <c r="I5631" s="192">
        <v>0.25</v>
      </c>
      <c r="J5631" s="188">
        <f t="shared" si="173"/>
        <v>14908.612500000001</v>
      </c>
    </row>
    <row r="5632" spans="1:10" s="155" customFormat="1" ht="15.75">
      <c r="A5632" s="53">
        <f t="shared" si="172"/>
        <v>5628</v>
      </c>
      <c r="B5632" s="153" t="s">
        <v>201</v>
      </c>
      <c r="C5632" s="154" t="s">
        <v>13940</v>
      </c>
      <c r="D5632" s="154" t="s">
        <v>13941</v>
      </c>
      <c r="E5632" s="154" t="s">
        <v>13409</v>
      </c>
      <c r="F5632" s="154"/>
      <c r="G5632" s="154">
        <v>1</v>
      </c>
      <c r="H5632" s="182">
        <v>8473.4</v>
      </c>
      <c r="I5632" s="192">
        <v>0.25</v>
      </c>
      <c r="J5632" s="188">
        <f t="shared" si="173"/>
        <v>6355.0499999999993</v>
      </c>
    </row>
    <row r="5633" spans="1:10" s="155" customFormat="1" ht="30">
      <c r="A5633" s="53">
        <f t="shared" si="172"/>
        <v>5629</v>
      </c>
      <c r="B5633" s="153" t="s">
        <v>201</v>
      </c>
      <c r="C5633" s="154" t="s">
        <v>13942</v>
      </c>
      <c r="D5633" s="154" t="s">
        <v>13943</v>
      </c>
      <c r="E5633" s="154" t="s">
        <v>13409</v>
      </c>
      <c r="F5633" s="154"/>
      <c r="G5633" s="154">
        <v>1</v>
      </c>
      <c r="H5633" s="182">
        <v>9840</v>
      </c>
      <c r="I5633" s="192">
        <v>0.25</v>
      </c>
      <c r="J5633" s="188">
        <f t="shared" si="173"/>
        <v>7380</v>
      </c>
    </row>
    <row r="5634" spans="1:10" s="155" customFormat="1" ht="15.75">
      <c r="A5634" s="53">
        <f t="shared" si="172"/>
        <v>5630</v>
      </c>
      <c r="B5634" s="153" t="s">
        <v>201</v>
      </c>
      <c r="C5634" s="154" t="s">
        <v>13944</v>
      </c>
      <c r="D5634" s="154" t="s">
        <v>13945</v>
      </c>
      <c r="E5634" s="154" t="s">
        <v>13409</v>
      </c>
      <c r="F5634" s="154"/>
      <c r="G5634" s="154">
        <v>1</v>
      </c>
      <c r="H5634" s="182">
        <v>9566.65</v>
      </c>
      <c r="I5634" s="192">
        <v>0.25</v>
      </c>
      <c r="J5634" s="188">
        <f t="shared" si="173"/>
        <v>7174.9874999999993</v>
      </c>
    </row>
    <row r="5635" spans="1:10" s="155" customFormat="1" ht="30">
      <c r="A5635" s="53">
        <f t="shared" si="172"/>
        <v>5631</v>
      </c>
      <c r="B5635" s="153" t="s">
        <v>201</v>
      </c>
      <c r="C5635" s="154" t="s">
        <v>13946</v>
      </c>
      <c r="D5635" s="154" t="s">
        <v>13947</v>
      </c>
      <c r="E5635" s="154" t="s">
        <v>13409</v>
      </c>
      <c r="F5635" s="154"/>
      <c r="G5635" s="154">
        <v>1</v>
      </c>
      <c r="H5635" s="182">
        <v>10933.4</v>
      </c>
      <c r="I5635" s="192">
        <v>0.25</v>
      </c>
      <c r="J5635" s="188">
        <f t="shared" si="173"/>
        <v>8200.0499999999993</v>
      </c>
    </row>
    <row r="5636" spans="1:10" s="155" customFormat="1" ht="15.75">
      <c r="A5636" s="53">
        <f t="shared" si="172"/>
        <v>5632</v>
      </c>
      <c r="B5636" s="153" t="s">
        <v>201</v>
      </c>
      <c r="C5636" s="154" t="s">
        <v>13948</v>
      </c>
      <c r="D5636" s="154" t="s">
        <v>13949</v>
      </c>
      <c r="E5636" s="154" t="s">
        <v>13409</v>
      </c>
      <c r="F5636" s="154"/>
      <c r="G5636" s="154">
        <v>1</v>
      </c>
      <c r="H5636" s="182">
        <v>8052.4</v>
      </c>
      <c r="I5636" s="192">
        <v>0.25</v>
      </c>
      <c r="J5636" s="188">
        <f t="shared" si="173"/>
        <v>6039.2999999999993</v>
      </c>
    </row>
    <row r="5637" spans="1:10" s="155" customFormat="1" ht="15.75">
      <c r="A5637" s="53">
        <f t="shared" si="172"/>
        <v>5633</v>
      </c>
      <c r="B5637" s="153" t="s">
        <v>201</v>
      </c>
      <c r="C5637" s="154" t="s">
        <v>13950</v>
      </c>
      <c r="D5637" s="154" t="s">
        <v>13951</v>
      </c>
      <c r="E5637" s="154" t="s">
        <v>13409</v>
      </c>
      <c r="F5637" s="154"/>
      <c r="G5637" s="154">
        <v>1</v>
      </c>
      <c r="H5637" s="182">
        <v>10933.4</v>
      </c>
      <c r="I5637" s="192">
        <v>0.25</v>
      </c>
      <c r="J5637" s="188">
        <f t="shared" si="173"/>
        <v>8200.0499999999993</v>
      </c>
    </row>
    <row r="5638" spans="1:10" s="155" customFormat="1" ht="30">
      <c r="A5638" s="53">
        <f t="shared" si="172"/>
        <v>5634</v>
      </c>
      <c r="B5638" s="153" t="s">
        <v>201</v>
      </c>
      <c r="C5638" s="154" t="s">
        <v>13952</v>
      </c>
      <c r="D5638" s="154" t="s">
        <v>13953</v>
      </c>
      <c r="E5638" s="154" t="s">
        <v>13409</v>
      </c>
      <c r="F5638" s="154"/>
      <c r="G5638" s="154">
        <v>1</v>
      </c>
      <c r="H5638" s="182">
        <v>12115.5</v>
      </c>
      <c r="I5638" s="192">
        <v>0.25</v>
      </c>
      <c r="J5638" s="188">
        <f t="shared" si="173"/>
        <v>9086.625</v>
      </c>
    </row>
    <row r="5639" spans="1:10" s="155" customFormat="1" ht="30">
      <c r="A5639" s="53">
        <f t="shared" ref="A5639:A5702" si="174">A5638+1</f>
        <v>5635</v>
      </c>
      <c r="B5639" s="153" t="s">
        <v>201</v>
      </c>
      <c r="C5639" s="154" t="s">
        <v>13954</v>
      </c>
      <c r="D5639" s="154" t="s">
        <v>13955</v>
      </c>
      <c r="E5639" s="154" t="s">
        <v>13409</v>
      </c>
      <c r="F5639" s="154"/>
      <c r="G5639" s="154">
        <v>1</v>
      </c>
      <c r="H5639" s="182">
        <v>7819.35</v>
      </c>
      <c r="I5639" s="192">
        <v>0.25</v>
      </c>
      <c r="J5639" s="188">
        <f t="shared" si="173"/>
        <v>5864.5125000000007</v>
      </c>
    </row>
    <row r="5640" spans="1:10" s="155" customFormat="1" ht="30">
      <c r="A5640" s="53">
        <f t="shared" si="174"/>
        <v>5636</v>
      </c>
      <c r="B5640" s="153" t="s">
        <v>201</v>
      </c>
      <c r="C5640" s="154" t="s">
        <v>13956</v>
      </c>
      <c r="D5640" s="154" t="s">
        <v>13957</v>
      </c>
      <c r="E5640" s="154" t="s">
        <v>13409</v>
      </c>
      <c r="F5640" s="154"/>
      <c r="G5640" s="154">
        <v>1</v>
      </c>
      <c r="H5640" s="182">
        <v>4790.1499999999996</v>
      </c>
      <c r="I5640" s="192">
        <v>0.25</v>
      </c>
      <c r="J5640" s="188">
        <f t="shared" si="173"/>
        <v>3592.6124999999997</v>
      </c>
    </row>
    <row r="5641" spans="1:10" s="155" customFormat="1" ht="30">
      <c r="A5641" s="53">
        <f t="shared" si="174"/>
        <v>5637</v>
      </c>
      <c r="B5641" s="153" t="s">
        <v>201</v>
      </c>
      <c r="C5641" s="154" t="s">
        <v>13958</v>
      </c>
      <c r="D5641" s="154" t="s">
        <v>13959</v>
      </c>
      <c r="E5641" s="154" t="s">
        <v>13409</v>
      </c>
      <c r="F5641" s="154"/>
      <c r="G5641" s="154">
        <v>1</v>
      </c>
      <c r="H5641" s="182">
        <v>4175.1499999999996</v>
      </c>
      <c r="I5641" s="192">
        <v>0.25</v>
      </c>
      <c r="J5641" s="188">
        <f t="shared" si="173"/>
        <v>3131.3624999999997</v>
      </c>
    </row>
    <row r="5642" spans="1:10" s="155" customFormat="1" ht="30">
      <c r="A5642" s="53">
        <f t="shared" si="174"/>
        <v>5638</v>
      </c>
      <c r="B5642" s="153" t="s">
        <v>201</v>
      </c>
      <c r="C5642" s="154" t="s">
        <v>13960</v>
      </c>
      <c r="D5642" s="154" t="s">
        <v>13961</v>
      </c>
      <c r="E5642" s="154" t="s">
        <v>13409</v>
      </c>
      <c r="F5642" s="154"/>
      <c r="G5642" s="154">
        <v>1</v>
      </c>
      <c r="H5642" s="182">
        <v>5155.75</v>
      </c>
      <c r="I5642" s="192">
        <v>0.25</v>
      </c>
      <c r="J5642" s="188">
        <f t="shared" si="173"/>
        <v>3866.8125</v>
      </c>
    </row>
    <row r="5643" spans="1:10" s="155" customFormat="1" ht="30">
      <c r="A5643" s="53">
        <f t="shared" si="174"/>
        <v>5639</v>
      </c>
      <c r="B5643" s="153" t="s">
        <v>201</v>
      </c>
      <c r="C5643" s="154" t="s">
        <v>13962</v>
      </c>
      <c r="D5643" s="154" t="s">
        <v>13963</v>
      </c>
      <c r="E5643" s="154" t="s">
        <v>13409</v>
      </c>
      <c r="F5643" s="154"/>
      <c r="G5643" s="154">
        <v>1</v>
      </c>
      <c r="H5643" s="182">
        <v>4448.5</v>
      </c>
      <c r="I5643" s="192">
        <v>0.25</v>
      </c>
      <c r="J5643" s="188">
        <f t="shared" si="173"/>
        <v>3336.375</v>
      </c>
    </row>
    <row r="5644" spans="1:10" s="155" customFormat="1" ht="30">
      <c r="A5644" s="53">
        <f t="shared" si="174"/>
        <v>5640</v>
      </c>
      <c r="B5644" s="153" t="s">
        <v>201</v>
      </c>
      <c r="C5644" s="154" t="s">
        <v>13964</v>
      </c>
      <c r="D5644" s="154" t="s">
        <v>13965</v>
      </c>
      <c r="E5644" s="154" t="s">
        <v>13409</v>
      </c>
      <c r="F5644" s="154"/>
      <c r="G5644" s="154">
        <v>1</v>
      </c>
      <c r="H5644" s="182">
        <v>1571.65</v>
      </c>
      <c r="I5644" s="192">
        <v>0.25</v>
      </c>
      <c r="J5644" s="188">
        <f t="shared" si="173"/>
        <v>1178.7375000000002</v>
      </c>
    </row>
    <row r="5645" spans="1:10" s="155" customFormat="1" ht="15.75">
      <c r="A5645" s="53">
        <f t="shared" si="174"/>
        <v>5641</v>
      </c>
      <c r="B5645" s="153" t="s">
        <v>201</v>
      </c>
      <c r="C5645" s="154" t="s">
        <v>13966</v>
      </c>
      <c r="D5645" s="154" t="s">
        <v>13967</v>
      </c>
      <c r="E5645" s="154" t="s">
        <v>13409</v>
      </c>
      <c r="F5645" s="154"/>
      <c r="G5645" s="154">
        <v>1</v>
      </c>
      <c r="H5645" s="182">
        <v>662.9</v>
      </c>
      <c r="I5645" s="192">
        <v>0.25</v>
      </c>
      <c r="J5645" s="188">
        <f t="shared" si="173"/>
        <v>497.17499999999995</v>
      </c>
    </row>
    <row r="5646" spans="1:10" s="155" customFormat="1" ht="30">
      <c r="A5646" s="53">
        <f t="shared" si="174"/>
        <v>5642</v>
      </c>
      <c r="B5646" s="153" t="s">
        <v>201</v>
      </c>
      <c r="C5646" s="154" t="s">
        <v>13968</v>
      </c>
      <c r="D5646" s="154" t="s">
        <v>13969</v>
      </c>
      <c r="E5646" s="154" t="s">
        <v>13409</v>
      </c>
      <c r="F5646" s="154"/>
      <c r="G5646" s="154">
        <v>1</v>
      </c>
      <c r="H5646" s="182">
        <v>14145</v>
      </c>
      <c r="I5646" s="192">
        <v>0.25</v>
      </c>
      <c r="J5646" s="188">
        <f t="shared" si="173"/>
        <v>10608.75</v>
      </c>
    </row>
    <row r="5647" spans="1:10" s="155" customFormat="1" ht="30">
      <c r="A5647" s="53">
        <f t="shared" si="174"/>
        <v>5643</v>
      </c>
      <c r="B5647" s="153" t="s">
        <v>201</v>
      </c>
      <c r="C5647" s="154" t="s">
        <v>13970</v>
      </c>
      <c r="D5647" s="154" t="s">
        <v>13971</v>
      </c>
      <c r="E5647" s="154" t="s">
        <v>13409</v>
      </c>
      <c r="F5647" s="154"/>
      <c r="G5647" s="154">
        <v>1</v>
      </c>
      <c r="H5647" s="182">
        <v>17835</v>
      </c>
      <c r="I5647" s="192">
        <v>0.25</v>
      </c>
      <c r="J5647" s="188">
        <f t="shared" si="173"/>
        <v>13376.25</v>
      </c>
    </row>
    <row r="5648" spans="1:10" s="155" customFormat="1" ht="30">
      <c r="A5648" s="53">
        <f t="shared" si="174"/>
        <v>5644</v>
      </c>
      <c r="B5648" s="153" t="s">
        <v>201</v>
      </c>
      <c r="C5648" s="154" t="s">
        <v>13972</v>
      </c>
      <c r="D5648" s="154" t="s">
        <v>13973</v>
      </c>
      <c r="E5648" s="154" t="s">
        <v>13409</v>
      </c>
      <c r="F5648" s="154"/>
      <c r="G5648" s="154">
        <v>1</v>
      </c>
      <c r="H5648" s="182">
        <v>11753.4</v>
      </c>
      <c r="I5648" s="192">
        <v>0.25</v>
      </c>
      <c r="J5648" s="188">
        <f t="shared" si="173"/>
        <v>8815.0499999999993</v>
      </c>
    </row>
    <row r="5649" spans="1:10" s="155" customFormat="1" ht="30">
      <c r="A5649" s="53">
        <f t="shared" si="174"/>
        <v>5645</v>
      </c>
      <c r="B5649" s="153" t="s">
        <v>201</v>
      </c>
      <c r="C5649" s="154" t="s">
        <v>13974</v>
      </c>
      <c r="D5649" s="154" t="s">
        <v>13975</v>
      </c>
      <c r="E5649" s="154" t="s">
        <v>13409</v>
      </c>
      <c r="F5649" s="154"/>
      <c r="G5649" s="154">
        <v>1</v>
      </c>
      <c r="H5649" s="182">
        <v>14623.4</v>
      </c>
      <c r="I5649" s="192">
        <v>0.25</v>
      </c>
      <c r="J5649" s="188">
        <f t="shared" si="173"/>
        <v>10967.55</v>
      </c>
    </row>
    <row r="5650" spans="1:10" s="155" customFormat="1" ht="30">
      <c r="A5650" s="53">
        <f t="shared" si="174"/>
        <v>5646</v>
      </c>
      <c r="B5650" s="153" t="s">
        <v>201</v>
      </c>
      <c r="C5650" s="154" t="s">
        <v>13976</v>
      </c>
      <c r="D5650" s="154" t="s">
        <v>13977</v>
      </c>
      <c r="E5650" s="154" t="s">
        <v>13409</v>
      </c>
      <c r="F5650" s="154"/>
      <c r="G5650" s="154">
        <v>1</v>
      </c>
      <c r="H5650" s="182">
        <v>13974.15</v>
      </c>
      <c r="I5650" s="192">
        <v>0.25</v>
      </c>
      <c r="J5650" s="188">
        <f t="shared" ref="J5650:J5713" si="175">H5650*(1-I5650)</f>
        <v>10480.612499999999</v>
      </c>
    </row>
    <row r="5651" spans="1:10" s="155" customFormat="1" ht="30">
      <c r="A5651" s="53">
        <f t="shared" si="174"/>
        <v>5647</v>
      </c>
      <c r="B5651" s="153" t="s">
        <v>201</v>
      </c>
      <c r="C5651" s="154" t="s">
        <v>13978</v>
      </c>
      <c r="D5651" s="154" t="s">
        <v>13979</v>
      </c>
      <c r="E5651" s="154" t="s">
        <v>13409</v>
      </c>
      <c r="F5651" s="154"/>
      <c r="G5651" s="154">
        <v>1</v>
      </c>
      <c r="H5651" s="182">
        <v>17356.650000000001</v>
      </c>
      <c r="I5651" s="192">
        <v>0.25</v>
      </c>
      <c r="J5651" s="188">
        <f t="shared" si="175"/>
        <v>13017.487500000001</v>
      </c>
    </row>
    <row r="5652" spans="1:10" s="155" customFormat="1" ht="30">
      <c r="A5652" s="53">
        <f t="shared" si="174"/>
        <v>5648</v>
      </c>
      <c r="B5652" s="153" t="s">
        <v>201</v>
      </c>
      <c r="C5652" s="154" t="s">
        <v>13980</v>
      </c>
      <c r="D5652" s="154" t="s">
        <v>13981</v>
      </c>
      <c r="E5652" s="154" t="s">
        <v>13409</v>
      </c>
      <c r="F5652" s="154"/>
      <c r="G5652" s="154">
        <v>1</v>
      </c>
      <c r="H5652" s="182">
        <v>25529.4</v>
      </c>
      <c r="I5652" s="192">
        <v>0.25</v>
      </c>
      <c r="J5652" s="188">
        <f t="shared" si="175"/>
        <v>19147.050000000003</v>
      </c>
    </row>
    <row r="5653" spans="1:10" s="155" customFormat="1" ht="30">
      <c r="A5653" s="53">
        <f t="shared" si="174"/>
        <v>5649</v>
      </c>
      <c r="B5653" s="153" t="s">
        <v>201</v>
      </c>
      <c r="C5653" s="154" t="s">
        <v>13982</v>
      </c>
      <c r="D5653" s="154" t="s">
        <v>13983</v>
      </c>
      <c r="E5653" s="154" t="s">
        <v>13409</v>
      </c>
      <c r="F5653" s="154"/>
      <c r="G5653" s="154">
        <v>1</v>
      </c>
      <c r="H5653" s="182">
        <v>20684.5</v>
      </c>
      <c r="I5653" s="192">
        <v>0.25</v>
      </c>
      <c r="J5653" s="188">
        <f t="shared" si="175"/>
        <v>15513.375</v>
      </c>
    </row>
    <row r="5654" spans="1:10" s="155" customFormat="1" ht="30">
      <c r="A5654" s="53">
        <f t="shared" si="174"/>
        <v>5650</v>
      </c>
      <c r="B5654" s="153" t="s">
        <v>201</v>
      </c>
      <c r="C5654" s="154" t="s">
        <v>13984</v>
      </c>
      <c r="D5654" s="154" t="s">
        <v>13985</v>
      </c>
      <c r="E5654" s="154" t="s">
        <v>13409</v>
      </c>
      <c r="F5654" s="154"/>
      <c r="G5654" s="154">
        <v>1</v>
      </c>
      <c r="H5654" s="182">
        <v>21217.5</v>
      </c>
      <c r="I5654" s="192">
        <v>0.25</v>
      </c>
      <c r="J5654" s="188">
        <f t="shared" si="175"/>
        <v>15913.125</v>
      </c>
    </row>
    <row r="5655" spans="1:10" s="155" customFormat="1" ht="30">
      <c r="A5655" s="53">
        <f t="shared" si="174"/>
        <v>5651</v>
      </c>
      <c r="B5655" s="153" t="s">
        <v>201</v>
      </c>
      <c r="C5655" s="154" t="s">
        <v>13986</v>
      </c>
      <c r="D5655" s="154" t="s">
        <v>13987</v>
      </c>
      <c r="E5655" s="154" t="s">
        <v>13409</v>
      </c>
      <c r="F5655" s="154"/>
      <c r="G5655" s="154">
        <v>1</v>
      </c>
      <c r="H5655" s="182">
        <v>14596</v>
      </c>
      <c r="I5655" s="192">
        <v>0.25</v>
      </c>
      <c r="J5655" s="188">
        <f t="shared" si="175"/>
        <v>10947</v>
      </c>
    </row>
    <row r="5656" spans="1:10" s="155" customFormat="1" ht="30">
      <c r="A5656" s="53">
        <f t="shared" si="174"/>
        <v>5652</v>
      </c>
      <c r="B5656" s="153" t="s">
        <v>201</v>
      </c>
      <c r="C5656" s="154" t="s">
        <v>13988</v>
      </c>
      <c r="D5656" s="154" t="s">
        <v>13989</v>
      </c>
      <c r="E5656" s="154" t="s">
        <v>13409</v>
      </c>
      <c r="F5656" s="154"/>
      <c r="G5656" s="154">
        <v>1</v>
      </c>
      <c r="H5656" s="182">
        <v>18122</v>
      </c>
      <c r="I5656" s="192">
        <v>0.25</v>
      </c>
      <c r="J5656" s="188">
        <f t="shared" si="175"/>
        <v>13591.5</v>
      </c>
    </row>
    <row r="5657" spans="1:10" s="155" customFormat="1" ht="30">
      <c r="A5657" s="53">
        <f t="shared" si="174"/>
        <v>5653</v>
      </c>
      <c r="B5657" s="153" t="s">
        <v>201</v>
      </c>
      <c r="C5657" s="154" t="s">
        <v>13990</v>
      </c>
      <c r="D5657" s="154" t="s">
        <v>13991</v>
      </c>
      <c r="E5657" s="154" t="s">
        <v>13409</v>
      </c>
      <c r="F5657" s="154"/>
      <c r="G5657" s="154">
        <v>1</v>
      </c>
      <c r="H5657" s="182">
        <v>15006</v>
      </c>
      <c r="I5657" s="192">
        <v>0.25</v>
      </c>
      <c r="J5657" s="188">
        <f t="shared" si="175"/>
        <v>11254.5</v>
      </c>
    </row>
    <row r="5658" spans="1:10" s="155" customFormat="1" ht="30">
      <c r="A5658" s="53">
        <f t="shared" si="174"/>
        <v>5654</v>
      </c>
      <c r="B5658" s="153" t="s">
        <v>201</v>
      </c>
      <c r="C5658" s="154" t="s">
        <v>13992</v>
      </c>
      <c r="D5658" s="154" t="s">
        <v>13993</v>
      </c>
      <c r="E5658" s="154" t="s">
        <v>13409</v>
      </c>
      <c r="F5658" s="154"/>
      <c r="G5658" s="154">
        <v>1</v>
      </c>
      <c r="H5658" s="182">
        <v>18627.650000000001</v>
      </c>
      <c r="I5658" s="192">
        <v>0.25</v>
      </c>
      <c r="J5658" s="188">
        <f t="shared" si="175"/>
        <v>13970.737500000001</v>
      </c>
    </row>
    <row r="5659" spans="1:10" s="155" customFormat="1" ht="30">
      <c r="A5659" s="53">
        <f t="shared" si="174"/>
        <v>5655</v>
      </c>
      <c r="B5659" s="153" t="s">
        <v>201</v>
      </c>
      <c r="C5659" s="154" t="s">
        <v>13994</v>
      </c>
      <c r="D5659" s="154" t="s">
        <v>13995</v>
      </c>
      <c r="E5659" s="154" t="s">
        <v>13409</v>
      </c>
      <c r="F5659" s="154"/>
      <c r="G5659" s="154">
        <v>1</v>
      </c>
      <c r="H5659" s="182">
        <v>8473.4</v>
      </c>
      <c r="I5659" s="192">
        <v>0.25</v>
      </c>
      <c r="J5659" s="188">
        <f t="shared" si="175"/>
        <v>6355.0499999999993</v>
      </c>
    </row>
    <row r="5660" spans="1:10" s="155" customFormat="1" ht="30">
      <c r="A5660" s="53">
        <f t="shared" si="174"/>
        <v>5656</v>
      </c>
      <c r="B5660" s="153" t="s">
        <v>201</v>
      </c>
      <c r="C5660" s="154" t="s">
        <v>13996</v>
      </c>
      <c r="D5660" s="154" t="s">
        <v>13997</v>
      </c>
      <c r="E5660" s="154" t="s">
        <v>13409</v>
      </c>
      <c r="F5660" s="154"/>
      <c r="G5660" s="154">
        <v>1</v>
      </c>
      <c r="H5660" s="182">
        <v>9840</v>
      </c>
      <c r="I5660" s="192">
        <v>0.25</v>
      </c>
      <c r="J5660" s="188">
        <f t="shared" si="175"/>
        <v>7380</v>
      </c>
    </row>
    <row r="5661" spans="1:10" s="155" customFormat="1" ht="15.75">
      <c r="A5661" s="53">
        <f t="shared" si="174"/>
        <v>5657</v>
      </c>
      <c r="B5661" s="153" t="s">
        <v>201</v>
      </c>
      <c r="C5661" s="154" t="s">
        <v>13998</v>
      </c>
      <c r="D5661" s="154" t="s">
        <v>13999</v>
      </c>
      <c r="E5661" s="154" t="s">
        <v>13409</v>
      </c>
      <c r="F5661" s="154"/>
      <c r="G5661" s="154">
        <v>1</v>
      </c>
      <c r="H5661" s="182">
        <v>9566.65</v>
      </c>
      <c r="I5661" s="192">
        <v>0.25</v>
      </c>
      <c r="J5661" s="188">
        <f t="shared" si="175"/>
        <v>7174.9874999999993</v>
      </c>
    </row>
    <row r="5662" spans="1:10" s="155" customFormat="1" ht="30">
      <c r="A5662" s="53">
        <f t="shared" si="174"/>
        <v>5658</v>
      </c>
      <c r="B5662" s="153" t="s">
        <v>201</v>
      </c>
      <c r="C5662" s="154" t="s">
        <v>14000</v>
      </c>
      <c r="D5662" s="154" t="s">
        <v>14001</v>
      </c>
      <c r="E5662" s="154" t="s">
        <v>13409</v>
      </c>
      <c r="F5662" s="154"/>
      <c r="G5662" s="154">
        <v>1</v>
      </c>
      <c r="H5662" s="182">
        <v>10933.4</v>
      </c>
      <c r="I5662" s="192">
        <v>0.25</v>
      </c>
      <c r="J5662" s="188">
        <f t="shared" si="175"/>
        <v>8200.0499999999993</v>
      </c>
    </row>
    <row r="5663" spans="1:10" s="155" customFormat="1" ht="15.75">
      <c r="A5663" s="53">
        <f t="shared" si="174"/>
        <v>5659</v>
      </c>
      <c r="B5663" s="153" t="s">
        <v>201</v>
      </c>
      <c r="C5663" s="154" t="s">
        <v>14002</v>
      </c>
      <c r="D5663" s="154" t="s">
        <v>14003</v>
      </c>
      <c r="E5663" s="154" t="s">
        <v>13409</v>
      </c>
      <c r="F5663" s="154"/>
      <c r="G5663" s="154">
        <v>1</v>
      </c>
      <c r="H5663" s="182">
        <v>8052.4</v>
      </c>
      <c r="I5663" s="192">
        <v>0.25</v>
      </c>
      <c r="J5663" s="188">
        <f t="shared" si="175"/>
        <v>6039.2999999999993</v>
      </c>
    </row>
    <row r="5664" spans="1:10" s="155" customFormat="1" ht="30">
      <c r="A5664" s="53">
        <f t="shared" si="174"/>
        <v>5660</v>
      </c>
      <c r="B5664" s="153" t="s">
        <v>201</v>
      </c>
      <c r="C5664" s="154" t="s">
        <v>14004</v>
      </c>
      <c r="D5664" s="154" t="s">
        <v>14005</v>
      </c>
      <c r="E5664" s="154" t="s">
        <v>13409</v>
      </c>
      <c r="F5664" s="154"/>
      <c r="G5664" s="154">
        <v>1</v>
      </c>
      <c r="H5664" s="182">
        <v>10933.4</v>
      </c>
      <c r="I5664" s="192">
        <v>0.25</v>
      </c>
      <c r="J5664" s="188">
        <f t="shared" si="175"/>
        <v>8200.0499999999993</v>
      </c>
    </row>
    <row r="5665" spans="1:10" s="155" customFormat="1" ht="30">
      <c r="A5665" s="53">
        <f t="shared" si="174"/>
        <v>5661</v>
      </c>
      <c r="B5665" s="153" t="s">
        <v>201</v>
      </c>
      <c r="C5665" s="154" t="s">
        <v>14006</v>
      </c>
      <c r="D5665" s="154" t="s">
        <v>14007</v>
      </c>
      <c r="E5665" s="154" t="s">
        <v>13409</v>
      </c>
      <c r="F5665" s="154"/>
      <c r="G5665" s="154">
        <v>1</v>
      </c>
      <c r="H5665" s="182">
        <v>12115.5</v>
      </c>
      <c r="I5665" s="192">
        <v>0.25</v>
      </c>
      <c r="J5665" s="188">
        <f t="shared" si="175"/>
        <v>9086.625</v>
      </c>
    </row>
    <row r="5666" spans="1:10" s="155" customFormat="1" ht="30">
      <c r="A5666" s="53">
        <f t="shared" si="174"/>
        <v>5662</v>
      </c>
      <c r="B5666" s="153" t="s">
        <v>201</v>
      </c>
      <c r="C5666" s="154" t="s">
        <v>14008</v>
      </c>
      <c r="D5666" s="154" t="s">
        <v>14009</v>
      </c>
      <c r="E5666" s="154" t="s">
        <v>13409</v>
      </c>
      <c r="F5666" s="154"/>
      <c r="G5666" s="154">
        <v>1</v>
      </c>
      <c r="H5666" s="182">
        <v>10250</v>
      </c>
      <c r="I5666" s="192">
        <v>0.25</v>
      </c>
      <c r="J5666" s="188">
        <f t="shared" si="175"/>
        <v>7687.5</v>
      </c>
    </row>
    <row r="5667" spans="1:10" s="155" customFormat="1" ht="30">
      <c r="A5667" s="53">
        <f t="shared" si="174"/>
        <v>5663</v>
      </c>
      <c r="B5667" s="153" t="s">
        <v>201</v>
      </c>
      <c r="C5667" s="154" t="s">
        <v>14010</v>
      </c>
      <c r="D5667" s="154" t="s">
        <v>14011</v>
      </c>
      <c r="E5667" s="154" t="s">
        <v>13409</v>
      </c>
      <c r="F5667" s="154"/>
      <c r="G5667" s="154">
        <v>1</v>
      </c>
      <c r="H5667" s="182">
        <v>6833.4</v>
      </c>
      <c r="I5667" s="192">
        <v>0.25</v>
      </c>
      <c r="J5667" s="188">
        <f t="shared" si="175"/>
        <v>5125.0499999999993</v>
      </c>
    </row>
    <row r="5668" spans="1:10" s="155" customFormat="1" ht="30">
      <c r="A5668" s="53">
        <f t="shared" si="174"/>
        <v>5664</v>
      </c>
      <c r="B5668" s="153" t="s">
        <v>201</v>
      </c>
      <c r="C5668" s="154" t="s">
        <v>14012</v>
      </c>
      <c r="D5668" s="154" t="s">
        <v>14013</v>
      </c>
      <c r="E5668" s="154" t="s">
        <v>13409</v>
      </c>
      <c r="F5668" s="154"/>
      <c r="G5668" s="154">
        <v>1</v>
      </c>
      <c r="H5668" s="182">
        <v>11616.65</v>
      </c>
      <c r="I5668" s="192">
        <v>0.25</v>
      </c>
      <c r="J5668" s="188">
        <f t="shared" si="175"/>
        <v>8712.4874999999993</v>
      </c>
    </row>
    <row r="5669" spans="1:10" s="155" customFormat="1" ht="30">
      <c r="A5669" s="53">
        <f t="shared" si="174"/>
        <v>5665</v>
      </c>
      <c r="B5669" s="153" t="s">
        <v>201</v>
      </c>
      <c r="C5669" s="154" t="s">
        <v>14014</v>
      </c>
      <c r="D5669" s="154" t="s">
        <v>14015</v>
      </c>
      <c r="E5669" s="154" t="s">
        <v>13409</v>
      </c>
      <c r="F5669" s="154"/>
      <c r="G5669" s="154">
        <v>1</v>
      </c>
      <c r="H5669" s="182">
        <v>8269.2999999999993</v>
      </c>
      <c r="I5669" s="192">
        <v>0.25</v>
      </c>
      <c r="J5669" s="188">
        <f t="shared" si="175"/>
        <v>6201.9749999999995</v>
      </c>
    </row>
    <row r="5670" spans="1:10" s="155" customFormat="1" ht="30">
      <c r="A5670" s="53">
        <f t="shared" si="174"/>
        <v>5666</v>
      </c>
      <c r="B5670" s="153" t="s">
        <v>201</v>
      </c>
      <c r="C5670" s="154" t="s">
        <v>14016</v>
      </c>
      <c r="D5670" s="154" t="s">
        <v>14017</v>
      </c>
      <c r="E5670" s="154" t="s">
        <v>13409</v>
      </c>
      <c r="F5670" s="154"/>
      <c r="G5670" s="154">
        <v>1</v>
      </c>
      <c r="H5670" s="182">
        <v>10065.5</v>
      </c>
      <c r="I5670" s="192">
        <v>0.25</v>
      </c>
      <c r="J5670" s="188">
        <f t="shared" si="175"/>
        <v>7549.125</v>
      </c>
    </row>
    <row r="5671" spans="1:10" s="155" customFormat="1" ht="30">
      <c r="A5671" s="53">
        <f t="shared" si="174"/>
        <v>5667</v>
      </c>
      <c r="B5671" s="153" t="s">
        <v>201</v>
      </c>
      <c r="C5671" s="154" t="s">
        <v>14018</v>
      </c>
      <c r="D5671" s="154" t="s">
        <v>14019</v>
      </c>
      <c r="E5671" s="154" t="s">
        <v>13409</v>
      </c>
      <c r="F5671" s="154"/>
      <c r="G5671" s="154">
        <v>1</v>
      </c>
      <c r="H5671" s="182">
        <v>13482.15</v>
      </c>
      <c r="I5671" s="192">
        <v>0.25</v>
      </c>
      <c r="J5671" s="188">
        <f t="shared" si="175"/>
        <v>10111.612499999999</v>
      </c>
    </row>
    <row r="5672" spans="1:10" s="155" customFormat="1" ht="30">
      <c r="A5672" s="53">
        <f t="shared" si="174"/>
        <v>5668</v>
      </c>
      <c r="B5672" s="153" t="s">
        <v>201</v>
      </c>
      <c r="C5672" s="154" t="s">
        <v>14020</v>
      </c>
      <c r="D5672" s="154" t="s">
        <v>14021</v>
      </c>
      <c r="E5672" s="154" t="s">
        <v>13409</v>
      </c>
      <c r="F5672" s="154"/>
      <c r="G5672" s="154">
        <v>1</v>
      </c>
      <c r="H5672" s="182">
        <v>13093.05</v>
      </c>
      <c r="I5672" s="192">
        <v>0.25</v>
      </c>
      <c r="J5672" s="188">
        <f t="shared" si="175"/>
        <v>9819.7874999999985</v>
      </c>
    </row>
    <row r="5673" spans="1:10" s="155" customFormat="1" ht="30">
      <c r="A5673" s="53">
        <f t="shared" si="174"/>
        <v>5669</v>
      </c>
      <c r="B5673" s="153" t="s">
        <v>201</v>
      </c>
      <c r="C5673" s="154" t="s">
        <v>14022</v>
      </c>
      <c r="D5673" s="154" t="s">
        <v>14023</v>
      </c>
      <c r="E5673" s="154" t="s">
        <v>13409</v>
      </c>
      <c r="F5673" s="154"/>
      <c r="G5673" s="154">
        <v>1</v>
      </c>
      <c r="H5673" s="182">
        <v>11705.5</v>
      </c>
      <c r="I5673" s="192">
        <v>0.25</v>
      </c>
      <c r="J5673" s="188">
        <f t="shared" si="175"/>
        <v>8779.125</v>
      </c>
    </row>
    <row r="5674" spans="1:10" s="155" customFormat="1" ht="30">
      <c r="A5674" s="53">
        <f t="shared" si="174"/>
        <v>5670</v>
      </c>
      <c r="B5674" s="153" t="s">
        <v>201</v>
      </c>
      <c r="C5674" s="154" t="s">
        <v>14024</v>
      </c>
      <c r="D5674" s="154" t="s">
        <v>14025</v>
      </c>
      <c r="E5674" s="154" t="s">
        <v>13409</v>
      </c>
      <c r="F5674" s="154"/>
      <c r="G5674" s="154">
        <v>1</v>
      </c>
      <c r="H5674" s="182">
        <v>15901.15</v>
      </c>
      <c r="I5674" s="192">
        <v>0.25</v>
      </c>
      <c r="J5674" s="188">
        <f t="shared" si="175"/>
        <v>11925.862499999999</v>
      </c>
    </row>
    <row r="5675" spans="1:10" s="155" customFormat="1" ht="30">
      <c r="A5675" s="53">
        <f t="shared" si="174"/>
        <v>5671</v>
      </c>
      <c r="B5675" s="153" t="s">
        <v>201</v>
      </c>
      <c r="C5675" s="154" t="s">
        <v>14026</v>
      </c>
      <c r="D5675" s="154" t="s">
        <v>14027</v>
      </c>
      <c r="E5675" s="154" t="s">
        <v>13409</v>
      </c>
      <c r="F5675" s="154"/>
      <c r="G5675" s="154">
        <v>1</v>
      </c>
      <c r="H5675" s="182">
        <v>19878.150000000001</v>
      </c>
      <c r="I5675" s="192">
        <v>0.25</v>
      </c>
      <c r="J5675" s="188">
        <f t="shared" si="175"/>
        <v>14908.612500000001</v>
      </c>
    </row>
    <row r="5676" spans="1:10" s="155" customFormat="1" ht="30">
      <c r="A5676" s="53">
        <f t="shared" si="174"/>
        <v>5672</v>
      </c>
      <c r="B5676" s="153" t="s">
        <v>201</v>
      </c>
      <c r="C5676" s="154" t="s">
        <v>14028</v>
      </c>
      <c r="D5676" s="154" t="s">
        <v>14029</v>
      </c>
      <c r="E5676" s="154" t="s">
        <v>13409</v>
      </c>
      <c r="F5676" s="154"/>
      <c r="G5676" s="154">
        <v>1</v>
      </c>
      <c r="H5676" s="182">
        <v>13038</v>
      </c>
      <c r="I5676" s="192">
        <v>0.25</v>
      </c>
      <c r="J5676" s="188">
        <f t="shared" si="175"/>
        <v>9778.5</v>
      </c>
    </row>
    <row r="5677" spans="1:10" s="155" customFormat="1" ht="15.75">
      <c r="A5677" s="53">
        <f t="shared" si="174"/>
        <v>5673</v>
      </c>
      <c r="B5677" s="153" t="s">
        <v>201</v>
      </c>
      <c r="C5677" s="154" t="s">
        <v>14030</v>
      </c>
      <c r="D5677" s="154" t="s">
        <v>14031</v>
      </c>
      <c r="E5677" s="154" t="s">
        <v>13409</v>
      </c>
      <c r="F5677" s="154"/>
      <c r="G5677" s="154">
        <v>1</v>
      </c>
      <c r="H5677" s="182">
        <v>8473.4</v>
      </c>
      <c r="I5677" s="192">
        <v>0.25</v>
      </c>
      <c r="J5677" s="188">
        <f t="shared" si="175"/>
        <v>6355.0499999999993</v>
      </c>
    </row>
    <row r="5678" spans="1:10" s="155" customFormat="1" ht="30">
      <c r="A5678" s="53">
        <f t="shared" si="174"/>
        <v>5674</v>
      </c>
      <c r="B5678" s="153" t="s">
        <v>201</v>
      </c>
      <c r="C5678" s="154" t="s">
        <v>14032</v>
      </c>
      <c r="D5678" s="154" t="s">
        <v>14033</v>
      </c>
      <c r="E5678" s="154" t="s">
        <v>13409</v>
      </c>
      <c r="F5678" s="154"/>
      <c r="G5678" s="154">
        <v>1</v>
      </c>
      <c r="H5678" s="182">
        <v>9840</v>
      </c>
      <c r="I5678" s="192">
        <v>0.25</v>
      </c>
      <c r="J5678" s="188">
        <f t="shared" si="175"/>
        <v>7380</v>
      </c>
    </row>
    <row r="5679" spans="1:10" s="155" customFormat="1" ht="15.75">
      <c r="A5679" s="53">
        <f t="shared" si="174"/>
        <v>5675</v>
      </c>
      <c r="B5679" s="153" t="s">
        <v>201</v>
      </c>
      <c r="C5679" s="154" t="s">
        <v>14034</v>
      </c>
      <c r="D5679" s="154" t="s">
        <v>14035</v>
      </c>
      <c r="E5679" s="154" t="s">
        <v>13409</v>
      </c>
      <c r="F5679" s="154"/>
      <c r="G5679" s="154">
        <v>1</v>
      </c>
      <c r="H5679" s="182">
        <v>9566.65</v>
      </c>
      <c r="I5679" s="192">
        <v>0.25</v>
      </c>
      <c r="J5679" s="188">
        <f t="shared" si="175"/>
        <v>7174.9874999999993</v>
      </c>
    </row>
    <row r="5680" spans="1:10" s="155" customFormat="1" ht="30">
      <c r="A5680" s="53">
        <f t="shared" si="174"/>
        <v>5676</v>
      </c>
      <c r="B5680" s="153" t="s">
        <v>201</v>
      </c>
      <c r="C5680" s="154" t="s">
        <v>14036</v>
      </c>
      <c r="D5680" s="154" t="s">
        <v>14037</v>
      </c>
      <c r="E5680" s="154" t="s">
        <v>13409</v>
      </c>
      <c r="F5680" s="154"/>
      <c r="G5680" s="154">
        <v>1</v>
      </c>
      <c r="H5680" s="182">
        <v>10933.4</v>
      </c>
      <c r="I5680" s="192">
        <v>0.25</v>
      </c>
      <c r="J5680" s="188">
        <f t="shared" si="175"/>
        <v>8200.0499999999993</v>
      </c>
    </row>
    <row r="5681" spans="1:10" s="155" customFormat="1" ht="15.75">
      <c r="A5681" s="53">
        <f t="shared" si="174"/>
        <v>5677</v>
      </c>
      <c r="B5681" s="153" t="s">
        <v>201</v>
      </c>
      <c r="C5681" s="154" t="s">
        <v>14038</v>
      </c>
      <c r="D5681" s="154" t="s">
        <v>14039</v>
      </c>
      <c r="E5681" s="154" t="s">
        <v>13409</v>
      </c>
      <c r="F5681" s="154"/>
      <c r="G5681" s="154">
        <v>1</v>
      </c>
      <c r="H5681" s="182">
        <v>8052.4</v>
      </c>
      <c r="I5681" s="192">
        <v>0.25</v>
      </c>
      <c r="J5681" s="188">
        <f t="shared" si="175"/>
        <v>6039.2999999999993</v>
      </c>
    </row>
    <row r="5682" spans="1:10" s="155" customFormat="1" ht="15.75">
      <c r="A5682" s="53">
        <f t="shared" si="174"/>
        <v>5678</v>
      </c>
      <c r="B5682" s="153" t="s">
        <v>201</v>
      </c>
      <c r="C5682" s="154" t="s">
        <v>14040</v>
      </c>
      <c r="D5682" s="154" t="s">
        <v>14041</v>
      </c>
      <c r="E5682" s="154" t="s">
        <v>13409</v>
      </c>
      <c r="F5682" s="154"/>
      <c r="G5682" s="154">
        <v>1</v>
      </c>
      <c r="H5682" s="182">
        <v>10933.4</v>
      </c>
      <c r="I5682" s="192">
        <v>0.25</v>
      </c>
      <c r="J5682" s="188">
        <f t="shared" si="175"/>
        <v>8200.0499999999993</v>
      </c>
    </row>
    <row r="5683" spans="1:10" s="155" customFormat="1" ht="30">
      <c r="A5683" s="53">
        <f t="shared" si="174"/>
        <v>5679</v>
      </c>
      <c r="B5683" s="153" t="s">
        <v>201</v>
      </c>
      <c r="C5683" s="154" t="s">
        <v>14042</v>
      </c>
      <c r="D5683" s="154" t="s">
        <v>14043</v>
      </c>
      <c r="E5683" s="154" t="s">
        <v>13409</v>
      </c>
      <c r="F5683" s="154"/>
      <c r="G5683" s="154">
        <v>1</v>
      </c>
      <c r="H5683" s="182">
        <v>12115.5</v>
      </c>
      <c r="I5683" s="192">
        <v>0.25</v>
      </c>
      <c r="J5683" s="188">
        <f t="shared" si="175"/>
        <v>9086.625</v>
      </c>
    </row>
    <row r="5684" spans="1:10" s="155" customFormat="1" ht="30">
      <c r="A5684" s="53">
        <f t="shared" si="174"/>
        <v>5680</v>
      </c>
      <c r="B5684" s="153" t="s">
        <v>201</v>
      </c>
      <c r="C5684" s="154" t="s">
        <v>14044</v>
      </c>
      <c r="D5684" s="154" t="s">
        <v>14045</v>
      </c>
      <c r="E5684" s="154" t="s">
        <v>13409</v>
      </c>
      <c r="F5684" s="154"/>
      <c r="G5684" s="154">
        <v>1</v>
      </c>
      <c r="H5684" s="182">
        <v>23978.15</v>
      </c>
      <c r="I5684" s="192">
        <v>0.25</v>
      </c>
      <c r="J5684" s="188">
        <f t="shared" si="175"/>
        <v>17983.612500000003</v>
      </c>
    </row>
    <row r="5685" spans="1:10" s="155" customFormat="1" ht="30">
      <c r="A5685" s="53">
        <f t="shared" si="174"/>
        <v>5681</v>
      </c>
      <c r="B5685" s="153" t="s">
        <v>201</v>
      </c>
      <c r="C5685" s="154" t="s">
        <v>14046</v>
      </c>
      <c r="D5685" s="154" t="s">
        <v>14047</v>
      </c>
      <c r="E5685" s="154" t="s">
        <v>13409</v>
      </c>
      <c r="F5685" s="154"/>
      <c r="G5685" s="154">
        <v>1</v>
      </c>
      <c r="H5685" s="182">
        <v>26874.7</v>
      </c>
      <c r="I5685" s="192">
        <v>0.25</v>
      </c>
      <c r="J5685" s="188">
        <f t="shared" si="175"/>
        <v>20156.025000000001</v>
      </c>
    </row>
    <row r="5686" spans="1:10" s="155" customFormat="1" ht="30">
      <c r="A5686" s="53">
        <f t="shared" si="174"/>
        <v>5682</v>
      </c>
      <c r="B5686" s="153" t="s">
        <v>201</v>
      </c>
      <c r="C5686" s="154" t="s">
        <v>14048</v>
      </c>
      <c r="D5686" s="154" t="s">
        <v>14049</v>
      </c>
      <c r="E5686" s="154" t="s">
        <v>13409</v>
      </c>
      <c r="F5686" s="154"/>
      <c r="G5686" s="154">
        <v>1</v>
      </c>
      <c r="H5686" s="182">
        <v>26874.7</v>
      </c>
      <c r="I5686" s="192">
        <v>0.25</v>
      </c>
      <c r="J5686" s="188">
        <f t="shared" si="175"/>
        <v>20156.025000000001</v>
      </c>
    </row>
    <row r="5687" spans="1:10" s="155" customFormat="1" ht="30">
      <c r="A5687" s="53">
        <f t="shared" si="174"/>
        <v>5683</v>
      </c>
      <c r="B5687" s="153" t="s">
        <v>201</v>
      </c>
      <c r="C5687" s="154" t="s">
        <v>14050</v>
      </c>
      <c r="D5687" s="154" t="s">
        <v>14051</v>
      </c>
      <c r="E5687" s="154" t="s">
        <v>13409</v>
      </c>
      <c r="F5687" s="154"/>
      <c r="G5687" s="154">
        <v>1</v>
      </c>
      <c r="H5687" s="182">
        <v>35690.5</v>
      </c>
      <c r="I5687" s="192">
        <v>0.25</v>
      </c>
      <c r="J5687" s="188">
        <f t="shared" si="175"/>
        <v>26767.875</v>
      </c>
    </row>
    <row r="5688" spans="1:10" s="155" customFormat="1" ht="30">
      <c r="A5688" s="53">
        <f t="shared" si="174"/>
        <v>5684</v>
      </c>
      <c r="B5688" s="153" t="s">
        <v>201</v>
      </c>
      <c r="C5688" s="154" t="s">
        <v>14052</v>
      </c>
      <c r="D5688" s="154" t="s">
        <v>14053</v>
      </c>
      <c r="E5688" s="154" t="s">
        <v>13409</v>
      </c>
      <c r="F5688" s="154"/>
      <c r="G5688" s="154">
        <v>1</v>
      </c>
      <c r="H5688" s="182">
        <v>35690.5</v>
      </c>
      <c r="I5688" s="192">
        <v>0.25</v>
      </c>
      <c r="J5688" s="188">
        <f t="shared" si="175"/>
        <v>26767.875</v>
      </c>
    </row>
    <row r="5689" spans="1:10" s="155" customFormat="1" ht="30">
      <c r="A5689" s="53">
        <f t="shared" si="174"/>
        <v>5685</v>
      </c>
      <c r="B5689" s="153" t="s">
        <v>201</v>
      </c>
      <c r="C5689" s="154" t="s">
        <v>14054</v>
      </c>
      <c r="D5689" s="154" t="s">
        <v>14055</v>
      </c>
      <c r="E5689" s="154" t="s">
        <v>13409</v>
      </c>
      <c r="F5689" s="154"/>
      <c r="G5689" s="154">
        <v>1</v>
      </c>
      <c r="H5689" s="182">
        <v>14418.4</v>
      </c>
      <c r="I5689" s="192">
        <v>0.25</v>
      </c>
      <c r="J5689" s="188">
        <f t="shared" si="175"/>
        <v>10813.8</v>
      </c>
    </row>
    <row r="5690" spans="1:10" s="155" customFormat="1" ht="30">
      <c r="A5690" s="53">
        <f t="shared" si="174"/>
        <v>5686</v>
      </c>
      <c r="B5690" s="153" t="s">
        <v>201</v>
      </c>
      <c r="C5690" s="154" t="s">
        <v>14056</v>
      </c>
      <c r="D5690" s="154" t="s">
        <v>14057</v>
      </c>
      <c r="E5690" s="154" t="s">
        <v>13409</v>
      </c>
      <c r="F5690" s="154"/>
      <c r="G5690" s="154">
        <v>1</v>
      </c>
      <c r="H5690" s="182">
        <v>16434.150000000001</v>
      </c>
      <c r="I5690" s="192">
        <v>0.25</v>
      </c>
      <c r="J5690" s="188">
        <f t="shared" si="175"/>
        <v>12325.612500000001</v>
      </c>
    </row>
    <row r="5691" spans="1:10" s="155" customFormat="1" ht="30">
      <c r="A5691" s="53">
        <f t="shared" si="174"/>
        <v>5687</v>
      </c>
      <c r="B5691" s="153" t="s">
        <v>201</v>
      </c>
      <c r="C5691" s="154" t="s">
        <v>14058</v>
      </c>
      <c r="D5691" s="154" t="s">
        <v>14059</v>
      </c>
      <c r="E5691" s="154" t="s">
        <v>13409</v>
      </c>
      <c r="F5691" s="154"/>
      <c r="G5691" s="154">
        <v>1</v>
      </c>
      <c r="H5691" s="182">
        <v>11616.65</v>
      </c>
      <c r="I5691" s="192">
        <v>0.25</v>
      </c>
      <c r="J5691" s="188">
        <f t="shared" si="175"/>
        <v>8712.4874999999993</v>
      </c>
    </row>
    <row r="5692" spans="1:10" s="155" customFormat="1" ht="30">
      <c r="A5692" s="53">
        <f t="shared" si="174"/>
        <v>5688</v>
      </c>
      <c r="B5692" s="153" t="s">
        <v>201</v>
      </c>
      <c r="C5692" s="154" t="s">
        <v>14060</v>
      </c>
      <c r="D5692" s="154" t="s">
        <v>14061</v>
      </c>
      <c r="E5692" s="154" t="s">
        <v>13409</v>
      </c>
      <c r="F5692" s="154"/>
      <c r="G5692" s="154">
        <v>1</v>
      </c>
      <c r="H5692" s="182">
        <v>12983.4</v>
      </c>
      <c r="I5692" s="192">
        <v>0.25</v>
      </c>
      <c r="J5692" s="188">
        <f t="shared" si="175"/>
        <v>9737.5499999999993</v>
      </c>
    </row>
    <row r="5693" spans="1:10" s="155" customFormat="1" ht="30">
      <c r="A5693" s="53">
        <f t="shared" si="174"/>
        <v>5689</v>
      </c>
      <c r="B5693" s="153" t="s">
        <v>201</v>
      </c>
      <c r="C5693" s="154" t="s">
        <v>14062</v>
      </c>
      <c r="D5693" s="154" t="s">
        <v>14063</v>
      </c>
      <c r="E5693" s="154" t="s">
        <v>13409</v>
      </c>
      <c r="F5693" s="154"/>
      <c r="G5693" s="154">
        <v>1</v>
      </c>
      <c r="H5693" s="182">
        <v>20657.150000000001</v>
      </c>
      <c r="I5693" s="192">
        <v>0.25</v>
      </c>
      <c r="J5693" s="188">
        <f t="shared" si="175"/>
        <v>15492.862500000001</v>
      </c>
    </row>
    <row r="5694" spans="1:10" s="155" customFormat="1" ht="30">
      <c r="A5694" s="53">
        <f t="shared" si="174"/>
        <v>5690</v>
      </c>
      <c r="B5694" s="153" t="s">
        <v>201</v>
      </c>
      <c r="C5694" s="154" t="s">
        <v>14064</v>
      </c>
      <c r="D5694" s="154" t="s">
        <v>14065</v>
      </c>
      <c r="E5694" s="154" t="s">
        <v>13409</v>
      </c>
      <c r="F5694" s="154"/>
      <c r="G5694" s="154">
        <v>1</v>
      </c>
      <c r="H5694" s="182">
        <v>18463.650000000001</v>
      </c>
      <c r="I5694" s="192">
        <v>0.25</v>
      </c>
      <c r="J5694" s="188">
        <f t="shared" si="175"/>
        <v>13847.737500000001</v>
      </c>
    </row>
    <row r="5695" spans="1:10" s="155" customFormat="1" ht="30">
      <c r="A5695" s="53">
        <f t="shared" si="174"/>
        <v>5691</v>
      </c>
      <c r="B5695" s="153" t="s">
        <v>201</v>
      </c>
      <c r="C5695" s="154" t="s">
        <v>14066</v>
      </c>
      <c r="D5695" s="154" t="s">
        <v>14067</v>
      </c>
      <c r="E5695" s="154" t="s">
        <v>13409</v>
      </c>
      <c r="F5695" s="154"/>
      <c r="G5695" s="154">
        <v>1</v>
      </c>
      <c r="H5695" s="182">
        <v>21408.9</v>
      </c>
      <c r="I5695" s="192">
        <v>0.25</v>
      </c>
      <c r="J5695" s="188">
        <f t="shared" si="175"/>
        <v>16056.675000000001</v>
      </c>
    </row>
    <row r="5696" spans="1:10" s="155" customFormat="1" ht="30">
      <c r="A5696" s="53">
        <f t="shared" si="174"/>
        <v>5692</v>
      </c>
      <c r="B5696" s="153" t="s">
        <v>201</v>
      </c>
      <c r="C5696" s="154" t="s">
        <v>14068</v>
      </c>
      <c r="D5696" s="154" t="s">
        <v>14069</v>
      </c>
      <c r="E5696" s="154" t="s">
        <v>13409</v>
      </c>
      <c r="F5696" s="154"/>
      <c r="G5696" s="154">
        <v>1</v>
      </c>
      <c r="H5696" s="182">
        <v>25645.5</v>
      </c>
      <c r="I5696" s="192">
        <v>0.25</v>
      </c>
      <c r="J5696" s="188">
        <f t="shared" si="175"/>
        <v>19234.125</v>
      </c>
    </row>
    <row r="5697" spans="1:10" s="155" customFormat="1" ht="30">
      <c r="A5697" s="53">
        <f t="shared" si="174"/>
        <v>5693</v>
      </c>
      <c r="B5697" s="153" t="s">
        <v>201</v>
      </c>
      <c r="C5697" s="154" t="s">
        <v>14070</v>
      </c>
      <c r="D5697" s="154" t="s">
        <v>14071</v>
      </c>
      <c r="E5697" s="154" t="s">
        <v>13409</v>
      </c>
      <c r="F5697" s="154"/>
      <c r="G5697" s="154">
        <v>1</v>
      </c>
      <c r="H5697" s="182">
        <v>20506.900000000001</v>
      </c>
      <c r="I5697" s="192">
        <v>0.25</v>
      </c>
      <c r="J5697" s="188">
        <f t="shared" si="175"/>
        <v>15380.175000000001</v>
      </c>
    </row>
    <row r="5698" spans="1:10" s="155" customFormat="1" ht="30">
      <c r="A5698" s="53">
        <f t="shared" si="174"/>
        <v>5694</v>
      </c>
      <c r="B5698" s="153" t="s">
        <v>201</v>
      </c>
      <c r="C5698" s="154" t="s">
        <v>14072</v>
      </c>
      <c r="D5698" s="154" t="s">
        <v>14073</v>
      </c>
      <c r="E5698" s="154" t="s">
        <v>13409</v>
      </c>
      <c r="F5698" s="154"/>
      <c r="G5698" s="154">
        <v>1</v>
      </c>
      <c r="H5698" s="182">
        <v>12300</v>
      </c>
      <c r="I5698" s="192">
        <v>0.25</v>
      </c>
      <c r="J5698" s="188">
        <f t="shared" si="175"/>
        <v>9225</v>
      </c>
    </row>
    <row r="5699" spans="1:10" s="155" customFormat="1" ht="30">
      <c r="A5699" s="53">
        <f t="shared" si="174"/>
        <v>5695</v>
      </c>
      <c r="B5699" s="153" t="s">
        <v>201</v>
      </c>
      <c r="C5699" s="154" t="s">
        <v>14074</v>
      </c>
      <c r="D5699" s="154" t="s">
        <v>14075</v>
      </c>
      <c r="E5699" s="154" t="s">
        <v>13409</v>
      </c>
      <c r="F5699" s="154"/>
      <c r="G5699" s="154">
        <v>1</v>
      </c>
      <c r="H5699" s="182">
        <v>17493.400000000001</v>
      </c>
      <c r="I5699" s="192">
        <v>0.25</v>
      </c>
      <c r="J5699" s="188">
        <f t="shared" si="175"/>
        <v>13120.050000000001</v>
      </c>
    </row>
    <row r="5700" spans="1:10" s="155" customFormat="1" ht="15.75">
      <c r="A5700" s="53">
        <f t="shared" si="174"/>
        <v>5696</v>
      </c>
      <c r="B5700" s="153" t="s">
        <v>201</v>
      </c>
      <c r="C5700" s="154" t="s">
        <v>14076</v>
      </c>
      <c r="D5700" s="154" t="s">
        <v>14077</v>
      </c>
      <c r="E5700" s="154" t="s">
        <v>13409</v>
      </c>
      <c r="F5700" s="154"/>
      <c r="G5700" s="154">
        <v>1</v>
      </c>
      <c r="H5700" s="182">
        <v>370</v>
      </c>
      <c r="I5700" s="192">
        <v>0.25</v>
      </c>
      <c r="J5700" s="188">
        <f t="shared" si="175"/>
        <v>277.5</v>
      </c>
    </row>
    <row r="5701" spans="1:10" s="155" customFormat="1" ht="15.75">
      <c r="A5701" s="53">
        <f t="shared" si="174"/>
        <v>5697</v>
      </c>
      <c r="B5701" s="153" t="s">
        <v>201</v>
      </c>
      <c r="C5701" s="154" t="s">
        <v>14078</v>
      </c>
      <c r="D5701" s="154" t="s">
        <v>14079</v>
      </c>
      <c r="E5701" s="154" t="s">
        <v>13409</v>
      </c>
      <c r="F5701" s="154"/>
      <c r="G5701" s="154">
        <v>1</v>
      </c>
      <c r="H5701" s="182">
        <v>370</v>
      </c>
      <c r="I5701" s="192">
        <v>0.25</v>
      </c>
      <c r="J5701" s="188">
        <f t="shared" si="175"/>
        <v>277.5</v>
      </c>
    </row>
    <row r="5702" spans="1:10" s="155" customFormat="1" ht="30">
      <c r="A5702" s="53">
        <f t="shared" si="174"/>
        <v>5698</v>
      </c>
      <c r="B5702" s="153" t="s">
        <v>201</v>
      </c>
      <c r="C5702" s="154" t="s">
        <v>14080</v>
      </c>
      <c r="D5702" s="154" t="s">
        <v>14081</v>
      </c>
      <c r="E5702" s="154" t="s">
        <v>13409</v>
      </c>
      <c r="F5702" s="154"/>
      <c r="G5702" s="154">
        <v>1</v>
      </c>
      <c r="H5702" s="182">
        <v>1550</v>
      </c>
      <c r="I5702" s="192">
        <v>0.25</v>
      </c>
      <c r="J5702" s="188">
        <f t="shared" si="175"/>
        <v>1162.5</v>
      </c>
    </row>
    <row r="5703" spans="1:10" s="155" customFormat="1" ht="30">
      <c r="A5703" s="53">
        <f t="shared" ref="A5703:A5766" si="176">A5702+1</f>
        <v>5699</v>
      </c>
      <c r="B5703" s="153" t="s">
        <v>201</v>
      </c>
      <c r="C5703" s="154" t="s">
        <v>14082</v>
      </c>
      <c r="D5703" s="154" t="s">
        <v>14083</v>
      </c>
      <c r="E5703" s="154" t="s">
        <v>13409</v>
      </c>
      <c r="F5703" s="154"/>
      <c r="G5703" s="154">
        <v>1</v>
      </c>
      <c r="H5703" s="182">
        <v>3580</v>
      </c>
      <c r="I5703" s="192">
        <v>0.25</v>
      </c>
      <c r="J5703" s="188">
        <f t="shared" si="175"/>
        <v>2685</v>
      </c>
    </row>
    <row r="5704" spans="1:10" s="155" customFormat="1" ht="30">
      <c r="A5704" s="53">
        <f t="shared" si="176"/>
        <v>5700</v>
      </c>
      <c r="B5704" s="153" t="s">
        <v>201</v>
      </c>
      <c r="C5704" s="154" t="s">
        <v>14084</v>
      </c>
      <c r="D5704" s="154" t="s">
        <v>14085</v>
      </c>
      <c r="E5704" s="154" t="s">
        <v>13409</v>
      </c>
      <c r="F5704" s="154"/>
      <c r="G5704" s="154">
        <v>1</v>
      </c>
      <c r="H5704" s="182">
        <v>820</v>
      </c>
      <c r="I5704" s="192">
        <v>0.25</v>
      </c>
      <c r="J5704" s="188">
        <f t="shared" si="175"/>
        <v>615</v>
      </c>
    </row>
    <row r="5705" spans="1:10" s="155" customFormat="1" ht="30">
      <c r="A5705" s="53">
        <f t="shared" si="176"/>
        <v>5701</v>
      </c>
      <c r="B5705" s="153" t="s">
        <v>201</v>
      </c>
      <c r="C5705" s="154" t="s">
        <v>14086</v>
      </c>
      <c r="D5705" s="154" t="s">
        <v>14087</v>
      </c>
      <c r="E5705" s="154" t="s">
        <v>13409</v>
      </c>
      <c r="F5705" s="154"/>
      <c r="G5705" s="154">
        <v>1</v>
      </c>
      <c r="H5705" s="182">
        <v>1810</v>
      </c>
      <c r="I5705" s="192">
        <v>0.25</v>
      </c>
      <c r="J5705" s="188">
        <f t="shared" si="175"/>
        <v>1357.5</v>
      </c>
    </row>
    <row r="5706" spans="1:10" s="155" customFormat="1" ht="30">
      <c r="A5706" s="53">
        <f t="shared" si="176"/>
        <v>5702</v>
      </c>
      <c r="B5706" s="153" t="s">
        <v>201</v>
      </c>
      <c r="C5706" s="154" t="s">
        <v>14088</v>
      </c>
      <c r="D5706" s="154" t="s">
        <v>14089</v>
      </c>
      <c r="E5706" s="154" t="s">
        <v>13409</v>
      </c>
      <c r="F5706" s="154"/>
      <c r="G5706" s="154">
        <v>1</v>
      </c>
      <c r="H5706" s="182">
        <v>1710</v>
      </c>
      <c r="I5706" s="192">
        <v>0.25</v>
      </c>
      <c r="J5706" s="188">
        <f t="shared" si="175"/>
        <v>1282.5</v>
      </c>
    </row>
    <row r="5707" spans="1:10" s="155" customFormat="1" ht="30">
      <c r="A5707" s="53">
        <f t="shared" si="176"/>
        <v>5703</v>
      </c>
      <c r="B5707" s="153" t="s">
        <v>201</v>
      </c>
      <c r="C5707" s="157" t="s">
        <v>14090</v>
      </c>
      <c r="D5707" s="154" t="s">
        <v>14091</v>
      </c>
      <c r="E5707" s="154" t="s">
        <v>13409</v>
      </c>
      <c r="F5707" s="154"/>
      <c r="G5707" s="154">
        <v>1</v>
      </c>
      <c r="H5707" s="182">
        <v>5.75</v>
      </c>
      <c r="I5707" s="192">
        <v>0.25</v>
      </c>
      <c r="J5707" s="188">
        <f t="shared" si="175"/>
        <v>4.3125</v>
      </c>
    </row>
    <row r="5708" spans="1:10" s="155" customFormat="1" ht="15.75">
      <c r="A5708" s="53">
        <f t="shared" si="176"/>
        <v>5704</v>
      </c>
      <c r="B5708" s="153" t="s">
        <v>201</v>
      </c>
      <c r="C5708" s="154" t="s">
        <v>14092</v>
      </c>
      <c r="D5708" s="154" t="s">
        <v>14093</v>
      </c>
      <c r="E5708" s="154" t="s">
        <v>13409</v>
      </c>
      <c r="F5708" s="154"/>
      <c r="G5708" s="154">
        <v>1</v>
      </c>
      <c r="H5708" s="182">
        <v>28</v>
      </c>
      <c r="I5708" s="192">
        <v>0.25</v>
      </c>
      <c r="J5708" s="188">
        <f t="shared" si="175"/>
        <v>21</v>
      </c>
    </row>
    <row r="5709" spans="1:10" s="155" customFormat="1" ht="15.75">
      <c r="A5709" s="53">
        <f t="shared" si="176"/>
        <v>5705</v>
      </c>
      <c r="B5709" s="153" t="s">
        <v>201</v>
      </c>
      <c r="C5709" s="154" t="s">
        <v>14094</v>
      </c>
      <c r="D5709" s="154" t="s">
        <v>14095</v>
      </c>
      <c r="E5709" s="154" t="s">
        <v>13409</v>
      </c>
      <c r="F5709" s="154"/>
      <c r="G5709" s="154">
        <v>1</v>
      </c>
      <c r="H5709" s="182">
        <v>38.5</v>
      </c>
      <c r="I5709" s="192">
        <v>0.25</v>
      </c>
      <c r="J5709" s="188">
        <f t="shared" si="175"/>
        <v>28.875</v>
      </c>
    </row>
    <row r="5710" spans="1:10" s="155" customFormat="1" ht="15.75">
      <c r="A5710" s="53">
        <f t="shared" si="176"/>
        <v>5706</v>
      </c>
      <c r="B5710" s="153" t="s">
        <v>201</v>
      </c>
      <c r="C5710" s="154" t="s">
        <v>14096</v>
      </c>
      <c r="D5710" s="154" t="s">
        <v>14097</v>
      </c>
      <c r="E5710" s="154" t="s">
        <v>13409</v>
      </c>
      <c r="F5710" s="154"/>
      <c r="G5710" s="154">
        <v>1</v>
      </c>
      <c r="H5710" s="182">
        <v>34.5</v>
      </c>
      <c r="I5710" s="192">
        <v>0.25</v>
      </c>
      <c r="J5710" s="188">
        <f t="shared" si="175"/>
        <v>25.875</v>
      </c>
    </row>
    <row r="5711" spans="1:10" s="155" customFormat="1" ht="15.75">
      <c r="A5711" s="53">
        <f t="shared" si="176"/>
        <v>5707</v>
      </c>
      <c r="B5711" s="153" t="s">
        <v>201</v>
      </c>
      <c r="C5711" s="154" t="s">
        <v>14098</v>
      </c>
      <c r="D5711" s="154" t="s">
        <v>14099</v>
      </c>
      <c r="E5711" s="154" t="s">
        <v>13409</v>
      </c>
      <c r="F5711" s="154"/>
      <c r="G5711" s="154">
        <v>1</v>
      </c>
      <c r="H5711" s="182">
        <v>9.4499999999999993</v>
      </c>
      <c r="I5711" s="192">
        <v>0.25</v>
      </c>
      <c r="J5711" s="188">
        <f t="shared" si="175"/>
        <v>7.0874999999999995</v>
      </c>
    </row>
    <row r="5712" spans="1:10" s="155" customFormat="1" ht="15.75">
      <c r="A5712" s="53">
        <f t="shared" si="176"/>
        <v>5708</v>
      </c>
      <c r="B5712" s="153" t="s">
        <v>201</v>
      </c>
      <c r="C5712" s="154" t="s">
        <v>14100</v>
      </c>
      <c r="D5712" s="154" t="s">
        <v>14101</v>
      </c>
      <c r="E5712" s="154" t="s">
        <v>13409</v>
      </c>
      <c r="F5712" s="154"/>
      <c r="G5712" s="154">
        <v>1</v>
      </c>
      <c r="H5712" s="182">
        <v>179</v>
      </c>
      <c r="I5712" s="192">
        <v>0.25</v>
      </c>
      <c r="J5712" s="188">
        <f t="shared" si="175"/>
        <v>134.25</v>
      </c>
    </row>
    <row r="5713" spans="1:10" s="155" customFormat="1" ht="15.75">
      <c r="A5713" s="53">
        <f t="shared" si="176"/>
        <v>5709</v>
      </c>
      <c r="B5713" s="153" t="s">
        <v>201</v>
      </c>
      <c r="C5713" s="154" t="s">
        <v>14102</v>
      </c>
      <c r="D5713" s="154" t="s">
        <v>14103</v>
      </c>
      <c r="E5713" s="154" t="s">
        <v>13409</v>
      </c>
      <c r="F5713" s="154"/>
      <c r="G5713" s="154">
        <v>1</v>
      </c>
      <c r="H5713" s="182">
        <v>44</v>
      </c>
      <c r="I5713" s="192">
        <v>0.25</v>
      </c>
      <c r="J5713" s="188">
        <f t="shared" si="175"/>
        <v>33</v>
      </c>
    </row>
    <row r="5714" spans="1:10" s="155" customFormat="1" ht="15.75">
      <c r="A5714" s="53">
        <f t="shared" si="176"/>
        <v>5710</v>
      </c>
      <c r="B5714" s="153" t="s">
        <v>201</v>
      </c>
      <c r="C5714" s="154" t="s">
        <v>14104</v>
      </c>
      <c r="D5714" s="154" t="s">
        <v>14105</v>
      </c>
      <c r="E5714" s="154" t="s">
        <v>13409</v>
      </c>
      <c r="F5714" s="154"/>
      <c r="G5714" s="154">
        <v>1</v>
      </c>
      <c r="H5714" s="182">
        <v>91</v>
      </c>
      <c r="I5714" s="192">
        <v>0.25</v>
      </c>
      <c r="J5714" s="188">
        <f t="shared" ref="J5714:J5777" si="177">H5714*(1-I5714)</f>
        <v>68.25</v>
      </c>
    </row>
    <row r="5715" spans="1:10" s="155" customFormat="1" ht="15.75">
      <c r="A5715" s="53">
        <f t="shared" si="176"/>
        <v>5711</v>
      </c>
      <c r="B5715" s="153" t="s">
        <v>201</v>
      </c>
      <c r="C5715" s="154" t="s">
        <v>14106</v>
      </c>
      <c r="D5715" s="154" t="s">
        <v>14107</v>
      </c>
      <c r="E5715" s="154" t="s">
        <v>13409</v>
      </c>
      <c r="F5715" s="154"/>
      <c r="G5715" s="154">
        <v>1</v>
      </c>
      <c r="H5715" s="182">
        <v>162</v>
      </c>
      <c r="I5715" s="192">
        <v>0.25</v>
      </c>
      <c r="J5715" s="188">
        <f t="shared" si="177"/>
        <v>121.5</v>
      </c>
    </row>
    <row r="5716" spans="1:10" s="155" customFormat="1" ht="15.75">
      <c r="A5716" s="53">
        <f t="shared" si="176"/>
        <v>5712</v>
      </c>
      <c r="B5716" s="153" t="s">
        <v>201</v>
      </c>
      <c r="C5716" s="154" t="s">
        <v>14108</v>
      </c>
      <c r="D5716" s="154" t="s">
        <v>14109</v>
      </c>
      <c r="E5716" s="154" t="s">
        <v>13409</v>
      </c>
      <c r="F5716" s="154"/>
      <c r="G5716" s="154">
        <v>1</v>
      </c>
      <c r="H5716" s="182">
        <v>164</v>
      </c>
      <c r="I5716" s="192">
        <v>0.25</v>
      </c>
      <c r="J5716" s="188">
        <f t="shared" si="177"/>
        <v>123</v>
      </c>
    </row>
    <row r="5717" spans="1:10" s="155" customFormat="1" ht="15.75">
      <c r="A5717" s="53">
        <f t="shared" si="176"/>
        <v>5713</v>
      </c>
      <c r="B5717" s="153" t="s">
        <v>201</v>
      </c>
      <c r="C5717" s="154" t="s">
        <v>14110</v>
      </c>
      <c r="D5717" s="154" t="s">
        <v>14111</v>
      </c>
      <c r="E5717" s="154" t="s">
        <v>13409</v>
      </c>
      <c r="F5717" s="154"/>
      <c r="G5717" s="154">
        <v>1</v>
      </c>
      <c r="H5717" s="182">
        <v>243</v>
      </c>
      <c r="I5717" s="192">
        <v>0.25</v>
      </c>
      <c r="J5717" s="188">
        <f t="shared" si="177"/>
        <v>182.25</v>
      </c>
    </row>
    <row r="5718" spans="1:10" s="155" customFormat="1" ht="15.75">
      <c r="A5718" s="53">
        <f t="shared" si="176"/>
        <v>5714</v>
      </c>
      <c r="B5718" s="153" t="s">
        <v>201</v>
      </c>
      <c r="C5718" s="154" t="s">
        <v>14112</v>
      </c>
      <c r="D5718" s="154" t="s">
        <v>14113</v>
      </c>
      <c r="E5718" s="154" t="s">
        <v>13409</v>
      </c>
      <c r="F5718" s="154"/>
      <c r="G5718" s="154">
        <v>1</v>
      </c>
      <c r="H5718" s="182">
        <v>326</v>
      </c>
      <c r="I5718" s="192">
        <v>0.25</v>
      </c>
      <c r="J5718" s="188">
        <f t="shared" si="177"/>
        <v>244.5</v>
      </c>
    </row>
    <row r="5719" spans="1:10" s="155" customFormat="1" ht="15.75">
      <c r="A5719" s="53">
        <f t="shared" si="176"/>
        <v>5715</v>
      </c>
      <c r="B5719" s="153" t="s">
        <v>201</v>
      </c>
      <c r="C5719" s="154" t="s">
        <v>14114</v>
      </c>
      <c r="D5719" s="154" t="s">
        <v>14115</v>
      </c>
      <c r="E5719" s="154" t="s">
        <v>13409</v>
      </c>
      <c r="F5719" s="154"/>
      <c r="G5719" s="154">
        <v>1</v>
      </c>
      <c r="H5719" s="182">
        <v>504</v>
      </c>
      <c r="I5719" s="192">
        <v>0.25</v>
      </c>
      <c r="J5719" s="188">
        <f t="shared" si="177"/>
        <v>378</v>
      </c>
    </row>
    <row r="5720" spans="1:10" s="155" customFormat="1" ht="15.75">
      <c r="A5720" s="53">
        <f t="shared" si="176"/>
        <v>5716</v>
      </c>
      <c r="B5720" s="153" t="s">
        <v>201</v>
      </c>
      <c r="C5720" s="154" t="s">
        <v>14116</v>
      </c>
      <c r="D5720" s="154" t="s">
        <v>14117</v>
      </c>
      <c r="E5720" s="154" t="s">
        <v>13409</v>
      </c>
      <c r="F5720" s="154"/>
      <c r="G5720" s="154">
        <v>1</v>
      </c>
      <c r="H5720" s="182">
        <v>131</v>
      </c>
      <c r="I5720" s="192">
        <v>0.25</v>
      </c>
      <c r="J5720" s="188">
        <f t="shared" si="177"/>
        <v>98.25</v>
      </c>
    </row>
    <row r="5721" spans="1:10" s="155" customFormat="1" ht="15.75">
      <c r="A5721" s="53">
        <f t="shared" si="176"/>
        <v>5717</v>
      </c>
      <c r="B5721" s="153" t="s">
        <v>201</v>
      </c>
      <c r="C5721" s="154" t="s">
        <v>14118</v>
      </c>
      <c r="D5721" s="154" t="s">
        <v>14119</v>
      </c>
      <c r="E5721" s="154" t="s">
        <v>13409</v>
      </c>
      <c r="F5721" s="154"/>
      <c r="G5721" s="154">
        <v>1</v>
      </c>
      <c r="H5721" s="182">
        <v>133</v>
      </c>
      <c r="I5721" s="192">
        <v>0.25</v>
      </c>
      <c r="J5721" s="188">
        <f t="shared" si="177"/>
        <v>99.75</v>
      </c>
    </row>
    <row r="5722" spans="1:10" s="155" customFormat="1" ht="15.75">
      <c r="A5722" s="53">
        <f t="shared" si="176"/>
        <v>5718</v>
      </c>
      <c r="B5722" s="153" t="s">
        <v>201</v>
      </c>
      <c r="C5722" s="154" t="s">
        <v>14120</v>
      </c>
      <c r="D5722" s="154" t="s">
        <v>14121</v>
      </c>
      <c r="E5722" s="154" t="s">
        <v>13409</v>
      </c>
      <c r="F5722" s="154"/>
      <c r="G5722" s="154">
        <v>1</v>
      </c>
      <c r="H5722" s="182">
        <v>182</v>
      </c>
      <c r="I5722" s="192">
        <v>0.25</v>
      </c>
      <c r="J5722" s="188">
        <f t="shared" si="177"/>
        <v>136.5</v>
      </c>
    </row>
    <row r="5723" spans="1:10" s="155" customFormat="1" ht="30">
      <c r="A5723" s="53">
        <f t="shared" si="176"/>
        <v>5719</v>
      </c>
      <c r="B5723" s="153" t="s">
        <v>201</v>
      </c>
      <c r="C5723" s="154" t="s">
        <v>14122</v>
      </c>
      <c r="D5723" s="154" t="s">
        <v>14123</v>
      </c>
      <c r="E5723" s="154" t="s">
        <v>13409</v>
      </c>
      <c r="F5723" s="154"/>
      <c r="G5723" s="154">
        <v>1</v>
      </c>
      <c r="H5723" s="182">
        <v>85.5</v>
      </c>
      <c r="I5723" s="192">
        <v>0.25</v>
      </c>
      <c r="J5723" s="188">
        <f t="shared" si="177"/>
        <v>64.125</v>
      </c>
    </row>
    <row r="5724" spans="1:10" s="155" customFormat="1" ht="15.75">
      <c r="A5724" s="53">
        <f t="shared" si="176"/>
        <v>5720</v>
      </c>
      <c r="B5724" s="153" t="s">
        <v>201</v>
      </c>
      <c r="C5724" s="154" t="s">
        <v>14124</v>
      </c>
      <c r="D5724" s="154" t="s">
        <v>14125</v>
      </c>
      <c r="E5724" s="154" t="s">
        <v>13409</v>
      </c>
      <c r="F5724" s="154"/>
      <c r="G5724" s="154">
        <v>1</v>
      </c>
      <c r="H5724" s="182">
        <v>1680</v>
      </c>
      <c r="I5724" s="192">
        <v>0.25</v>
      </c>
      <c r="J5724" s="188">
        <f t="shared" si="177"/>
        <v>1260</v>
      </c>
    </row>
    <row r="5725" spans="1:10" s="155" customFormat="1" ht="15.75">
      <c r="A5725" s="53">
        <f t="shared" si="176"/>
        <v>5721</v>
      </c>
      <c r="B5725" s="153" t="s">
        <v>201</v>
      </c>
      <c r="C5725" s="154" t="s">
        <v>14126</v>
      </c>
      <c r="D5725" s="154" t="s">
        <v>14127</v>
      </c>
      <c r="E5725" s="154" t="s">
        <v>13409</v>
      </c>
      <c r="F5725" s="154"/>
      <c r="G5725" s="154">
        <v>1</v>
      </c>
      <c r="H5725" s="182">
        <v>5090</v>
      </c>
      <c r="I5725" s="192">
        <v>0.25</v>
      </c>
      <c r="J5725" s="188">
        <f t="shared" si="177"/>
        <v>3817.5</v>
      </c>
    </row>
    <row r="5726" spans="1:10" s="155" customFormat="1" ht="15.75">
      <c r="A5726" s="53">
        <f t="shared" si="176"/>
        <v>5722</v>
      </c>
      <c r="B5726" s="153" t="s">
        <v>201</v>
      </c>
      <c r="C5726" s="154" t="s">
        <v>14128</v>
      </c>
      <c r="D5726" s="154" t="s">
        <v>14129</v>
      </c>
      <c r="E5726" s="154" t="s">
        <v>13409</v>
      </c>
      <c r="F5726" s="154"/>
      <c r="G5726" s="154">
        <v>1</v>
      </c>
      <c r="H5726" s="182">
        <v>555</v>
      </c>
      <c r="I5726" s="192">
        <v>0.25</v>
      </c>
      <c r="J5726" s="188">
        <f t="shared" si="177"/>
        <v>416.25</v>
      </c>
    </row>
    <row r="5727" spans="1:10" s="155" customFormat="1" ht="15.75">
      <c r="A5727" s="53">
        <f t="shared" si="176"/>
        <v>5723</v>
      </c>
      <c r="B5727" s="153" t="s">
        <v>201</v>
      </c>
      <c r="C5727" s="154" t="s">
        <v>14128</v>
      </c>
      <c r="D5727" s="154" t="s">
        <v>14130</v>
      </c>
      <c r="E5727" s="154" t="s">
        <v>13409</v>
      </c>
      <c r="F5727" s="154"/>
      <c r="G5727" s="154">
        <v>1</v>
      </c>
      <c r="H5727" s="182">
        <v>565</v>
      </c>
      <c r="I5727" s="192">
        <v>0.25</v>
      </c>
      <c r="J5727" s="188">
        <f t="shared" si="177"/>
        <v>423.75</v>
      </c>
    </row>
    <row r="5728" spans="1:10" s="155" customFormat="1" ht="15.75">
      <c r="A5728" s="53">
        <f t="shared" si="176"/>
        <v>5724</v>
      </c>
      <c r="B5728" s="153" t="s">
        <v>201</v>
      </c>
      <c r="C5728" s="154" t="s">
        <v>14128</v>
      </c>
      <c r="D5728" s="154" t="s">
        <v>14131</v>
      </c>
      <c r="E5728" s="154" t="s">
        <v>13409</v>
      </c>
      <c r="F5728" s="154"/>
      <c r="G5728" s="154">
        <v>1</v>
      </c>
      <c r="H5728" s="182">
        <v>575</v>
      </c>
      <c r="I5728" s="192">
        <v>0.25</v>
      </c>
      <c r="J5728" s="188">
        <f t="shared" si="177"/>
        <v>431.25</v>
      </c>
    </row>
    <row r="5729" spans="1:10" s="155" customFormat="1" ht="15.75">
      <c r="A5729" s="53">
        <f t="shared" si="176"/>
        <v>5725</v>
      </c>
      <c r="B5729" s="153" t="s">
        <v>201</v>
      </c>
      <c r="C5729" s="154" t="s">
        <v>14128</v>
      </c>
      <c r="D5729" s="154" t="s">
        <v>14132</v>
      </c>
      <c r="E5729" s="154" t="s">
        <v>13409</v>
      </c>
      <c r="F5729" s="154"/>
      <c r="G5729" s="154">
        <v>1</v>
      </c>
      <c r="H5729" s="182">
        <v>585</v>
      </c>
      <c r="I5729" s="192">
        <v>0.25</v>
      </c>
      <c r="J5729" s="188">
        <f t="shared" si="177"/>
        <v>438.75</v>
      </c>
    </row>
    <row r="5730" spans="1:10" s="155" customFormat="1" ht="15.75">
      <c r="A5730" s="53">
        <f t="shared" si="176"/>
        <v>5726</v>
      </c>
      <c r="B5730" s="153" t="s">
        <v>201</v>
      </c>
      <c r="C5730" s="154" t="s">
        <v>14128</v>
      </c>
      <c r="D5730" s="154" t="s">
        <v>14133</v>
      </c>
      <c r="E5730" s="154" t="s">
        <v>13409</v>
      </c>
      <c r="F5730" s="154"/>
      <c r="G5730" s="154">
        <v>1</v>
      </c>
      <c r="H5730" s="182">
        <v>605</v>
      </c>
      <c r="I5730" s="192">
        <v>0.25</v>
      </c>
      <c r="J5730" s="188">
        <f t="shared" si="177"/>
        <v>453.75</v>
      </c>
    </row>
    <row r="5731" spans="1:10" s="155" customFormat="1" ht="15.75">
      <c r="A5731" s="53">
        <f t="shared" si="176"/>
        <v>5727</v>
      </c>
      <c r="B5731" s="153" t="s">
        <v>201</v>
      </c>
      <c r="C5731" s="154" t="s">
        <v>14134</v>
      </c>
      <c r="D5731" s="154" t="s">
        <v>14135</v>
      </c>
      <c r="E5731" s="154" t="s">
        <v>13409</v>
      </c>
      <c r="F5731" s="154"/>
      <c r="G5731" s="154">
        <v>1</v>
      </c>
      <c r="H5731" s="182">
        <v>1470</v>
      </c>
      <c r="I5731" s="192">
        <v>0.25</v>
      </c>
      <c r="J5731" s="188">
        <f t="shared" si="177"/>
        <v>1102.5</v>
      </c>
    </row>
    <row r="5732" spans="1:10" s="155" customFormat="1" ht="15.75">
      <c r="A5732" s="53">
        <f t="shared" si="176"/>
        <v>5728</v>
      </c>
      <c r="B5732" s="153" t="s">
        <v>201</v>
      </c>
      <c r="C5732" s="154" t="s">
        <v>14136</v>
      </c>
      <c r="D5732" s="154" t="s">
        <v>14137</v>
      </c>
      <c r="E5732" s="154" t="s">
        <v>13409</v>
      </c>
      <c r="F5732" s="154"/>
      <c r="G5732" s="154">
        <v>1</v>
      </c>
      <c r="H5732" s="182">
        <v>655</v>
      </c>
      <c r="I5732" s="192">
        <v>0.25</v>
      </c>
      <c r="J5732" s="188">
        <f t="shared" si="177"/>
        <v>491.25</v>
      </c>
    </row>
    <row r="5733" spans="1:10" s="155" customFormat="1" ht="15.75">
      <c r="A5733" s="53">
        <f t="shared" si="176"/>
        <v>5729</v>
      </c>
      <c r="B5733" s="153" t="s">
        <v>201</v>
      </c>
      <c r="C5733" s="154" t="s">
        <v>14136</v>
      </c>
      <c r="D5733" s="154" t="s">
        <v>14138</v>
      </c>
      <c r="E5733" s="154" t="s">
        <v>13409</v>
      </c>
      <c r="F5733" s="154"/>
      <c r="G5733" s="154">
        <v>1</v>
      </c>
      <c r="H5733" s="182">
        <v>665</v>
      </c>
      <c r="I5733" s="192">
        <v>0.25</v>
      </c>
      <c r="J5733" s="188">
        <f t="shared" si="177"/>
        <v>498.75</v>
      </c>
    </row>
    <row r="5734" spans="1:10" s="155" customFormat="1" ht="15.75">
      <c r="A5734" s="53">
        <f t="shared" si="176"/>
        <v>5730</v>
      </c>
      <c r="B5734" s="153" t="s">
        <v>201</v>
      </c>
      <c r="C5734" s="154" t="s">
        <v>14136</v>
      </c>
      <c r="D5734" s="154" t="s">
        <v>14139</v>
      </c>
      <c r="E5734" s="154" t="s">
        <v>13409</v>
      </c>
      <c r="F5734" s="154"/>
      <c r="G5734" s="154">
        <v>1</v>
      </c>
      <c r="H5734" s="182">
        <v>675</v>
      </c>
      <c r="I5734" s="192">
        <v>0.25</v>
      </c>
      <c r="J5734" s="188">
        <f t="shared" si="177"/>
        <v>506.25</v>
      </c>
    </row>
    <row r="5735" spans="1:10" s="155" customFormat="1" ht="15.75">
      <c r="A5735" s="53">
        <f t="shared" si="176"/>
        <v>5731</v>
      </c>
      <c r="B5735" s="153" t="s">
        <v>201</v>
      </c>
      <c r="C5735" s="154" t="s">
        <v>14136</v>
      </c>
      <c r="D5735" s="154" t="s">
        <v>14140</v>
      </c>
      <c r="E5735" s="154" t="s">
        <v>13409</v>
      </c>
      <c r="F5735" s="154"/>
      <c r="G5735" s="154">
        <v>1</v>
      </c>
      <c r="H5735" s="182">
        <v>685</v>
      </c>
      <c r="I5735" s="192">
        <v>0.25</v>
      </c>
      <c r="J5735" s="188">
        <f t="shared" si="177"/>
        <v>513.75</v>
      </c>
    </row>
    <row r="5736" spans="1:10" s="155" customFormat="1" ht="15.75">
      <c r="A5736" s="53">
        <f t="shared" si="176"/>
        <v>5732</v>
      </c>
      <c r="B5736" s="153" t="s">
        <v>201</v>
      </c>
      <c r="C5736" s="154" t="s">
        <v>14136</v>
      </c>
      <c r="D5736" s="154" t="s">
        <v>14141</v>
      </c>
      <c r="E5736" s="154" t="s">
        <v>13409</v>
      </c>
      <c r="F5736" s="154"/>
      <c r="G5736" s="154">
        <v>1</v>
      </c>
      <c r="H5736" s="182">
        <v>705</v>
      </c>
      <c r="I5736" s="192">
        <v>0.25</v>
      </c>
      <c r="J5736" s="188">
        <f t="shared" si="177"/>
        <v>528.75</v>
      </c>
    </row>
    <row r="5737" spans="1:10" s="155" customFormat="1" ht="15.75">
      <c r="A5737" s="53">
        <f t="shared" si="176"/>
        <v>5733</v>
      </c>
      <c r="B5737" s="153" t="s">
        <v>201</v>
      </c>
      <c r="C5737" s="154" t="s">
        <v>14142</v>
      </c>
      <c r="D5737" s="154" t="s">
        <v>14143</v>
      </c>
      <c r="E5737" s="154" t="s">
        <v>13409</v>
      </c>
      <c r="F5737" s="154"/>
      <c r="G5737" s="154">
        <v>1</v>
      </c>
      <c r="H5737" s="182">
        <v>1770</v>
      </c>
      <c r="I5737" s="192">
        <v>0.25</v>
      </c>
      <c r="J5737" s="188">
        <f t="shared" si="177"/>
        <v>1327.5</v>
      </c>
    </row>
    <row r="5738" spans="1:10" s="155" customFormat="1" ht="15.75">
      <c r="A5738" s="53">
        <f t="shared" si="176"/>
        <v>5734</v>
      </c>
      <c r="B5738" s="153" t="s">
        <v>201</v>
      </c>
      <c r="C5738" s="154" t="s">
        <v>14144</v>
      </c>
      <c r="D5738" s="154" t="s">
        <v>14145</v>
      </c>
      <c r="E5738" s="154" t="s">
        <v>13409</v>
      </c>
      <c r="F5738" s="154"/>
      <c r="G5738" s="154">
        <v>1</v>
      </c>
      <c r="H5738" s="182">
        <v>535</v>
      </c>
      <c r="I5738" s="192">
        <v>0.25</v>
      </c>
      <c r="J5738" s="188">
        <f t="shared" si="177"/>
        <v>401.25</v>
      </c>
    </row>
    <row r="5739" spans="1:10" s="155" customFormat="1" ht="15.75">
      <c r="A5739" s="53">
        <f t="shared" si="176"/>
        <v>5735</v>
      </c>
      <c r="B5739" s="153" t="s">
        <v>201</v>
      </c>
      <c r="C5739" s="154" t="s">
        <v>14144</v>
      </c>
      <c r="D5739" s="154" t="s">
        <v>14146</v>
      </c>
      <c r="E5739" s="154" t="s">
        <v>13409</v>
      </c>
      <c r="F5739" s="154"/>
      <c r="G5739" s="154">
        <v>1</v>
      </c>
      <c r="H5739" s="182">
        <v>545</v>
      </c>
      <c r="I5739" s="192">
        <v>0.25</v>
      </c>
      <c r="J5739" s="188">
        <f t="shared" si="177"/>
        <v>408.75</v>
      </c>
    </row>
    <row r="5740" spans="1:10" s="155" customFormat="1" ht="15.75">
      <c r="A5740" s="53">
        <f t="shared" si="176"/>
        <v>5736</v>
      </c>
      <c r="B5740" s="153" t="s">
        <v>201</v>
      </c>
      <c r="C5740" s="154" t="s">
        <v>14144</v>
      </c>
      <c r="D5740" s="154" t="s">
        <v>14147</v>
      </c>
      <c r="E5740" s="154" t="s">
        <v>13409</v>
      </c>
      <c r="F5740" s="154"/>
      <c r="G5740" s="154">
        <v>1</v>
      </c>
      <c r="H5740" s="182">
        <v>555</v>
      </c>
      <c r="I5740" s="192">
        <v>0.25</v>
      </c>
      <c r="J5740" s="188">
        <f t="shared" si="177"/>
        <v>416.25</v>
      </c>
    </row>
    <row r="5741" spans="1:10" s="155" customFormat="1" ht="15.75">
      <c r="A5741" s="53">
        <f t="shared" si="176"/>
        <v>5737</v>
      </c>
      <c r="B5741" s="153" t="s">
        <v>201</v>
      </c>
      <c r="C5741" s="154" t="s">
        <v>14144</v>
      </c>
      <c r="D5741" s="154" t="s">
        <v>14148</v>
      </c>
      <c r="E5741" s="154" t="s">
        <v>13409</v>
      </c>
      <c r="F5741" s="154"/>
      <c r="G5741" s="154">
        <v>1</v>
      </c>
      <c r="H5741" s="182">
        <v>565</v>
      </c>
      <c r="I5741" s="192">
        <v>0.25</v>
      </c>
      <c r="J5741" s="188">
        <f t="shared" si="177"/>
        <v>423.75</v>
      </c>
    </row>
    <row r="5742" spans="1:10" s="155" customFormat="1" ht="15.75">
      <c r="A5742" s="53">
        <f t="shared" si="176"/>
        <v>5738</v>
      </c>
      <c r="B5742" s="153" t="s">
        <v>201</v>
      </c>
      <c r="C5742" s="154" t="s">
        <v>14144</v>
      </c>
      <c r="D5742" s="154" t="s">
        <v>14149</v>
      </c>
      <c r="E5742" s="154" t="s">
        <v>13409</v>
      </c>
      <c r="F5742" s="154"/>
      <c r="G5742" s="154">
        <v>1</v>
      </c>
      <c r="H5742" s="182">
        <v>585</v>
      </c>
      <c r="I5742" s="192">
        <v>0.25</v>
      </c>
      <c r="J5742" s="188">
        <f t="shared" si="177"/>
        <v>438.75</v>
      </c>
    </row>
    <row r="5743" spans="1:10" s="155" customFormat="1" ht="15.75">
      <c r="A5743" s="53">
        <f t="shared" si="176"/>
        <v>5739</v>
      </c>
      <c r="B5743" s="153" t="s">
        <v>201</v>
      </c>
      <c r="C5743" s="154" t="s">
        <v>14150</v>
      </c>
      <c r="D5743" s="154" t="s">
        <v>14151</v>
      </c>
      <c r="E5743" s="154" t="s">
        <v>13409</v>
      </c>
      <c r="F5743" s="154"/>
      <c r="G5743" s="154">
        <v>1</v>
      </c>
      <c r="H5743" s="182">
        <v>1410</v>
      </c>
      <c r="I5743" s="192">
        <v>0.25</v>
      </c>
      <c r="J5743" s="188">
        <f t="shared" si="177"/>
        <v>1057.5</v>
      </c>
    </row>
    <row r="5744" spans="1:10" s="155" customFormat="1" ht="15.75">
      <c r="A5744" s="53">
        <f t="shared" si="176"/>
        <v>5740</v>
      </c>
      <c r="B5744" s="153" t="s">
        <v>201</v>
      </c>
      <c r="C5744" s="154" t="s">
        <v>14152</v>
      </c>
      <c r="D5744" s="154" t="s">
        <v>14153</v>
      </c>
      <c r="E5744" s="154" t="s">
        <v>13409</v>
      </c>
      <c r="F5744" s="154"/>
      <c r="G5744" s="154">
        <v>1</v>
      </c>
      <c r="H5744" s="182">
        <v>247</v>
      </c>
      <c r="I5744" s="192">
        <v>0.25</v>
      </c>
      <c r="J5744" s="188">
        <f t="shared" si="177"/>
        <v>185.25</v>
      </c>
    </row>
    <row r="5745" spans="1:10" s="155" customFormat="1" ht="15.75">
      <c r="A5745" s="53">
        <f t="shared" si="176"/>
        <v>5741</v>
      </c>
      <c r="B5745" s="153" t="s">
        <v>201</v>
      </c>
      <c r="C5745" s="154" t="s">
        <v>14152</v>
      </c>
      <c r="D5745" s="154" t="s">
        <v>14154</v>
      </c>
      <c r="E5745" s="154" t="s">
        <v>13409</v>
      </c>
      <c r="F5745" s="154"/>
      <c r="G5745" s="154">
        <v>1</v>
      </c>
      <c r="H5745" s="182">
        <v>262</v>
      </c>
      <c r="I5745" s="192">
        <v>0.25</v>
      </c>
      <c r="J5745" s="188">
        <f t="shared" si="177"/>
        <v>196.5</v>
      </c>
    </row>
    <row r="5746" spans="1:10" s="155" customFormat="1" ht="15.75">
      <c r="A5746" s="53">
        <f t="shared" si="176"/>
        <v>5742</v>
      </c>
      <c r="B5746" s="153" t="s">
        <v>201</v>
      </c>
      <c r="C5746" s="154" t="s">
        <v>14152</v>
      </c>
      <c r="D5746" s="154" t="s">
        <v>14155</v>
      </c>
      <c r="E5746" s="154" t="s">
        <v>13409</v>
      </c>
      <c r="F5746" s="154"/>
      <c r="G5746" s="154">
        <v>1</v>
      </c>
      <c r="H5746" s="182">
        <v>252</v>
      </c>
      <c r="I5746" s="192">
        <v>0.25</v>
      </c>
      <c r="J5746" s="188">
        <f t="shared" si="177"/>
        <v>189</v>
      </c>
    </row>
    <row r="5747" spans="1:10" s="155" customFormat="1" ht="15.75">
      <c r="A5747" s="53">
        <f t="shared" si="176"/>
        <v>5743</v>
      </c>
      <c r="B5747" s="153" t="s">
        <v>201</v>
      </c>
      <c r="C5747" s="154" t="s">
        <v>14152</v>
      </c>
      <c r="D5747" s="154" t="s">
        <v>14156</v>
      </c>
      <c r="E5747" s="154" t="s">
        <v>13409</v>
      </c>
      <c r="F5747" s="154"/>
      <c r="G5747" s="154">
        <v>1</v>
      </c>
      <c r="H5747" s="182">
        <v>257</v>
      </c>
      <c r="I5747" s="192">
        <v>0.25</v>
      </c>
      <c r="J5747" s="188">
        <f t="shared" si="177"/>
        <v>192.75</v>
      </c>
    </row>
    <row r="5748" spans="1:10" s="155" customFormat="1" ht="15.75">
      <c r="A5748" s="53">
        <f t="shared" si="176"/>
        <v>5744</v>
      </c>
      <c r="B5748" s="153" t="s">
        <v>201</v>
      </c>
      <c r="C5748" s="154" t="s">
        <v>14152</v>
      </c>
      <c r="D5748" s="154" t="s">
        <v>14157</v>
      </c>
      <c r="E5748" s="154" t="s">
        <v>13409</v>
      </c>
      <c r="F5748" s="154"/>
      <c r="G5748" s="154">
        <v>1</v>
      </c>
      <c r="H5748" s="182">
        <v>272</v>
      </c>
      <c r="I5748" s="192">
        <v>0.25</v>
      </c>
      <c r="J5748" s="188">
        <f t="shared" si="177"/>
        <v>204</v>
      </c>
    </row>
    <row r="5749" spans="1:10" s="155" customFormat="1" ht="15.75">
      <c r="A5749" s="53">
        <f t="shared" si="176"/>
        <v>5745</v>
      </c>
      <c r="B5749" s="153" t="s">
        <v>201</v>
      </c>
      <c r="C5749" s="154" t="s">
        <v>14158</v>
      </c>
      <c r="D5749" s="154" t="s">
        <v>14159</v>
      </c>
      <c r="E5749" s="154" t="s">
        <v>13409</v>
      </c>
      <c r="F5749" s="154"/>
      <c r="G5749" s="154">
        <v>1</v>
      </c>
      <c r="H5749" s="182">
        <v>655</v>
      </c>
      <c r="I5749" s="192">
        <v>0.25</v>
      </c>
      <c r="J5749" s="188">
        <f t="shared" si="177"/>
        <v>491.25</v>
      </c>
    </row>
    <row r="5750" spans="1:10" s="155" customFormat="1" ht="15.75">
      <c r="A5750" s="53">
        <f t="shared" si="176"/>
        <v>5746</v>
      </c>
      <c r="B5750" s="153" t="s">
        <v>201</v>
      </c>
      <c r="C5750" s="154" t="s">
        <v>14160</v>
      </c>
      <c r="D5750" s="154" t="s">
        <v>14161</v>
      </c>
      <c r="E5750" s="154" t="s">
        <v>13409</v>
      </c>
      <c r="F5750" s="154"/>
      <c r="G5750" s="154">
        <v>1</v>
      </c>
      <c r="H5750" s="182">
        <v>640</v>
      </c>
      <c r="I5750" s="192">
        <v>0.25</v>
      </c>
      <c r="J5750" s="188">
        <f t="shared" si="177"/>
        <v>480</v>
      </c>
    </row>
    <row r="5751" spans="1:10" s="155" customFormat="1" ht="15.75">
      <c r="A5751" s="53">
        <f t="shared" si="176"/>
        <v>5747</v>
      </c>
      <c r="B5751" s="153" t="s">
        <v>201</v>
      </c>
      <c r="C5751" s="154" t="s">
        <v>14160</v>
      </c>
      <c r="D5751" s="154" t="s">
        <v>14162</v>
      </c>
      <c r="E5751" s="154" t="s">
        <v>13409</v>
      </c>
      <c r="F5751" s="154"/>
      <c r="G5751" s="154">
        <v>1</v>
      </c>
      <c r="H5751" s="182">
        <v>670</v>
      </c>
      <c r="I5751" s="192">
        <v>0.25</v>
      </c>
      <c r="J5751" s="188">
        <f t="shared" si="177"/>
        <v>502.5</v>
      </c>
    </row>
    <row r="5752" spans="1:10" s="155" customFormat="1" ht="15.75">
      <c r="A5752" s="53">
        <f t="shared" si="176"/>
        <v>5748</v>
      </c>
      <c r="B5752" s="153" t="s">
        <v>201</v>
      </c>
      <c r="C5752" s="154" t="s">
        <v>14160</v>
      </c>
      <c r="D5752" s="154" t="s">
        <v>14163</v>
      </c>
      <c r="E5752" s="154" t="s">
        <v>13409</v>
      </c>
      <c r="F5752" s="154"/>
      <c r="G5752" s="154">
        <v>1</v>
      </c>
      <c r="H5752" s="182">
        <v>650</v>
      </c>
      <c r="I5752" s="192">
        <v>0.25</v>
      </c>
      <c r="J5752" s="188">
        <f t="shared" si="177"/>
        <v>487.5</v>
      </c>
    </row>
    <row r="5753" spans="1:10" s="155" customFormat="1" ht="15.75">
      <c r="A5753" s="53">
        <f t="shared" si="176"/>
        <v>5749</v>
      </c>
      <c r="B5753" s="153" t="s">
        <v>201</v>
      </c>
      <c r="C5753" s="154" t="s">
        <v>14160</v>
      </c>
      <c r="D5753" s="154" t="s">
        <v>14164</v>
      </c>
      <c r="E5753" s="154" t="s">
        <v>13409</v>
      </c>
      <c r="F5753" s="154"/>
      <c r="G5753" s="154">
        <v>1</v>
      </c>
      <c r="H5753" s="182">
        <v>660</v>
      </c>
      <c r="I5753" s="192">
        <v>0.25</v>
      </c>
      <c r="J5753" s="188">
        <f t="shared" si="177"/>
        <v>495</v>
      </c>
    </row>
    <row r="5754" spans="1:10" s="155" customFormat="1" ht="15.75">
      <c r="A5754" s="53">
        <f t="shared" si="176"/>
        <v>5750</v>
      </c>
      <c r="B5754" s="153" t="s">
        <v>201</v>
      </c>
      <c r="C5754" s="154" t="s">
        <v>14160</v>
      </c>
      <c r="D5754" s="154" t="s">
        <v>14165</v>
      </c>
      <c r="E5754" s="154" t="s">
        <v>13409</v>
      </c>
      <c r="F5754" s="154"/>
      <c r="G5754" s="154">
        <v>1</v>
      </c>
      <c r="H5754" s="182">
        <v>690</v>
      </c>
      <c r="I5754" s="192">
        <v>0.25</v>
      </c>
      <c r="J5754" s="188">
        <f t="shared" si="177"/>
        <v>517.5</v>
      </c>
    </row>
    <row r="5755" spans="1:10" s="155" customFormat="1" ht="15.75">
      <c r="A5755" s="53">
        <f t="shared" si="176"/>
        <v>5751</v>
      </c>
      <c r="B5755" s="153" t="s">
        <v>201</v>
      </c>
      <c r="C5755" s="154" t="s">
        <v>14166</v>
      </c>
      <c r="D5755" s="154" t="s">
        <v>14167</v>
      </c>
      <c r="E5755" s="154" t="s">
        <v>13409</v>
      </c>
      <c r="F5755" s="154"/>
      <c r="G5755" s="154">
        <v>1</v>
      </c>
      <c r="H5755" s="182">
        <v>1680</v>
      </c>
      <c r="I5755" s="192">
        <v>0.25</v>
      </c>
      <c r="J5755" s="188">
        <f t="shared" si="177"/>
        <v>1260</v>
      </c>
    </row>
    <row r="5756" spans="1:10" s="155" customFormat="1" ht="15.75">
      <c r="A5756" s="53">
        <f t="shared" si="176"/>
        <v>5752</v>
      </c>
      <c r="B5756" s="153" t="s">
        <v>201</v>
      </c>
      <c r="C5756" s="154" t="s">
        <v>14168</v>
      </c>
      <c r="D5756" s="154" t="s">
        <v>14169</v>
      </c>
      <c r="E5756" s="154" t="s">
        <v>13409</v>
      </c>
      <c r="F5756" s="154"/>
      <c r="G5756" s="154">
        <v>1</v>
      </c>
      <c r="H5756" s="182">
        <v>540</v>
      </c>
      <c r="I5756" s="192">
        <v>0.25</v>
      </c>
      <c r="J5756" s="188">
        <f t="shared" si="177"/>
        <v>405</v>
      </c>
    </row>
    <row r="5757" spans="1:10" s="155" customFormat="1" ht="15.75">
      <c r="A5757" s="53">
        <f t="shared" si="176"/>
        <v>5753</v>
      </c>
      <c r="B5757" s="153" t="s">
        <v>201</v>
      </c>
      <c r="C5757" s="154" t="s">
        <v>14168</v>
      </c>
      <c r="D5757" s="154" t="s">
        <v>14170</v>
      </c>
      <c r="E5757" s="154" t="s">
        <v>13409</v>
      </c>
      <c r="F5757" s="154"/>
      <c r="G5757" s="154">
        <v>1</v>
      </c>
      <c r="H5757" s="182">
        <v>550</v>
      </c>
      <c r="I5757" s="192">
        <v>0.25</v>
      </c>
      <c r="J5757" s="188">
        <f t="shared" si="177"/>
        <v>412.5</v>
      </c>
    </row>
    <row r="5758" spans="1:10" s="155" customFormat="1" ht="15.75">
      <c r="A5758" s="53">
        <f t="shared" si="176"/>
        <v>5754</v>
      </c>
      <c r="B5758" s="153" t="s">
        <v>201</v>
      </c>
      <c r="C5758" s="154" t="s">
        <v>14168</v>
      </c>
      <c r="D5758" s="154" t="s">
        <v>14171</v>
      </c>
      <c r="E5758" s="154" t="s">
        <v>13409</v>
      </c>
      <c r="F5758" s="154"/>
      <c r="G5758" s="154">
        <v>1</v>
      </c>
      <c r="H5758" s="182">
        <v>560</v>
      </c>
      <c r="I5758" s="192">
        <v>0.25</v>
      </c>
      <c r="J5758" s="188">
        <f t="shared" si="177"/>
        <v>420</v>
      </c>
    </row>
    <row r="5759" spans="1:10" s="155" customFormat="1" ht="15.75">
      <c r="A5759" s="53">
        <f t="shared" si="176"/>
        <v>5755</v>
      </c>
      <c r="B5759" s="153" t="s">
        <v>201</v>
      </c>
      <c r="C5759" s="154" t="s">
        <v>14168</v>
      </c>
      <c r="D5759" s="154" t="s">
        <v>14172</v>
      </c>
      <c r="E5759" s="154" t="s">
        <v>13409</v>
      </c>
      <c r="F5759" s="154"/>
      <c r="G5759" s="154">
        <v>1</v>
      </c>
      <c r="H5759" s="182">
        <v>570</v>
      </c>
      <c r="I5759" s="192">
        <v>0.25</v>
      </c>
      <c r="J5759" s="188">
        <f t="shared" si="177"/>
        <v>427.5</v>
      </c>
    </row>
    <row r="5760" spans="1:10" s="155" customFormat="1" ht="15.75">
      <c r="A5760" s="53">
        <f t="shared" si="176"/>
        <v>5756</v>
      </c>
      <c r="B5760" s="153" t="s">
        <v>201</v>
      </c>
      <c r="C5760" s="154" t="s">
        <v>14168</v>
      </c>
      <c r="D5760" s="154" t="s">
        <v>14173</v>
      </c>
      <c r="E5760" s="154" t="s">
        <v>13409</v>
      </c>
      <c r="F5760" s="154"/>
      <c r="G5760" s="154">
        <v>1</v>
      </c>
      <c r="H5760" s="182">
        <v>590</v>
      </c>
      <c r="I5760" s="192">
        <v>0.25</v>
      </c>
      <c r="J5760" s="188">
        <f t="shared" si="177"/>
        <v>442.5</v>
      </c>
    </row>
    <row r="5761" spans="1:10" s="155" customFormat="1" ht="15.75">
      <c r="A5761" s="53">
        <f t="shared" si="176"/>
        <v>5757</v>
      </c>
      <c r="B5761" s="153" t="s">
        <v>201</v>
      </c>
      <c r="C5761" s="154" t="s">
        <v>14174</v>
      </c>
      <c r="D5761" s="154" t="s">
        <v>14175</v>
      </c>
      <c r="E5761" s="154" t="s">
        <v>13409</v>
      </c>
      <c r="F5761" s="154"/>
      <c r="G5761" s="154">
        <v>1</v>
      </c>
      <c r="H5761" s="182">
        <v>1160</v>
      </c>
      <c r="I5761" s="192">
        <v>0.25</v>
      </c>
      <c r="J5761" s="188">
        <f t="shared" si="177"/>
        <v>870</v>
      </c>
    </row>
    <row r="5762" spans="1:10" s="155" customFormat="1" ht="15.75">
      <c r="A5762" s="53">
        <f t="shared" si="176"/>
        <v>5758</v>
      </c>
      <c r="B5762" s="153" t="s">
        <v>201</v>
      </c>
      <c r="C5762" s="154" t="s">
        <v>14176</v>
      </c>
      <c r="D5762" s="154" t="s">
        <v>14177</v>
      </c>
      <c r="E5762" s="154" t="s">
        <v>13409</v>
      </c>
      <c r="F5762" s="154"/>
      <c r="G5762" s="154">
        <v>1</v>
      </c>
      <c r="H5762" s="182">
        <v>3710</v>
      </c>
      <c r="I5762" s="192">
        <v>0.25</v>
      </c>
      <c r="J5762" s="188">
        <f t="shared" si="177"/>
        <v>2782.5</v>
      </c>
    </row>
    <row r="5763" spans="1:10" s="155" customFormat="1" ht="15.75">
      <c r="A5763" s="53">
        <f t="shared" si="176"/>
        <v>5759</v>
      </c>
      <c r="B5763" s="153" t="s">
        <v>201</v>
      </c>
      <c r="C5763" s="154" t="s">
        <v>14178</v>
      </c>
      <c r="D5763" s="154" t="s">
        <v>14153</v>
      </c>
      <c r="E5763" s="154" t="s">
        <v>13409</v>
      </c>
      <c r="F5763" s="154"/>
      <c r="G5763" s="154">
        <v>1</v>
      </c>
      <c r="H5763" s="182">
        <v>247</v>
      </c>
      <c r="I5763" s="192">
        <v>0.25</v>
      </c>
      <c r="J5763" s="188">
        <f t="shared" si="177"/>
        <v>185.25</v>
      </c>
    </row>
    <row r="5764" spans="1:10" s="155" customFormat="1" ht="15.75">
      <c r="A5764" s="53">
        <f t="shared" si="176"/>
        <v>5760</v>
      </c>
      <c r="B5764" s="153" t="s">
        <v>201</v>
      </c>
      <c r="C5764" s="154" t="s">
        <v>14178</v>
      </c>
      <c r="D5764" s="154" t="s">
        <v>14155</v>
      </c>
      <c r="E5764" s="154" t="s">
        <v>13409</v>
      </c>
      <c r="F5764" s="154"/>
      <c r="G5764" s="154">
        <v>1</v>
      </c>
      <c r="H5764" s="182">
        <v>252</v>
      </c>
      <c r="I5764" s="192">
        <v>0.25</v>
      </c>
      <c r="J5764" s="188">
        <f t="shared" si="177"/>
        <v>189</v>
      </c>
    </row>
    <row r="5765" spans="1:10" s="155" customFormat="1" ht="15.75">
      <c r="A5765" s="53">
        <f t="shared" si="176"/>
        <v>5761</v>
      </c>
      <c r="B5765" s="153" t="s">
        <v>201</v>
      </c>
      <c r="C5765" s="154" t="s">
        <v>14178</v>
      </c>
      <c r="D5765" s="154" t="s">
        <v>14156</v>
      </c>
      <c r="E5765" s="154" t="s">
        <v>13409</v>
      </c>
      <c r="F5765" s="154"/>
      <c r="G5765" s="154">
        <v>1</v>
      </c>
      <c r="H5765" s="182">
        <v>257</v>
      </c>
      <c r="I5765" s="192">
        <v>0.25</v>
      </c>
      <c r="J5765" s="188">
        <f t="shared" si="177"/>
        <v>192.75</v>
      </c>
    </row>
    <row r="5766" spans="1:10" s="155" customFormat="1" ht="15.75">
      <c r="A5766" s="53">
        <f t="shared" si="176"/>
        <v>5762</v>
      </c>
      <c r="B5766" s="153" t="s">
        <v>201</v>
      </c>
      <c r="C5766" s="154" t="s">
        <v>14178</v>
      </c>
      <c r="D5766" s="154" t="s">
        <v>14154</v>
      </c>
      <c r="E5766" s="154" t="s">
        <v>13409</v>
      </c>
      <c r="F5766" s="154"/>
      <c r="G5766" s="154">
        <v>1</v>
      </c>
      <c r="H5766" s="182">
        <v>262</v>
      </c>
      <c r="I5766" s="192">
        <v>0.25</v>
      </c>
      <c r="J5766" s="188">
        <f t="shared" si="177"/>
        <v>196.5</v>
      </c>
    </row>
    <row r="5767" spans="1:10" s="155" customFormat="1" ht="15.75">
      <c r="A5767" s="53">
        <f t="shared" ref="A5767:A5830" si="178">A5766+1</f>
        <v>5763</v>
      </c>
      <c r="B5767" s="153" t="s">
        <v>201</v>
      </c>
      <c r="C5767" s="154" t="s">
        <v>14178</v>
      </c>
      <c r="D5767" s="154" t="s">
        <v>14157</v>
      </c>
      <c r="E5767" s="154" t="s">
        <v>13409</v>
      </c>
      <c r="F5767" s="154"/>
      <c r="G5767" s="154">
        <v>1</v>
      </c>
      <c r="H5767" s="182">
        <v>272</v>
      </c>
      <c r="I5767" s="192">
        <v>0.25</v>
      </c>
      <c r="J5767" s="188">
        <f t="shared" si="177"/>
        <v>204</v>
      </c>
    </row>
    <row r="5768" spans="1:10" s="155" customFormat="1" ht="15.75">
      <c r="A5768" s="53">
        <f t="shared" si="178"/>
        <v>5764</v>
      </c>
      <c r="B5768" s="153" t="s">
        <v>201</v>
      </c>
      <c r="C5768" s="154" t="s">
        <v>14179</v>
      </c>
      <c r="D5768" s="154" t="s">
        <v>14180</v>
      </c>
      <c r="E5768" s="154" t="s">
        <v>13409</v>
      </c>
      <c r="F5768" s="154"/>
      <c r="G5768" s="154">
        <v>1</v>
      </c>
      <c r="H5768" s="182">
        <v>543</v>
      </c>
      <c r="I5768" s="192">
        <v>0.25</v>
      </c>
      <c r="J5768" s="188">
        <f t="shared" si="177"/>
        <v>407.25</v>
      </c>
    </row>
    <row r="5769" spans="1:10" s="155" customFormat="1" ht="15.75">
      <c r="A5769" s="53">
        <f t="shared" si="178"/>
        <v>5765</v>
      </c>
      <c r="B5769" s="153" t="s">
        <v>201</v>
      </c>
      <c r="C5769" s="154" t="s">
        <v>14181</v>
      </c>
      <c r="D5769" s="154" t="s">
        <v>14182</v>
      </c>
      <c r="E5769" s="154" t="s">
        <v>13409</v>
      </c>
      <c r="F5769" s="154"/>
      <c r="G5769" s="154">
        <v>1</v>
      </c>
      <c r="H5769" s="182">
        <v>530</v>
      </c>
      <c r="I5769" s="192">
        <v>0.25</v>
      </c>
      <c r="J5769" s="188">
        <f t="shared" si="177"/>
        <v>397.5</v>
      </c>
    </row>
    <row r="5770" spans="1:10" s="155" customFormat="1" ht="15.75">
      <c r="A5770" s="53">
        <f t="shared" si="178"/>
        <v>5766</v>
      </c>
      <c r="B5770" s="153" t="s">
        <v>201</v>
      </c>
      <c r="C5770" s="154" t="s">
        <v>14181</v>
      </c>
      <c r="D5770" s="154" t="s">
        <v>14183</v>
      </c>
      <c r="E5770" s="154" t="s">
        <v>13409</v>
      </c>
      <c r="F5770" s="154"/>
      <c r="G5770" s="154">
        <v>1</v>
      </c>
      <c r="H5770" s="182">
        <v>540</v>
      </c>
      <c r="I5770" s="192">
        <v>0.25</v>
      </c>
      <c r="J5770" s="188">
        <f t="shared" si="177"/>
        <v>405</v>
      </c>
    </row>
    <row r="5771" spans="1:10" s="155" customFormat="1" ht="15.75">
      <c r="A5771" s="53">
        <f t="shared" si="178"/>
        <v>5767</v>
      </c>
      <c r="B5771" s="153" t="s">
        <v>201</v>
      </c>
      <c r="C5771" s="154" t="s">
        <v>14181</v>
      </c>
      <c r="D5771" s="154" t="s">
        <v>14184</v>
      </c>
      <c r="E5771" s="154" t="s">
        <v>13409</v>
      </c>
      <c r="F5771" s="154"/>
      <c r="G5771" s="154">
        <v>1</v>
      </c>
      <c r="H5771" s="182">
        <v>550</v>
      </c>
      <c r="I5771" s="192">
        <v>0.25</v>
      </c>
      <c r="J5771" s="188">
        <f t="shared" si="177"/>
        <v>412.5</v>
      </c>
    </row>
    <row r="5772" spans="1:10" s="155" customFormat="1" ht="15.75">
      <c r="A5772" s="53">
        <f t="shared" si="178"/>
        <v>5768</v>
      </c>
      <c r="B5772" s="153" t="s">
        <v>201</v>
      </c>
      <c r="C5772" s="154" t="s">
        <v>14181</v>
      </c>
      <c r="D5772" s="154" t="s">
        <v>14185</v>
      </c>
      <c r="E5772" s="154" t="s">
        <v>13409</v>
      </c>
      <c r="F5772" s="154"/>
      <c r="G5772" s="154">
        <v>1</v>
      </c>
      <c r="H5772" s="182">
        <v>560</v>
      </c>
      <c r="I5772" s="192">
        <v>0.25</v>
      </c>
      <c r="J5772" s="188">
        <f t="shared" si="177"/>
        <v>420</v>
      </c>
    </row>
    <row r="5773" spans="1:10" s="155" customFormat="1" ht="15.75">
      <c r="A5773" s="53">
        <f t="shared" si="178"/>
        <v>5769</v>
      </c>
      <c r="B5773" s="153" t="s">
        <v>201</v>
      </c>
      <c r="C5773" s="154" t="s">
        <v>14181</v>
      </c>
      <c r="D5773" s="154" t="s">
        <v>14186</v>
      </c>
      <c r="E5773" s="154" t="s">
        <v>13409</v>
      </c>
      <c r="F5773" s="154"/>
      <c r="G5773" s="154">
        <v>1</v>
      </c>
      <c r="H5773" s="182">
        <v>580</v>
      </c>
      <c r="I5773" s="192">
        <v>0.25</v>
      </c>
      <c r="J5773" s="188">
        <f t="shared" si="177"/>
        <v>435</v>
      </c>
    </row>
    <row r="5774" spans="1:10" s="155" customFormat="1" ht="15.75">
      <c r="A5774" s="53">
        <f t="shared" si="178"/>
        <v>5770</v>
      </c>
      <c r="B5774" s="153" t="s">
        <v>201</v>
      </c>
      <c r="C5774" s="154" t="s">
        <v>14187</v>
      </c>
      <c r="D5774" s="154" t="s">
        <v>14188</v>
      </c>
      <c r="E5774" s="154" t="s">
        <v>13409</v>
      </c>
      <c r="F5774" s="154"/>
      <c r="G5774" s="154">
        <v>1</v>
      </c>
      <c r="H5774" s="182">
        <v>1390</v>
      </c>
      <c r="I5774" s="192">
        <v>0.25</v>
      </c>
      <c r="J5774" s="188">
        <f t="shared" si="177"/>
        <v>1042.5</v>
      </c>
    </row>
    <row r="5775" spans="1:10" s="155" customFormat="1" ht="15.75">
      <c r="A5775" s="53">
        <f t="shared" si="178"/>
        <v>5771</v>
      </c>
      <c r="B5775" s="153" t="s">
        <v>201</v>
      </c>
      <c r="C5775" s="154" t="s">
        <v>14189</v>
      </c>
      <c r="D5775" s="154" t="s">
        <v>14190</v>
      </c>
      <c r="E5775" s="154" t="s">
        <v>13409</v>
      </c>
      <c r="F5775" s="154"/>
      <c r="G5775" s="154">
        <v>1</v>
      </c>
      <c r="H5775" s="182">
        <v>164</v>
      </c>
      <c r="I5775" s="192">
        <v>0.25</v>
      </c>
      <c r="J5775" s="188">
        <f t="shared" si="177"/>
        <v>123</v>
      </c>
    </row>
    <row r="5776" spans="1:10" s="155" customFormat="1" ht="30">
      <c r="A5776" s="53">
        <f t="shared" si="178"/>
        <v>5772</v>
      </c>
      <c r="B5776" s="153" t="s">
        <v>201</v>
      </c>
      <c r="C5776" s="154" t="s">
        <v>14191</v>
      </c>
      <c r="D5776" s="154" t="s">
        <v>14192</v>
      </c>
      <c r="E5776" s="154" t="s">
        <v>13409</v>
      </c>
      <c r="F5776" s="154"/>
      <c r="G5776" s="154">
        <v>1</v>
      </c>
      <c r="H5776" s="182">
        <v>34260</v>
      </c>
      <c r="I5776" s="192">
        <v>0.25</v>
      </c>
      <c r="J5776" s="188">
        <f t="shared" si="177"/>
        <v>25695</v>
      </c>
    </row>
    <row r="5777" spans="1:10" s="155" customFormat="1" ht="30">
      <c r="A5777" s="53">
        <f t="shared" si="178"/>
        <v>5773</v>
      </c>
      <c r="B5777" s="153" t="s">
        <v>201</v>
      </c>
      <c r="C5777" s="154" t="s">
        <v>14193</v>
      </c>
      <c r="D5777" s="154" t="s">
        <v>14194</v>
      </c>
      <c r="E5777" s="154" t="s">
        <v>13409</v>
      </c>
      <c r="F5777" s="154"/>
      <c r="G5777" s="154">
        <v>1</v>
      </c>
      <c r="H5777" s="182">
        <v>1760</v>
      </c>
      <c r="I5777" s="192">
        <v>0.25</v>
      </c>
      <c r="J5777" s="188">
        <f t="shared" si="177"/>
        <v>1320</v>
      </c>
    </row>
    <row r="5778" spans="1:10" s="155" customFormat="1" ht="30">
      <c r="A5778" s="53">
        <f t="shared" si="178"/>
        <v>5774</v>
      </c>
      <c r="B5778" s="153" t="s">
        <v>201</v>
      </c>
      <c r="C5778" s="154" t="s">
        <v>14195</v>
      </c>
      <c r="D5778" s="154" t="s">
        <v>14196</v>
      </c>
      <c r="E5778" s="154" t="s">
        <v>13409</v>
      </c>
      <c r="F5778" s="154"/>
      <c r="G5778" s="154">
        <v>1</v>
      </c>
      <c r="H5778" s="182">
        <v>2040</v>
      </c>
      <c r="I5778" s="192">
        <v>0.25</v>
      </c>
      <c r="J5778" s="188">
        <f t="shared" ref="J5778:J5841" si="179">H5778*(1-I5778)</f>
        <v>1530</v>
      </c>
    </row>
    <row r="5779" spans="1:10" s="155" customFormat="1" ht="30">
      <c r="A5779" s="53">
        <f t="shared" si="178"/>
        <v>5775</v>
      </c>
      <c r="B5779" s="153" t="s">
        <v>201</v>
      </c>
      <c r="C5779" s="154" t="s">
        <v>14197</v>
      </c>
      <c r="D5779" s="154" t="s">
        <v>14198</v>
      </c>
      <c r="E5779" s="154" t="s">
        <v>13409</v>
      </c>
      <c r="F5779" s="154"/>
      <c r="G5779" s="154">
        <v>1</v>
      </c>
      <c r="H5779" s="182">
        <v>2470</v>
      </c>
      <c r="I5779" s="192">
        <v>0.25</v>
      </c>
      <c r="J5779" s="188">
        <f t="shared" si="179"/>
        <v>1852.5</v>
      </c>
    </row>
    <row r="5780" spans="1:10" s="155" customFormat="1" ht="30">
      <c r="A5780" s="53">
        <f t="shared" si="178"/>
        <v>5776</v>
      </c>
      <c r="B5780" s="153" t="s">
        <v>201</v>
      </c>
      <c r="C5780" s="154" t="s">
        <v>14199</v>
      </c>
      <c r="D5780" s="154" t="s">
        <v>14200</v>
      </c>
      <c r="E5780" s="154" t="s">
        <v>13409</v>
      </c>
      <c r="F5780" s="154"/>
      <c r="G5780" s="154">
        <v>1</v>
      </c>
      <c r="H5780" s="182">
        <v>3490</v>
      </c>
      <c r="I5780" s="192">
        <v>0.25</v>
      </c>
      <c r="J5780" s="188">
        <f t="shared" si="179"/>
        <v>2617.5</v>
      </c>
    </row>
    <row r="5781" spans="1:10" s="155" customFormat="1" ht="15.75">
      <c r="A5781" s="53">
        <f t="shared" si="178"/>
        <v>5777</v>
      </c>
      <c r="B5781" s="153" t="s">
        <v>201</v>
      </c>
      <c r="C5781" s="154" t="s">
        <v>14201</v>
      </c>
      <c r="D5781" s="154" t="s">
        <v>14202</v>
      </c>
      <c r="E5781" s="154" t="s">
        <v>13409</v>
      </c>
      <c r="F5781" s="154"/>
      <c r="G5781" s="154">
        <v>1</v>
      </c>
      <c r="H5781" s="182">
        <v>935</v>
      </c>
      <c r="I5781" s="192">
        <v>0.25</v>
      </c>
      <c r="J5781" s="188">
        <f t="shared" si="179"/>
        <v>701.25</v>
      </c>
    </row>
    <row r="5782" spans="1:10" s="155" customFormat="1" ht="15.75">
      <c r="A5782" s="53">
        <f t="shared" si="178"/>
        <v>5778</v>
      </c>
      <c r="B5782" s="153" t="s">
        <v>201</v>
      </c>
      <c r="C5782" s="154" t="s">
        <v>14203</v>
      </c>
      <c r="D5782" s="154" t="s">
        <v>14204</v>
      </c>
      <c r="E5782" s="154" t="s">
        <v>13409</v>
      </c>
      <c r="F5782" s="154"/>
      <c r="G5782" s="154">
        <v>1</v>
      </c>
      <c r="H5782" s="182">
        <v>1110</v>
      </c>
      <c r="I5782" s="192">
        <v>0.25</v>
      </c>
      <c r="J5782" s="188">
        <f t="shared" si="179"/>
        <v>832.5</v>
      </c>
    </row>
    <row r="5783" spans="1:10" s="155" customFormat="1" ht="15.75">
      <c r="A5783" s="53">
        <f t="shared" si="178"/>
        <v>5779</v>
      </c>
      <c r="B5783" s="153" t="s">
        <v>201</v>
      </c>
      <c r="C5783" s="154" t="s">
        <v>14205</v>
      </c>
      <c r="D5783" s="154" t="s">
        <v>14206</v>
      </c>
      <c r="E5783" s="154" t="s">
        <v>13409</v>
      </c>
      <c r="F5783" s="154"/>
      <c r="G5783" s="154">
        <v>1</v>
      </c>
      <c r="H5783" s="182">
        <v>297</v>
      </c>
      <c r="I5783" s="192">
        <v>0.25</v>
      </c>
      <c r="J5783" s="188">
        <f t="shared" si="179"/>
        <v>222.75</v>
      </c>
    </row>
    <row r="5784" spans="1:10" s="155" customFormat="1" ht="15.75">
      <c r="A5784" s="53">
        <f t="shared" si="178"/>
        <v>5780</v>
      </c>
      <c r="B5784" s="153" t="s">
        <v>201</v>
      </c>
      <c r="C5784" s="154" t="s">
        <v>14207</v>
      </c>
      <c r="D5784" s="154" t="s">
        <v>14208</v>
      </c>
      <c r="E5784" s="154" t="s">
        <v>13409</v>
      </c>
      <c r="F5784" s="154"/>
      <c r="G5784" s="154">
        <v>1</v>
      </c>
      <c r="H5784" s="182">
        <v>1630</v>
      </c>
      <c r="I5784" s="192">
        <v>0.25</v>
      </c>
      <c r="J5784" s="188">
        <f t="shared" si="179"/>
        <v>1222.5</v>
      </c>
    </row>
    <row r="5785" spans="1:10" s="155" customFormat="1" ht="30">
      <c r="A5785" s="53">
        <f t="shared" si="178"/>
        <v>5781</v>
      </c>
      <c r="B5785" s="153" t="s">
        <v>201</v>
      </c>
      <c r="C5785" s="154" t="s">
        <v>14209</v>
      </c>
      <c r="D5785" s="154" t="s">
        <v>14210</v>
      </c>
      <c r="E5785" s="154" t="s">
        <v>13409</v>
      </c>
      <c r="F5785" s="154"/>
      <c r="G5785" s="154">
        <v>1</v>
      </c>
      <c r="H5785" s="182">
        <v>3350</v>
      </c>
      <c r="I5785" s="192">
        <v>0.25</v>
      </c>
      <c r="J5785" s="188">
        <f t="shared" si="179"/>
        <v>2512.5</v>
      </c>
    </row>
    <row r="5786" spans="1:10" s="155" customFormat="1" ht="15.75">
      <c r="A5786" s="53">
        <f t="shared" si="178"/>
        <v>5782</v>
      </c>
      <c r="B5786" s="153" t="s">
        <v>201</v>
      </c>
      <c r="C5786" s="154" t="s">
        <v>14211</v>
      </c>
      <c r="D5786" s="154" t="s">
        <v>14212</v>
      </c>
      <c r="E5786" s="154" t="s">
        <v>13409</v>
      </c>
      <c r="F5786" s="154"/>
      <c r="G5786" s="154">
        <v>1</v>
      </c>
      <c r="H5786" s="182">
        <v>3510</v>
      </c>
      <c r="I5786" s="192">
        <v>0.25</v>
      </c>
      <c r="J5786" s="188">
        <f t="shared" si="179"/>
        <v>2632.5</v>
      </c>
    </row>
    <row r="5787" spans="1:10" s="155" customFormat="1" ht="15.75">
      <c r="A5787" s="53">
        <f t="shared" si="178"/>
        <v>5783</v>
      </c>
      <c r="B5787" s="153" t="s">
        <v>201</v>
      </c>
      <c r="C5787" s="154" t="s">
        <v>14213</v>
      </c>
      <c r="D5787" s="154" t="s">
        <v>14214</v>
      </c>
      <c r="E5787" s="154" t="s">
        <v>13409</v>
      </c>
      <c r="F5787" s="154"/>
      <c r="G5787" s="154">
        <v>1</v>
      </c>
      <c r="H5787" s="182">
        <v>2170</v>
      </c>
      <c r="I5787" s="192">
        <v>0.25</v>
      </c>
      <c r="J5787" s="188">
        <f t="shared" si="179"/>
        <v>1627.5</v>
      </c>
    </row>
    <row r="5788" spans="1:10" s="155" customFormat="1" ht="15.75">
      <c r="A5788" s="53">
        <f t="shared" si="178"/>
        <v>5784</v>
      </c>
      <c r="B5788" s="153" t="s">
        <v>201</v>
      </c>
      <c r="C5788" s="154" t="s">
        <v>14215</v>
      </c>
      <c r="D5788" s="154" t="s">
        <v>14216</v>
      </c>
      <c r="E5788" s="154" t="s">
        <v>13409</v>
      </c>
      <c r="F5788" s="154"/>
      <c r="G5788" s="154">
        <v>1</v>
      </c>
      <c r="H5788" s="182">
        <v>820</v>
      </c>
      <c r="I5788" s="192">
        <v>0.25</v>
      </c>
      <c r="J5788" s="188">
        <f t="shared" si="179"/>
        <v>615</v>
      </c>
    </row>
    <row r="5789" spans="1:10" s="155" customFormat="1" ht="15.75">
      <c r="A5789" s="53">
        <f t="shared" si="178"/>
        <v>5785</v>
      </c>
      <c r="B5789" s="153" t="s">
        <v>201</v>
      </c>
      <c r="C5789" s="154" t="s">
        <v>14217</v>
      </c>
      <c r="D5789" s="154" t="s">
        <v>14218</v>
      </c>
      <c r="E5789" s="154" t="s">
        <v>13409</v>
      </c>
      <c r="F5789" s="154"/>
      <c r="G5789" s="154">
        <v>1</v>
      </c>
      <c r="H5789" s="182">
        <v>294</v>
      </c>
      <c r="I5789" s="192">
        <v>0.25</v>
      </c>
      <c r="J5789" s="188">
        <f t="shared" si="179"/>
        <v>220.5</v>
      </c>
    </row>
    <row r="5790" spans="1:10" s="155" customFormat="1" ht="15.75">
      <c r="A5790" s="53">
        <f t="shared" si="178"/>
        <v>5786</v>
      </c>
      <c r="B5790" s="153" t="s">
        <v>201</v>
      </c>
      <c r="C5790" s="154" t="s">
        <v>14219</v>
      </c>
      <c r="D5790" s="154" t="s">
        <v>14220</v>
      </c>
      <c r="E5790" s="154" t="s">
        <v>13409</v>
      </c>
      <c r="F5790" s="154"/>
      <c r="G5790" s="154">
        <v>1</v>
      </c>
      <c r="H5790" s="182">
        <v>370</v>
      </c>
      <c r="I5790" s="192">
        <v>0.25</v>
      </c>
      <c r="J5790" s="188">
        <f t="shared" si="179"/>
        <v>277.5</v>
      </c>
    </row>
    <row r="5791" spans="1:10" s="155" customFormat="1" ht="15.75">
      <c r="A5791" s="53">
        <f t="shared" si="178"/>
        <v>5787</v>
      </c>
      <c r="B5791" s="153" t="s">
        <v>201</v>
      </c>
      <c r="C5791" s="154" t="s">
        <v>10416</v>
      </c>
      <c r="D5791" s="154" t="s">
        <v>10417</v>
      </c>
      <c r="E5791" s="154" t="s">
        <v>13409</v>
      </c>
      <c r="F5791" s="154"/>
      <c r="G5791" s="154">
        <v>1</v>
      </c>
      <c r="H5791" s="182">
        <v>260</v>
      </c>
      <c r="I5791" s="192">
        <v>0.25</v>
      </c>
      <c r="J5791" s="188">
        <f t="shared" si="179"/>
        <v>195</v>
      </c>
    </row>
    <row r="5792" spans="1:10" s="155" customFormat="1" ht="15.75">
      <c r="A5792" s="53">
        <f t="shared" si="178"/>
        <v>5788</v>
      </c>
      <c r="B5792" s="153" t="s">
        <v>201</v>
      </c>
      <c r="C5792" s="154" t="s">
        <v>10418</v>
      </c>
      <c r="D5792" s="154" t="s">
        <v>10419</v>
      </c>
      <c r="E5792" s="154" t="s">
        <v>13409</v>
      </c>
      <c r="F5792" s="154"/>
      <c r="G5792" s="154">
        <v>1</v>
      </c>
      <c r="H5792" s="182">
        <v>297</v>
      </c>
      <c r="I5792" s="192">
        <v>0.25</v>
      </c>
      <c r="J5792" s="188">
        <f t="shared" si="179"/>
        <v>222.75</v>
      </c>
    </row>
    <row r="5793" spans="1:10" s="155" customFormat="1" ht="15.75">
      <c r="A5793" s="53">
        <f t="shared" si="178"/>
        <v>5789</v>
      </c>
      <c r="B5793" s="153" t="s">
        <v>201</v>
      </c>
      <c r="C5793" s="154" t="s">
        <v>10420</v>
      </c>
      <c r="D5793" s="154" t="s">
        <v>10421</v>
      </c>
      <c r="E5793" s="154" t="s">
        <v>13409</v>
      </c>
      <c r="F5793" s="154"/>
      <c r="G5793" s="154">
        <v>1</v>
      </c>
      <c r="H5793" s="182">
        <v>321</v>
      </c>
      <c r="I5793" s="192">
        <v>0.25</v>
      </c>
      <c r="J5793" s="188">
        <f t="shared" si="179"/>
        <v>240.75</v>
      </c>
    </row>
    <row r="5794" spans="1:10" s="155" customFormat="1" ht="15.75">
      <c r="A5794" s="53">
        <f t="shared" si="178"/>
        <v>5790</v>
      </c>
      <c r="B5794" s="153" t="s">
        <v>201</v>
      </c>
      <c r="C5794" s="154" t="s">
        <v>10422</v>
      </c>
      <c r="D5794" s="154" t="s">
        <v>10423</v>
      </c>
      <c r="E5794" s="154" t="s">
        <v>13409</v>
      </c>
      <c r="F5794" s="154"/>
      <c r="G5794" s="154">
        <v>1</v>
      </c>
      <c r="H5794" s="182">
        <v>377</v>
      </c>
      <c r="I5794" s="192">
        <v>0.25</v>
      </c>
      <c r="J5794" s="188">
        <f t="shared" si="179"/>
        <v>282.75</v>
      </c>
    </row>
    <row r="5795" spans="1:10" s="155" customFormat="1" ht="15.75">
      <c r="A5795" s="53">
        <f t="shared" si="178"/>
        <v>5791</v>
      </c>
      <c r="B5795" s="153" t="s">
        <v>201</v>
      </c>
      <c r="C5795" s="154" t="s">
        <v>10424</v>
      </c>
      <c r="D5795" s="154" t="s">
        <v>10425</v>
      </c>
      <c r="E5795" s="154" t="s">
        <v>13409</v>
      </c>
      <c r="F5795" s="154"/>
      <c r="G5795" s="154">
        <v>1</v>
      </c>
      <c r="H5795" s="182">
        <v>650</v>
      </c>
      <c r="I5795" s="192">
        <v>0.25</v>
      </c>
      <c r="J5795" s="188">
        <f t="shared" si="179"/>
        <v>487.5</v>
      </c>
    </row>
    <row r="5796" spans="1:10" s="155" customFormat="1" ht="15.75">
      <c r="A5796" s="53">
        <f t="shared" si="178"/>
        <v>5792</v>
      </c>
      <c r="B5796" s="153" t="s">
        <v>201</v>
      </c>
      <c r="C5796" s="154" t="s">
        <v>10426</v>
      </c>
      <c r="D5796" s="154" t="s">
        <v>10427</v>
      </c>
      <c r="E5796" s="154" t="s">
        <v>13409</v>
      </c>
      <c r="F5796" s="154"/>
      <c r="G5796" s="154">
        <v>1</v>
      </c>
      <c r="H5796" s="182">
        <v>144</v>
      </c>
      <c r="I5796" s="192">
        <v>0.25</v>
      </c>
      <c r="J5796" s="188">
        <f t="shared" si="179"/>
        <v>108</v>
      </c>
    </row>
    <row r="5797" spans="1:10" s="155" customFormat="1" ht="15.75">
      <c r="A5797" s="53">
        <f t="shared" si="178"/>
        <v>5793</v>
      </c>
      <c r="B5797" s="153" t="s">
        <v>201</v>
      </c>
      <c r="C5797" s="154" t="s">
        <v>14221</v>
      </c>
      <c r="D5797" s="154" t="s">
        <v>14222</v>
      </c>
      <c r="E5797" s="154" t="s">
        <v>13409</v>
      </c>
      <c r="F5797" s="154"/>
      <c r="G5797" s="154">
        <v>1</v>
      </c>
      <c r="H5797" s="182">
        <v>66.5</v>
      </c>
      <c r="I5797" s="192">
        <v>0.25</v>
      </c>
      <c r="J5797" s="188">
        <f t="shared" si="179"/>
        <v>49.875</v>
      </c>
    </row>
    <row r="5798" spans="1:10" s="155" customFormat="1" ht="15.75">
      <c r="A5798" s="53">
        <f t="shared" si="178"/>
        <v>5794</v>
      </c>
      <c r="B5798" s="153" t="s">
        <v>201</v>
      </c>
      <c r="C5798" s="154" t="s">
        <v>10428</v>
      </c>
      <c r="D5798" s="154" t="s">
        <v>10429</v>
      </c>
      <c r="E5798" s="154" t="s">
        <v>13409</v>
      </c>
      <c r="F5798" s="154"/>
      <c r="G5798" s="154">
        <v>1</v>
      </c>
      <c r="H5798" s="182">
        <v>112</v>
      </c>
      <c r="I5798" s="192">
        <v>0.25</v>
      </c>
      <c r="J5798" s="188">
        <f t="shared" si="179"/>
        <v>84</v>
      </c>
    </row>
    <row r="5799" spans="1:10" s="155" customFormat="1" ht="15.75">
      <c r="A5799" s="53">
        <f t="shared" si="178"/>
        <v>5795</v>
      </c>
      <c r="B5799" s="153" t="s">
        <v>201</v>
      </c>
      <c r="C5799" s="154" t="s">
        <v>10430</v>
      </c>
      <c r="D5799" s="154" t="s">
        <v>10431</v>
      </c>
      <c r="E5799" s="154" t="s">
        <v>13409</v>
      </c>
      <c r="F5799" s="154"/>
      <c r="G5799" s="154">
        <v>1</v>
      </c>
      <c r="H5799" s="182">
        <v>199</v>
      </c>
      <c r="I5799" s="192">
        <v>0.25</v>
      </c>
      <c r="J5799" s="188">
        <f t="shared" si="179"/>
        <v>149.25</v>
      </c>
    </row>
    <row r="5800" spans="1:10" s="155" customFormat="1" ht="15.75">
      <c r="A5800" s="53">
        <f t="shared" si="178"/>
        <v>5796</v>
      </c>
      <c r="B5800" s="153" t="s">
        <v>201</v>
      </c>
      <c r="C5800" s="154" t="s">
        <v>10432</v>
      </c>
      <c r="D5800" s="154" t="s">
        <v>10433</v>
      </c>
      <c r="E5800" s="154" t="s">
        <v>13409</v>
      </c>
      <c r="F5800" s="154"/>
      <c r="G5800" s="154">
        <v>1</v>
      </c>
      <c r="H5800" s="182">
        <v>178</v>
      </c>
      <c r="I5800" s="192">
        <v>0.25</v>
      </c>
      <c r="J5800" s="188">
        <f t="shared" si="179"/>
        <v>133.5</v>
      </c>
    </row>
    <row r="5801" spans="1:10" s="155" customFormat="1" ht="15.75">
      <c r="A5801" s="53">
        <f t="shared" si="178"/>
        <v>5797</v>
      </c>
      <c r="B5801" s="153" t="s">
        <v>201</v>
      </c>
      <c r="C5801" s="154" t="s">
        <v>10434</v>
      </c>
      <c r="D5801" s="154" t="s">
        <v>10435</v>
      </c>
      <c r="E5801" s="154" t="s">
        <v>13409</v>
      </c>
      <c r="F5801" s="154"/>
      <c r="G5801" s="154">
        <v>1</v>
      </c>
      <c r="H5801" s="182">
        <v>389</v>
      </c>
      <c r="I5801" s="192">
        <v>0.25</v>
      </c>
      <c r="J5801" s="188">
        <f t="shared" si="179"/>
        <v>291.75</v>
      </c>
    </row>
    <row r="5802" spans="1:10" s="155" customFormat="1" ht="15.75">
      <c r="A5802" s="53">
        <f t="shared" si="178"/>
        <v>5798</v>
      </c>
      <c r="B5802" s="153" t="s">
        <v>201</v>
      </c>
      <c r="C5802" s="154" t="s">
        <v>10436</v>
      </c>
      <c r="D5802" s="154" t="s">
        <v>10437</v>
      </c>
      <c r="E5802" s="154" t="s">
        <v>13409</v>
      </c>
      <c r="F5802" s="154"/>
      <c r="G5802" s="154">
        <v>1</v>
      </c>
      <c r="H5802" s="182">
        <v>399</v>
      </c>
      <c r="I5802" s="192">
        <v>0.25</v>
      </c>
      <c r="J5802" s="188">
        <f t="shared" si="179"/>
        <v>299.25</v>
      </c>
    </row>
    <row r="5803" spans="1:10" s="155" customFormat="1" ht="15.75">
      <c r="A5803" s="53">
        <f t="shared" si="178"/>
        <v>5799</v>
      </c>
      <c r="B5803" s="153" t="s">
        <v>201</v>
      </c>
      <c r="C5803" s="154" t="s">
        <v>10438</v>
      </c>
      <c r="D5803" s="154" t="s">
        <v>10439</v>
      </c>
      <c r="E5803" s="154" t="s">
        <v>13409</v>
      </c>
      <c r="F5803" s="154"/>
      <c r="G5803" s="154">
        <v>1</v>
      </c>
      <c r="H5803" s="182">
        <v>715</v>
      </c>
      <c r="I5803" s="192">
        <v>0.25</v>
      </c>
      <c r="J5803" s="188">
        <f t="shared" si="179"/>
        <v>536.25</v>
      </c>
    </row>
    <row r="5804" spans="1:10" s="155" customFormat="1" ht="15.75">
      <c r="A5804" s="53">
        <f t="shared" si="178"/>
        <v>5800</v>
      </c>
      <c r="B5804" s="153" t="s">
        <v>201</v>
      </c>
      <c r="C5804" s="154" t="s">
        <v>10440</v>
      </c>
      <c r="D5804" s="154" t="s">
        <v>10441</v>
      </c>
      <c r="E5804" s="154" t="s">
        <v>13409</v>
      </c>
      <c r="F5804" s="154"/>
      <c r="G5804" s="154">
        <v>1</v>
      </c>
      <c r="H5804" s="182">
        <v>715</v>
      </c>
      <c r="I5804" s="192">
        <v>0.25</v>
      </c>
      <c r="J5804" s="188">
        <f t="shared" si="179"/>
        <v>536.25</v>
      </c>
    </row>
    <row r="5805" spans="1:10" s="155" customFormat="1" ht="15.75">
      <c r="A5805" s="53">
        <f t="shared" si="178"/>
        <v>5801</v>
      </c>
      <c r="B5805" s="153" t="s">
        <v>201</v>
      </c>
      <c r="C5805" s="154" t="s">
        <v>10442</v>
      </c>
      <c r="D5805" s="154" t="s">
        <v>10443</v>
      </c>
      <c r="E5805" s="154" t="s">
        <v>13409</v>
      </c>
      <c r="F5805" s="154"/>
      <c r="G5805" s="154">
        <v>1</v>
      </c>
      <c r="H5805" s="182">
        <v>225</v>
      </c>
      <c r="I5805" s="192">
        <v>0.25</v>
      </c>
      <c r="J5805" s="188">
        <f t="shared" si="179"/>
        <v>168.75</v>
      </c>
    </row>
    <row r="5806" spans="1:10" s="155" customFormat="1" ht="15.75">
      <c r="A5806" s="53">
        <f t="shared" si="178"/>
        <v>5802</v>
      </c>
      <c r="B5806" s="153" t="s">
        <v>201</v>
      </c>
      <c r="C5806" s="154" t="s">
        <v>14223</v>
      </c>
      <c r="D5806" s="154" t="s">
        <v>14224</v>
      </c>
      <c r="E5806" s="154" t="s">
        <v>13409</v>
      </c>
      <c r="F5806" s="154"/>
      <c r="G5806" s="154">
        <v>1</v>
      </c>
      <c r="H5806" s="182">
        <v>373</v>
      </c>
      <c r="I5806" s="192">
        <v>0.25</v>
      </c>
      <c r="J5806" s="188">
        <f t="shared" si="179"/>
        <v>279.75</v>
      </c>
    </row>
    <row r="5807" spans="1:10" s="155" customFormat="1" ht="15.75">
      <c r="A5807" s="53">
        <f t="shared" si="178"/>
        <v>5803</v>
      </c>
      <c r="B5807" s="153" t="s">
        <v>201</v>
      </c>
      <c r="C5807" s="154" t="s">
        <v>10444</v>
      </c>
      <c r="D5807" s="154" t="s">
        <v>10445</v>
      </c>
      <c r="E5807" s="154" t="s">
        <v>13409</v>
      </c>
      <c r="F5807" s="154"/>
      <c r="G5807" s="154">
        <v>1</v>
      </c>
      <c r="H5807" s="182">
        <v>630</v>
      </c>
      <c r="I5807" s="192">
        <v>0.25</v>
      </c>
      <c r="J5807" s="188">
        <f t="shared" si="179"/>
        <v>472.5</v>
      </c>
    </row>
    <row r="5808" spans="1:10" s="155" customFormat="1" ht="15.75">
      <c r="A5808" s="53">
        <f t="shared" si="178"/>
        <v>5804</v>
      </c>
      <c r="B5808" s="153" t="s">
        <v>201</v>
      </c>
      <c r="C5808" s="154" t="s">
        <v>10446</v>
      </c>
      <c r="D5808" s="154" t="s">
        <v>10447</v>
      </c>
      <c r="E5808" s="154" t="s">
        <v>13409</v>
      </c>
      <c r="F5808" s="154"/>
      <c r="G5808" s="154">
        <v>1</v>
      </c>
      <c r="H5808" s="182">
        <v>650</v>
      </c>
      <c r="I5808" s="192">
        <v>0.25</v>
      </c>
      <c r="J5808" s="188">
        <f t="shared" si="179"/>
        <v>487.5</v>
      </c>
    </row>
    <row r="5809" spans="1:10" s="155" customFormat="1" ht="15.75">
      <c r="A5809" s="53">
        <f t="shared" si="178"/>
        <v>5805</v>
      </c>
      <c r="B5809" s="153" t="s">
        <v>201</v>
      </c>
      <c r="C5809" s="154" t="s">
        <v>10448</v>
      </c>
      <c r="D5809" s="154" t="s">
        <v>10449</v>
      </c>
      <c r="E5809" s="154" t="s">
        <v>13409</v>
      </c>
      <c r="F5809" s="154"/>
      <c r="G5809" s="154">
        <v>1</v>
      </c>
      <c r="H5809" s="182">
        <v>850</v>
      </c>
      <c r="I5809" s="192">
        <v>0.25</v>
      </c>
      <c r="J5809" s="188">
        <f t="shared" si="179"/>
        <v>637.5</v>
      </c>
    </row>
    <row r="5810" spans="1:10" s="155" customFormat="1" ht="15.75">
      <c r="A5810" s="53">
        <f t="shared" si="178"/>
        <v>5806</v>
      </c>
      <c r="B5810" s="153" t="s">
        <v>201</v>
      </c>
      <c r="C5810" s="154" t="s">
        <v>10450</v>
      </c>
      <c r="D5810" s="154" t="s">
        <v>10451</v>
      </c>
      <c r="E5810" s="154" t="s">
        <v>13409</v>
      </c>
      <c r="F5810" s="154"/>
      <c r="G5810" s="154">
        <v>1</v>
      </c>
      <c r="H5810" s="182">
        <v>890</v>
      </c>
      <c r="I5810" s="192">
        <v>0.25</v>
      </c>
      <c r="J5810" s="188">
        <f t="shared" si="179"/>
        <v>667.5</v>
      </c>
    </row>
    <row r="5811" spans="1:10" s="155" customFormat="1" ht="15.75">
      <c r="A5811" s="53">
        <f t="shared" si="178"/>
        <v>5807</v>
      </c>
      <c r="B5811" s="153" t="s">
        <v>201</v>
      </c>
      <c r="C5811" s="154" t="s">
        <v>10452</v>
      </c>
      <c r="D5811" s="154" t="s">
        <v>10453</v>
      </c>
      <c r="E5811" s="154" t="s">
        <v>13409</v>
      </c>
      <c r="F5811" s="154"/>
      <c r="G5811" s="154">
        <v>1</v>
      </c>
      <c r="H5811" s="182">
        <v>1035</v>
      </c>
      <c r="I5811" s="192">
        <v>0.25</v>
      </c>
      <c r="J5811" s="188">
        <f t="shared" si="179"/>
        <v>776.25</v>
      </c>
    </row>
    <row r="5812" spans="1:10" s="155" customFormat="1" ht="15.75">
      <c r="A5812" s="53">
        <f t="shared" si="178"/>
        <v>5808</v>
      </c>
      <c r="B5812" s="153" t="s">
        <v>201</v>
      </c>
      <c r="C5812" s="154" t="s">
        <v>10454</v>
      </c>
      <c r="D5812" s="154" t="s">
        <v>10455</v>
      </c>
      <c r="E5812" s="154" t="s">
        <v>13409</v>
      </c>
      <c r="F5812" s="154"/>
      <c r="G5812" s="154">
        <v>1</v>
      </c>
      <c r="H5812" s="182">
        <v>1100</v>
      </c>
      <c r="I5812" s="192">
        <v>0.25</v>
      </c>
      <c r="J5812" s="188">
        <f t="shared" si="179"/>
        <v>825</v>
      </c>
    </row>
    <row r="5813" spans="1:10" s="155" customFormat="1" ht="15.75">
      <c r="A5813" s="53">
        <f t="shared" si="178"/>
        <v>5809</v>
      </c>
      <c r="B5813" s="153" t="s">
        <v>201</v>
      </c>
      <c r="C5813" s="154" t="s">
        <v>10456</v>
      </c>
      <c r="D5813" s="154" t="s">
        <v>10457</v>
      </c>
      <c r="E5813" s="154" t="s">
        <v>13409</v>
      </c>
      <c r="F5813" s="154"/>
      <c r="G5813" s="154">
        <v>1</v>
      </c>
      <c r="H5813" s="182">
        <v>141</v>
      </c>
      <c r="I5813" s="192">
        <v>0.25</v>
      </c>
      <c r="J5813" s="188">
        <f t="shared" si="179"/>
        <v>105.75</v>
      </c>
    </row>
    <row r="5814" spans="1:10" s="155" customFormat="1" ht="15.75">
      <c r="A5814" s="53">
        <f t="shared" si="178"/>
        <v>5810</v>
      </c>
      <c r="B5814" s="153" t="s">
        <v>201</v>
      </c>
      <c r="C5814" s="154" t="s">
        <v>10458</v>
      </c>
      <c r="D5814" s="154" t="s">
        <v>10459</v>
      </c>
      <c r="E5814" s="154" t="s">
        <v>13409</v>
      </c>
      <c r="F5814" s="154"/>
      <c r="G5814" s="154">
        <v>1</v>
      </c>
      <c r="H5814" s="182">
        <v>125</v>
      </c>
      <c r="I5814" s="192">
        <v>0.25</v>
      </c>
      <c r="J5814" s="188">
        <f t="shared" si="179"/>
        <v>93.75</v>
      </c>
    </row>
    <row r="5815" spans="1:10" s="155" customFormat="1" ht="15.75">
      <c r="A5815" s="53">
        <f t="shared" si="178"/>
        <v>5811</v>
      </c>
      <c r="B5815" s="153" t="s">
        <v>201</v>
      </c>
      <c r="C5815" s="154" t="s">
        <v>10460</v>
      </c>
      <c r="D5815" s="154" t="s">
        <v>10461</v>
      </c>
      <c r="E5815" s="154" t="s">
        <v>13409</v>
      </c>
      <c r="F5815" s="154"/>
      <c r="G5815" s="154">
        <v>1</v>
      </c>
      <c r="H5815" s="182">
        <v>123</v>
      </c>
      <c r="I5815" s="192">
        <v>0.25</v>
      </c>
      <c r="J5815" s="188">
        <f t="shared" si="179"/>
        <v>92.25</v>
      </c>
    </row>
    <row r="5816" spans="1:10" s="155" customFormat="1" ht="45">
      <c r="A5816" s="53">
        <f t="shared" si="178"/>
        <v>5812</v>
      </c>
      <c r="B5816" s="153" t="s">
        <v>201</v>
      </c>
      <c r="C5816" s="154" t="s">
        <v>10462</v>
      </c>
      <c r="D5816" s="154" t="s">
        <v>10463</v>
      </c>
      <c r="E5816" s="154" t="s">
        <v>13409</v>
      </c>
      <c r="F5816" s="154"/>
      <c r="G5816" s="154">
        <v>1</v>
      </c>
      <c r="H5816" s="182">
        <v>690</v>
      </c>
      <c r="I5816" s="192">
        <v>0.25</v>
      </c>
      <c r="J5816" s="188">
        <f t="shared" si="179"/>
        <v>517.5</v>
      </c>
    </row>
    <row r="5817" spans="1:10" s="155" customFormat="1" ht="45">
      <c r="A5817" s="53">
        <f t="shared" si="178"/>
        <v>5813</v>
      </c>
      <c r="B5817" s="153" t="s">
        <v>201</v>
      </c>
      <c r="C5817" s="154" t="s">
        <v>10464</v>
      </c>
      <c r="D5817" s="154" t="s">
        <v>10465</v>
      </c>
      <c r="E5817" s="154" t="s">
        <v>13409</v>
      </c>
      <c r="F5817" s="154"/>
      <c r="G5817" s="154">
        <v>1</v>
      </c>
      <c r="H5817" s="182">
        <v>715</v>
      </c>
      <c r="I5817" s="192">
        <v>0.25</v>
      </c>
      <c r="J5817" s="188">
        <f t="shared" si="179"/>
        <v>536.25</v>
      </c>
    </row>
    <row r="5818" spans="1:10" s="155" customFormat="1" ht="15.75">
      <c r="A5818" s="53">
        <f t="shared" si="178"/>
        <v>5814</v>
      </c>
      <c r="B5818" s="153" t="s">
        <v>201</v>
      </c>
      <c r="C5818" s="154" t="s">
        <v>10466</v>
      </c>
      <c r="D5818" s="154" t="s">
        <v>10467</v>
      </c>
      <c r="E5818" s="154" t="s">
        <v>13409</v>
      </c>
      <c r="F5818" s="154"/>
      <c r="G5818" s="154">
        <v>1</v>
      </c>
      <c r="H5818" s="182">
        <v>165</v>
      </c>
      <c r="I5818" s="192">
        <v>0.25</v>
      </c>
      <c r="J5818" s="188">
        <f t="shared" si="179"/>
        <v>123.75</v>
      </c>
    </row>
    <row r="5819" spans="1:10" s="155" customFormat="1" ht="30">
      <c r="A5819" s="53">
        <f t="shared" si="178"/>
        <v>5815</v>
      </c>
      <c r="B5819" s="153" t="s">
        <v>201</v>
      </c>
      <c r="C5819" s="154" t="s">
        <v>10468</v>
      </c>
      <c r="D5819" s="154" t="s">
        <v>10469</v>
      </c>
      <c r="E5819" s="154" t="s">
        <v>13409</v>
      </c>
      <c r="F5819" s="154"/>
      <c r="G5819" s="154">
        <v>1</v>
      </c>
      <c r="H5819" s="182">
        <v>1130</v>
      </c>
      <c r="I5819" s="192">
        <v>0.25</v>
      </c>
      <c r="J5819" s="188">
        <f t="shared" si="179"/>
        <v>847.5</v>
      </c>
    </row>
    <row r="5820" spans="1:10" s="155" customFormat="1" ht="45">
      <c r="A5820" s="53">
        <f t="shared" si="178"/>
        <v>5816</v>
      </c>
      <c r="B5820" s="153" t="s">
        <v>201</v>
      </c>
      <c r="C5820" s="154" t="s">
        <v>10470</v>
      </c>
      <c r="D5820" s="154" t="s">
        <v>10471</v>
      </c>
      <c r="E5820" s="154" t="s">
        <v>13409</v>
      </c>
      <c r="F5820" s="154"/>
      <c r="G5820" s="154">
        <v>1</v>
      </c>
      <c r="H5820" s="182">
        <v>1120</v>
      </c>
      <c r="I5820" s="192">
        <v>0.25</v>
      </c>
      <c r="J5820" s="188">
        <f t="shared" si="179"/>
        <v>840</v>
      </c>
    </row>
    <row r="5821" spans="1:10" s="155" customFormat="1" ht="15.75">
      <c r="A5821" s="53">
        <f t="shared" si="178"/>
        <v>5817</v>
      </c>
      <c r="B5821" s="153" t="s">
        <v>201</v>
      </c>
      <c r="C5821" s="154" t="s">
        <v>10472</v>
      </c>
      <c r="D5821" s="154" t="s">
        <v>10473</v>
      </c>
      <c r="E5821" s="154" t="s">
        <v>13409</v>
      </c>
      <c r="F5821" s="154"/>
      <c r="G5821" s="154">
        <v>1</v>
      </c>
      <c r="H5821" s="182">
        <v>311</v>
      </c>
      <c r="I5821" s="192">
        <v>0.25</v>
      </c>
      <c r="J5821" s="188">
        <f t="shared" si="179"/>
        <v>233.25</v>
      </c>
    </row>
    <row r="5822" spans="1:10" s="155" customFormat="1" ht="15.75">
      <c r="A5822" s="53">
        <f t="shared" si="178"/>
        <v>5818</v>
      </c>
      <c r="B5822" s="153" t="s">
        <v>201</v>
      </c>
      <c r="C5822" s="154" t="s">
        <v>10474</v>
      </c>
      <c r="D5822" s="154" t="s">
        <v>10475</v>
      </c>
      <c r="E5822" s="154" t="s">
        <v>13409</v>
      </c>
      <c r="F5822" s="154"/>
      <c r="G5822" s="154">
        <v>1</v>
      </c>
      <c r="H5822" s="182">
        <v>271</v>
      </c>
      <c r="I5822" s="192">
        <v>0.25</v>
      </c>
      <c r="J5822" s="188">
        <f t="shared" si="179"/>
        <v>203.25</v>
      </c>
    </row>
    <row r="5823" spans="1:10" s="155" customFormat="1" ht="30">
      <c r="A5823" s="53">
        <f t="shared" si="178"/>
        <v>5819</v>
      </c>
      <c r="B5823" s="153" t="s">
        <v>201</v>
      </c>
      <c r="C5823" s="154" t="s">
        <v>10476</v>
      </c>
      <c r="D5823" s="154" t="s">
        <v>10477</v>
      </c>
      <c r="E5823" s="154" t="s">
        <v>13409</v>
      </c>
      <c r="F5823" s="154"/>
      <c r="G5823" s="154">
        <v>1</v>
      </c>
      <c r="H5823" s="182">
        <v>104.5</v>
      </c>
      <c r="I5823" s="192">
        <v>0.25</v>
      </c>
      <c r="J5823" s="188">
        <f t="shared" si="179"/>
        <v>78.375</v>
      </c>
    </row>
    <row r="5824" spans="1:10" s="155" customFormat="1" ht="15.75">
      <c r="A5824" s="53">
        <f t="shared" si="178"/>
        <v>5820</v>
      </c>
      <c r="B5824" s="153" t="s">
        <v>201</v>
      </c>
      <c r="C5824" s="154" t="s">
        <v>10478</v>
      </c>
      <c r="D5824" s="154" t="s">
        <v>10479</v>
      </c>
      <c r="E5824" s="154" t="s">
        <v>13409</v>
      </c>
      <c r="F5824" s="154"/>
      <c r="G5824" s="154">
        <v>1</v>
      </c>
      <c r="H5824" s="182">
        <v>57.5</v>
      </c>
      <c r="I5824" s="192">
        <v>0.25</v>
      </c>
      <c r="J5824" s="188">
        <f t="shared" si="179"/>
        <v>43.125</v>
      </c>
    </row>
    <row r="5825" spans="1:10" s="155" customFormat="1" ht="15.75">
      <c r="A5825" s="53">
        <f t="shared" si="178"/>
        <v>5821</v>
      </c>
      <c r="B5825" s="153" t="s">
        <v>201</v>
      </c>
      <c r="C5825" s="154" t="s">
        <v>10480</v>
      </c>
      <c r="D5825" s="154" t="s">
        <v>10481</v>
      </c>
      <c r="E5825" s="154" t="s">
        <v>13409</v>
      </c>
      <c r="F5825" s="154"/>
      <c r="G5825" s="154">
        <v>1</v>
      </c>
      <c r="H5825" s="182">
        <v>120</v>
      </c>
      <c r="I5825" s="192">
        <v>0.25</v>
      </c>
      <c r="J5825" s="188">
        <f t="shared" si="179"/>
        <v>90</v>
      </c>
    </row>
    <row r="5826" spans="1:10" s="155" customFormat="1" ht="15.75">
      <c r="A5826" s="53">
        <f t="shared" si="178"/>
        <v>5822</v>
      </c>
      <c r="B5826" s="153" t="s">
        <v>201</v>
      </c>
      <c r="C5826" s="154" t="s">
        <v>10482</v>
      </c>
      <c r="D5826" s="154" t="s">
        <v>10483</v>
      </c>
      <c r="E5826" s="154" t="s">
        <v>13409</v>
      </c>
      <c r="F5826" s="154"/>
      <c r="G5826" s="154">
        <v>1</v>
      </c>
      <c r="H5826" s="182">
        <v>120</v>
      </c>
      <c r="I5826" s="192">
        <v>0.25</v>
      </c>
      <c r="J5826" s="188">
        <f t="shared" si="179"/>
        <v>90</v>
      </c>
    </row>
    <row r="5827" spans="1:10" s="155" customFormat="1" ht="15.75">
      <c r="A5827" s="53">
        <f t="shared" si="178"/>
        <v>5823</v>
      </c>
      <c r="B5827" s="153" t="s">
        <v>201</v>
      </c>
      <c r="C5827" s="154" t="s">
        <v>14225</v>
      </c>
      <c r="D5827" s="154" t="s">
        <v>14226</v>
      </c>
      <c r="E5827" s="154" t="s">
        <v>13409</v>
      </c>
      <c r="F5827" s="154"/>
      <c r="G5827" s="154">
        <v>1</v>
      </c>
      <c r="H5827" s="182">
        <v>104.5</v>
      </c>
      <c r="I5827" s="192">
        <v>0.25</v>
      </c>
      <c r="J5827" s="188">
        <f t="shared" si="179"/>
        <v>78.375</v>
      </c>
    </row>
    <row r="5828" spans="1:10" s="155" customFormat="1" ht="30">
      <c r="A5828" s="53">
        <f t="shared" si="178"/>
        <v>5824</v>
      </c>
      <c r="B5828" s="153" t="s">
        <v>201</v>
      </c>
      <c r="C5828" s="154" t="s">
        <v>10484</v>
      </c>
      <c r="D5828" s="154" t="s">
        <v>10485</v>
      </c>
      <c r="E5828" s="154" t="s">
        <v>13409</v>
      </c>
      <c r="F5828" s="154"/>
      <c r="G5828" s="154">
        <v>1</v>
      </c>
      <c r="H5828" s="182">
        <v>5440</v>
      </c>
      <c r="I5828" s="192">
        <v>0.25</v>
      </c>
      <c r="J5828" s="188">
        <f t="shared" si="179"/>
        <v>4080</v>
      </c>
    </row>
    <row r="5829" spans="1:10" s="155" customFormat="1" ht="15.75">
      <c r="A5829" s="53">
        <f t="shared" si="178"/>
        <v>5825</v>
      </c>
      <c r="B5829" s="153" t="s">
        <v>201</v>
      </c>
      <c r="C5829" s="154" t="s">
        <v>10486</v>
      </c>
      <c r="D5829" s="154" t="s">
        <v>10487</v>
      </c>
      <c r="E5829" s="154" t="s">
        <v>13409</v>
      </c>
      <c r="F5829" s="154"/>
      <c r="G5829" s="154">
        <v>1</v>
      </c>
      <c r="H5829" s="182">
        <v>113</v>
      </c>
      <c r="I5829" s="192">
        <v>0.25</v>
      </c>
      <c r="J5829" s="188">
        <f t="shared" si="179"/>
        <v>84.75</v>
      </c>
    </row>
    <row r="5830" spans="1:10" s="155" customFormat="1" ht="15.75">
      <c r="A5830" s="53">
        <f t="shared" si="178"/>
        <v>5826</v>
      </c>
      <c r="B5830" s="153" t="s">
        <v>201</v>
      </c>
      <c r="C5830" s="154" t="s">
        <v>10488</v>
      </c>
      <c r="D5830" s="154" t="s">
        <v>10489</v>
      </c>
      <c r="E5830" s="154" t="s">
        <v>13409</v>
      </c>
      <c r="F5830" s="154"/>
      <c r="G5830" s="154">
        <v>1</v>
      </c>
      <c r="H5830" s="182">
        <v>80</v>
      </c>
      <c r="I5830" s="192">
        <v>0.25</v>
      </c>
      <c r="J5830" s="188">
        <f t="shared" si="179"/>
        <v>60</v>
      </c>
    </row>
    <row r="5831" spans="1:10" s="155" customFormat="1" ht="15.75">
      <c r="A5831" s="53">
        <f t="shared" ref="A5831:A5894" si="180">A5830+1</f>
        <v>5827</v>
      </c>
      <c r="B5831" s="153" t="s">
        <v>201</v>
      </c>
      <c r="C5831" s="154" t="s">
        <v>10490</v>
      </c>
      <c r="D5831" s="154" t="s">
        <v>10491</v>
      </c>
      <c r="E5831" s="154" t="s">
        <v>13409</v>
      </c>
      <c r="F5831" s="154"/>
      <c r="G5831" s="154">
        <v>1</v>
      </c>
      <c r="H5831" s="182">
        <v>212</v>
      </c>
      <c r="I5831" s="192">
        <v>0.25</v>
      </c>
      <c r="J5831" s="188">
        <f t="shared" si="179"/>
        <v>159</v>
      </c>
    </row>
    <row r="5832" spans="1:10" s="155" customFormat="1" ht="15.75">
      <c r="A5832" s="53">
        <f t="shared" si="180"/>
        <v>5828</v>
      </c>
      <c r="B5832" s="153" t="s">
        <v>201</v>
      </c>
      <c r="C5832" s="154" t="s">
        <v>10492</v>
      </c>
      <c r="D5832" s="154" t="s">
        <v>10493</v>
      </c>
      <c r="E5832" s="154" t="s">
        <v>13409</v>
      </c>
      <c r="F5832" s="154"/>
      <c r="G5832" s="154">
        <v>1</v>
      </c>
      <c r="H5832" s="182">
        <v>154</v>
      </c>
      <c r="I5832" s="192">
        <v>0.25</v>
      </c>
      <c r="J5832" s="188">
        <f t="shared" si="179"/>
        <v>115.5</v>
      </c>
    </row>
    <row r="5833" spans="1:10" s="155" customFormat="1" ht="30">
      <c r="A5833" s="53">
        <f t="shared" si="180"/>
        <v>5829</v>
      </c>
      <c r="B5833" s="153" t="s">
        <v>201</v>
      </c>
      <c r="C5833" s="154" t="s">
        <v>10494</v>
      </c>
      <c r="D5833" s="154" t="s">
        <v>10495</v>
      </c>
      <c r="E5833" s="154" t="s">
        <v>13409</v>
      </c>
      <c r="F5833" s="154"/>
      <c r="G5833" s="154">
        <v>1</v>
      </c>
      <c r="H5833" s="182">
        <v>347</v>
      </c>
      <c r="I5833" s="192">
        <v>0.25</v>
      </c>
      <c r="J5833" s="188">
        <f t="shared" si="179"/>
        <v>260.25</v>
      </c>
    </row>
    <row r="5834" spans="1:10" s="155" customFormat="1" ht="15.75">
      <c r="A5834" s="53">
        <f t="shared" si="180"/>
        <v>5830</v>
      </c>
      <c r="B5834" s="153" t="s">
        <v>201</v>
      </c>
      <c r="C5834" s="154" t="s">
        <v>10496</v>
      </c>
      <c r="D5834" s="154" t="s">
        <v>10497</v>
      </c>
      <c r="E5834" s="154" t="s">
        <v>13409</v>
      </c>
      <c r="F5834" s="154"/>
      <c r="G5834" s="154">
        <v>1</v>
      </c>
      <c r="H5834" s="182">
        <v>85.5</v>
      </c>
      <c r="I5834" s="192">
        <v>0.25</v>
      </c>
      <c r="J5834" s="188">
        <f t="shared" si="179"/>
        <v>64.125</v>
      </c>
    </row>
    <row r="5835" spans="1:10" s="155" customFormat="1" ht="15.75">
      <c r="A5835" s="53">
        <f t="shared" si="180"/>
        <v>5831</v>
      </c>
      <c r="B5835" s="153" t="s">
        <v>201</v>
      </c>
      <c r="C5835" s="154" t="s">
        <v>14227</v>
      </c>
      <c r="D5835" s="154" t="s">
        <v>14228</v>
      </c>
      <c r="E5835" s="154" t="s">
        <v>13409</v>
      </c>
      <c r="F5835" s="154"/>
      <c r="G5835" s="154">
        <v>1</v>
      </c>
      <c r="H5835" s="182">
        <v>50</v>
      </c>
      <c r="I5835" s="192">
        <v>0.25</v>
      </c>
      <c r="J5835" s="188">
        <f t="shared" si="179"/>
        <v>37.5</v>
      </c>
    </row>
    <row r="5836" spans="1:10" s="155" customFormat="1" ht="15.75">
      <c r="A5836" s="53">
        <f t="shared" si="180"/>
        <v>5832</v>
      </c>
      <c r="B5836" s="153" t="s">
        <v>201</v>
      </c>
      <c r="C5836" s="154" t="s">
        <v>10498</v>
      </c>
      <c r="D5836" s="154" t="s">
        <v>10499</v>
      </c>
      <c r="E5836" s="154" t="s">
        <v>13409</v>
      </c>
      <c r="F5836" s="154"/>
      <c r="G5836" s="154">
        <v>1</v>
      </c>
      <c r="H5836" s="182">
        <v>133</v>
      </c>
      <c r="I5836" s="192">
        <v>0.25</v>
      </c>
      <c r="J5836" s="188">
        <f t="shared" si="179"/>
        <v>99.75</v>
      </c>
    </row>
    <row r="5837" spans="1:10" s="155" customFormat="1" ht="15.75">
      <c r="A5837" s="53">
        <f t="shared" si="180"/>
        <v>5833</v>
      </c>
      <c r="B5837" s="153" t="s">
        <v>201</v>
      </c>
      <c r="C5837" s="154" t="s">
        <v>10500</v>
      </c>
      <c r="D5837" s="154" t="s">
        <v>10501</v>
      </c>
      <c r="E5837" s="154" t="s">
        <v>13409</v>
      </c>
      <c r="F5837" s="154"/>
      <c r="G5837" s="154">
        <v>1</v>
      </c>
      <c r="H5837" s="182">
        <v>204</v>
      </c>
      <c r="I5837" s="192">
        <v>0.25</v>
      </c>
      <c r="J5837" s="188">
        <f t="shared" si="179"/>
        <v>153</v>
      </c>
    </row>
    <row r="5838" spans="1:10" s="155" customFormat="1" ht="15.75">
      <c r="A5838" s="53">
        <f t="shared" si="180"/>
        <v>5834</v>
      </c>
      <c r="B5838" s="153" t="s">
        <v>201</v>
      </c>
      <c r="C5838" s="154" t="s">
        <v>10502</v>
      </c>
      <c r="D5838" s="154" t="s">
        <v>10503</v>
      </c>
      <c r="E5838" s="154" t="s">
        <v>13409</v>
      </c>
      <c r="F5838" s="154"/>
      <c r="G5838" s="154">
        <v>1</v>
      </c>
      <c r="H5838" s="182">
        <v>250</v>
      </c>
      <c r="I5838" s="192">
        <v>0.25</v>
      </c>
      <c r="J5838" s="188">
        <f t="shared" si="179"/>
        <v>187.5</v>
      </c>
    </row>
    <row r="5839" spans="1:10" s="155" customFormat="1" ht="15.75">
      <c r="A5839" s="53">
        <f t="shared" si="180"/>
        <v>5835</v>
      </c>
      <c r="B5839" s="153" t="s">
        <v>201</v>
      </c>
      <c r="C5839" s="154" t="s">
        <v>10504</v>
      </c>
      <c r="D5839" s="154" t="s">
        <v>10505</v>
      </c>
      <c r="E5839" s="154" t="s">
        <v>13409</v>
      </c>
      <c r="F5839" s="154"/>
      <c r="G5839" s="154">
        <v>1</v>
      </c>
      <c r="H5839" s="182">
        <v>89</v>
      </c>
      <c r="I5839" s="192">
        <v>0.25</v>
      </c>
      <c r="J5839" s="188">
        <f t="shared" si="179"/>
        <v>66.75</v>
      </c>
    </row>
    <row r="5840" spans="1:10" s="155" customFormat="1" ht="15.75">
      <c r="A5840" s="53">
        <f t="shared" si="180"/>
        <v>5836</v>
      </c>
      <c r="B5840" s="153" t="s">
        <v>201</v>
      </c>
      <c r="C5840" s="154" t="s">
        <v>10506</v>
      </c>
      <c r="D5840" s="154" t="s">
        <v>10507</v>
      </c>
      <c r="E5840" s="154" t="s">
        <v>13409</v>
      </c>
      <c r="F5840" s="154"/>
      <c r="G5840" s="154">
        <v>1</v>
      </c>
      <c r="H5840" s="182">
        <v>100.5</v>
      </c>
      <c r="I5840" s="192">
        <v>0.25</v>
      </c>
      <c r="J5840" s="188">
        <f t="shared" si="179"/>
        <v>75.375</v>
      </c>
    </row>
    <row r="5841" spans="1:10" s="155" customFormat="1" ht="15.75">
      <c r="A5841" s="53">
        <f t="shared" si="180"/>
        <v>5837</v>
      </c>
      <c r="B5841" s="153" t="s">
        <v>201</v>
      </c>
      <c r="C5841" s="154" t="s">
        <v>10508</v>
      </c>
      <c r="D5841" s="154" t="s">
        <v>10509</v>
      </c>
      <c r="E5841" s="154" t="s">
        <v>13409</v>
      </c>
      <c r="F5841" s="154"/>
      <c r="G5841" s="154">
        <v>1</v>
      </c>
      <c r="H5841" s="182">
        <v>84</v>
      </c>
      <c r="I5841" s="192">
        <v>0.25</v>
      </c>
      <c r="J5841" s="188">
        <f t="shared" si="179"/>
        <v>63</v>
      </c>
    </row>
    <row r="5842" spans="1:10" s="155" customFormat="1" ht="15.75">
      <c r="A5842" s="53">
        <f t="shared" si="180"/>
        <v>5838</v>
      </c>
      <c r="B5842" s="153" t="s">
        <v>201</v>
      </c>
      <c r="C5842" s="154" t="s">
        <v>14229</v>
      </c>
      <c r="D5842" s="154" t="s">
        <v>14230</v>
      </c>
      <c r="E5842" s="154" t="s">
        <v>13409</v>
      </c>
      <c r="F5842" s="154"/>
      <c r="G5842" s="154">
        <v>1</v>
      </c>
      <c r="H5842" s="182">
        <v>149</v>
      </c>
      <c r="I5842" s="192">
        <v>0.25</v>
      </c>
      <c r="J5842" s="188">
        <f t="shared" ref="J5842:J5905" si="181">H5842*(1-I5842)</f>
        <v>111.75</v>
      </c>
    </row>
    <row r="5843" spans="1:10" s="155" customFormat="1" ht="15.75">
      <c r="A5843" s="53">
        <f t="shared" si="180"/>
        <v>5839</v>
      </c>
      <c r="B5843" s="153" t="s">
        <v>201</v>
      </c>
      <c r="C5843" s="154" t="s">
        <v>14231</v>
      </c>
      <c r="D5843" s="154" t="s">
        <v>14232</v>
      </c>
      <c r="E5843" s="154" t="s">
        <v>13409</v>
      </c>
      <c r="F5843" s="154"/>
      <c r="G5843" s="154">
        <v>1</v>
      </c>
      <c r="H5843" s="182">
        <v>219</v>
      </c>
      <c r="I5843" s="192">
        <v>0.25</v>
      </c>
      <c r="J5843" s="188">
        <f t="shared" si="181"/>
        <v>164.25</v>
      </c>
    </row>
    <row r="5844" spans="1:10" s="155" customFormat="1" ht="15.75">
      <c r="A5844" s="53">
        <f t="shared" si="180"/>
        <v>5840</v>
      </c>
      <c r="B5844" s="153" t="s">
        <v>201</v>
      </c>
      <c r="C5844" s="154" t="s">
        <v>14233</v>
      </c>
      <c r="D5844" s="154" t="s">
        <v>14234</v>
      </c>
      <c r="E5844" s="154" t="s">
        <v>13409</v>
      </c>
      <c r="F5844" s="154"/>
      <c r="G5844" s="154">
        <v>1</v>
      </c>
      <c r="H5844" s="182">
        <v>161</v>
      </c>
      <c r="I5844" s="192">
        <v>0.25</v>
      </c>
      <c r="J5844" s="188">
        <f t="shared" si="181"/>
        <v>120.75</v>
      </c>
    </row>
    <row r="5845" spans="1:10" s="155" customFormat="1" ht="15.75">
      <c r="A5845" s="53">
        <f t="shared" si="180"/>
        <v>5841</v>
      </c>
      <c r="B5845" s="153" t="s">
        <v>201</v>
      </c>
      <c r="C5845" s="154" t="s">
        <v>14235</v>
      </c>
      <c r="D5845" s="154" t="s">
        <v>14236</v>
      </c>
      <c r="E5845" s="154" t="s">
        <v>13409</v>
      </c>
      <c r="F5845" s="154"/>
      <c r="G5845" s="154">
        <v>1</v>
      </c>
      <c r="H5845" s="182">
        <v>135</v>
      </c>
      <c r="I5845" s="192">
        <v>0.25</v>
      </c>
      <c r="J5845" s="188">
        <f t="shared" si="181"/>
        <v>101.25</v>
      </c>
    </row>
    <row r="5846" spans="1:10" s="155" customFormat="1" ht="15.75">
      <c r="A5846" s="53">
        <f t="shared" si="180"/>
        <v>5842</v>
      </c>
      <c r="B5846" s="153" t="s">
        <v>201</v>
      </c>
      <c r="C5846" s="154" t="s">
        <v>14237</v>
      </c>
      <c r="D5846" s="154" t="s">
        <v>14238</v>
      </c>
      <c r="E5846" s="154" t="s">
        <v>13409</v>
      </c>
      <c r="F5846" s="154"/>
      <c r="G5846" s="154">
        <v>1</v>
      </c>
      <c r="H5846" s="182">
        <v>104.5</v>
      </c>
      <c r="I5846" s="192">
        <v>0.25</v>
      </c>
      <c r="J5846" s="188">
        <f t="shared" si="181"/>
        <v>78.375</v>
      </c>
    </row>
    <row r="5847" spans="1:10" s="155" customFormat="1" ht="15.75">
      <c r="A5847" s="53">
        <f t="shared" si="180"/>
        <v>5843</v>
      </c>
      <c r="B5847" s="153" t="s">
        <v>201</v>
      </c>
      <c r="C5847" s="154" t="s">
        <v>10510</v>
      </c>
      <c r="D5847" s="154" t="s">
        <v>10511</v>
      </c>
      <c r="E5847" s="154" t="s">
        <v>13409</v>
      </c>
      <c r="F5847" s="154"/>
      <c r="G5847" s="154">
        <v>1</v>
      </c>
      <c r="H5847" s="182">
        <v>134</v>
      </c>
      <c r="I5847" s="192">
        <v>0.25</v>
      </c>
      <c r="J5847" s="188">
        <f t="shared" si="181"/>
        <v>100.5</v>
      </c>
    </row>
    <row r="5848" spans="1:10" s="155" customFormat="1" ht="15.75">
      <c r="A5848" s="53">
        <f t="shared" si="180"/>
        <v>5844</v>
      </c>
      <c r="B5848" s="153" t="s">
        <v>201</v>
      </c>
      <c r="C5848" s="154" t="s">
        <v>10512</v>
      </c>
      <c r="D5848" s="154" t="s">
        <v>10513</v>
      </c>
      <c r="E5848" s="154" t="s">
        <v>13409</v>
      </c>
      <c r="F5848" s="154"/>
      <c r="G5848" s="154">
        <v>1</v>
      </c>
      <c r="H5848" s="182">
        <v>138</v>
      </c>
      <c r="I5848" s="192">
        <v>0.25</v>
      </c>
      <c r="J5848" s="188">
        <f t="shared" si="181"/>
        <v>103.5</v>
      </c>
    </row>
    <row r="5849" spans="1:10" s="155" customFormat="1" ht="15.75">
      <c r="A5849" s="53">
        <f t="shared" si="180"/>
        <v>5845</v>
      </c>
      <c r="B5849" s="153" t="s">
        <v>201</v>
      </c>
      <c r="C5849" s="154" t="s">
        <v>14239</v>
      </c>
      <c r="D5849" s="154" t="s">
        <v>14240</v>
      </c>
      <c r="E5849" s="154" t="s">
        <v>13409</v>
      </c>
      <c r="F5849" s="154"/>
      <c r="G5849" s="154">
        <v>1</v>
      </c>
      <c r="H5849" s="182">
        <v>133</v>
      </c>
      <c r="I5849" s="192">
        <v>0.25</v>
      </c>
      <c r="J5849" s="188">
        <f t="shared" si="181"/>
        <v>99.75</v>
      </c>
    </row>
    <row r="5850" spans="1:10" s="155" customFormat="1" ht="15.75">
      <c r="A5850" s="53">
        <f t="shared" si="180"/>
        <v>5846</v>
      </c>
      <c r="B5850" s="153" t="s">
        <v>201</v>
      </c>
      <c r="C5850" s="154" t="s">
        <v>14241</v>
      </c>
      <c r="D5850" s="154" t="s">
        <v>14242</v>
      </c>
      <c r="E5850" s="154" t="s">
        <v>13409</v>
      </c>
      <c r="F5850" s="154"/>
      <c r="G5850" s="154">
        <v>1</v>
      </c>
      <c r="H5850" s="182">
        <v>222</v>
      </c>
      <c r="I5850" s="192">
        <v>0.25</v>
      </c>
      <c r="J5850" s="188">
        <f t="shared" si="181"/>
        <v>166.5</v>
      </c>
    </row>
    <row r="5851" spans="1:10" s="155" customFormat="1" ht="15.75">
      <c r="A5851" s="53">
        <f t="shared" si="180"/>
        <v>5847</v>
      </c>
      <c r="B5851" s="153" t="s">
        <v>201</v>
      </c>
      <c r="C5851" s="154" t="s">
        <v>10514</v>
      </c>
      <c r="D5851" s="154" t="s">
        <v>10515</v>
      </c>
      <c r="E5851" s="154" t="s">
        <v>13409</v>
      </c>
      <c r="F5851" s="154"/>
      <c r="G5851" s="154">
        <v>1</v>
      </c>
      <c r="H5851" s="182">
        <v>448</v>
      </c>
      <c r="I5851" s="192">
        <v>0.25</v>
      </c>
      <c r="J5851" s="188">
        <f t="shared" si="181"/>
        <v>336</v>
      </c>
    </row>
    <row r="5852" spans="1:10" s="155" customFormat="1" ht="15.75">
      <c r="A5852" s="53">
        <f t="shared" si="180"/>
        <v>5848</v>
      </c>
      <c r="B5852" s="153" t="s">
        <v>201</v>
      </c>
      <c r="C5852" s="154" t="s">
        <v>10516</v>
      </c>
      <c r="D5852" s="154" t="s">
        <v>10517</v>
      </c>
      <c r="E5852" s="154" t="s">
        <v>13409</v>
      </c>
      <c r="F5852" s="154"/>
      <c r="G5852" s="154">
        <v>1</v>
      </c>
      <c r="H5852" s="182">
        <v>258</v>
      </c>
      <c r="I5852" s="192">
        <v>0.25</v>
      </c>
      <c r="J5852" s="188">
        <f t="shared" si="181"/>
        <v>193.5</v>
      </c>
    </row>
    <row r="5853" spans="1:10" s="155" customFormat="1" ht="15.75">
      <c r="A5853" s="53">
        <f t="shared" si="180"/>
        <v>5849</v>
      </c>
      <c r="B5853" s="153" t="s">
        <v>201</v>
      </c>
      <c r="C5853" s="154" t="s">
        <v>10518</v>
      </c>
      <c r="D5853" s="154" t="s">
        <v>10519</v>
      </c>
      <c r="E5853" s="154" t="s">
        <v>13409</v>
      </c>
      <c r="F5853" s="154"/>
      <c r="G5853" s="154">
        <v>1</v>
      </c>
      <c r="H5853" s="182">
        <v>259</v>
      </c>
      <c r="I5853" s="192">
        <v>0.25</v>
      </c>
      <c r="J5853" s="188">
        <f t="shared" si="181"/>
        <v>194.25</v>
      </c>
    </row>
    <row r="5854" spans="1:10" s="155" customFormat="1" ht="15.75">
      <c r="A5854" s="53">
        <f t="shared" si="180"/>
        <v>5850</v>
      </c>
      <c r="B5854" s="153" t="s">
        <v>201</v>
      </c>
      <c r="C5854" s="154" t="s">
        <v>10520</v>
      </c>
      <c r="D5854" s="154" t="s">
        <v>10521</v>
      </c>
      <c r="E5854" s="154" t="s">
        <v>13409</v>
      </c>
      <c r="F5854" s="154"/>
      <c r="G5854" s="154">
        <v>1</v>
      </c>
      <c r="H5854" s="182">
        <v>464</v>
      </c>
      <c r="I5854" s="192">
        <v>0.25</v>
      </c>
      <c r="J5854" s="188">
        <f t="shared" si="181"/>
        <v>348</v>
      </c>
    </row>
    <row r="5855" spans="1:10" s="155" customFormat="1" ht="15.75">
      <c r="A5855" s="53">
        <f t="shared" si="180"/>
        <v>5851</v>
      </c>
      <c r="B5855" s="153" t="s">
        <v>201</v>
      </c>
      <c r="C5855" s="154" t="s">
        <v>14243</v>
      </c>
      <c r="D5855" s="154" t="s">
        <v>14244</v>
      </c>
      <c r="E5855" s="154" t="s">
        <v>13409</v>
      </c>
      <c r="F5855" s="154"/>
      <c r="G5855" s="154">
        <v>1</v>
      </c>
      <c r="H5855" s="182">
        <v>398</v>
      </c>
      <c r="I5855" s="192">
        <v>0.25</v>
      </c>
      <c r="J5855" s="188">
        <f t="shared" si="181"/>
        <v>298.5</v>
      </c>
    </row>
    <row r="5856" spans="1:10" s="155" customFormat="1" ht="15.75">
      <c r="A5856" s="53">
        <f t="shared" si="180"/>
        <v>5852</v>
      </c>
      <c r="B5856" s="153" t="s">
        <v>201</v>
      </c>
      <c r="C5856" s="154" t="s">
        <v>14245</v>
      </c>
      <c r="D5856" s="154" t="s">
        <v>14246</v>
      </c>
      <c r="E5856" s="154" t="s">
        <v>13409</v>
      </c>
      <c r="F5856" s="154"/>
      <c r="G5856" s="154">
        <v>1</v>
      </c>
      <c r="H5856" s="182">
        <v>276</v>
      </c>
      <c r="I5856" s="192">
        <v>0.25</v>
      </c>
      <c r="J5856" s="188">
        <f t="shared" si="181"/>
        <v>207</v>
      </c>
    </row>
    <row r="5857" spans="1:10" s="155" customFormat="1" ht="15.75">
      <c r="A5857" s="53">
        <f t="shared" si="180"/>
        <v>5853</v>
      </c>
      <c r="B5857" s="153" t="s">
        <v>201</v>
      </c>
      <c r="C5857" s="154" t="s">
        <v>10522</v>
      </c>
      <c r="D5857" s="154" t="s">
        <v>10523</v>
      </c>
      <c r="E5857" s="154" t="s">
        <v>13409</v>
      </c>
      <c r="F5857" s="154"/>
      <c r="G5857" s="154">
        <v>1</v>
      </c>
      <c r="H5857" s="182">
        <v>355</v>
      </c>
      <c r="I5857" s="192">
        <v>0.25</v>
      </c>
      <c r="J5857" s="188">
        <f t="shared" si="181"/>
        <v>266.25</v>
      </c>
    </row>
    <row r="5858" spans="1:10" s="155" customFormat="1" ht="15.75">
      <c r="A5858" s="53">
        <f t="shared" si="180"/>
        <v>5854</v>
      </c>
      <c r="B5858" s="153" t="s">
        <v>201</v>
      </c>
      <c r="C5858" s="154" t="s">
        <v>10524</v>
      </c>
      <c r="D5858" s="154" t="s">
        <v>10525</v>
      </c>
      <c r="E5858" s="154" t="s">
        <v>13409</v>
      </c>
      <c r="F5858" s="154"/>
      <c r="G5858" s="154">
        <v>1</v>
      </c>
      <c r="H5858" s="182">
        <v>233</v>
      </c>
      <c r="I5858" s="192">
        <v>0.25</v>
      </c>
      <c r="J5858" s="188">
        <f t="shared" si="181"/>
        <v>174.75</v>
      </c>
    </row>
    <row r="5859" spans="1:10" s="155" customFormat="1" ht="15.75">
      <c r="A5859" s="53">
        <f t="shared" si="180"/>
        <v>5855</v>
      </c>
      <c r="B5859" s="153" t="s">
        <v>201</v>
      </c>
      <c r="C5859" s="154" t="s">
        <v>10526</v>
      </c>
      <c r="D5859" s="154" t="s">
        <v>10527</v>
      </c>
      <c r="E5859" s="154" t="s">
        <v>13409</v>
      </c>
      <c r="F5859" s="154"/>
      <c r="G5859" s="154">
        <v>1</v>
      </c>
      <c r="H5859" s="182">
        <v>232</v>
      </c>
      <c r="I5859" s="192">
        <v>0.25</v>
      </c>
      <c r="J5859" s="188">
        <f t="shared" si="181"/>
        <v>174</v>
      </c>
    </row>
    <row r="5860" spans="1:10" s="155" customFormat="1" ht="15.75">
      <c r="A5860" s="53">
        <f t="shared" si="180"/>
        <v>5856</v>
      </c>
      <c r="B5860" s="153" t="s">
        <v>201</v>
      </c>
      <c r="C5860" s="154" t="s">
        <v>10528</v>
      </c>
      <c r="D5860" s="154" t="s">
        <v>10529</v>
      </c>
      <c r="E5860" s="154" t="s">
        <v>13409</v>
      </c>
      <c r="F5860" s="154"/>
      <c r="G5860" s="154">
        <v>1</v>
      </c>
      <c r="H5860" s="182">
        <v>346</v>
      </c>
      <c r="I5860" s="192">
        <v>0.25</v>
      </c>
      <c r="J5860" s="188">
        <f t="shared" si="181"/>
        <v>259.5</v>
      </c>
    </row>
    <row r="5861" spans="1:10" s="155" customFormat="1" ht="15.75">
      <c r="A5861" s="53">
        <f t="shared" si="180"/>
        <v>5857</v>
      </c>
      <c r="B5861" s="153" t="s">
        <v>201</v>
      </c>
      <c r="C5861" s="154" t="s">
        <v>10530</v>
      </c>
      <c r="D5861" s="154" t="s">
        <v>10531</v>
      </c>
      <c r="E5861" s="154" t="s">
        <v>13409</v>
      </c>
      <c r="F5861" s="154"/>
      <c r="G5861" s="154">
        <v>1</v>
      </c>
      <c r="H5861" s="182">
        <v>555</v>
      </c>
      <c r="I5861" s="192">
        <v>0.25</v>
      </c>
      <c r="J5861" s="188">
        <f t="shared" si="181"/>
        <v>416.25</v>
      </c>
    </row>
    <row r="5862" spans="1:10" s="155" customFormat="1" ht="15.75">
      <c r="A5862" s="53">
        <f t="shared" si="180"/>
        <v>5858</v>
      </c>
      <c r="B5862" s="153" t="s">
        <v>201</v>
      </c>
      <c r="C5862" s="154" t="s">
        <v>10532</v>
      </c>
      <c r="D5862" s="154" t="s">
        <v>10533</v>
      </c>
      <c r="E5862" s="154" t="s">
        <v>13409</v>
      </c>
      <c r="F5862" s="154"/>
      <c r="G5862" s="154">
        <v>1</v>
      </c>
      <c r="H5862" s="182">
        <v>304</v>
      </c>
      <c r="I5862" s="192">
        <v>0.25</v>
      </c>
      <c r="J5862" s="188">
        <f t="shared" si="181"/>
        <v>228</v>
      </c>
    </row>
    <row r="5863" spans="1:10" s="155" customFormat="1" ht="15.75">
      <c r="A5863" s="53">
        <f t="shared" si="180"/>
        <v>5859</v>
      </c>
      <c r="B5863" s="153" t="s">
        <v>201</v>
      </c>
      <c r="C5863" s="154" t="s">
        <v>10534</v>
      </c>
      <c r="D5863" s="154" t="s">
        <v>10535</v>
      </c>
      <c r="E5863" s="154" t="s">
        <v>13409</v>
      </c>
      <c r="F5863" s="154"/>
      <c r="G5863" s="154">
        <v>1</v>
      </c>
      <c r="H5863" s="182">
        <v>308</v>
      </c>
      <c r="I5863" s="192">
        <v>0.25</v>
      </c>
      <c r="J5863" s="188">
        <f t="shared" si="181"/>
        <v>231</v>
      </c>
    </row>
    <row r="5864" spans="1:10" s="155" customFormat="1" ht="15.75">
      <c r="A5864" s="53">
        <f t="shared" si="180"/>
        <v>5860</v>
      </c>
      <c r="B5864" s="153" t="s">
        <v>201</v>
      </c>
      <c r="C5864" s="154" t="s">
        <v>10536</v>
      </c>
      <c r="D5864" s="154" t="s">
        <v>10537</v>
      </c>
      <c r="E5864" s="154" t="s">
        <v>13409</v>
      </c>
      <c r="F5864" s="154"/>
      <c r="G5864" s="154">
        <v>1</v>
      </c>
      <c r="H5864" s="182">
        <v>565</v>
      </c>
      <c r="I5864" s="192">
        <v>0.25</v>
      </c>
      <c r="J5864" s="188">
        <f t="shared" si="181"/>
        <v>423.75</v>
      </c>
    </row>
    <row r="5865" spans="1:10" s="155" customFormat="1" ht="15.75">
      <c r="A5865" s="53">
        <f t="shared" si="180"/>
        <v>5861</v>
      </c>
      <c r="B5865" s="153" t="s">
        <v>201</v>
      </c>
      <c r="C5865" s="154" t="s">
        <v>14247</v>
      </c>
      <c r="D5865" s="154" t="s">
        <v>14248</v>
      </c>
      <c r="E5865" s="154" t="s">
        <v>13409</v>
      </c>
      <c r="F5865" s="154"/>
      <c r="G5865" s="154">
        <v>1</v>
      </c>
      <c r="H5865" s="182">
        <v>522</v>
      </c>
      <c r="I5865" s="192">
        <v>0.25</v>
      </c>
      <c r="J5865" s="188">
        <f t="shared" si="181"/>
        <v>391.5</v>
      </c>
    </row>
    <row r="5866" spans="1:10" s="155" customFormat="1" ht="15.75">
      <c r="A5866" s="53">
        <f t="shared" si="180"/>
        <v>5862</v>
      </c>
      <c r="B5866" s="153" t="s">
        <v>201</v>
      </c>
      <c r="C5866" s="154" t="s">
        <v>14249</v>
      </c>
      <c r="D5866" s="154" t="s">
        <v>14250</v>
      </c>
      <c r="E5866" s="154" t="s">
        <v>13409</v>
      </c>
      <c r="F5866" s="154"/>
      <c r="G5866" s="154">
        <v>1</v>
      </c>
      <c r="H5866" s="182">
        <v>412</v>
      </c>
      <c r="I5866" s="192">
        <v>0.25</v>
      </c>
      <c r="J5866" s="188">
        <f t="shared" si="181"/>
        <v>309</v>
      </c>
    </row>
    <row r="5867" spans="1:10" s="155" customFormat="1" ht="15.75">
      <c r="A5867" s="53">
        <f t="shared" si="180"/>
        <v>5863</v>
      </c>
      <c r="B5867" s="153" t="s">
        <v>201</v>
      </c>
      <c r="C5867" s="154" t="s">
        <v>10538</v>
      </c>
      <c r="D5867" s="154" t="s">
        <v>10539</v>
      </c>
      <c r="E5867" s="154" t="s">
        <v>13409</v>
      </c>
      <c r="F5867" s="154"/>
      <c r="G5867" s="154">
        <v>1</v>
      </c>
      <c r="H5867" s="182">
        <v>820</v>
      </c>
      <c r="I5867" s="192">
        <v>0.25</v>
      </c>
      <c r="J5867" s="188">
        <f t="shared" si="181"/>
        <v>615</v>
      </c>
    </row>
    <row r="5868" spans="1:10" s="155" customFormat="1" ht="15.75">
      <c r="A5868" s="53">
        <f t="shared" si="180"/>
        <v>5864</v>
      </c>
      <c r="B5868" s="153" t="s">
        <v>201</v>
      </c>
      <c r="C5868" s="154" t="s">
        <v>10540</v>
      </c>
      <c r="D5868" s="154" t="s">
        <v>10541</v>
      </c>
      <c r="E5868" s="154" t="s">
        <v>13409</v>
      </c>
      <c r="F5868" s="154"/>
      <c r="G5868" s="154">
        <v>1</v>
      </c>
      <c r="H5868" s="182">
        <v>461</v>
      </c>
      <c r="I5868" s="192">
        <v>0.25</v>
      </c>
      <c r="J5868" s="188">
        <f t="shared" si="181"/>
        <v>345.75</v>
      </c>
    </row>
    <row r="5869" spans="1:10" s="155" customFormat="1" ht="15.75">
      <c r="A5869" s="53">
        <f t="shared" si="180"/>
        <v>5865</v>
      </c>
      <c r="B5869" s="153" t="s">
        <v>201</v>
      </c>
      <c r="C5869" s="154" t="s">
        <v>10542</v>
      </c>
      <c r="D5869" s="154" t="s">
        <v>10543</v>
      </c>
      <c r="E5869" s="154" t="s">
        <v>13409</v>
      </c>
      <c r="F5869" s="154"/>
      <c r="G5869" s="154">
        <v>1</v>
      </c>
      <c r="H5869" s="182">
        <v>457</v>
      </c>
      <c r="I5869" s="192">
        <v>0.25</v>
      </c>
      <c r="J5869" s="188">
        <f t="shared" si="181"/>
        <v>342.75</v>
      </c>
    </row>
    <row r="5870" spans="1:10" s="155" customFormat="1" ht="15.75">
      <c r="A5870" s="53">
        <f t="shared" si="180"/>
        <v>5866</v>
      </c>
      <c r="B5870" s="153" t="s">
        <v>201</v>
      </c>
      <c r="C5870" s="154" t="s">
        <v>10544</v>
      </c>
      <c r="D5870" s="154" t="s">
        <v>10545</v>
      </c>
      <c r="E5870" s="154" t="s">
        <v>13409</v>
      </c>
      <c r="F5870" s="154"/>
      <c r="G5870" s="154">
        <v>1</v>
      </c>
      <c r="H5870" s="182">
        <v>820</v>
      </c>
      <c r="I5870" s="192">
        <v>0.25</v>
      </c>
      <c r="J5870" s="188">
        <f t="shared" si="181"/>
        <v>615</v>
      </c>
    </row>
    <row r="5871" spans="1:10" s="155" customFormat="1" ht="15.75">
      <c r="A5871" s="53">
        <f t="shared" si="180"/>
        <v>5867</v>
      </c>
      <c r="B5871" s="153" t="s">
        <v>201</v>
      </c>
      <c r="C5871" s="154" t="s">
        <v>14251</v>
      </c>
      <c r="D5871" s="154" t="s">
        <v>14252</v>
      </c>
      <c r="E5871" s="154" t="s">
        <v>13409</v>
      </c>
      <c r="F5871" s="154"/>
      <c r="G5871" s="154">
        <v>1</v>
      </c>
      <c r="H5871" s="182">
        <v>675</v>
      </c>
      <c r="I5871" s="192">
        <v>0.25</v>
      </c>
      <c r="J5871" s="188">
        <f t="shared" si="181"/>
        <v>506.25</v>
      </c>
    </row>
    <row r="5872" spans="1:10" s="155" customFormat="1" ht="15.75">
      <c r="A5872" s="53">
        <f t="shared" si="180"/>
        <v>5868</v>
      </c>
      <c r="B5872" s="153" t="s">
        <v>201</v>
      </c>
      <c r="C5872" s="154" t="s">
        <v>14253</v>
      </c>
      <c r="D5872" s="154" t="s">
        <v>14254</v>
      </c>
      <c r="E5872" s="154" t="s">
        <v>13409</v>
      </c>
      <c r="F5872" s="154"/>
      <c r="G5872" s="154">
        <v>1</v>
      </c>
      <c r="H5872" s="182">
        <v>555</v>
      </c>
      <c r="I5872" s="192">
        <v>0.25</v>
      </c>
      <c r="J5872" s="188">
        <f t="shared" si="181"/>
        <v>416.25</v>
      </c>
    </row>
    <row r="5873" spans="1:10" s="155" customFormat="1" ht="15.75">
      <c r="A5873" s="53">
        <f t="shared" si="180"/>
        <v>5869</v>
      </c>
      <c r="B5873" s="153" t="s">
        <v>201</v>
      </c>
      <c r="C5873" s="154" t="s">
        <v>10546</v>
      </c>
      <c r="D5873" s="154" t="s">
        <v>10547</v>
      </c>
      <c r="E5873" s="154" t="s">
        <v>13409</v>
      </c>
      <c r="F5873" s="154"/>
      <c r="G5873" s="154">
        <v>1</v>
      </c>
      <c r="H5873" s="182">
        <v>985</v>
      </c>
      <c r="I5873" s="192">
        <v>0.25</v>
      </c>
      <c r="J5873" s="188">
        <f t="shared" si="181"/>
        <v>738.75</v>
      </c>
    </row>
    <row r="5874" spans="1:10" s="155" customFormat="1" ht="15.75">
      <c r="A5874" s="53">
        <f t="shared" si="180"/>
        <v>5870</v>
      </c>
      <c r="B5874" s="153" t="s">
        <v>201</v>
      </c>
      <c r="C5874" s="154" t="s">
        <v>10548</v>
      </c>
      <c r="D5874" s="154" t="s">
        <v>10549</v>
      </c>
      <c r="E5874" s="154" t="s">
        <v>13409</v>
      </c>
      <c r="F5874" s="154"/>
      <c r="G5874" s="154">
        <v>1</v>
      </c>
      <c r="H5874" s="182">
        <v>517</v>
      </c>
      <c r="I5874" s="192">
        <v>0.25</v>
      </c>
      <c r="J5874" s="188">
        <f t="shared" si="181"/>
        <v>387.75</v>
      </c>
    </row>
    <row r="5875" spans="1:10" s="155" customFormat="1" ht="15.75">
      <c r="A5875" s="53">
        <f t="shared" si="180"/>
        <v>5871</v>
      </c>
      <c r="B5875" s="153" t="s">
        <v>201</v>
      </c>
      <c r="C5875" s="154" t="s">
        <v>10550</v>
      </c>
      <c r="D5875" s="154" t="s">
        <v>10551</v>
      </c>
      <c r="E5875" s="154" t="s">
        <v>13409</v>
      </c>
      <c r="F5875" s="154"/>
      <c r="G5875" s="154">
        <v>1</v>
      </c>
      <c r="H5875" s="182">
        <v>517</v>
      </c>
      <c r="I5875" s="192">
        <v>0.25</v>
      </c>
      <c r="J5875" s="188">
        <f t="shared" si="181"/>
        <v>387.75</v>
      </c>
    </row>
    <row r="5876" spans="1:10" s="155" customFormat="1" ht="15.75">
      <c r="A5876" s="53">
        <f t="shared" si="180"/>
        <v>5872</v>
      </c>
      <c r="B5876" s="153" t="s">
        <v>201</v>
      </c>
      <c r="C5876" s="154" t="s">
        <v>10552</v>
      </c>
      <c r="D5876" s="154" t="s">
        <v>10553</v>
      </c>
      <c r="E5876" s="154" t="s">
        <v>13409</v>
      </c>
      <c r="F5876" s="154"/>
      <c r="G5876" s="154">
        <v>1</v>
      </c>
      <c r="H5876" s="182">
        <v>1030</v>
      </c>
      <c r="I5876" s="192">
        <v>0.25</v>
      </c>
      <c r="J5876" s="188">
        <f t="shared" si="181"/>
        <v>772.5</v>
      </c>
    </row>
    <row r="5877" spans="1:10" s="155" customFormat="1" ht="15.75">
      <c r="A5877" s="53">
        <f t="shared" si="180"/>
        <v>5873</v>
      </c>
      <c r="B5877" s="153" t="s">
        <v>201</v>
      </c>
      <c r="C5877" s="154" t="s">
        <v>14255</v>
      </c>
      <c r="D5877" s="154" t="s">
        <v>14256</v>
      </c>
      <c r="E5877" s="154" t="s">
        <v>13409</v>
      </c>
      <c r="F5877" s="154"/>
      <c r="G5877" s="154">
        <v>1</v>
      </c>
      <c r="H5877" s="182">
        <v>830</v>
      </c>
      <c r="I5877" s="192">
        <v>0.25</v>
      </c>
      <c r="J5877" s="188">
        <f t="shared" si="181"/>
        <v>622.5</v>
      </c>
    </row>
    <row r="5878" spans="1:10" s="155" customFormat="1" ht="15.75">
      <c r="A5878" s="53">
        <f t="shared" si="180"/>
        <v>5874</v>
      </c>
      <c r="B5878" s="153" t="s">
        <v>201</v>
      </c>
      <c r="C5878" s="154" t="s">
        <v>14257</v>
      </c>
      <c r="D5878" s="154" t="s">
        <v>14258</v>
      </c>
      <c r="E5878" s="154" t="s">
        <v>13409</v>
      </c>
      <c r="F5878" s="154"/>
      <c r="G5878" s="154">
        <v>1</v>
      </c>
      <c r="H5878" s="182">
        <v>695</v>
      </c>
      <c r="I5878" s="192">
        <v>0.25</v>
      </c>
      <c r="J5878" s="188">
        <f t="shared" si="181"/>
        <v>521.25</v>
      </c>
    </row>
    <row r="5879" spans="1:10" s="155" customFormat="1" ht="15.75">
      <c r="A5879" s="53">
        <f t="shared" si="180"/>
        <v>5875</v>
      </c>
      <c r="B5879" s="153" t="s">
        <v>201</v>
      </c>
      <c r="C5879" s="154" t="s">
        <v>14259</v>
      </c>
      <c r="D5879" s="154" t="s">
        <v>14260</v>
      </c>
      <c r="E5879" s="154" t="s">
        <v>13409</v>
      </c>
      <c r="F5879" s="154"/>
      <c r="G5879" s="154">
        <v>1</v>
      </c>
      <c r="H5879" s="182">
        <v>1110</v>
      </c>
      <c r="I5879" s="192">
        <v>0.25</v>
      </c>
      <c r="J5879" s="188">
        <f t="shared" si="181"/>
        <v>832.5</v>
      </c>
    </row>
    <row r="5880" spans="1:10" s="155" customFormat="1" ht="15.75">
      <c r="A5880" s="53">
        <f t="shared" si="180"/>
        <v>5876</v>
      </c>
      <c r="B5880" s="153" t="s">
        <v>201</v>
      </c>
      <c r="C5880" s="154" t="s">
        <v>14261</v>
      </c>
      <c r="D5880" s="154" t="s">
        <v>14262</v>
      </c>
      <c r="E5880" s="154" t="s">
        <v>13409</v>
      </c>
      <c r="F5880" s="154"/>
      <c r="G5880" s="154">
        <v>1</v>
      </c>
      <c r="H5880" s="182">
        <v>965</v>
      </c>
      <c r="I5880" s="192">
        <v>0.25</v>
      </c>
      <c r="J5880" s="188">
        <f t="shared" si="181"/>
        <v>723.75</v>
      </c>
    </row>
    <row r="5881" spans="1:10" s="155" customFormat="1" ht="15.75">
      <c r="A5881" s="53">
        <f t="shared" si="180"/>
        <v>5877</v>
      </c>
      <c r="B5881" s="153" t="s">
        <v>201</v>
      </c>
      <c r="C5881" s="154" t="s">
        <v>14263</v>
      </c>
      <c r="D5881" s="154" t="s">
        <v>14264</v>
      </c>
      <c r="E5881" s="154" t="s">
        <v>13409</v>
      </c>
      <c r="F5881" s="154"/>
      <c r="G5881" s="154">
        <v>1</v>
      </c>
      <c r="H5881" s="182">
        <v>372</v>
      </c>
      <c r="I5881" s="192">
        <v>0.25</v>
      </c>
      <c r="J5881" s="188">
        <f t="shared" si="181"/>
        <v>279</v>
      </c>
    </row>
    <row r="5882" spans="1:10" s="155" customFormat="1" ht="15.75">
      <c r="A5882" s="53">
        <f t="shared" si="180"/>
        <v>5878</v>
      </c>
      <c r="B5882" s="153" t="s">
        <v>201</v>
      </c>
      <c r="C5882" s="154" t="s">
        <v>14265</v>
      </c>
      <c r="D5882" s="154" t="s">
        <v>14266</v>
      </c>
      <c r="E5882" s="154" t="s">
        <v>13409</v>
      </c>
      <c r="F5882" s="154"/>
      <c r="G5882" s="154">
        <v>1</v>
      </c>
      <c r="H5882" s="182">
        <v>372</v>
      </c>
      <c r="I5882" s="192">
        <v>0.25</v>
      </c>
      <c r="J5882" s="188">
        <f t="shared" si="181"/>
        <v>279</v>
      </c>
    </row>
    <row r="5883" spans="1:10" s="155" customFormat="1" ht="15.75">
      <c r="A5883" s="53">
        <f t="shared" si="180"/>
        <v>5879</v>
      </c>
      <c r="B5883" s="153" t="s">
        <v>201</v>
      </c>
      <c r="C5883" s="154" t="s">
        <v>14267</v>
      </c>
      <c r="D5883" s="154" t="s">
        <v>14268</v>
      </c>
      <c r="E5883" s="154" t="s">
        <v>13409</v>
      </c>
      <c r="F5883" s="154"/>
      <c r="G5883" s="154">
        <v>1</v>
      </c>
      <c r="H5883" s="182">
        <v>372</v>
      </c>
      <c r="I5883" s="192">
        <v>0.25</v>
      </c>
      <c r="J5883" s="188">
        <f t="shared" si="181"/>
        <v>279</v>
      </c>
    </row>
    <row r="5884" spans="1:10" s="155" customFormat="1" ht="15.75">
      <c r="A5884" s="53">
        <f t="shared" si="180"/>
        <v>5880</v>
      </c>
      <c r="B5884" s="153" t="s">
        <v>201</v>
      </c>
      <c r="C5884" s="154" t="s">
        <v>14269</v>
      </c>
      <c r="D5884" s="154" t="s">
        <v>14270</v>
      </c>
      <c r="E5884" s="154" t="s">
        <v>13409</v>
      </c>
      <c r="F5884" s="154"/>
      <c r="G5884" s="154">
        <v>1</v>
      </c>
      <c r="H5884" s="182">
        <v>372</v>
      </c>
      <c r="I5884" s="192">
        <v>0.25</v>
      </c>
      <c r="J5884" s="188">
        <f t="shared" si="181"/>
        <v>279</v>
      </c>
    </row>
    <row r="5885" spans="1:10" s="155" customFormat="1" ht="15.75">
      <c r="A5885" s="53">
        <f t="shared" si="180"/>
        <v>5881</v>
      </c>
      <c r="B5885" s="153" t="s">
        <v>201</v>
      </c>
      <c r="C5885" s="154" t="s">
        <v>14271</v>
      </c>
      <c r="D5885" s="154" t="s">
        <v>14272</v>
      </c>
      <c r="E5885" s="154" t="s">
        <v>13409</v>
      </c>
      <c r="F5885" s="154"/>
      <c r="G5885" s="154">
        <v>1</v>
      </c>
      <c r="H5885" s="182">
        <v>372</v>
      </c>
      <c r="I5885" s="192">
        <v>0.25</v>
      </c>
      <c r="J5885" s="188">
        <f t="shared" si="181"/>
        <v>279</v>
      </c>
    </row>
    <row r="5886" spans="1:10" s="155" customFormat="1" ht="15.75">
      <c r="A5886" s="53">
        <f t="shared" si="180"/>
        <v>5882</v>
      </c>
      <c r="B5886" s="153" t="s">
        <v>201</v>
      </c>
      <c r="C5886" s="154" t="s">
        <v>10554</v>
      </c>
      <c r="D5886" s="154" t="s">
        <v>10555</v>
      </c>
      <c r="E5886" s="154" t="s">
        <v>13409</v>
      </c>
      <c r="F5886" s="154"/>
      <c r="G5886" s="154">
        <v>1</v>
      </c>
      <c r="H5886" s="182">
        <v>409</v>
      </c>
      <c r="I5886" s="192">
        <v>0.25</v>
      </c>
      <c r="J5886" s="188">
        <f t="shared" si="181"/>
        <v>306.75</v>
      </c>
    </row>
    <row r="5887" spans="1:10" s="155" customFormat="1" ht="15.75">
      <c r="A5887" s="53">
        <f t="shared" si="180"/>
        <v>5883</v>
      </c>
      <c r="B5887" s="153" t="s">
        <v>201</v>
      </c>
      <c r="C5887" s="154" t="s">
        <v>10556</v>
      </c>
      <c r="D5887" s="154" t="s">
        <v>10555</v>
      </c>
      <c r="E5887" s="154" t="s">
        <v>13409</v>
      </c>
      <c r="F5887" s="154"/>
      <c r="G5887" s="154">
        <v>1</v>
      </c>
      <c r="H5887" s="182">
        <v>441</v>
      </c>
      <c r="I5887" s="192">
        <v>0.25</v>
      </c>
      <c r="J5887" s="188">
        <f t="shared" si="181"/>
        <v>330.75</v>
      </c>
    </row>
    <row r="5888" spans="1:10" s="155" customFormat="1" ht="15.75">
      <c r="A5888" s="53">
        <f t="shared" si="180"/>
        <v>5884</v>
      </c>
      <c r="B5888" s="153" t="s">
        <v>201</v>
      </c>
      <c r="C5888" s="154" t="s">
        <v>10557</v>
      </c>
      <c r="D5888" s="154" t="s">
        <v>10558</v>
      </c>
      <c r="E5888" s="154" t="s">
        <v>13409</v>
      </c>
      <c r="F5888" s="154"/>
      <c r="G5888" s="154">
        <v>1</v>
      </c>
      <c r="H5888" s="182">
        <v>675</v>
      </c>
      <c r="I5888" s="192">
        <v>0.25</v>
      </c>
      <c r="J5888" s="188">
        <f t="shared" si="181"/>
        <v>506.25</v>
      </c>
    </row>
    <row r="5889" spans="1:10" s="155" customFormat="1" ht="15.75">
      <c r="A5889" s="53">
        <f t="shared" si="180"/>
        <v>5885</v>
      </c>
      <c r="B5889" s="153" t="s">
        <v>201</v>
      </c>
      <c r="C5889" s="154" t="s">
        <v>10559</v>
      </c>
      <c r="D5889" s="154" t="s">
        <v>10558</v>
      </c>
      <c r="E5889" s="154" t="s">
        <v>13409</v>
      </c>
      <c r="F5889" s="154"/>
      <c r="G5889" s="154">
        <v>1</v>
      </c>
      <c r="H5889" s="182">
        <v>670</v>
      </c>
      <c r="I5889" s="192">
        <v>0.25</v>
      </c>
      <c r="J5889" s="188">
        <f t="shared" si="181"/>
        <v>502.5</v>
      </c>
    </row>
    <row r="5890" spans="1:10" s="155" customFormat="1" ht="15.75">
      <c r="A5890" s="53">
        <f t="shared" si="180"/>
        <v>5886</v>
      </c>
      <c r="B5890" s="153" t="s">
        <v>201</v>
      </c>
      <c r="C5890" s="154" t="s">
        <v>10560</v>
      </c>
      <c r="D5890" s="154" t="s">
        <v>10561</v>
      </c>
      <c r="E5890" s="154" t="s">
        <v>13409</v>
      </c>
      <c r="F5890" s="154"/>
      <c r="G5890" s="154">
        <v>1</v>
      </c>
      <c r="H5890" s="182">
        <v>905</v>
      </c>
      <c r="I5890" s="192">
        <v>0.25</v>
      </c>
      <c r="J5890" s="188">
        <f t="shared" si="181"/>
        <v>678.75</v>
      </c>
    </row>
    <row r="5891" spans="1:10" s="155" customFormat="1" ht="15.75">
      <c r="A5891" s="53">
        <f t="shared" si="180"/>
        <v>5887</v>
      </c>
      <c r="B5891" s="153" t="s">
        <v>201</v>
      </c>
      <c r="C5891" s="154" t="s">
        <v>10562</v>
      </c>
      <c r="D5891" s="154" t="s">
        <v>10561</v>
      </c>
      <c r="E5891" s="154" t="s">
        <v>13409</v>
      </c>
      <c r="F5891" s="154"/>
      <c r="G5891" s="154">
        <v>1</v>
      </c>
      <c r="H5891" s="182">
        <v>810</v>
      </c>
      <c r="I5891" s="192">
        <v>0.25</v>
      </c>
      <c r="J5891" s="188">
        <f t="shared" si="181"/>
        <v>607.5</v>
      </c>
    </row>
    <row r="5892" spans="1:10" s="155" customFormat="1" ht="15.75">
      <c r="A5892" s="53">
        <f t="shared" si="180"/>
        <v>5888</v>
      </c>
      <c r="B5892" s="153" t="s">
        <v>201</v>
      </c>
      <c r="C5892" s="154" t="s">
        <v>10563</v>
      </c>
      <c r="D5892" s="154" t="s">
        <v>10564</v>
      </c>
      <c r="E5892" s="154" t="s">
        <v>13409</v>
      </c>
      <c r="F5892" s="154"/>
      <c r="G5892" s="154">
        <v>1</v>
      </c>
      <c r="H5892" s="182">
        <v>437</v>
      </c>
      <c r="I5892" s="192">
        <v>0.25</v>
      </c>
      <c r="J5892" s="188">
        <f t="shared" si="181"/>
        <v>327.75</v>
      </c>
    </row>
    <row r="5893" spans="1:10" s="155" customFormat="1" ht="15.75">
      <c r="A5893" s="53">
        <f t="shared" si="180"/>
        <v>5889</v>
      </c>
      <c r="B5893" s="153" t="s">
        <v>201</v>
      </c>
      <c r="C5893" s="154" t="s">
        <v>10565</v>
      </c>
      <c r="D5893" s="154" t="s">
        <v>10564</v>
      </c>
      <c r="E5893" s="154" t="s">
        <v>13409</v>
      </c>
      <c r="F5893" s="154"/>
      <c r="G5893" s="154">
        <v>1</v>
      </c>
      <c r="H5893" s="182">
        <v>479</v>
      </c>
      <c r="I5893" s="192">
        <v>0.25</v>
      </c>
      <c r="J5893" s="188">
        <f t="shared" si="181"/>
        <v>359.25</v>
      </c>
    </row>
    <row r="5894" spans="1:10" s="155" customFormat="1" ht="15.75">
      <c r="A5894" s="53">
        <f t="shared" si="180"/>
        <v>5890</v>
      </c>
      <c r="B5894" s="153" t="s">
        <v>201</v>
      </c>
      <c r="C5894" s="154" t="s">
        <v>10566</v>
      </c>
      <c r="D5894" s="154" t="s">
        <v>10567</v>
      </c>
      <c r="E5894" s="154" t="s">
        <v>13409</v>
      </c>
      <c r="F5894" s="154"/>
      <c r="G5894" s="154">
        <v>1</v>
      </c>
      <c r="H5894" s="182">
        <v>725</v>
      </c>
      <c r="I5894" s="192">
        <v>0.25</v>
      </c>
      <c r="J5894" s="188">
        <f t="shared" si="181"/>
        <v>543.75</v>
      </c>
    </row>
    <row r="5895" spans="1:10" s="155" customFormat="1" ht="15.75">
      <c r="A5895" s="53">
        <f t="shared" ref="A5895:A5958" si="182">A5894+1</f>
        <v>5891</v>
      </c>
      <c r="B5895" s="153" t="s">
        <v>201</v>
      </c>
      <c r="C5895" s="154" t="s">
        <v>10568</v>
      </c>
      <c r="D5895" s="154" t="s">
        <v>10567</v>
      </c>
      <c r="E5895" s="154" t="s">
        <v>13409</v>
      </c>
      <c r="F5895" s="154"/>
      <c r="G5895" s="154">
        <v>1</v>
      </c>
      <c r="H5895" s="182">
        <v>715</v>
      </c>
      <c r="I5895" s="192">
        <v>0.25</v>
      </c>
      <c r="J5895" s="188">
        <f t="shared" si="181"/>
        <v>536.25</v>
      </c>
    </row>
    <row r="5896" spans="1:10" s="155" customFormat="1" ht="15.75">
      <c r="A5896" s="53">
        <f t="shared" si="182"/>
        <v>5892</v>
      </c>
      <c r="B5896" s="153" t="s">
        <v>201</v>
      </c>
      <c r="C5896" s="154" t="s">
        <v>10569</v>
      </c>
      <c r="D5896" s="154" t="s">
        <v>10570</v>
      </c>
      <c r="E5896" s="154" t="s">
        <v>13409</v>
      </c>
      <c r="F5896" s="154"/>
      <c r="G5896" s="154">
        <v>1</v>
      </c>
      <c r="H5896" s="182">
        <v>855</v>
      </c>
      <c r="I5896" s="192">
        <v>0.25</v>
      </c>
      <c r="J5896" s="188">
        <f t="shared" si="181"/>
        <v>641.25</v>
      </c>
    </row>
    <row r="5897" spans="1:10" s="155" customFormat="1" ht="15.75">
      <c r="A5897" s="53">
        <f t="shared" si="182"/>
        <v>5893</v>
      </c>
      <c r="B5897" s="153" t="s">
        <v>201</v>
      </c>
      <c r="C5897" s="154" t="s">
        <v>10571</v>
      </c>
      <c r="D5897" s="154" t="s">
        <v>10570</v>
      </c>
      <c r="E5897" s="154" t="s">
        <v>13409</v>
      </c>
      <c r="F5897" s="154"/>
      <c r="G5897" s="154">
        <v>1</v>
      </c>
      <c r="H5897" s="182">
        <v>855</v>
      </c>
      <c r="I5897" s="192">
        <v>0.25</v>
      </c>
      <c r="J5897" s="188">
        <f t="shared" si="181"/>
        <v>641.25</v>
      </c>
    </row>
    <row r="5898" spans="1:10" s="155" customFormat="1" ht="15.75">
      <c r="A5898" s="53">
        <f t="shared" si="182"/>
        <v>5894</v>
      </c>
      <c r="B5898" s="153" t="s">
        <v>201</v>
      </c>
      <c r="C5898" s="154" t="s">
        <v>14273</v>
      </c>
      <c r="D5898" s="154" t="s">
        <v>14274</v>
      </c>
      <c r="E5898" s="154" t="s">
        <v>13409</v>
      </c>
      <c r="F5898" s="154"/>
      <c r="G5898" s="154">
        <v>1</v>
      </c>
      <c r="H5898" s="182">
        <v>383</v>
      </c>
      <c r="I5898" s="192">
        <v>0.25</v>
      </c>
      <c r="J5898" s="188">
        <f t="shared" si="181"/>
        <v>287.25</v>
      </c>
    </row>
    <row r="5899" spans="1:10" s="155" customFormat="1" ht="15.75">
      <c r="A5899" s="53">
        <f t="shared" si="182"/>
        <v>5895</v>
      </c>
      <c r="B5899" s="153" t="s">
        <v>201</v>
      </c>
      <c r="C5899" s="154" t="s">
        <v>10572</v>
      </c>
      <c r="D5899" s="154" t="s">
        <v>10573</v>
      </c>
      <c r="E5899" s="154" t="s">
        <v>13409</v>
      </c>
      <c r="F5899" s="154"/>
      <c r="G5899" s="154">
        <v>1</v>
      </c>
      <c r="H5899" s="182">
        <v>503</v>
      </c>
      <c r="I5899" s="192">
        <v>0.25</v>
      </c>
      <c r="J5899" s="188">
        <f t="shared" si="181"/>
        <v>377.25</v>
      </c>
    </row>
    <row r="5900" spans="1:10" s="155" customFormat="1" ht="15.75">
      <c r="A5900" s="53">
        <f t="shared" si="182"/>
        <v>5896</v>
      </c>
      <c r="B5900" s="153" t="s">
        <v>201</v>
      </c>
      <c r="C5900" s="154" t="s">
        <v>10574</v>
      </c>
      <c r="D5900" s="154" t="s">
        <v>10575</v>
      </c>
      <c r="E5900" s="154" t="s">
        <v>13409</v>
      </c>
      <c r="F5900" s="154"/>
      <c r="G5900" s="154">
        <v>1</v>
      </c>
      <c r="H5900" s="182">
        <v>500</v>
      </c>
      <c r="I5900" s="192">
        <v>0.25</v>
      </c>
      <c r="J5900" s="188">
        <f t="shared" si="181"/>
        <v>375</v>
      </c>
    </row>
    <row r="5901" spans="1:10" s="155" customFormat="1" ht="15.75">
      <c r="A5901" s="53">
        <f t="shared" si="182"/>
        <v>5897</v>
      </c>
      <c r="B5901" s="153" t="s">
        <v>201</v>
      </c>
      <c r="C5901" s="154" t="s">
        <v>10576</v>
      </c>
      <c r="D5901" s="154" t="s">
        <v>10577</v>
      </c>
      <c r="E5901" s="154" t="s">
        <v>13409</v>
      </c>
      <c r="F5901" s="154"/>
      <c r="G5901" s="154">
        <v>1</v>
      </c>
      <c r="H5901" s="182">
        <v>533</v>
      </c>
      <c r="I5901" s="192">
        <v>0.25</v>
      </c>
      <c r="J5901" s="188">
        <f t="shared" si="181"/>
        <v>399.75</v>
      </c>
    </row>
    <row r="5902" spans="1:10" s="155" customFormat="1" ht="30">
      <c r="A5902" s="53">
        <f t="shared" si="182"/>
        <v>5898</v>
      </c>
      <c r="B5902" s="153" t="s">
        <v>201</v>
      </c>
      <c r="C5902" s="154" t="s">
        <v>10578</v>
      </c>
      <c r="D5902" s="154" t="s">
        <v>10579</v>
      </c>
      <c r="E5902" s="154" t="s">
        <v>13409</v>
      </c>
      <c r="F5902" s="154"/>
      <c r="G5902" s="154">
        <v>1</v>
      </c>
      <c r="H5902" s="182">
        <v>403</v>
      </c>
      <c r="I5902" s="192">
        <v>0.25</v>
      </c>
      <c r="J5902" s="188">
        <f t="shared" si="181"/>
        <v>302.25</v>
      </c>
    </row>
    <row r="5903" spans="1:10" s="155" customFormat="1" ht="15.75">
      <c r="A5903" s="53">
        <f t="shared" si="182"/>
        <v>5899</v>
      </c>
      <c r="B5903" s="153" t="s">
        <v>201</v>
      </c>
      <c r="C5903" s="154" t="s">
        <v>10580</v>
      </c>
      <c r="D5903" s="154" t="s">
        <v>10581</v>
      </c>
      <c r="E5903" s="154" t="s">
        <v>13409</v>
      </c>
      <c r="F5903" s="154"/>
      <c r="G5903" s="154">
        <v>1</v>
      </c>
      <c r="H5903" s="182">
        <v>575</v>
      </c>
      <c r="I5903" s="192">
        <v>0.25</v>
      </c>
      <c r="J5903" s="188">
        <f t="shared" si="181"/>
        <v>431.25</v>
      </c>
    </row>
    <row r="5904" spans="1:10" s="155" customFormat="1" ht="15.75">
      <c r="A5904" s="53">
        <f t="shared" si="182"/>
        <v>5900</v>
      </c>
      <c r="B5904" s="153" t="s">
        <v>201</v>
      </c>
      <c r="C5904" s="154" t="s">
        <v>10582</v>
      </c>
      <c r="D5904" s="154" t="s">
        <v>10583</v>
      </c>
      <c r="E5904" s="154" t="s">
        <v>13409</v>
      </c>
      <c r="F5904" s="154"/>
      <c r="G5904" s="154">
        <v>1</v>
      </c>
      <c r="H5904" s="182">
        <v>288</v>
      </c>
      <c r="I5904" s="192">
        <v>0.25</v>
      </c>
      <c r="J5904" s="188">
        <f t="shared" si="181"/>
        <v>216</v>
      </c>
    </row>
    <row r="5905" spans="1:10" s="155" customFormat="1" ht="15.75">
      <c r="A5905" s="53">
        <f t="shared" si="182"/>
        <v>5901</v>
      </c>
      <c r="B5905" s="153" t="s">
        <v>201</v>
      </c>
      <c r="C5905" s="154" t="s">
        <v>10584</v>
      </c>
      <c r="D5905" s="154" t="s">
        <v>10585</v>
      </c>
      <c r="E5905" s="154" t="s">
        <v>13409</v>
      </c>
      <c r="F5905" s="154"/>
      <c r="G5905" s="154">
        <v>1</v>
      </c>
      <c r="H5905" s="182">
        <v>288</v>
      </c>
      <c r="I5905" s="192">
        <v>0.25</v>
      </c>
      <c r="J5905" s="188">
        <f t="shared" si="181"/>
        <v>216</v>
      </c>
    </row>
    <row r="5906" spans="1:10" s="155" customFormat="1" ht="15.75">
      <c r="A5906" s="53">
        <f t="shared" si="182"/>
        <v>5902</v>
      </c>
      <c r="B5906" s="153" t="s">
        <v>201</v>
      </c>
      <c r="C5906" s="154" t="s">
        <v>14275</v>
      </c>
      <c r="D5906" s="154" t="s">
        <v>14276</v>
      </c>
      <c r="E5906" s="154" t="s">
        <v>13409</v>
      </c>
      <c r="F5906" s="154"/>
      <c r="G5906" s="154">
        <v>1</v>
      </c>
      <c r="H5906" s="182">
        <v>247</v>
      </c>
      <c r="I5906" s="192">
        <v>0.25</v>
      </c>
      <c r="J5906" s="188">
        <f t="shared" ref="J5906:J5969" si="183">H5906*(1-I5906)</f>
        <v>185.25</v>
      </c>
    </row>
    <row r="5907" spans="1:10" s="155" customFormat="1" ht="15.75">
      <c r="A5907" s="53">
        <f t="shared" si="182"/>
        <v>5903</v>
      </c>
      <c r="B5907" s="153" t="s">
        <v>201</v>
      </c>
      <c r="C5907" s="154" t="s">
        <v>10586</v>
      </c>
      <c r="D5907" s="154" t="s">
        <v>10587</v>
      </c>
      <c r="E5907" s="154" t="s">
        <v>13409</v>
      </c>
      <c r="F5907" s="154"/>
      <c r="G5907" s="154">
        <v>1</v>
      </c>
      <c r="H5907" s="182">
        <v>226</v>
      </c>
      <c r="I5907" s="192">
        <v>0.25</v>
      </c>
      <c r="J5907" s="188">
        <f t="shared" si="183"/>
        <v>169.5</v>
      </c>
    </row>
    <row r="5908" spans="1:10" s="155" customFormat="1" ht="15.75">
      <c r="A5908" s="53">
        <f t="shared" si="182"/>
        <v>5904</v>
      </c>
      <c r="B5908" s="153" t="s">
        <v>201</v>
      </c>
      <c r="C5908" s="154" t="s">
        <v>10588</v>
      </c>
      <c r="D5908" s="154" t="s">
        <v>10589</v>
      </c>
      <c r="E5908" s="154" t="s">
        <v>13409</v>
      </c>
      <c r="F5908" s="154"/>
      <c r="G5908" s="154">
        <v>1</v>
      </c>
      <c r="H5908" s="182">
        <v>226</v>
      </c>
      <c r="I5908" s="192">
        <v>0.25</v>
      </c>
      <c r="J5908" s="188">
        <f t="shared" si="183"/>
        <v>169.5</v>
      </c>
    </row>
    <row r="5909" spans="1:10" s="155" customFormat="1" ht="15.75">
      <c r="A5909" s="53">
        <f t="shared" si="182"/>
        <v>5905</v>
      </c>
      <c r="B5909" s="153" t="s">
        <v>201</v>
      </c>
      <c r="C5909" s="154" t="s">
        <v>10590</v>
      </c>
      <c r="D5909" s="154" t="s">
        <v>10591</v>
      </c>
      <c r="E5909" s="154" t="s">
        <v>13409</v>
      </c>
      <c r="F5909" s="154"/>
      <c r="G5909" s="154">
        <v>1</v>
      </c>
      <c r="H5909" s="182">
        <v>428</v>
      </c>
      <c r="I5909" s="192">
        <v>0.25</v>
      </c>
      <c r="J5909" s="188">
        <f t="shared" si="183"/>
        <v>321</v>
      </c>
    </row>
    <row r="5910" spans="1:10" s="155" customFormat="1" ht="15.75">
      <c r="A5910" s="53">
        <f t="shared" si="182"/>
        <v>5906</v>
      </c>
      <c r="B5910" s="153" t="s">
        <v>201</v>
      </c>
      <c r="C5910" s="154" t="s">
        <v>10592</v>
      </c>
      <c r="D5910" s="154" t="s">
        <v>10593</v>
      </c>
      <c r="E5910" s="154" t="s">
        <v>13409</v>
      </c>
      <c r="F5910" s="154"/>
      <c r="G5910" s="154">
        <v>1</v>
      </c>
      <c r="H5910" s="182">
        <v>446</v>
      </c>
      <c r="I5910" s="192">
        <v>0.25</v>
      </c>
      <c r="J5910" s="188">
        <f t="shared" si="183"/>
        <v>334.5</v>
      </c>
    </row>
    <row r="5911" spans="1:10" s="155" customFormat="1" ht="15.75">
      <c r="A5911" s="53">
        <f t="shared" si="182"/>
        <v>5907</v>
      </c>
      <c r="B5911" s="153" t="s">
        <v>201</v>
      </c>
      <c r="C5911" s="154" t="s">
        <v>14277</v>
      </c>
      <c r="D5911" s="154" t="s">
        <v>14278</v>
      </c>
      <c r="E5911" s="154" t="s">
        <v>13409</v>
      </c>
      <c r="F5911" s="154"/>
      <c r="G5911" s="154">
        <v>1</v>
      </c>
      <c r="H5911" s="182">
        <v>357</v>
      </c>
      <c r="I5911" s="192">
        <v>0.25</v>
      </c>
      <c r="J5911" s="188">
        <f t="shared" si="183"/>
        <v>267.75</v>
      </c>
    </row>
    <row r="5912" spans="1:10" s="155" customFormat="1" ht="15.75">
      <c r="A5912" s="53">
        <f t="shared" si="182"/>
        <v>5908</v>
      </c>
      <c r="B5912" s="153" t="s">
        <v>201</v>
      </c>
      <c r="C5912" s="154" t="s">
        <v>10594</v>
      </c>
      <c r="D5912" s="154" t="s">
        <v>10595</v>
      </c>
      <c r="E5912" s="154" t="s">
        <v>13409</v>
      </c>
      <c r="F5912" s="154"/>
      <c r="G5912" s="154">
        <v>1</v>
      </c>
      <c r="H5912" s="182">
        <v>640</v>
      </c>
      <c r="I5912" s="192">
        <v>0.25</v>
      </c>
      <c r="J5912" s="188">
        <f t="shared" si="183"/>
        <v>480</v>
      </c>
    </row>
    <row r="5913" spans="1:10" s="155" customFormat="1" ht="15.75">
      <c r="A5913" s="53">
        <f t="shared" si="182"/>
        <v>5909</v>
      </c>
      <c r="B5913" s="153" t="s">
        <v>201</v>
      </c>
      <c r="C5913" s="154" t="s">
        <v>10596</v>
      </c>
      <c r="D5913" s="154" t="s">
        <v>10597</v>
      </c>
      <c r="E5913" s="154" t="s">
        <v>13409</v>
      </c>
      <c r="F5913" s="154"/>
      <c r="G5913" s="154">
        <v>1</v>
      </c>
      <c r="H5913" s="182">
        <v>640</v>
      </c>
      <c r="I5913" s="192">
        <v>0.25</v>
      </c>
      <c r="J5913" s="188">
        <f t="shared" si="183"/>
        <v>480</v>
      </c>
    </row>
    <row r="5914" spans="1:10" s="155" customFormat="1" ht="15.75">
      <c r="A5914" s="53">
        <f t="shared" si="182"/>
        <v>5910</v>
      </c>
      <c r="B5914" s="153" t="s">
        <v>201</v>
      </c>
      <c r="C5914" s="154" t="s">
        <v>14279</v>
      </c>
      <c r="D5914" s="154" t="s">
        <v>14280</v>
      </c>
      <c r="E5914" s="154" t="s">
        <v>13409</v>
      </c>
      <c r="F5914" s="154"/>
      <c r="G5914" s="154">
        <v>1</v>
      </c>
      <c r="H5914" s="182">
        <v>555</v>
      </c>
      <c r="I5914" s="192">
        <v>0.25</v>
      </c>
      <c r="J5914" s="188">
        <f t="shared" si="183"/>
        <v>416.25</v>
      </c>
    </row>
    <row r="5915" spans="1:10" s="155" customFormat="1" ht="15.75">
      <c r="A5915" s="53">
        <f t="shared" si="182"/>
        <v>5911</v>
      </c>
      <c r="B5915" s="153" t="s">
        <v>201</v>
      </c>
      <c r="C5915" s="154" t="s">
        <v>10598</v>
      </c>
      <c r="D5915" s="154" t="s">
        <v>10599</v>
      </c>
      <c r="E5915" s="154" t="s">
        <v>13409</v>
      </c>
      <c r="F5915" s="154"/>
      <c r="G5915" s="154">
        <v>1</v>
      </c>
      <c r="H5915" s="182">
        <v>760</v>
      </c>
      <c r="I5915" s="192">
        <v>0.25</v>
      </c>
      <c r="J5915" s="188">
        <f t="shared" si="183"/>
        <v>570</v>
      </c>
    </row>
    <row r="5916" spans="1:10" s="155" customFormat="1" ht="15.75">
      <c r="A5916" s="53">
        <f t="shared" si="182"/>
        <v>5912</v>
      </c>
      <c r="B5916" s="153" t="s">
        <v>201</v>
      </c>
      <c r="C5916" s="154" t="s">
        <v>10600</v>
      </c>
      <c r="D5916" s="154" t="s">
        <v>10601</v>
      </c>
      <c r="E5916" s="154" t="s">
        <v>13409</v>
      </c>
      <c r="F5916" s="154"/>
      <c r="G5916" s="154">
        <v>1</v>
      </c>
      <c r="H5916" s="182">
        <v>760</v>
      </c>
      <c r="I5916" s="192">
        <v>0.25</v>
      </c>
      <c r="J5916" s="188">
        <f t="shared" si="183"/>
        <v>570</v>
      </c>
    </row>
    <row r="5917" spans="1:10" s="155" customFormat="1" ht="15.75">
      <c r="A5917" s="53">
        <f t="shared" si="182"/>
        <v>5913</v>
      </c>
      <c r="B5917" s="153" t="s">
        <v>201</v>
      </c>
      <c r="C5917" s="154" t="s">
        <v>14281</v>
      </c>
      <c r="D5917" s="154" t="s">
        <v>14282</v>
      </c>
      <c r="E5917" s="154" t="s">
        <v>13409</v>
      </c>
      <c r="F5917" s="154"/>
      <c r="G5917" s="154">
        <v>1</v>
      </c>
      <c r="H5917" s="182">
        <v>665</v>
      </c>
      <c r="I5917" s="192">
        <v>0.25</v>
      </c>
      <c r="J5917" s="188">
        <f t="shared" si="183"/>
        <v>498.75</v>
      </c>
    </row>
    <row r="5918" spans="1:10" s="155" customFormat="1" ht="15.75">
      <c r="A5918" s="53">
        <f t="shared" si="182"/>
        <v>5914</v>
      </c>
      <c r="B5918" s="153" t="s">
        <v>201</v>
      </c>
      <c r="C5918" s="154" t="s">
        <v>14283</v>
      </c>
      <c r="D5918" s="154" t="s">
        <v>14284</v>
      </c>
      <c r="E5918" s="154" t="s">
        <v>13409</v>
      </c>
      <c r="F5918" s="154"/>
      <c r="G5918" s="154">
        <v>1</v>
      </c>
      <c r="H5918" s="182">
        <v>775</v>
      </c>
      <c r="I5918" s="192">
        <v>0.25</v>
      </c>
      <c r="J5918" s="188">
        <f t="shared" si="183"/>
        <v>581.25</v>
      </c>
    </row>
    <row r="5919" spans="1:10" s="155" customFormat="1" ht="15.75">
      <c r="A5919" s="53">
        <f t="shared" si="182"/>
        <v>5915</v>
      </c>
      <c r="B5919" s="153" t="s">
        <v>201</v>
      </c>
      <c r="C5919" s="154" t="s">
        <v>10602</v>
      </c>
      <c r="D5919" s="154" t="s">
        <v>10603</v>
      </c>
      <c r="E5919" s="154" t="s">
        <v>13409</v>
      </c>
      <c r="F5919" s="154"/>
      <c r="G5919" s="154">
        <v>1</v>
      </c>
      <c r="H5919" s="182">
        <v>463</v>
      </c>
      <c r="I5919" s="192">
        <v>0.25</v>
      </c>
      <c r="J5919" s="188">
        <f t="shared" si="183"/>
        <v>347.25</v>
      </c>
    </row>
    <row r="5920" spans="1:10" s="155" customFormat="1" ht="15.75">
      <c r="A5920" s="53">
        <f t="shared" si="182"/>
        <v>5916</v>
      </c>
      <c r="B5920" s="153" t="s">
        <v>201</v>
      </c>
      <c r="C5920" s="154" t="s">
        <v>10604</v>
      </c>
      <c r="D5920" s="154" t="s">
        <v>10605</v>
      </c>
      <c r="E5920" s="154" t="s">
        <v>13409</v>
      </c>
      <c r="F5920" s="154"/>
      <c r="G5920" s="154">
        <v>1</v>
      </c>
      <c r="H5920" s="182">
        <v>228</v>
      </c>
      <c r="I5920" s="192">
        <v>0.25</v>
      </c>
      <c r="J5920" s="188">
        <f t="shared" si="183"/>
        <v>171</v>
      </c>
    </row>
    <row r="5921" spans="1:10" s="155" customFormat="1" ht="30">
      <c r="A5921" s="53">
        <f t="shared" si="182"/>
        <v>5917</v>
      </c>
      <c r="B5921" s="153" t="s">
        <v>201</v>
      </c>
      <c r="C5921" s="154" t="s">
        <v>10606</v>
      </c>
      <c r="D5921" s="154" t="s">
        <v>10607</v>
      </c>
      <c r="E5921" s="154" t="s">
        <v>13409</v>
      </c>
      <c r="F5921" s="154"/>
      <c r="G5921" s="154">
        <v>1</v>
      </c>
      <c r="H5921" s="182">
        <v>350</v>
      </c>
      <c r="I5921" s="192">
        <v>0.25</v>
      </c>
      <c r="J5921" s="188">
        <f t="shared" si="183"/>
        <v>262.5</v>
      </c>
    </row>
    <row r="5922" spans="1:10" s="155" customFormat="1" ht="15.75">
      <c r="A5922" s="53">
        <f t="shared" si="182"/>
        <v>5918</v>
      </c>
      <c r="B5922" s="153" t="s">
        <v>201</v>
      </c>
      <c r="C5922" s="154" t="s">
        <v>10608</v>
      </c>
      <c r="D5922" s="154" t="s">
        <v>10609</v>
      </c>
      <c r="E5922" s="154" t="s">
        <v>13409</v>
      </c>
      <c r="F5922" s="154"/>
      <c r="G5922" s="154">
        <v>1</v>
      </c>
      <c r="H5922" s="182">
        <v>296</v>
      </c>
      <c r="I5922" s="192">
        <v>0.25</v>
      </c>
      <c r="J5922" s="188">
        <f t="shared" si="183"/>
        <v>222</v>
      </c>
    </row>
    <row r="5923" spans="1:10" s="155" customFormat="1" ht="15.75">
      <c r="A5923" s="53">
        <f t="shared" si="182"/>
        <v>5919</v>
      </c>
      <c r="B5923" s="153" t="s">
        <v>201</v>
      </c>
      <c r="C5923" s="154" t="s">
        <v>10610</v>
      </c>
      <c r="D5923" s="154" t="s">
        <v>10611</v>
      </c>
      <c r="E5923" s="154" t="s">
        <v>13409</v>
      </c>
      <c r="F5923" s="154"/>
      <c r="G5923" s="154">
        <v>1</v>
      </c>
      <c r="H5923" s="182">
        <v>326</v>
      </c>
      <c r="I5923" s="192">
        <v>0.25</v>
      </c>
      <c r="J5923" s="188">
        <f t="shared" si="183"/>
        <v>244.5</v>
      </c>
    </row>
    <row r="5924" spans="1:10" s="155" customFormat="1" ht="15.75">
      <c r="A5924" s="53">
        <f t="shared" si="182"/>
        <v>5920</v>
      </c>
      <c r="B5924" s="153" t="s">
        <v>201</v>
      </c>
      <c r="C5924" s="154" t="s">
        <v>10612</v>
      </c>
      <c r="D5924" s="154" t="s">
        <v>10613</v>
      </c>
      <c r="E5924" s="154" t="s">
        <v>13409</v>
      </c>
      <c r="F5924" s="154"/>
      <c r="G5924" s="154">
        <v>1</v>
      </c>
      <c r="H5924" s="182">
        <v>235</v>
      </c>
      <c r="I5924" s="192">
        <v>0.25</v>
      </c>
      <c r="J5924" s="188">
        <f t="shared" si="183"/>
        <v>176.25</v>
      </c>
    </row>
    <row r="5925" spans="1:10" s="155" customFormat="1" ht="30">
      <c r="A5925" s="53">
        <f t="shared" si="182"/>
        <v>5921</v>
      </c>
      <c r="B5925" s="153" t="s">
        <v>201</v>
      </c>
      <c r="C5925" s="154" t="s">
        <v>10614</v>
      </c>
      <c r="D5925" s="154" t="s">
        <v>10615</v>
      </c>
      <c r="E5925" s="154" t="s">
        <v>13409</v>
      </c>
      <c r="F5925" s="154"/>
      <c r="G5925" s="154">
        <v>1</v>
      </c>
      <c r="H5925" s="182">
        <v>256</v>
      </c>
      <c r="I5925" s="192">
        <v>0.25</v>
      </c>
      <c r="J5925" s="188">
        <f t="shared" si="183"/>
        <v>192</v>
      </c>
    </row>
    <row r="5926" spans="1:10" s="155" customFormat="1" ht="15.75">
      <c r="A5926" s="53">
        <f t="shared" si="182"/>
        <v>5922</v>
      </c>
      <c r="B5926" s="153" t="s">
        <v>201</v>
      </c>
      <c r="C5926" s="154" t="s">
        <v>10616</v>
      </c>
      <c r="D5926" s="154" t="s">
        <v>10617</v>
      </c>
      <c r="E5926" s="154" t="s">
        <v>13409</v>
      </c>
      <c r="F5926" s="154"/>
      <c r="G5926" s="154">
        <v>1</v>
      </c>
      <c r="H5926" s="182">
        <v>267</v>
      </c>
      <c r="I5926" s="192">
        <v>0.25</v>
      </c>
      <c r="J5926" s="188">
        <f t="shared" si="183"/>
        <v>200.25</v>
      </c>
    </row>
    <row r="5927" spans="1:10" s="155" customFormat="1" ht="15.75">
      <c r="A5927" s="53">
        <f t="shared" si="182"/>
        <v>5923</v>
      </c>
      <c r="B5927" s="153" t="s">
        <v>201</v>
      </c>
      <c r="C5927" s="154" t="s">
        <v>10618</v>
      </c>
      <c r="D5927" s="154" t="s">
        <v>10619</v>
      </c>
      <c r="E5927" s="154" t="s">
        <v>13409</v>
      </c>
      <c r="F5927" s="154"/>
      <c r="G5927" s="154">
        <v>1</v>
      </c>
      <c r="H5927" s="182">
        <v>277</v>
      </c>
      <c r="I5927" s="192">
        <v>0.25</v>
      </c>
      <c r="J5927" s="188">
        <f t="shared" si="183"/>
        <v>207.75</v>
      </c>
    </row>
    <row r="5928" spans="1:10" s="155" customFormat="1" ht="30">
      <c r="A5928" s="53">
        <f t="shared" si="182"/>
        <v>5924</v>
      </c>
      <c r="B5928" s="153" t="s">
        <v>201</v>
      </c>
      <c r="C5928" s="154" t="s">
        <v>10620</v>
      </c>
      <c r="D5928" s="154" t="s">
        <v>10621</v>
      </c>
      <c r="E5928" s="154" t="s">
        <v>13409</v>
      </c>
      <c r="F5928" s="154"/>
      <c r="G5928" s="154">
        <v>1</v>
      </c>
      <c r="H5928" s="182">
        <v>254</v>
      </c>
      <c r="I5928" s="192">
        <v>0.25</v>
      </c>
      <c r="J5928" s="188">
        <f t="shared" si="183"/>
        <v>190.5</v>
      </c>
    </row>
    <row r="5929" spans="1:10" s="155" customFormat="1" ht="15.75">
      <c r="A5929" s="53">
        <f t="shared" si="182"/>
        <v>5925</v>
      </c>
      <c r="B5929" s="153" t="s">
        <v>201</v>
      </c>
      <c r="C5929" s="154" t="s">
        <v>10622</v>
      </c>
      <c r="D5929" s="154" t="s">
        <v>10623</v>
      </c>
      <c r="E5929" s="154" t="s">
        <v>13409</v>
      </c>
      <c r="F5929" s="154"/>
      <c r="G5929" s="154">
        <v>1</v>
      </c>
      <c r="H5929" s="182">
        <v>245</v>
      </c>
      <c r="I5929" s="192">
        <v>0.25</v>
      </c>
      <c r="J5929" s="188">
        <f t="shared" si="183"/>
        <v>183.75</v>
      </c>
    </row>
    <row r="5930" spans="1:10" s="155" customFormat="1" ht="15.75">
      <c r="A5930" s="53">
        <f t="shared" si="182"/>
        <v>5926</v>
      </c>
      <c r="B5930" s="153" t="s">
        <v>201</v>
      </c>
      <c r="C5930" s="154" t="s">
        <v>10624</v>
      </c>
      <c r="D5930" s="154" t="s">
        <v>10625</v>
      </c>
      <c r="E5930" s="154" t="s">
        <v>13409</v>
      </c>
      <c r="F5930" s="154"/>
      <c r="G5930" s="154">
        <v>1</v>
      </c>
      <c r="H5930" s="182">
        <v>245</v>
      </c>
      <c r="I5930" s="192">
        <v>0.25</v>
      </c>
      <c r="J5930" s="188">
        <f t="shared" si="183"/>
        <v>183.75</v>
      </c>
    </row>
    <row r="5931" spans="1:10" s="155" customFormat="1" ht="15.75">
      <c r="A5931" s="53">
        <f t="shared" si="182"/>
        <v>5927</v>
      </c>
      <c r="B5931" s="153" t="s">
        <v>201</v>
      </c>
      <c r="C5931" s="154" t="s">
        <v>10626</v>
      </c>
      <c r="D5931" s="154" t="s">
        <v>10627</v>
      </c>
      <c r="E5931" s="154" t="s">
        <v>13409</v>
      </c>
      <c r="F5931" s="154"/>
      <c r="G5931" s="154">
        <v>1</v>
      </c>
      <c r="H5931" s="182">
        <v>265</v>
      </c>
      <c r="I5931" s="192">
        <v>0.25</v>
      </c>
      <c r="J5931" s="188">
        <f t="shared" si="183"/>
        <v>198.75</v>
      </c>
    </row>
    <row r="5932" spans="1:10" s="155" customFormat="1" ht="15.75">
      <c r="A5932" s="53">
        <f t="shared" si="182"/>
        <v>5928</v>
      </c>
      <c r="B5932" s="153" t="s">
        <v>201</v>
      </c>
      <c r="C5932" s="154" t="s">
        <v>10628</v>
      </c>
      <c r="D5932" s="154" t="s">
        <v>10629</v>
      </c>
      <c r="E5932" s="154" t="s">
        <v>13409</v>
      </c>
      <c r="F5932" s="154"/>
      <c r="G5932" s="154">
        <v>1</v>
      </c>
      <c r="H5932" s="182">
        <v>347</v>
      </c>
      <c r="I5932" s="192">
        <v>0.25</v>
      </c>
      <c r="J5932" s="188">
        <f t="shared" si="183"/>
        <v>260.25</v>
      </c>
    </row>
    <row r="5933" spans="1:10" s="155" customFormat="1" ht="15.75">
      <c r="A5933" s="53">
        <f t="shared" si="182"/>
        <v>5929</v>
      </c>
      <c r="B5933" s="153" t="s">
        <v>201</v>
      </c>
      <c r="C5933" s="154" t="s">
        <v>10630</v>
      </c>
      <c r="D5933" s="154" t="s">
        <v>10631</v>
      </c>
      <c r="E5933" s="154" t="s">
        <v>13409</v>
      </c>
      <c r="F5933" s="154"/>
      <c r="G5933" s="154">
        <v>1</v>
      </c>
      <c r="H5933" s="182">
        <v>244</v>
      </c>
      <c r="I5933" s="192">
        <v>0.25</v>
      </c>
      <c r="J5933" s="188">
        <f t="shared" si="183"/>
        <v>183</v>
      </c>
    </row>
    <row r="5934" spans="1:10" s="155" customFormat="1" ht="15.75">
      <c r="A5934" s="53">
        <f t="shared" si="182"/>
        <v>5930</v>
      </c>
      <c r="B5934" s="153" t="s">
        <v>201</v>
      </c>
      <c r="C5934" s="154" t="s">
        <v>10632</v>
      </c>
      <c r="D5934" s="154" t="s">
        <v>10633</v>
      </c>
      <c r="E5934" s="154" t="s">
        <v>13409</v>
      </c>
      <c r="F5934" s="154"/>
      <c r="G5934" s="154">
        <v>1</v>
      </c>
      <c r="H5934" s="182">
        <v>129</v>
      </c>
      <c r="I5934" s="192">
        <v>0.25</v>
      </c>
      <c r="J5934" s="188">
        <f t="shared" si="183"/>
        <v>96.75</v>
      </c>
    </row>
    <row r="5935" spans="1:10" s="155" customFormat="1" ht="15.75">
      <c r="A5935" s="53">
        <f t="shared" si="182"/>
        <v>5931</v>
      </c>
      <c r="B5935" s="153" t="s">
        <v>201</v>
      </c>
      <c r="C5935" s="154" t="s">
        <v>10634</v>
      </c>
      <c r="D5935" s="154" t="s">
        <v>10635</v>
      </c>
      <c r="E5935" s="154" t="s">
        <v>13409</v>
      </c>
      <c r="F5935" s="154"/>
      <c r="G5935" s="154">
        <v>1</v>
      </c>
      <c r="H5935" s="182">
        <v>268</v>
      </c>
      <c r="I5935" s="192">
        <v>0.25</v>
      </c>
      <c r="J5935" s="188">
        <f t="shared" si="183"/>
        <v>201</v>
      </c>
    </row>
    <row r="5936" spans="1:10" s="155" customFormat="1" ht="15.75">
      <c r="A5936" s="53">
        <f t="shared" si="182"/>
        <v>5932</v>
      </c>
      <c r="B5936" s="153" t="s">
        <v>201</v>
      </c>
      <c r="C5936" s="154" t="s">
        <v>10636</v>
      </c>
      <c r="D5936" s="154" t="s">
        <v>10637</v>
      </c>
      <c r="E5936" s="154" t="s">
        <v>13409</v>
      </c>
      <c r="F5936" s="154"/>
      <c r="G5936" s="154">
        <v>1</v>
      </c>
      <c r="H5936" s="182">
        <v>274</v>
      </c>
      <c r="I5936" s="192">
        <v>0.25</v>
      </c>
      <c r="J5936" s="188">
        <f t="shared" si="183"/>
        <v>205.5</v>
      </c>
    </row>
    <row r="5937" spans="1:10" s="155" customFormat="1" ht="15.75">
      <c r="A5937" s="53">
        <f t="shared" si="182"/>
        <v>5933</v>
      </c>
      <c r="B5937" s="153" t="s">
        <v>201</v>
      </c>
      <c r="C5937" s="154" t="s">
        <v>10638</v>
      </c>
      <c r="D5937" s="154" t="s">
        <v>10639</v>
      </c>
      <c r="E5937" s="154" t="s">
        <v>13409</v>
      </c>
      <c r="F5937" s="154"/>
      <c r="G5937" s="154">
        <v>1</v>
      </c>
      <c r="H5937" s="182">
        <v>269</v>
      </c>
      <c r="I5937" s="192">
        <v>0.25</v>
      </c>
      <c r="J5937" s="188">
        <f t="shared" si="183"/>
        <v>201.75</v>
      </c>
    </row>
    <row r="5938" spans="1:10" s="155" customFormat="1" ht="30">
      <c r="A5938" s="53">
        <f t="shared" si="182"/>
        <v>5934</v>
      </c>
      <c r="B5938" s="153" t="s">
        <v>201</v>
      </c>
      <c r="C5938" s="154" t="s">
        <v>10640</v>
      </c>
      <c r="D5938" s="154" t="s">
        <v>10641</v>
      </c>
      <c r="E5938" s="154" t="s">
        <v>13409</v>
      </c>
      <c r="F5938" s="154"/>
      <c r="G5938" s="154">
        <v>1</v>
      </c>
      <c r="H5938" s="182">
        <v>71</v>
      </c>
      <c r="I5938" s="192">
        <v>0.25</v>
      </c>
      <c r="J5938" s="188">
        <f t="shared" si="183"/>
        <v>53.25</v>
      </c>
    </row>
    <row r="5939" spans="1:10" s="155" customFormat="1" ht="15.75">
      <c r="A5939" s="53">
        <f t="shared" si="182"/>
        <v>5935</v>
      </c>
      <c r="B5939" s="153" t="s">
        <v>201</v>
      </c>
      <c r="C5939" s="154" t="s">
        <v>10642</v>
      </c>
      <c r="D5939" s="154" t="s">
        <v>10643</v>
      </c>
      <c r="E5939" s="154" t="s">
        <v>13409</v>
      </c>
      <c r="F5939" s="154"/>
      <c r="G5939" s="154">
        <v>1</v>
      </c>
      <c r="H5939" s="182">
        <v>66.5</v>
      </c>
      <c r="I5939" s="192">
        <v>0.25</v>
      </c>
      <c r="J5939" s="188">
        <f t="shared" si="183"/>
        <v>49.875</v>
      </c>
    </row>
    <row r="5940" spans="1:10" s="155" customFormat="1" ht="15.75">
      <c r="A5940" s="53">
        <f t="shared" si="182"/>
        <v>5936</v>
      </c>
      <c r="B5940" s="153" t="s">
        <v>201</v>
      </c>
      <c r="C5940" s="154" t="s">
        <v>14285</v>
      </c>
      <c r="D5940" s="154" t="s">
        <v>14286</v>
      </c>
      <c r="E5940" s="154" t="s">
        <v>13409</v>
      </c>
      <c r="F5940" s="154"/>
      <c r="G5940" s="154">
        <v>1</v>
      </c>
      <c r="H5940" s="182">
        <v>80</v>
      </c>
      <c r="I5940" s="192">
        <v>0.25</v>
      </c>
      <c r="J5940" s="188">
        <f t="shared" si="183"/>
        <v>60</v>
      </c>
    </row>
    <row r="5941" spans="1:10" s="155" customFormat="1" ht="15.75">
      <c r="A5941" s="53">
        <f t="shared" si="182"/>
        <v>5937</v>
      </c>
      <c r="B5941" s="153" t="s">
        <v>201</v>
      </c>
      <c r="C5941" s="154" t="s">
        <v>14287</v>
      </c>
      <c r="D5941" s="154" t="s">
        <v>14288</v>
      </c>
      <c r="E5941" s="154" t="s">
        <v>13409</v>
      </c>
      <c r="F5941" s="154"/>
      <c r="G5941" s="154">
        <v>1</v>
      </c>
      <c r="H5941" s="182">
        <v>430</v>
      </c>
      <c r="I5941" s="192">
        <v>0.25</v>
      </c>
      <c r="J5941" s="188">
        <f t="shared" si="183"/>
        <v>322.5</v>
      </c>
    </row>
    <row r="5942" spans="1:10" s="155" customFormat="1" ht="15.75">
      <c r="A5942" s="53">
        <f t="shared" si="182"/>
        <v>5938</v>
      </c>
      <c r="B5942" s="153" t="s">
        <v>201</v>
      </c>
      <c r="C5942" s="154" t="s">
        <v>14289</v>
      </c>
      <c r="D5942" s="154" t="s">
        <v>14290</v>
      </c>
      <c r="E5942" s="154" t="s">
        <v>13409</v>
      </c>
      <c r="F5942" s="154"/>
      <c r="G5942" s="154">
        <v>1</v>
      </c>
      <c r="H5942" s="182">
        <v>430</v>
      </c>
      <c r="I5942" s="192">
        <v>0.25</v>
      </c>
      <c r="J5942" s="188">
        <f t="shared" si="183"/>
        <v>322.5</v>
      </c>
    </row>
    <row r="5943" spans="1:10" s="155" customFormat="1" ht="15.75">
      <c r="A5943" s="53">
        <f t="shared" si="182"/>
        <v>5939</v>
      </c>
      <c r="B5943" s="153" t="s">
        <v>201</v>
      </c>
      <c r="C5943" s="154" t="s">
        <v>14291</v>
      </c>
      <c r="D5943" s="154" t="s">
        <v>14292</v>
      </c>
      <c r="E5943" s="154" t="s">
        <v>13409</v>
      </c>
      <c r="F5943" s="154"/>
      <c r="G5943" s="154">
        <v>1</v>
      </c>
      <c r="H5943" s="182">
        <v>402</v>
      </c>
      <c r="I5943" s="192">
        <v>0.25</v>
      </c>
      <c r="J5943" s="188">
        <f t="shared" si="183"/>
        <v>301.5</v>
      </c>
    </row>
    <row r="5944" spans="1:10" s="155" customFormat="1" ht="15.75">
      <c r="A5944" s="53">
        <f t="shared" si="182"/>
        <v>5940</v>
      </c>
      <c r="B5944" s="153" t="s">
        <v>201</v>
      </c>
      <c r="C5944" s="154" t="s">
        <v>14293</v>
      </c>
      <c r="D5944" s="154" t="s">
        <v>14294</v>
      </c>
      <c r="E5944" s="154" t="s">
        <v>13409</v>
      </c>
      <c r="F5944" s="154"/>
      <c r="G5944" s="154">
        <v>1</v>
      </c>
      <c r="H5944" s="182">
        <v>785</v>
      </c>
      <c r="I5944" s="192">
        <v>0.25</v>
      </c>
      <c r="J5944" s="188">
        <f t="shared" si="183"/>
        <v>588.75</v>
      </c>
    </row>
    <row r="5945" spans="1:10" s="155" customFormat="1" ht="15.75">
      <c r="A5945" s="53">
        <f t="shared" si="182"/>
        <v>5941</v>
      </c>
      <c r="B5945" s="153" t="s">
        <v>201</v>
      </c>
      <c r="C5945" s="154" t="s">
        <v>10658</v>
      </c>
      <c r="D5945" s="154" t="s">
        <v>10659</v>
      </c>
      <c r="E5945" s="154" t="s">
        <v>13409</v>
      </c>
      <c r="F5945" s="154"/>
      <c r="G5945" s="154">
        <v>1</v>
      </c>
      <c r="H5945" s="182">
        <v>463</v>
      </c>
      <c r="I5945" s="192">
        <v>0.25</v>
      </c>
      <c r="J5945" s="188">
        <f t="shared" si="183"/>
        <v>347.25</v>
      </c>
    </row>
    <row r="5946" spans="1:10" s="155" customFormat="1" ht="15.75">
      <c r="A5946" s="53">
        <f t="shared" si="182"/>
        <v>5942</v>
      </c>
      <c r="B5946" s="153" t="s">
        <v>201</v>
      </c>
      <c r="C5946" s="154" t="s">
        <v>10660</v>
      </c>
      <c r="D5946" s="154" t="s">
        <v>10661</v>
      </c>
      <c r="E5946" s="154" t="s">
        <v>13409</v>
      </c>
      <c r="F5946" s="154"/>
      <c r="G5946" s="154">
        <v>1</v>
      </c>
      <c r="H5946" s="182">
        <v>41.5</v>
      </c>
      <c r="I5946" s="192">
        <v>0.25</v>
      </c>
      <c r="J5946" s="188">
        <f t="shared" si="183"/>
        <v>31.125</v>
      </c>
    </row>
    <row r="5947" spans="1:10" s="155" customFormat="1" ht="15.75">
      <c r="A5947" s="53">
        <f t="shared" si="182"/>
        <v>5943</v>
      </c>
      <c r="B5947" s="153" t="s">
        <v>201</v>
      </c>
      <c r="C5947" s="154" t="s">
        <v>10662</v>
      </c>
      <c r="D5947" s="154" t="s">
        <v>10663</v>
      </c>
      <c r="E5947" s="154" t="s">
        <v>13409</v>
      </c>
      <c r="F5947" s="154"/>
      <c r="G5947" s="154">
        <v>1</v>
      </c>
      <c r="H5947" s="182">
        <v>630</v>
      </c>
      <c r="I5947" s="192">
        <v>0.25</v>
      </c>
      <c r="J5947" s="188">
        <f t="shared" si="183"/>
        <v>472.5</v>
      </c>
    </row>
    <row r="5948" spans="1:10" s="155" customFormat="1" ht="30">
      <c r="A5948" s="53">
        <f t="shared" si="182"/>
        <v>5944</v>
      </c>
      <c r="B5948" s="153" t="s">
        <v>201</v>
      </c>
      <c r="C5948" s="154" t="s">
        <v>10664</v>
      </c>
      <c r="D5948" s="154" t="s">
        <v>10665</v>
      </c>
      <c r="E5948" s="154" t="s">
        <v>13409</v>
      </c>
      <c r="F5948" s="154"/>
      <c r="G5948" s="154">
        <v>1</v>
      </c>
      <c r="H5948" s="182">
        <v>690</v>
      </c>
      <c r="I5948" s="192">
        <v>0.25</v>
      </c>
      <c r="J5948" s="188">
        <f t="shared" si="183"/>
        <v>517.5</v>
      </c>
    </row>
    <row r="5949" spans="1:10" s="155" customFormat="1" ht="15.75">
      <c r="A5949" s="53">
        <f t="shared" si="182"/>
        <v>5945</v>
      </c>
      <c r="B5949" s="153" t="s">
        <v>201</v>
      </c>
      <c r="C5949" s="154" t="s">
        <v>1893</v>
      </c>
      <c r="D5949" s="154" t="s">
        <v>10666</v>
      </c>
      <c r="E5949" s="154" t="s">
        <v>13409</v>
      </c>
      <c r="F5949" s="154"/>
      <c r="G5949" s="154">
        <v>1</v>
      </c>
      <c r="H5949" s="182">
        <v>221</v>
      </c>
      <c r="I5949" s="192">
        <v>0.25</v>
      </c>
      <c r="J5949" s="188">
        <f t="shared" si="183"/>
        <v>165.75</v>
      </c>
    </row>
    <row r="5950" spans="1:10" s="155" customFormat="1" ht="15.75">
      <c r="A5950" s="53">
        <f t="shared" si="182"/>
        <v>5946</v>
      </c>
      <c r="B5950" s="153" t="s">
        <v>201</v>
      </c>
      <c r="C5950" s="154" t="s">
        <v>1895</v>
      </c>
      <c r="D5950" s="154" t="s">
        <v>10667</v>
      </c>
      <c r="E5950" s="154" t="s">
        <v>13409</v>
      </c>
      <c r="F5950" s="154"/>
      <c r="G5950" s="154">
        <v>1</v>
      </c>
      <c r="H5950" s="182">
        <v>332</v>
      </c>
      <c r="I5950" s="192">
        <v>0.25</v>
      </c>
      <c r="J5950" s="188">
        <f t="shared" si="183"/>
        <v>249</v>
      </c>
    </row>
    <row r="5951" spans="1:10" s="155" customFormat="1" ht="15.75">
      <c r="A5951" s="53">
        <f t="shared" si="182"/>
        <v>5947</v>
      </c>
      <c r="B5951" s="153" t="s">
        <v>201</v>
      </c>
      <c r="C5951" s="154" t="s">
        <v>1905</v>
      </c>
      <c r="D5951" s="154" t="s">
        <v>10668</v>
      </c>
      <c r="E5951" s="154" t="s">
        <v>13409</v>
      </c>
      <c r="F5951" s="154"/>
      <c r="G5951" s="154">
        <v>1</v>
      </c>
      <c r="H5951" s="182">
        <v>575</v>
      </c>
      <c r="I5951" s="192">
        <v>0.25</v>
      </c>
      <c r="J5951" s="188">
        <f t="shared" si="183"/>
        <v>431.25</v>
      </c>
    </row>
    <row r="5952" spans="1:10" s="155" customFormat="1" ht="15.75">
      <c r="A5952" s="53">
        <f t="shared" si="182"/>
        <v>5948</v>
      </c>
      <c r="B5952" s="153" t="s">
        <v>201</v>
      </c>
      <c r="C5952" s="154" t="s">
        <v>10669</v>
      </c>
      <c r="D5952" s="154" t="s">
        <v>10670</v>
      </c>
      <c r="E5952" s="154" t="s">
        <v>13409</v>
      </c>
      <c r="F5952" s="154"/>
      <c r="G5952" s="154">
        <v>1</v>
      </c>
      <c r="H5952" s="182">
        <v>79</v>
      </c>
      <c r="I5952" s="192">
        <v>0.25</v>
      </c>
      <c r="J5952" s="188">
        <f t="shared" si="183"/>
        <v>59.25</v>
      </c>
    </row>
    <row r="5953" spans="1:10" s="155" customFormat="1" ht="15.75">
      <c r="A5953" s="53">
        <f t="shared" si="182"/>
        <v>5949</v>
      </c>
      <c r="B5953" s="153" t="s">
        <v>201</v>
      </c>
      <c r="C5953" s="154" t="s">
        <v>10671</v>
      </c>
      <c r="D5953" s="154" t="s">
        <v>10672</v>
      </c>
      <c r="E5953" s="154" t="s">
        <v>13409</v>
      </c>
      <c r="F5953" s="154"/>
      <c r="G5953" s="154">
        <v>1</v>
      </c>
      <c r="H5953" s="182">
        <v>236</v>
      </c>
      <c r="I5953" s="192">
        <v>0.25</v>
      </c>
      <c r="J5953" s="188">
        <f t="shared" si="183"/>
        <v>177</v>
      </c>
    </row>
    <row r="5954" spans="1:10" s="155" customFormat="1" ht="15.75">
      <c r="A5954" s="53">
        <f t="shared" si="182"/>
        <v>5950</v>
      </c>
      <c r="B5954" s="153" t="s">
        <v>201</v>
      </c>
      <c r="C5954" s="154" t="s">
        <v>10673</v>
      </c>
      <c r="D5954" s="154" t="s">
        <v>10674</v>
      </c>
      <c r="E5954" s="154" t="s">
        <v>13409</v>
      </c>
      <c r="F5954" s="154"/>
      <c r="G5954" s="154">
        <v>1</v>
      </c>
      <c r="H5954" s="182">
        <v>236</v>
      </c>
      <c r="I5954" s="192">
        <v>0.25</v>
      </c>
      <c r="J5954" s="188">
        <f t="shared" si="183"/>
        <v>177</v>
      </c>
    </row>
    <row r="5955" spans="1:10" s="155" customFormat="1" ht="30">
      <c r="A5955" s="53">
        <f t="shared" si="182"/>
        <v>5951</v>
      </c>
      <c r="B5955" s="153" t="s">
        <v>201</v>
      </c>
      <c r="C5955" s="154" t="s">
        <v>10675</v>
      </c>
      <c r="D5955" s="154" t="s">
        <v>10676</v>
      </c>
      <c r="E5955" s="154" t="s">
        <v>13409</v>
      </c>
      <c r="F5955" s="154"/>
      <c r="G5955" s="154">
        <v>1</v>
      </c>
      <c r="H5955" s="182">
        <v>1710</v>
      </c>
      <c r="I5955" s="192">
        <v>0.25</v>
      </c>
      <c r="J5955" s="188">
        <f t="shared" si="183"/>
        <v>1282.5</v>
      </c>
    </row>
    <row r="5956" spans="1:10" s="155" customFormat="1" ht="15.75">
      <c r="A5956" s="53">
        <f t="shared" si="182"/>
        <v>5952</v>
      </c>
      <c r="B5956" s="153" t="s">
        <v>201</v>
      </c>
      <c r="C5956" s="154" t="s">
        <v>10677</v>
      </c>
      <c r="D5956" s="154" t="s">
        <v>10678</v>
      </c>
      <c r="E5956" s="154" t="s">
        <v>13409</v>
      </c>
      <c r="F5956" s="154"/>
      <c r="G5956" s="154">
        <v>1</v>
      </c>
      <c r="H5956" s="182">
        <v>380</v>
      </c>
      <c r="I5956" s="192">
        <v>0.25</v>
      </c>
      <c r="J5956" s="188">
        <f t="shared" si="183"/>
        <v>285</v>
      </c>
    </row>
    <row r="5957" spans="1:10" s="155" customFormat="1" ht="15.75">
      <c r="A5957" s="53">
        <f t="shared" si="182"/>
        <v>5953</v>
      </c>
      <c r="B5957" s="153" t="s">
        <v>201</v>
      </c>
      <c r="C5957" s="154" t="s">
        <v>10679</v>
      </c>
      <c r="D5957" s="154" t="s">
        <v>10680</v>
      </c>
      <c r="E5957" s="154" t="s">
        <v>13409</v>
      </c>
      <c r="F5957" s="154"/>
      <c r="G5957" s="154">
        <v>1</v>
      </c>
      <c r="H5957" s="182">
        <v>76.5</v>
      </c>
      <c r="I5957" s="192">
        <v>0.25</v>
      </c>
      <c r="J5957" s="188">
        <f t="shared" si="183"/>
        <v>57.375</v>
      </c>
    </row>
    <row r="5958" spans="1:10" s="155" customFormat="1" ht="15.75">
      <c r="A5958" s="53">
        <f t="shared" si="182"/>
        <v>5954</v>
      </c>
      <c r="B5958" s="153" t="s">
        <v>201</v>
      </c>
      <c r="C5958" s="154" t="s">
        <v>14295</v>
      </c>
      <c r="D5958" s="154" t="s">
        <v>14296</v>
      </c>
      <c r="E5958" s="154" t="s">
        <v>13409</v>
      </c>
      <c r="F5958" s="154"/>
      <c r="G5958" s="154">
        <v>1</v>
      </c>
      <c r="H5958" s="182">
        <v>655</v>
      </c>
      <c r="I5958" s="192">
        <v>0.25</v>
      </c>
      <c r="J5958" s="188">
        <f t="shared" si="183"/>
        <v>491.25</v>
      </c>
    </row>
    <row r="5959" spans="1:10" s="155" customFormat="1" ht="15.75">
      <c r="A5959" s="53">
        <f t="shared" ref="A5959:A6022" si="184">A5958+1</f>
        <v>5955</v>
      </c>
      <c r="B5959" s="153" t="s">
        <v>201</v>
      </c>
      <c r="C5959" s="154" t="s">
        <v>14297</v>
      </c>
      <c r="D5959" s="154" t="s">
        <v>14298</v>
      </c>
      <c r="E5959" s="154" t="s">
        <v>13409</v>
      </c>
      <c r="F5959" s="154"/>
      <c r="G5959" s="154">
        <v>1</v>
      </c>
      <c r="H5959" s="182">
        <v>655</v>
      </c>
      <c r="I5959" s="192">
        <v>0.25</v>
      </c>
      <c r="J5959" s="188">
        <f t="shared" si="183"/>
        <v>491.25</v>
      </c>
    </row>
    <row r="5960" spans="1:10" s="155" customFormat="1" ht="15.75">
      <c r="A5960" s="53">
        <f t="shared" si="184"/>
        <v>5956</v>
      </c>
      <c r="B5960" s="153" t="s">
        <v>201</v>
      </c>
      <c r="C5960" s="154" t="s">
        <v>14299</v>
      </c>
      <c r="D5960" s="154" t="s">
        <v>14300</v>
      </c>
      <c r="E5960" s="154" t="s">
        <v>13409</v>
      </c>
      <c r="F5960" s="154"/>
      <c r="G5960" s="154">
        <v>1</v>
      </c>
      <c r="H5960" s="182">
        <v>655</v>
      </c>
      <c r="I5960" s="192">
        <v>0.25</v>
      </c>
      <c r="J5960" s="188">
        <f t="shared" si="183"/>
        <v>491.25</v>
      </c>
    </row>
    <row r="5961" spans="1:10" s="155" customFormat="1" ht="15.75">
      <c r="A5961" s="53">
        <f t="shared" si="184"/>
        <v>5957</v>
      </c>
      <c r="B5961" s="153" t="s">
        <v>201</v>
      </c>
      <c r="C5961" s="154" t="s">
        <v>14301</v>
      </c>
      <c r="D5961" s="154" t="s">
        <v>14302</v>
      </c>
      <c r="E5961" s="154" t="s">
        <v>13409</v>
      </c>
      <c r="F5961" s="154"/>
      <c r="G5961" s="154">
        <v>1</v>
      </c>
      <c r="H5961" s="182">
        <v>655</v>
      </c>
      <c r="I5961" s="192">
        <v>0.25</v>
      </c>
      <c r="J5961" s="188">
        <f t="shared" si="183"/>
        <v>491.25</v>
      </c>
    </row>
    <row r="5962" spans="1:10" s="155" customFormat="1" ht="15.75">
      <c r="A5962" s="53">
        <f t="shared" si="184"/>
        <v>5958</v>
      </c>
      <c r="B5962" s="153" t="s">
        <v>201</v>
      </c>
      <c r="C5962" s="154" t="s">
        <v>10681</v>
      </c>
      <c r="D5962" s="154" t="s">
        <v>10682</v>
      </c>
      <c r="E5962" s="154" t="s">
        <v>13409</v>
      </c>
      <c r="F5962" s="154"/>
      <c r="G5962" s="154">
        <v>1</v>
      </c>
      <c r="H5962" s="182">
        <v>83.5</v>
      </c>
      <c r="I5962" s="192">
        <v>0.25</v>
      </c>
      <c r="J5962" s="188">
        <f t="shared" si="183"/>
        <v>62.625</v>
      </c>
    </row>
    <row r="5963" spans="1:10" s="155" customFormat="1" ht="15.75">
      <c r="A5963" s="53">
        <f t="shared" si="184"/>
        <v>5959</v>
      </c>
      <c r="B5963" s="153" t="s">
        <v>201</v>
      </c>
      <c r="C5963" s="154" t="s">
        <v>10683</v>
      </c>
      <c r="D5963" s="154" t="s">
        <v>10684</v>
      </c>
      <c r="E5963" s="154" t="s">
        <v>13409</v>
      </c>
      <c r="F5963" s="154"/>
      <c r="G5963" s="154">
        <v>1</v>
      </c>
      <c r="H5963" s="182">
        <v>16.5</v>
      </c>
      <c r="I5963" s="192">
        <v>0.25</v>
      </c>
      <c r="J5963" s="188">
        <f t="shared" si="183"/>
        <v>12.375</v>
      </c>
    </row>
    <row r="5964" spans="1:10" s="155" customFormat="1" ht="15.75">
      <c r="A5964" s="53">
        <f t="shared" si="184"/>
        <v>5960</v>
      </c>
      <c r="B5964" s="153" t="s">
        <v>201</v>
      </c>
      <c r="C5964" s="154" t="s">
        <v>10685</v>
      </c>
      <c r="D5964" s="154" t="s">
        <v>10686</v>
      </c>
      <c r="E5964" s="154" t="s">
        <v>13409</v>
      </c>
      <c r="F5964" s="154"/>
      <c r="G5964" s="154">
        <v>1</v>
      </c>
      <c r="H5964" s="182">
        <v>404</v>
      </c>
      <c r="I5964" s="192">
        <v>0.25</v>
      </c>
      <c r="J5964" s="188">
        <f t="shared" si="183"/>
        <v>303</v>
      </c>
    </row>
    <row r="5965" spans="1:10" s="155" customFormat="1" ht="15.75">
      <c r="A5965" s="53">
        <f t="shared" si="184"/>
        <v>5961</v>
      </c>
      <c r="B5965" s="153" t="s">
        <v>201</v>
      </c>
      <c r="C5965" s="154" t="s">
        <v>10687</v>
      </c>
      <c r="D5965" s="154" t="s">
        <v>10688</v>
      </c>
      <c r="E5965" s="154" t="s">
        <v>13409</v>
      </c>
      <c r="F5965" s="154"/>
      <c r="G5965" s="154">
        <v>1</v>
      </c>
      <c r="H5965" s="182">
        <v>233</v>
      </c>
      <c r="I5965" s="192">
        <v>0.25</v>
      </c>
      <c r="J5965" s="188">
        <f t="shared" si="183"/>
        <v>174.75</v>
      </c>
    </row>
    <row r="5966" spans="1:10" s="155" customFormat="1" ht="15.75">
      <c r="A5966" s="53">
        <f t="shared" si="184"/>
        <v>5962</v>
      </c>
      <c r="B5966" s="153" t="s">
        <v>201</v>
      </c>
      <c r="C5966" s="154" t="s">
        <v>10689</v>
      </c>
      <c r="D5966" s="154" t="s">
        <v>10690</v>
      </c>
      <c r="E5966" s="154" t="s">
        <v>13409</v>
      </c>
      <c r="F5966" s="154"/>
      <c r="G5966" s="154">
        <v>1</v>
      </c>
      <c r="H5966" s="182">
        <v>235</v>
      </c>
      <c r="I5966" s="192">
        <v>0.25</v>
      </c>
      <c r="J5966" s="188">
        <f t="shared" si="183"/>
        <v>176.25</v>
      </c>
    </row>
    <row r="5967" spans="1:10" s="155" customFormat="1" ht="15.75">
      <c r="A5967" s="53">
        <f t="shared" si="184"/>
        <v>5963</v>
      </c>
      <c r="B5967" s="153" t="s">
        <v>201</v>
      </c>
      <c r="C5967" s="154" t="s">
        <v>10691</v>
      </c>
      <c r="D5967" s="154" t="s">
        <v>10692</v>
      </c>
      <c r="E5967" s="154" t="s">
        <v>13409</v>
      </c>
      <c r="F5967" s="154"/>
      <c r="G5967" s="154">
        <v>1</v>
      </c>
      <c r="H5967" s="182">
        <v>235</v>
      </c>
      <c r="I5967" s="192">
        <v>0.25</v>
      </c>
      <c r="J5967" s="188">
        <f t="shared" si="183"/>
        <v>176.25</v>
      </c>
    </row>
    <row r="5968" spans="1:10" s="155" customFormat="1" ht="15.75">
      <c r="A5968" s="53">
        <f t="shared" si="184"/>
        <v>5964</v>
      </c>
      <c r="B5968" s="153" t="s">
        <v>201</v>
      </c>
      <c r="C5968" s="154" t="s">
        <v>10693</v>
      </c>
      <c r="D5968" s="154" t="s">
        <v>10694</v>
      </c>
      <c r="E5968" s="154" t="s">
        <v>13409</v>
      </c>
      <c r="F5968" s="154"/>
      <c r="G5968" s="154">
        <v>1</v>
      </c>
      <c r="H5968" s="182">
        <v>1065</v>
      </c>
      <c r="I5968" s="192">
        <v>0.25</v>
      </c>
      <c r="J5968" s="188">
        <f t="shared" si="183"/>
        <v>798.75</v>
      </c>
    </row>
    <row r="5969" spans="1:10" s="155" customFormat="1" ht="30">
      <c r="A5969" s="53">
        <f t="shared" si="184"/>
        <v>5965</v>
      </c>
      <c r="B5969" s="153" t="s">
        <v>201</v>
      </c>
      <c r="C5969" s="154" t="s">
        <v>10695</v>
      </c>
      <c r="D5969" s="154" t="s">
        <v>10696</v>
      </c>
      <c r="E5969" s="154" t="s">
        <v>13409</v>
      </c>
      <c r="F5969" s="154"/>
      <c r="G5969" s="154">
        <v>1</v>
      </c>
      <c r="H5969" s="182">
        <v>452</v>
      </c>
      <c r="I5969" s="192">
        <v>0.25</v>
      </c>
      <c r="J5969" s="188">
        <f t="shared" si="183"/>
        <v>339</v>
      </c>
    </row>
    <row r="5970" spans="1:10" s="155" customFormat="1" ht="15.75">
      <c r="A5970" s="53">
        <f t="shared" si="184"/>
        <v>5966</v>
      </c>
      <c r="B5970" s="153" t="s">
        <v>201</v>
      </c>
      <c r="C5970" s="154" t="s">
        <v>10793</v>
      </c>
      <c r="D5970" s="154" t="s">
        <v>10794</v>
      </c>
      <c r="E5970" s="154" t="s">
        <v>13409</v>
      </c>
      <c r="F5970" s="154"/>
      <c r="G5970" s="154">
        <v>1</v>
      </c>
      <c r="H5970" s="182">
        <v>164</v>
      </c>
      <c r="I5970" s="192">
        <v>0.25</v>
      </c>
      <c r="J5970" s="188">
        <f t="shared" ref="J5970:J6033" si="185">H5970*(1-I5970)</f>
        <v>123</v>
      </c>
    </row>
    <row r="5971" spans="1:10" s="155" customFormat="1" ht="15.75">
      <c r="A5971" s="53">
        <f t="shared" si="184"/>
        <v>5967</v>
      </c>
      <c r="B5971" s="153" t="s">
        <v>201</v>
      </c>
      <c r="C5971" s="154" t="s">
        <v>10795</v>
      </c>
      <c r="D5971" s="154" t="s">
        <v>10796</v>
      </c>
      <c r="E5971" s="154" t="s">
        <v>13409</v>
      </c>
      <c r="F5971" s="154"/>
      <c r="G5971" s="154">
        <v>1</v>
      </c>
      <c r="H5971" s="182">
        <v>201</v>
      </c>
      <c r="I5971" s="192">
        <v>0.25</v>
      </c>
      <c r="J5971" s="188">
        <f t="shared" si="185"/>
        <v>150.75</v>
      </c>
    </row>
    <row r="5972" spans="1:10" s="155" customFormat="1" ht="15.75">
      <c r="A5972" s="53">
        <f t="shared" si="184"/>
        <v>5968</v>
      </c>
      <c r="B5972" s="153" t="s">
        <v>201</v>
      </c>
      <c r="C5972" s="154" t="s">
        <v>10797</v>
      </c>
      <c r="D5972" s="154" t="s">
        <v>10798</v>
      </c>
      <c r="E5972" s="154" t="s">
        <v>13409</v>
      </c>
      <c r="F5972" s="154"/>
      <c r="G5972" s="154">
        <v>1</v>
      </c>
      <c r="H5972" s="182">
        <v>198</v>
      </c>
      <c r="I5972" s="192">
        <v>0.25</v>
      </c>
      <c r="J5972" s="188">
        <f t="shared" si="185"/>
        <v>148.5</v>
      </c>
    </row>
    <row r="5973" spans="1:10" s="155" customFormat="1" ht="15.75">
      <c r="A5973" s="53">
        <f t="shared" si="184"/>
        <v>5969</v>
      </c>
      <c r="B5973" s="153" t="s">
        <v>201</v>
      </c>
      <c r="C5973" s="154" t="s">
        <v>10799</v>
      </c>
      <c r="D5973" s="154" t="s">
        <v>10800</v>
      </c>
      <c r="E5973" s="154" t="s">
        <v>13409</v>
      </c>
      <c r="F5973" s="154"/>
      <c r="G5973" s="154">
        <v>1</v>
      </c>
      <c r="H5973" s="182">
        <v>60.5</v>
      </c>
      <c r="I5973" s="192">
        <v>0.25</v>
      </c>
      <c r="J5973" s="188">
        <f t="shared" si="185"/>
        <v>45.375</v>
      </c>
    </row>
    <row r="5974" spans="1:10" s="155" customFormat="1" ht="15.75">
      <c r="A5974" s="53">
        <f t="shared" si="184"/>
        <v>5970</v>
      </c>
      <c r="B5974" s="153" t="s">
        <v>201</v>
      </c>
      <c r="C5974" s="154" t="s">
        <v>10801</v>
      </c>
      <c r="D5974" s="154" t="s">
        <v>10802</v>
      </c>
      <c r="E5974" s="154" t="s">
        <v>13409</v>
      </c>
      <c r="F5974" s="154"/>
      <c r="G5974" s="154">
        <v>1</v>
      </c>
      <c r="H5974" s="182">
        <v>62</v>
      </c>
      <c r="I5974" s="192">
        <v>0.25</v>
      </c>
      <c r="J5974" s="188">
        <f t="shared" si="185"/>
        <v>46.5</v>
      </c>
    </row>
    <row r="5975" spans="1:10" s="155" customFormat="1" ht="15.75">
      <c r="A5975" s="53">
        <f t="shared" si="184"/>
        <v>5971</v>
      </c>
      <c r="B5975" s="153" t="s">
        <v>201</v>
      </c>
      <c r="C5975" s="154" t="s">
        <v>10803</v>
      </c>
      <c r="D5975" s="154" t="s">
        <v>10804</v>
      </c>
      <c r="E5975" s="154" t="s">
        <v>13409</v>
      </c>
      <c r="F5975" s="154"/>
      <c r="G5975" s="154">
        <v>1</v>
      </c>
      <c r="H5975" s="182">
        <v>65</v>
      </c>
      <c r="I5975" s="192">
        <v>0.25</v>
      </c>
      <c r="J5975" s="188">
        <f t="shared" si="185"/>
        <v>48.75</v>
      </c>
    </row>
    <row r="5976" spans="1:10" s="155" customFormat="1" ht="30">
      <c r="A5976" s="53">
        <f t="shared" si="184"/>
        <v>5972</v>
      </c>
      <c r="B5976" s="153" t="s">
        <v>201</v>
      </c>
      <c r="C5976" s="154" t="s">
        <v>10805</v>
      </c>
      <c r="D5976" s="154" t="s">
        <v>10806</v>
      </c>
      <c r="E5976" s="154" t="s">
        <v>13409</v>
      </c>
      <c r="F5976" s="154"/>
      <c r="G5976" s="154">
        <v>1</v>
      </c>
      <c r="H5976" s="182">
        <v>525</v>
      </c>
      <c r="I5976" s="192">
        <v>0.25</v>
      </c>
      <c r="J5976" s="188">
        <f t="shared" si="185"/>
        <v>393.75</v>
      </c>
    </row>
    <row r="5977" spans="1:10" s="155" customFormat="1" ht="15.75">
      <c r="A5977" s="53">
        <f t="shared" si="184"/>
        <v>5973</v>
      </c>
      <c r="B5977" s="153" t="s">
        <v>201</v>
      </c>
      <c r="C5977" s="154" t="s">
        <v>10807</v>
      </c>
      <c r="D5977" s="154" t="s">
        <v>10808</v>
      </c>
      <c r="E5977" s="154" t="s">
        <v>13409</v>
      </c>
      <c r="F5977" s="154"/>
      <c r="G5977" s="154">
        <v>1</v>
      </c>
      <c r="H5977" s="182">
        <v>209</v>
      </c>
      <c r="I5977" s="192">
        <v>0.25</v>
      </c>
      <c r="J5977" s="188">
        <f t="shared" si="185"/>
        <v>156.75</v>
      </c>
    </row>
    <row r="5978" spans="1:10" s="155" customFormat="1" ht="15.75">
      <c r="A5978" s="53">
        <f t="shared" si="184"/>
        <v>5974</v>
      </c>
      <c r="B5978" s="153" t="s">
        <v>201</v>
      </c>
      <c r="C5978" s="154" t="s">
        <v>10809</v>
      </c>
      <c r="D5978" s="154" t="s">
        <v>10810</v>
      </c>
      <c r="E5978" s="154" t="s">
        <v>13409</v>
      </c>
      <c r="F5978" s="154"/>
      <c r="G5978" s="154">
        <v>1</v>
      </c>
      <c r="H5978" s="182">
        <v>200</v>
      </c>
      <c r="I5978" s="192">
        <v>0.25</v>
      </c>
      <c r="J5978" s="188">
        <f t="shared" si="185"/>
        <v>150</v>
      </c>
    </row>
    <row r="5979" spans="1:10" s="155" customFormat="1" ht="15.75">
      <c r="A5979" s="53">
        <f t="shared" si="184"/>
        <v>5975</v>
      </c>
      <c r="B5979" s="153" t="s">
        <v>201</v>
      </c>
      <c r="C5979" s="154" t="s">
        <v>10811</v>
      </c>
      <c r="D5979" s="154" t="s">
        <v>10812</v>
      </c>
      <c r="E5979" s="154" t="s">
        <v>13409</v>
      </c>
      <c r="F5979" s="154"/>
      <c r="G5979" s="154">
        <v>1</v>
      </c>
      <c r="H5979" s="182">
        <v>590</v>
      </c>
      <c r="I5979" s="192">
        <v>0.25</v>
      </c>
      <c r="J5979" s="188">
        <f t="shared" si="185"/>
        <v>442.5</v>
      </c>
    </row>
    <row r="5980" spans="1:10" s="155" customFormat="1" ht="15.75">
      <c r="A5980" s="53">
        <f t="shared" si="184"/>
        <v>5976</v>
      </c>
      <c r="B5980" s="153" t="s">
        <v>201</v>
      </c>
      <c r="C5980" s="154" t="s">
        <v>10813</v>
      </c>
      <c r="D5980" s="154" t="s">
        <v>10814</v>
      </c>
      <c r="E5980" s="154" t="s">
        <v>13409</v>
      </c>
      <c r="F5980" s="154"/>
      <c r="G5980" s="154">
        <v>1</v>
      </c>
      <c r="H5980" s="182">
        <v>590</v>
      </c>
      <c r="I5980" s="192">
        <v>0.25</v>
      </c>
      <c r="J5980" s="188">
        <f t="shared" si="185"/>
        <v>442.5</v>
      </c>
    </row>
    <row r="5981" spans="1:10" s="155" customFormat="1" ht="15.75">
      <c r="A5981" s="53">
        <f t="shared" si="184"/>
        <v>5977</v>
      </c>
      <c r="B5981" s="153" t="s">
        <v>201</v>
      </c>
      <c r="C5981" s="154" t="s">
        <v>10815</v>
      </c>
      <c r="D5981" s="154" t="s">
        <v>10816</v>
      </c>
      <c r="E5981" s="154" t="s">
        <v>13409</v>
      </c>
      <c r="F5981" s="154"/>
      <c r="G5981" s="154">
        <v>1</v>
      </c>
      <c r="H5981" s="182">
        <v>665</v>
      </c>
      <c r="I5981" s="192">
        <v>0.25</v>
      </c>
      <c r="J5981" s="188">
        <f t="shared" si="185"/>
        <v>498.75</v>
      </c>
    </row>
    <row r="5982" spans="1:10" s="155" customFormat="1" ht="15.75">
      <c r="A5982" s="53">
        <f t="shared" si="184"/>
        <v>5978</v>
      </c>
      <c r="B5982" s="153" t="s">
        <v>201</v>
      </c>
      <c r="C5982" s="154" t="s">
        <v>10817</v>
      </c>
      <c r="D5982" s="154" t="s">
        <v>10818</v>
      </c>
      <c r="E5982" s="154" t="s">
        <v>13409</v>
      </c>
      <c r="F5982" s="154"/>
      <c r="G5982" s="154">
        <v>1</v>
      </c>
      <c r="H5982" s="182">
        <v>620</v>
      </c>
      <c r="I5982" s="192">
        <v>0.25</v>
      </c>
      <c r="J5982" s="188">
        <f t="shared" si="185"/>
        <v>465</v>
      </c>
    </row>
    <row r="5983" spans="1:10" s="155" customFormat="1" ht="15.75">
      <c r="A5983" s="53">
        <f t="shared" si="184"/>
        <v>5979</v>
      </c>
      <c r="B5983" s="153" t="s">
        <v>201</v>
      </c>
      <c r="C5983" s="154" t="s">
        <v>10819</v>
      </c>
      <c r="D5983" s="154" t="s">
        <v>10820</v>
      </c>
      <c r="E5983" s="154" t="s">
        <v>13409</v>
      </c>
      <c r="F5983" s="154"/>
      <c r="G5983" s="154">
        <v>1</v>
      </c>
      <c r="H5983" s="182">
        <v>620</v>
      </c>
      <c r="I5983" s="192">
        <v>0.25</v>
      </c>
      <c r="J5983" s="188">
        <f t="shared" si="185"/>
        <v>465</v>
      </c>
    </row>
    <row r="5984" spans="1:10" s="155" customFormat="1" ht="15.75">
      <c r="A5984" s="53">
        <f t="shared" si="184"/>
        <v>5980</v>
      </c>
      <c r="B5984" s="153" t="s">
        <v>201</v>
      </c>
      <c r="C5984" s="154" t="s">
        <v>10821</v>
      </c>
      <c r="D5984" s="154" t="s">
        <v>10822</v>
      </c>
      <c r="E5984" s="154" t="s">
        <v>13409</v>
      </c>
      <c r="F5984" s="154"/>
      <c r="G5984" s="154">
        <v>1</v>
      </c>
      <c r="H5984" s="182">
        <v>630</v>
      </c>
      <c r="I5984" s="192">
        <v>0.25</v>
      </c>
      <c r="J5984" s="188">
        <f t="shared" si="185"/>
        <v>472.5</v>
      </c>
    </row>
    <row r="5985" spans="1:10" s="155" customFormat="1" ht="15.75">
      <c r="A5985" s="53">
        <f t="shared" si="184"/>
        <v>5981</v>
      </c>
      <c r="B5985" s="153" t="s">
        <v>201</v>
      </c>
      <c r="C5985" s="154" t="s">
        <v>10823</v>
      </c>
      <c r="D5985" s="154" t="s">
        <v>10824</v>
      </c>
      <c r="E5985" s="154" t="s">
        <v>13409</v>
      </c>
      <c r="F5985" s="154"/>
      <c r="G5985" s="154">
        <v>1</v>
      </c>
      <c r="H5985" s="182">
        <v>620</v>
      </c>
      <c r="I5985" s="192">
        <v>0.25</v>
      </c>
      <c r="J5985" s="188">
        <f t="shared" si="185"/>
        <v>465</v>
      </c>
    </row>
    <row r="5986" spans="1:10" s="155" customFormat="1" ht="15.75">
      <c r="A5986" s="53">
        <f t="shared" si="184"/>
        <v>5982</v>
      </c>
      <c r="B5986" s="153" t="s">
        <v>201</v>
      </c>
      <c r="C5986" s="154" t="s">
        <v>10825</v>
      </c>
      <c r="D5986" s="154" t="s">
        <v>10826</v>
      </c>
      <c r="E5986" s="154" t="s">
        <v>13409</v>
      </c>
      <c r="F5986" s="154"/>
      <c r="G5986" s="154">
        <v>1</v>
      </c>
      <c r="H5986" s="182">
        <v>625</v>
      </c>
      <c r="I5986" s="192">
        <v>0.25</v>
      </c>
      <c r="J5986" s="188">
        <f t="shared" si="185"/>
        <v>468.75</v>
      </c>
    </row>
    <row r="5987" spans="1:10" s="155" customFormat="1" ht="15.75">
      <c r="A5987" s="53">
        <f t="shared" si="184"/>
        <v>5983</v>
      </c>
      <c r="B5987" s="153" t="s">
        <v>201</v>
      </c>
      <c r="C5987" s="154" t="s">
        <v>10827</v>
      </c>
      <c r="D5987" s="154" t="s">
        <v>10828</v>
      </c>
      <c r="E5987" s="154" t="s">
        <v>13409</v>
      </c>
      <c r="F5987" s="154"/>
      <c r="G5987" s="154">
        <v>1</v>
      </c>
      <c r="H5987" s="182">
        <v>453</v>
      </c>
      <c r="I5987" s="192">
        <v>0.25</v>
      </c>
      <c r="J5987" s="188">
        <f t="shared" si="185"/>
        <v>339.75</v>
      </c>
    </row>
    <row r="5988" spans="1:10" s="155" customFormat="1" ht="15.75">
      <c r="A5988" s="53">
        <f t="shared" si="184"/>
        <v>5984</v>
      </c>
      <c r="B5988" s="153" t="s">
        <v>201</v>
      </c>
      <c r="C5988" s="154" t="s">
        <v>10829</v>
      </c>
      <c r="D5988" s="154" t="s">
        <v>10830</v>
      </c>
      <c r="E5988" s="154" t="s">
        <v>13409</v>
      </c>
      <c r="F5988" s="154"/>
      <c r="G5988" s="154">
        <v>1</v>
      </c>
      <c r="H5988" s="182">
        <v>590</v>
      </c>
      <c r="I5988" s="192">
        <v>0.25</v>
      </c>
      <c r="J5988" s="188">
        <f t="shared" si="185"/>
        <v>442.5</v>
      </c>
    </row>
    <row r="5989" spans="1:10" s="155" customFormat="1" ht="15.75">
      <c r="A5989" s="53">
        <f t="shared" si="184"/>
        <v>5985</v>
      </c>
      <c r="B5989" s="153" t="s">
        <v>201</v>
      </c>
      <c r="C5989" s="154" t="s">
        <v>10831</v>
      </c>
      <c r="D5989" s="154" t="s">
        <v>10832</v>
      </c>
      <c r="E5989" s="154" t="s">
        <v>13409</v>
      </c>
      <c r="F5989" s="154"/>
      <c r="G5989" s="154">
        <v>1</v>
      </c>
      <c r="H5989" s="182">
        <v>499</v>
      </c>
      <c r="I5989" s="192">
        <v>0.25</v>
      </c>
      <c r="J5989" s="188">
        <f t="shared" si="185"/>
        <v>374.25</v>
      </c>
    </row>
    <row r="5990" spans="1:10" s="155" customFormat="1" ht="15.75">
      <c r="A5990" s="53">
        <f t="shared" si="184"/>
        <v>5986</v>
      </c>
      <c r="B5990" s="153" t="s">
        <v>201</v>
      </c>
      <c r="C5990" s="154" t="s">
        <v>10833</v>
      </c>
      <c r="D5990" s="154" t="s">
        <v>10834</v>
      </c>
      <c r="E5990" s="154" t="s">
        <v>13409</v>
      </c>
      <c r="F5990" s="154"/>
      <c r="G5990" s="154">
        <v>1</v>
      </c>
      <c r="H5990" s="182">
        <v>2060</v>
      </c>
      <c r="I5990" s="192">
        <v>0.25</v>
      </c>
      <c r="J5990" s="188">
        <f t="shared" si="185"/>
        <v>1545</v>
      </c>
    </row>
    <row r="5991" spans="1:10" s="155" customFormat="1" ht="30">
      <c r="A5991" s="53">
        <f t="shared" si="184"/>
        <v>5987</v>
      </c>
      <c r="B5991" s="153" t="s">
        <v>201</v>
      </c>
      <c r="C5991" s="154" t="s">
        <v>10835</v>
      </c>
      <c r="D5991" s="154" t="s">
        <v>10836</v>
      </c>
      <c r="E5991" s="154" t="s">
        <v>13409</v>
      </c>
      <c r="F5991" s="154"/>
      <c r="G5991" s="154">
        <v>1</v>
      </c>
      <c r="H5991" s="182">
        <v>2870</v>
      </c>
      <c r="I5991" s="192">
        <v>0.25</v>
      </c>
      <c r="J5991" s="188">
        <f t="shared" si="185"/>
        <v>2152.5</v>
      </c>
    </row>
    <row r="5992" spans="1:10" s="155" customFormat="1" ht="15.75">
      <c r="A5992" s="53">
        <f t="shared" si="184"/>
        <v>5988</v>
      </c>
      <c r="B5992" s="153" t="s">
        <v>201</v>
      </c>
      <c r="C5992" s="154" t="s">
        <v>10837</v>
      </c>
      <c r="D5992" s="154" t="s">
        <v>10838</v>
      </c>
      <c r="E5992" s="154" t="s">
        <v>13409</v>
      </c>
      <c r="F5992" s="154"/>
      <c r="G5992" s="154">
        <v>1</v>
      </c>
      <c r="H5992" s="182">
        <v>2130</v>
      </c>
      <c r="I5992" s="192">
        <v>0.25</v>
      </c>
      <c r="J5992" s="188">
        <f t="shared" si="185"/>
        <v>1597.5</v>
      </c>
    </row>
    <row r="5993" spans="1:10" s="155" customFormat="1" ht="15.75">
      <c r="A5993" s="53">
        <f t="shared" si="184"/>
        <v>5989</v>
      </c>
      <c r="B5993" s="153" t="s">
        <v>201</v>
      </c>
      <c r="C5993" s="154" t="s">
        <v>10839</v>
      </c>
      <c r="D5993" s="154" t="s">
        <v>10840</v>
      </c>
      <c r="E5993" s="154" t="s">
        <v>13409</v>
      </c>
      <c r="F5993" s="154"/>
      <c r="G5993" s="154">
        <v>1</v>
      </c>
      <c r="H5993" s="182">
        <v>2060</v>
      </c>
      <c r="I5993" s="192">
        <v>0.25</v>
      </c>
      <c r="J5993" s="188">
        <f t="shared" si="185"/>
        <v>1545</v>
      </c>
    </row>
    <row r="5994" spans="1:10" s="155" customFormat="1" ht="30">
      <c r="A5994" s="53">
        <f t="shared" si="184"/>
        <v>5990</v>
      </c>
      <c r="B5994" s="153" t="s">
        <v>201</v>
      </c>
      <c r="C5994" s="154" t="s">
        <v>10841</v>
      </c>
      <c r="D5994" s="154" t="s">
        <v>10842</v>
      </c>
      <c r="E5994" s="154" t="s">
        <v>13409</v>
      </c>
      <c r="F5994" s="154"/>
      <c r="G5994" s="154">
        <v>1</v>
      </c>
      <c r="H5994" s="182">
        <v>850</v>
      </c>
      <c r="I5994" s="192">
        <v>0.25</v>
      </c>
      <c r="J5994" s="188">
        <f t="shared" si="185"/>
        <v>637.5</v>
      </c>
    </row>
    <row r="5995" spans="1:10" s="155" customFormat="1" ht="15.75">
      <c r="A5995" s="53">
        <f t="shared" si="184"/>
        <v>5991</v>
      </c>
      <c r="B5995" s="153" t="s">
        <v>201</v>
      </c>
      <c r="C5995" s="154" t="s">
        <v>10843</v>
      </c>
      <c r="D5995" s="154" t="s">
        <v>10844</v>
      </c>
      <c r="E5995" s="154" t="s">
        <v>13409</v>
      </c>
      <c r="F5995" s="154"/>
      <c r="G5995" s="154">
        <v>1</v>
      </c>
      <c r="H5995" s="182">
        <v>855</v>
      </c>
      <c r="I5995" s="192">
        <v>0.25</v>
      </c>
      <c r="J5995" s="188">
        <f t="shared" si="185"/>
        <v>641.25</v>
      </c>
    </row>
    <row r="5996" spans="1:10" s="155" customFormat="1" ht="30">
      <c r="A5996" s="53">
        <f t="shared" si="184"/>
        <v>5992</v>
      </c>
      <c r="B5996" s="153" t="s">
        <v>201</v>
      </c>
      <c r="C5996" s="154" t="s">
        <v>10845</v>
      </c>
      <c r="D5996" s="154" t="s">
        <v>10846</v>
      </c>
      <c r="E5996" s="154" t="s">
        <v>13409</v>
      </c>
      <c r="F5996" s="154"/>
      <c r="G5996" s="154">
        <v>1</v>
      </c>
      <c r="H5996" s="182">
        <v>1025</v>
      </c>
      <c r="I5996" s="192">
        <v>0.25</v>
      </c>
      <c r="J5996" s="188">
        <f t="shared" si="185"/>
        <v>768.75</v>
      </c>
    </row>
    <row r="5997" spans="1:10" s="155" customFormat="1" ht="15.75">
      <c r="A5997" s="53">
        <f t="shared" si="184"/>
        <v>5993</v>
      </c>
      <c r="B5997" s="153" t="s">
        <v>201</v>
      </c>
      <c r="C5997" s="154" t="s">
        <v>10847</v>
      </c>
      <c r="D5997" s="154" t="s">
        <v>10848</v>
      </c>
      <c r="E5997" s="154" t="s">
        <v>13409</v>
      </c>
      <c r="F5997" s="154"/>
      <c r="G5997" s="154">
        <v>1</v>
      </c>
      <c r="H5997" s="182">
        <v>1075</v>
      </c>
      <c r="I5997" s="192">
        <v>0.25</v>
      </c>
      <c r="J5997" s="188">
        <f t="shared" si="185"/>
        <v>806.25</v>
      </c>
    </row>
    <row r="5998" spans="1:10" s="155" customFormat="1" ht="15.75">
      <c r="A5998" s="53">
        <f t="shared" si="184"/>
        <v>5994</v>
      </c>
      <c r="B5998" s="153" t="s">
        <v>201</v>
      </c>
      <c r="C5998" s="154" t="s">
        <v>10849</v>
      </c>
      <c r="D5998" s="154" t="s">
        <v>10850</v>
      </c>
      <c r="E5998" s="154" t="s">
        <v>13409</v>
      </c>
      <c r="F5998" s="154"/>
      <c r="G5998" s="154">
        <v>1</v>
      </c>
      <c r="H5998" s="182">
        <v>1660</v>
      </c>
      <c r="I5998" s="192">
        <v>0.25</v>
      </c>
      <c r="J5998" s="188">
        <f t="shared" si="185"/>
        <v>1245</v>
      </c>
    </row>
    <row r="5999" spans="1:10" s="155" customFormat="1" ht="30">
      <c r="A5999" s="53">
        <f t="shared" si="184"/>
        <v>5995</v>
      </c>
      <c r="B5999" s="153" t="s">
        <v>201</v>
      </c>
      <c r="C5999" s="154" t="s">
        <v>10851</v>
      </c>
      <c r="D5999" s="154" t="s">
        <v>10852</v>
      </c>
      <c r="E5999" s="154" t="s">
        <v>13409</v>
      </c>
      <c r="F5999" s="154"/>
      <c r="G5999" s="154">
        <v>1</v>
      </c>
      <c r="H5999" s="182">
        <v>2610</v>
      </c>
      <c r="I5999" s="192">
        <v>0.25</v>
      </c>
      <c r="J5999" s="188">
        <f t="shared" si="185"/>
        <v>1957.5</v>
      </c>
    </row>
    <row r="6000" spans="1:10" s="155" customFormat="1" ht="15.75">
      <c r="A6000" s="53">
        <f t="shared" si="184"/>
        <v>5996</v>
      </c>
      <c r="B6000" s="153" t="s">
        <v>201</v>
      </c>
      <c r="C6000" s="154" t="s">
        <v>10853</v>
      </c>
      <c r="D6000" s="154" t="s">
        <v>10854</v>
      </c>
      <c r="E6000" s="154" t="s">
        <v>13409</v>
      </c>
      <c r="F6000" s="154"/>
      <c r="G6000" s="154">
        <v>1</v>
      </c>
      <c r="H6000" s="182">
        <v>1730</v>
      </c>
      <c r="I6000" s="192">
        <v>0.25</v>
      </c>
      <c r="J6000" s="188">
        <f t="shared" si="185"/>
        <v>1297.5</v>
      </c>
    </row>
    <row r="6001" spans="1:10" s="155" customFormat="1" ht="15.75">
      <c r="A6001" s="53">
        <f t="shared" si="184"/>
        <v>5997</v>
      </c>
      <c r="B6001" s="153" t="s">
        <v>201</v>
      </c>
      <c r="C6001" s="154" t="s">
        <v>10855</v>
      </c>
      <c r="D6001" s="154" t="s">
        <v>10856</v>
      </c>
      <c r="E6001" s="154" t="s">
        <v>13409</v>
      </c>
      <c r="F6001" s="154"/>
      <c r="G6001" s="154">
        <v>1</v>
      </c>
      <c r="H6001" s="182">
        <v>1660</v>
      </c>
      <c r="I6001" s="192">
        <v>0.25</v>
      </c>
      <c r="J6001" s="188">
        <f t="shared" si="185"/>
        <v>1245</v>
      </c>
    </row>
    <row r="6002" spans="1:10" s="155" customFormat="1" ht="15.75">
      <c r="A6002" s="53">
        <f t="shared" si="184"/>
        <v>5998</v>
      </c>
      <c r="B6002" s="153" t="s">
        <v>201</v>
      </c>
      <c r="C6002" s="154" t="s">
        <v>10857</v>
      </c>
      <c r="D6002" s="154" t="s">
        <v>10858</v>
      </c>
      <c r="E6002" s="154" t="s">
        <v>13409</v>
      </c>
      <c r="F6002" s="154"/>
      <c r="G6002" s="154">
        <v>1</v>
      </c>
      <c r="H6002" s="182">
        <v>118</v>
      </c>
      <c r="I6002" s="192">
        <v>0.25</v>
      </c>
      <c r="J6002" s="188">
        <f t="shared" si="185"/>
        <v>88.5</v>
      </c>
    </row>
    <row r="6003" spans="1:10" s="155" customFormat="1" ht="15.75">
      <c r="A6003" s="53">
        <f t="shared" si="184"/>
        <v>5999</v>
      </c>
      <c r="B6003" s="153" t="s">
        <v>201</v>
      </c>
      <c r="C6003" s="154" t="s">
        <v>10859</v>
      </c>
      <c r="D6003" s="154" t="s">
        <v>10860</v>
      </c>
      <c r="E6003" s="154" t="s">
        <v>13409</v>
      </c>
      <c r="F6003" s="154"/>
      <c r="G6003" s="154">
        <v>1</v>
      </c>
      <c r="H6003" s="182">
        <v>195</v>
      </c>
      <c r="I6003" s="192">
        <v>0.25</v>
      </c>
      <c r="J6003" s="188">
        <f t="shared" si="185"/>
        <v>146.25</v>
      </c>
    </row>
    <row r="6004" spans="1:10" s="155" customFormat="1" ht="15.75">
      <c r="A6004" s="53">
        <f t="shared" si="184"/>
        <v>6000</v>
      </c>
      <c r="B6004" s="153" t="s">
        <v>201</v>
      </c>
      <c r="C6004" s="154" t="s">
        <v>10861</v>
      </c>
      <c r="D6004" s="154" t="s">
        <v>10862</v>
      </c>
      <c r="E6004" s="154" t="s">
        <v>13409</v>
      </c>
      <c r="F6004" s="154"/>
      <c r="G6004" s="154">
        <v>1</v>
      </c>
      <c r="H6004" s="182">
        <v>198</v>
      </c>
      <c r="I6004" s="192">
        <v>0.25</v>
      </c>
      <c r="J6004" s="188">
        <f t="shared" si="185"/>
        <v>148.5</v>
      </c>
    </row>
    <row r="6005" spans="1:10" s="155" customFormat="1" ht="15.75">
      <c r="A6005" s="53">
        <f t="shared" si="184"/>
        <v>6001</v>
      </c>
      <c r="B6005" s="153" t="s">
        <v>201</v>
      </c>
      <c r="C6005" s="154" t="s">
        <v>10863</v>
      </c>
      <c r="D6005" s="154" t="s">
        <v>10864</v>
      </c>
      <c r="E6005" s="154" t="s">
        <v>13409</v>
      </c>
      <c r="F6005" s="154"/>
      <c r="G6005" s="154">
        <v>1</v>
      </c>
      <c r="H6005" s="182">
        <v>250</v>
      </c>
      <c r="I6005" s="192">
        <v>0.25</v>
      </c>
      <c r="J6005" s="188">
        <f t="shared" si="185"/>
        <v>187.5</v>
      </c>
    </row>
    <row r="6006" spans="1:10" s="155" customFormat="1" ht="15.75">
      <c r="A6006" s="53">
        <f t="shared" si="184"/>
        <v>6002</v>
      </c>
      <c r="B6006" s="153" t="s">
        <v>201</v>
      </c>
      <c r="C6006" s="154" t="s">
        <v>10865</v>
      </c>
      <c r="D6006" s="154" t="s">
        <v>10866</v>
      </c>
      <c r="E6006" s="154" t="s">
        <v>13409</v>
      </c>
      <c r="F6006" s="154"/>
      <c r="G6006" s="154">
        <v>1</v>
      </c>
      <c r="H6006" s="182">
        <v>101</v>
      </c>
      <c r="I6006" s="192">
        <v>0.25</v>
      </c>
      <c r="J6006" s="188">
        <f t="shared" si="185"/>
        <v>75.75</v>
      </c>
    </row>
    <row r="6007" spans="1:10" s="155" customFormat="1" ht="15.75">
      <c r="A6007" s="53">
        <f t="shared" si="184"/>
        <v>6003</v>
      </c>
      <c r="B6007" s="153" t="s">
        <v>201</v>
      </c>
      <c r="C6007" s="154" t="s">
        <v>10867</v>
      </c>
      <c r="D6007" s="154" t="s">
        <v>10868</v>
      </c>
      <c r="E6007" s="154" t="s">
        <v>13409</v>
      </c>
      <c r="F6007" s="154"/>
      <c r="G6007" s="154">
        <v>1</v>
      </c>
      <c r="H6007" s="182">
        <v>117</v>
      </c>
      <c r="I6007" s="192">
        <v>0.25</v>
      </c>
      <c r="J6007" s="188">
        <f t="shared" si="185"/>
        <v>87.75</v>
      </c>
    </row>
    <row r="6008" spans="1:10" s="155" customFormat="1" ht="15.75">
      <c r="A6008" s="53">
        <f t="shared" si="184"/>
        <v>6004</v>
      </c>
      <c r="B6008" s="153" t="s">
        <v>201</v>
      </c>
      <c r="C6008" s="154" t="s">
        <v>10869</v>
      </c>
      <c r="D6008" s="154" t="s">
        <v>10870</v>
      </c>
      <c r="E6008" s="154" t="s">
        <v>13409</v>
      </c>
      <c r="F6008" s="154"/>
      <c r="G6008" s="154">
        <v>1</v>
      </c>
      <c r="H6008" s="182">
        <v>106</v>
      </c>
      <c r="I6008" s="192">
        <v>0.25</v>
      </c>
      <c r="J6008" s="188">
        <f t="shared" si="185"/>
        <v>79.5</v>
      </c>
    </row>
    <row r="6009" spans="1:10" s="155" customFormat="1" ht="15.75">
      <c r="A6009" s="53">
        <f t="shared" si="184"/>
        <v>6005</v>
      </c>
      <c r="B6009" s="153" t="s">
        <v>201</v>
      </c>
      <c r="C6009" s="154" t="s">
        <v>10871</v>
      </c>
      <c r="D6009" s="154" t="s">
        <v>10872</v>
      </c>
      <c r="E6009" s="154" t="s">
        <v>13409</v>
      </c>
      <c r="F6009" s="154"/>
      <c r="G6009" s="154">
        <v>1</v>
      </c>
      <c r="H6009" s="182">
        <v>118</v>
      </c>
      <c r="I6009" s="192">
        <v>0.25</v>
      </c>
      <c r="J6009" s="188">
        <f t="shared" si="185"/>
        <v>88.5</v>
      </c>
    </row>
    <row r="6010" spans="1:10" s="155" customFormat="1" ht="30">
      <c r="A6010" s="53">
        <f t="shared" si="184"/>
        <v>6006</v>
      </c>
      <c r="B6010" s="153" t="s">
        <v>201</v>
      </c>
      <c r="C6010" s="154" t="s">
        <v>10873</v>
      </c>
      <c r="D6010" s="154" t="s">
        <v>10874</v>
      </c>
      <c r="E6010" s="154" t="s">
        <v>13409</v>
      </c>
      <c r="F6010" s="154"/>
      <c r="G6010" s="154">
        <v>1</v>
      </c>
      <c r="H6010" s="182">
        <v>148</v>
      </c>
      <c r="I6010" s="192">
        <v>0.25</v>
      </c>
      <c r="J6010" s="188">
        <f t="shared" si="185"/>
        <v>111</v>
      </c>
    </row>
    <row r="6011" spans="1:10" s="155" customFormat="1" ht="15.75">
      <c r="A6011" s="53">
        <f t="shared" si="184"/>
        <v>6007</v>
      </c>
      <c r="B6011" s="153" t="s">
        <v>201</v>
      </c>
      <c r="C6011" s="154" t="s">
        <v>10875</v>
      </c>
      <c r="D6011" s="154" t="s">
        <v>10876</v>
      </c>
      <c r="E6011" s="154" t="s">
        <v>13409</v>
      </c>
      <c r="F6011" s="154"/>
      <c r="G6011" s="154">
        <v>1</v>
      </c>
      <c r="H6011" s="182">
        <v>117</v>
      </c>
      <c r="I6011" s="192">
        <v>0.25</v>
      </c>
      <c r="J6011" s="188">
        <f t="shared" si="185"/>
        <v>87.75</v>
      </c>
    </row>
    <row r="6012" spans="1:10" s="155" customFormat="1" ht="15.75">
      <c r="A6012" s="53">
        <f t="shared" si="184"/>
        <v>6008</v>
      </c>
      <c r="B6012" s="153" t="s">
        <v>201</v>
      </c>
      <c r="C6012" s="154" t="s">
        <v>10877</v>
      </c>
      <c r="D6012" s="154" t="s">
        <v>10878</v>
      </c>
      <c r="E6012" s="154" t="s">
        <v>13409</v>
      </c>
      <c r="F6012" s="154"/>
      <c r="G6012" s="154">
        <v>1</v>
      </c>
      <c r="H6012" s="182">
        <v>137</v>
      </c>
      <c r="I6012" s="192">
        <v>0.25</v>
      </c>
      <c r="J6012" s="188">
        <f t="shared" si="185"/>
        <v>102.75</v>
      </c>
    </row>
    <row r="6013" spans="1:10" s="155" customFormat="1" ht="15.75">
      <c r="A6013" s="53">
        <f t="shared" si="184"/>
        <v>6009</v>
      </c>
      <c r="B6013" s="153" t="s">
        <v>201</v>
      </c>
      <c r="C6013" s="154" t="s">
        <v>10879</v>
      </c>
      <c r="D6013" s="154" t="s">
        <v>10880</v>
      </c>
      <c r="E6013" s="154" t="s">
        <v>13409</v>
      </c>
      <c r="F6013" s="154"/>
      <c r="G6013" s="154">
        <v>1</v>
      </c>
      <c r="H6013" s="182">
        <v>124</v>
      </c>
      <c r="I6013" s="192">
        <v>0.25</v>
      </c>
      <c r="J6013" s="188">
        <f t="shared" si="185"/>
        <v>93</v>
      </c>
    </row>
    <row r="6014" spans="1:10" s="155" customFormat="1" ht="15.75">
      <c r="A6014" s="53">
        <f t="shared" si="184"/>
        <v>6010</v>
      </c>
      <c r="B6014" s="153" t="s">
        <v>201</v>
      </c>
      <c r="C6014" s="154" t="s">
        <v>10881</v>
      </c>
      <c r="D6014" s="154" t="s">
        <v>10882</v>
      </c>
      <c r="E6014" s="154" t="s">
        <v>13409</v>
      </c>
      <c r="F6014" s="154"/>
      <c r="G6014" s="154">
        <v>1</v>
      </c>
      <c r="H6014" s="182">
        <v>67.5</v>
      </c>
      <c r="I6014" s="192">
        <v>0.25</v>
      </c>
      <c r="J6014" s="188">
        <f t="shared" si="185"/>
        <v>50.625</v>
      </c>
    </row>
    <row r="6015" spans="1:10" s="155" customFormat="1" ht="15.75">
      <c r="A6015" s="53">
        <f t="shared" si="184"/>
        <v>6011</v>
      </c>
      <c r="B6015" s="153" t="s">
        <v>201</v>
      </c>
      <c r="C6015" s="154" t="s">
        <v>10883</v>
      </c>
      <c r="D6015" s="154" t="s">
        <v>10884</v>
      </c>
      <c r="E6015" s="154" t="s">
        <v>13409</v>
      </c>
      <c r="F6015" s="154"/>
      <c r="G6015" s="154">
        <v>1</v>
      </c>
      <c r="H6015" s="182">
        <v>12</v>
      </c>
      <c r="I6015" s="192">
        <v>0.25</v>
      </c>
      <c r="J6015" s="188">
        <f t="shared" si="185"/>
        <v>9</v>
      </c>
    </row>
    <row r="6016" spans="1:10" s="155" customFormat="1" ht="15.75">
      <c r="A6016" s="53">
        <f t="shared" si="184"/>
        <v>6012</v>
      </c>
      <c r="B6016" s="153" t="s">
        <v>201</v>
      </c>
      <c r="C6016" s="154" t="s">
        <v>10885</v>
      </c>
      <c r="D6016" s="154" t="s">
        <v>10886</v>
      </c>
      <c r="E6016" s="154" t="s">
        <v>13409</v>
      </c>
      <c r="F6016" s="154"/>
      <c r="G6016" s="154">
        <v>1</v>
      </c>
      <c r="H6016" s="182">
        <v>24.5</v>
      </c>
      <c r="I6016" s="192">
        <v>0.25</v>
      </c>
      <c r="J6016" s="188">
        <f t="shared" si="185"/>
        <v>18.375</v>
      </c>
    </row>
    <row r="6017" spans="1:10" s="155" customFormat="1" ht="15.75">
      <c r="A6017" s="53">
        <f t="shared" si="184"/>
        <v>6013</v>
      </c>
      <c r="B6017" s="153" t="s">
        <v>201</v>
      </c>
      <c r="C6017" s="154" t="s">
        <v>10887</v>
      </c>
      <c r="D6017" s="154" t="s">
        <v>10888</v>
      </c>
      <c r="E6017" s="154" t="s">
        <v>13409</v>
      </c>
      <c r="F6017" s="154"/>
      <c r="G6017" s="154">
        <v>1</v>
      </c>
      <c r="H6017" s="182">
        <v>87</v>
      </c>
      <c r="I6017" s="192">
        <v>0.25</v>
      </c>
      <c r="J6017" s="188">
        <f t="shared" si="185"/>
        <v>65.25</v>
      </c>
    </row>
    <row r="6018" spans="1:10" s="155" customFormat="1" ht="30">
      <c r="A6018" s="53">
        <f t="shared" si="184"/>
        <v>6014</v>
      </c>
      <c r="B6018" s="153" t="s">
        <v>201</v>
      </c>
      <c r="C6018" s="154" t="s">
        <v>10889</v>
      </c>
      <c r="D6018" s="154" t="s">
        <v>10890</v>
      </c>
      <c r="E6018" s="154" t="s">
        <v>13409</v>
      </c>
      <c r="F6018" s="154"/>
      <c r="G6018" s="154">
        <v>1</v>
      </c>
      <c r="H6018" s="182">
        <v>142</v>
      </c>
      <c r="I6018" s="192">
        <v>0.25</v>
      </c>
      <c r="J6018" s="188">
        <f t="shared" si="185"/>
        <v>106.5</v>
      </c>
    </row>
    <row r="6019" spans="1:10" s="155" customFormat="1" ht="30">
      <c r="A6019" s="53">
        <f t="shared" si="184"/>
        <v>6015</v>
      </c>
      <c r="B6019" s="153" t="s">
        <v>201</v>
      </c>
      <c r="C6019" s="154" t="s">
        <v>10891</v>
      </c>
      <c r="D6019" s="154" t="s">
        <v>10892</v>
      </c>
      <c r="E6019" s="154" t="s">
        <v>13409</v>
      </c>
      <c r="F6019" s="154"/>
      <c r="G6019" s="154">
        <v>1</v>
      </c>
      <c r="H6019" s="182">
        <v>144</v>
      </c>
      <c r="I6019" s="192">
        <v>0.25</v>
      </c>
      <c r="J6019" s="188">
        <f t="shared" si="185"/>
        <v>108</v>
      </c>
    </row>
    <row r="6020" spans="1:10" s="155" customFormat="1" ht="15.75">
      <c r="A6020" s="53">
        <f t="shared" si="184"/>
        <v>6016</v>
      </c>
      <c r="B6020" s="153" t="s">
        <v>201</v>
      </c>
      <c r="C6020" s="154" t="s">
        <v>10893</v>
      </c>
      <c r="D6020" s="154" t="s">
        <v>10894</v>
      </c>
      <c r="E6020" s="154" t="s">
        <v>13409</v>
      </c>
      <c r="F6020" s="154"/>
      <c r="G6020" s="154">
        <v>1</v>
      </c>
      <c r="H6020" s="182">
        <v>45.5</v>
      </c>
      <c r="I6020" s="192">
        <v>0.25</v>
      </c>
      <c r="J6020" s="188">
        <f t="shared" si="185"/>
        <v>34.125</v>
      </c>
    </row>
    <row r="6021" spans="1:10" s="155" customFormat="1" ht="15.75">
      <c r="A6021" s="53">
        <f t="shared" si="184"/>
        <v>6017</v>
      </c>
      <c r="B6021" s="153" t="s">
        <v>201</v>
      </c>
      <c r="C6021" s="154" t="s">
        <v>10900</v>
      </c>
      <c r="D6021" s="154" t="s">
        <v>14303</v>
      </c>
      <c r="E6021" s="154" t="s">
        <v>13409</v>
      </c>
      <c r="F6021" s="154"/>
      <c r="G6021" s="154">
        <v>1</v>
      </c>
      <c r="H6021" s="182">
        <v>1723</v>
      </c>
      <c r="I6021" s="192">
        <v>0.25</v>
      </c>
      <c r="J6021" s="188">
        <f t="shared" si="185"/>
        <v>1292.25</v>
      </c>
    </row>
    <row r="6022" spans="1:10" s="155" customFormat="1" ht="15.75">
      <c r="A6022" s="53">
        <f t="shared" si="184"/>
        <v>6018</v>
      </c>
      <c r="B6022" s="153" t="s">
        <v>201</v>
      </c>
      <c r="C6022" s="154" t="s">
        <v>10895</v>
      </c>
      <c r="D6022" s="154" t="s">
        <v>10896</v>
      </c>
      <c r="E6022" s="154" t="s">
        <v>13409</v>
      </c>
      <c r="F6022" s="154"/>
      <c r="G6022" s="154">
        <v>1</v>
      </c>
      <c r="H6022" s="182">
        <v>74.5</v>
      </c>
      <c r="I6022" s="192">
        <v>0.25</v>
      </c>
      <c r="J6022" s="188">
        <f t="shared" si="185"/>
        <v>55.875</v>
      </c>
    </row>
    <row r="6023" spans="1:10" s="155" customFormat="1" ht="15.75">
      <c r="A6023" s="53">
        <f t="shared" ref="A6023:A6086" si="186">A6022+1</f>
        <v>6019</v>
      </c>
      <c r="B6023" s="153" t="s">
        <v>201</v>
      </c>
      <c r="C6023" s="154" t="s">
        <v>10897</v>
      </c>
      <c r="D6023" s="154" t="s">
        <v>10898</v>
      </c>
      <c r="E6023" s="154" t="s">
        <v>13409</v>
      </c>
      <c r="F6023" s="154"/>
      <c r="G6023" s="154">
        <v>1</v>
      </c>
      <c r="H6023" s="182">
        <v>580</v>
      </c>
      <c r="I6023" s="192">
        <v>0.25</v>
      </c>
      <c r="J6023" s="188">
        <f t="shared" si="185"/>
        <v>435</v>
      </c>
    </row>
    <row r="6024" spans="1:10" s="155" customFormat="1" ht="15.75">
      <c r="A6024" s="53">
        <f t="shared" si="186"/>
        <v>6020</v>
      </c>
      <c r="B6024" s="153" t="s">
        <v>201</v>
      </c>
      <c r="C6024" s="154" t="s">
        <v>9849</v>
      </c>
      <c r="D6024" s="154" t="s">
        <v>9850</v>
      </c>
      <c r="E6024" s="154" t="s">
        <v>13409</v>
      </c>
      <c r="F6024" s="154"/>
      <c r="G6024" s="154">
        <v>1</v>
      </c>
      <c r="H6024" s="182">
        <v>38.5</v>
      </c>
      <c r="I6024" s="192">
        <v>0.25</v>
      </c>
      <c r="J6024" s="188">
        <f t="shared" si="185"/>
        <v>28.875</v>
      </c>
    </row>
    <row r="6025" spans="1:10" s="155" customFormat="1" ht="15.75">
      <c r="A6025" s="53">
        <f t="shared" si="186"/>
        <v>6021</v>
      </c>
      <c r="B6025" s="153" t="s">
        <v>201</v>
      </c>
      <c r="C6025" s="154" t="s">
        <v>9851</v>
      </c>
      <c r="D6025" s="154" t="s">
        <v>9852</v>
      </c>
      <c r="E6025" s="154" t="s">
        <v>13409</v>
      </c>
      <c r="F6025" s="154"/>
      <c r="G6025" s="154">
        <v>1</v>
      </c>
      <c r="H6025" s="182">
        <v>128</v>
      </c>
      <c r="I6025" s="192">
        <v>0.25</v>
      </c>
      <c r="J6025" s="188">
        <f t="shared" si="185"/>
        <v>96</v>
      </c>
    </row>
    <row r="6026" spans="1:10" s="155" customFormat="1" ht="15.75">
      <c r="A6026" s="53">
        <f t="shared" si="186"/>
        <v>6022</v>
      </c>
      <c r="B6026" s="153" t="s">
        <v>201</v>
      </c>
      <c r="C6026" s="154" t="s">
        <v>9853</v>
      </c>
      <c r="D6026" s="154" t="s">
        <v>9854</v>
      </c>
      <c r="E6026" s="154" t="s">
        <v>13409</v>
      </c>
      <c r="F6026" s="154"/>
      <c r="G6026" s="154">
        <v>1</v>
      </c>
      <c r="H6026" s="182">
        <v>82.5</v>
      </c>
      <c r="I6026" s="192">
        <v>0.25</v>
      </c>
      <c r="J6026" s="188">
        <f t="shared" si="185"/>
        <v>61.875</v>
      </c>
    </row>
    <row r="6027" spans="1:10" s="155" customFormat="1" ht="15.75">
      <c r="A6027" s="53">
        <f t="shared" si="186"/>
        <v>6023</v>
      </c>
      <c r="B6027" s="153" t="s">
        <v>201</v>
      </c>
      <c r="C6027" s="154" t="s">
        <v>9855</v>
      </c>
      <c r="D6027" s="154" t="s">
        <v>9856</v>
      </c>
      <c r="E6027" s="154" t="s">
        <v>13409</v>
      </c>
      <c r="F6027" s="154"/>
      <c r="G6027" s="154">
        <v>1</v>
      </c>
      <c r="H6027" s="182">
        <v>90.5</v>
      </c>
      <c r="I6027" s="192">
        <v>0.25</v>
      </c>
      <c r="J6027" s="188">
        <f t="shared" si="185"/>
        <v>67.875</v>
      </c>
    </row>
    <row r="6028" spans="1:10" s="155" customFormat="1" ht="15.75">
      <c r="A6028" s="53">
        <f t="shared" si="186"/>
        <v>6024</v>
      </c>
      <c r="B6028" s="153" t="s">
        <v>201</v>
      </c>
      <c r="C6028" s="154" t="s">
        <v>9857</v>
      </c>
      <c r="D6028" s="154" t="s">
        <v>9858</v>
      </c>
      <c r="E6028" s="154" t="s">
        <v>13409</v>
      </c>
      <c r="F6028" s="154"/>
      <c r="G6028" s="154">
        <v>1</v>
      </c>
      <c r="H6028" s="182">
        <v>92</v>
      </c>
      <c r="I6028" s="192">
        <v>0.25</v>
      </c>
      <c r="J6028" s="188">
        <f t="shared" si="185"/>
        <v>69</v>
      </c>
    </row>
    <row r="6029" spans="1:10" s="155" customFormat="1" ht="15.75">
      <c r="A6029" s="53">
        <f t="shared" si="186"/>
        <v>6025</v>
      </c>
      <c r="B6029" s="153" t="s">
        <v>201</v>
      </c>
      <c r="C6029" s="154" t="s">
        <v>9859</v>
      </c>
      <c r="D6029" s="154" t="s">
        <v>9860</v>
      </c>
      <c r="E6029" s="154" t="s">
        <v>13409</v>
      </c>
      <c r="F6029" s="154"/>
      <c r="G6029" s="154">
        <v>1</v>
      </c>
      <c r="H6029" s="182">
        <v>99</v>
      </c>
      <c r="I6029" s="192">
        <v>0.25</v>
      </c>
      <c r="J6029" s="188">
        <f t="shared" si="185"/>
        <v>74.25</v>
      </c>
    </row>
    <row r="6030" spans="1:10" s="155" customFormat="1" ht="15.75">
      <c r="A6030" s="53">
        <f t="shared" si="186"/>
        <v>6026</v>
      </c>
      <c r="B6030" s="153" t="s">
        <v>201</v>
      </c>
      <c r="C6030" s="154" t="s">
        <v>9861</v>
      </c>
      <c r="D6030" s="154" t="s">
        <v>9862</v>
      </c>
      <c r="E6030" s="154" t="s">
        <v>13409</v>
      </c>
      <c r="F6030" s="154"/>
      <c r="G6030" s="154">
        <v>1</v>
      </c>
      <c r="H6030" s="182">
        <v>29</v>
      </c>
      <c r="I6030" s="192">
        <v>0.25</v>
      </c>
      <c r="J6030" s="188">
        <f t="shared" si="185"/>
        <v>21.75</v>
      </c>
    </row>
    <row r="6031" spans="1:10" s="155" customFormat="1" ht="15.75">
      <c r="A6031" s="53">
        <f t="shared" si="186"/>
        <v>6027</v>
      </c>
      <c r="B6031" s="153" t="s">
        <v>201</v>
      </c>
      <c r="C6031" s="154" t="s">
        <v>9863</v>
      </c>
      <c r="D6031" s="154" t="s">
        <v>9864</v>
      </c>
      <c r="E6031" s="154" t="s">
        <v>13409</v>
      </c>
      <c r="F6031" s="154"/>
      <c r="G6031" s="154">
        <v>1</v>
      </c>
      <c r="H6031" s="182">
        <v>29.5</v>
      </c>
      <c r="I6031" s="192">
        <v>0.25</v>
      </c>
      <c r="J6031" s="188">
        <f t="shared" si="185"/>
        <v>22.125</v>
      </c>
    </row>
    <row r="6032" spans="1:10" s="155" customFormat="1" ht="15.75">
      <c r="A6032" s="53">
        <f t="shared" si="186"/>
        <v>6028</v>
      </c>
      <c r="B6032" s="153" t="s">
        <v>201</v>
      </c>
      <c r="C6032" s="154" t="s">
        <v>9865</v>
      </c>
      <c r="D6032" s="154" t="s">
        <v>9866</v>
      </c>
      <c r="E6032" s="154" t="s">
        <v>13409</v>
      </c>
      <c r="F6032" s="154"/>
      <c r="G6032" s="154">
        <v>1</v>
      </c>
      <c r="H6032" s="182">
        <v>29.5</v>
      </c>
      <c r="I6032" s="192">
        <v>0.25</v>
      </c>
      <c r="J6032" s="188">
        <f t="shared" si="185"/>
        <v>22.125</v>
      </c>
    </row>
    <row r="6033" spans="1:10" s="155" customFormat="1" ht="15.75">
      <c r="A6033" s="53">
        <f t="shared" si="186"/>
        <v>6029</v>
      </c>
      <c r="B6033" s="153" t="s">
        <v>201</v>
      </c>
      <c r="C6033" s="154" t="s">
        <v>9867</v>
      </c>
      <c r="D6033" s="154" t="s">
        <v>9868</v>
      </c>
      <c r="E6033" s="154" t="s">
        <v>13409</v>
      </c>
      <c r="F6033" s="154"/>
      <c r="G6033" s="154">
        <v>1</v>
      </c>
      <c r="H6033" s="182">
        <v>29.5</v>
      </c>
      <c r="I6033" s="192">
        <v>0.25</v>
      </c>
      <c r="J6033" s="188">
        <f t="shared" si="185"/>
        <v>22.125</v>
      </c>
    </row>
    <row r="6034" spans="1:10" s="155" customFormat="1" ht="15.75">
      <c r="A6034" s="53">
        <f t="shared" si="186"/>
        <v>6030</v>
      </c>
      <c r="B6034" s="153" t="s">
        <v>201</v>
      </c>
      <c r="C6034" s="154" t="s">
        <v>9869</v>
      </c>
      <c r="D6034" s="154" t="s">
        <v>9870</v>
      </c>
      <c r="E6034" s="154" t="s">
        <v>13409</v>
      </c>
      <c r="F6034" s="154"/>
      <c r="G6034" s="154">
        <v>1</v>
      </c>
      <c r="H6034" s="182">
        <v>54</v>
      </c>
      <c r="I6034" s="192">
        <v>0.25</v>
      </c>
      <c r="J6034" s="188">
        <f t="shared" ref="J6034:J6097" si="187">H6034*(1-I6034)</f>
        <v>40.5</v>
      </c>
    </row>
    <row r="6035" spans="1:10" s="155" customFormat="1" ht="15.75">
      <c r="A6035" s="53">
        <f t="shared" si="186"/>
        <v>6031</v>
      </c>
      <c r="B6035" s="153" t="s">
        <v>201</v>
      </c>
      <c r="C6035" s="154" t="s">
        <v>9871</v>
      </c>
      <c r="D6035" s="154" t="s">
        <v>9872</v>
      </c>
      <c r="E6035" s="154" t="s">
        <v>13409</v>
      </c>
      <c r="F6035" s="154"/>
      <c r="G6035" s="154">
        <v>1</v>
      </c>
      <c r="H6035" s="182">
        <v>54.5</v>
      </c>
      <c r="I6035" s="192">
        <v>0.25</v>
      </c>
      <c r="J6035" s="188">
        <f t="shared" si="187"/>
        <v>40.875</v>
      </c>
    </row>
    <row r="6036" spans="1:10" s="155" customFormat="1" ht="15.75">
      <c r="A6036" s="53">
        <f t="shared" si="186"/>
        <v>6032</v>
      </c>
      <c r="B6036" s="153" t="s">
        <v>201</v>
      </c>
      <c r="C6036" s="154" t="s">
        <v>9873</v>
      </c>
      <c r="D6036" s="154" t="s">
        <v>9874</v>
      </c>
      <c r="E6036" s="154" t="s">
        <v>13409</v>
      </c>
      <c r="F6036" s="154"/>
      <c r="G6036" s="154">
        <v>1</v>
      </c>
      <c r="H6036" s="182">
        <v>54.5</v>
      </c>
      <c r="I6036" s="192">
        <v>0.25</v>
      </c>
      <c r="J6036" s="188">
        <f t="shared" si="187"/>
        <v>40.875</v>
      </c>
    </row>
    <row r="6037" spans="1:10" s="155" customFormat="1" ht="15.75">
      <c r="A6037" s="53">
        <f t="shared" si="186"/>
        <v>6033</v>
      </c>
      <c r="B6037" s="153" t="s">
        <v>201</v>
      </c>
      <c r="C6037" s="154" t="s">
        <v>9875</v>
      </c>
      <c r="D6037" s="154" t="s">
        <v>9876</v>
      </c>
      <c r="E6037" s="154" t="s">
        <v>13409</v>
      </c>
      <c r="F6037" s="154"/>
      <c r="G6037" s="154">
        <v>1</v>
      </c>
      <c r="H6037" s="182">
        <v>54.5</v>
      </c>
      <c r="I6037" s="192">
        <v>0.25</v>
      </c>
      <c r="J6037" s="188">
        <f t="shared" si="187"/>
        <v>40.875</v>
      </c>
    </row>
    <row r="6038" spans="1:10" s="155" customFormat="1" ht="30">
      <c r="A6038" s="53">
        <f t="shared" si="186"/>
        <v>6034</v>
      </c>
      <c r="B6038" s="153" t="s">
        <v>201</v>
      </c>
      <c r="C6038" s="154" t="s">
        <v>9877</v>
      </c>
      <c r="D6038" s="154" t="s">
        <v>9878</v>
      </c>
      <c r="E6038" s="154" t="s">
        <v>13409</v>
      </c>
      <c r="F6038" s="154"/>
      <c r="G6038" s="154">
        <v>1</v>
      </c>
      <c r="H6038" s="182">
        <v>329</v>
      </c>
      <c r="I6038" s="192">
        <v>0.25</v>
      </c>
      <c r="J6038" s="188">
        <f t="shared" si="187"/>
        <v>246.75</v>
      </c>
    </row>
    <row r="6039" spans="1:10" s="155" customFormat="1" ht="30">
      <c r="A6039" s="53">
        <f t="shared" si="186"/>
        <v>6035</v>
      </c>
      <c r="B6039" s="153" t="s">
        <v>201</v>
      </c>
      <c r="C6039" s="154" t="s">
        <v>9879</v>
      </c>
      <c r="D6039" s="154" t="s">
        <v>9880</v>
      </c>
      <c r="E6039" s="154" t="s">
        <v>13409</v>
      </c>
      <c r="F6039" s="154"/>
      <c r="G6039" s="154">
        <v>1</v>
      </c>
      <c r="H6039" s="182">
        <v>87.5</v>
      </c>
      <c r="I6039" s="192">
        <v>0.25</v>
      </c>
      <c r="J6039" s="188">
        <f t="shared" si="187"/>
        <v>65.625</v>
      </c>
    </row>
    <row r="6040" spans="1:10" s="155" customFormat="1" ht="15.75">
      <c r="A6040" s="53">
        <f t="shared" si="186"/>
        <v>6036</v>
      </c>
      <c r="B6040" s="153" t="s">
        <v>201</v>
      </c>
      <c r="C6040" s="154" t="s">
        <v>9881</v>
      </c>
      <c r="D6040" s="154" t="s">
        <v>9882</v>
      </c>
      <c r="E6040" s="154" t="s">
        <v>13409</v>
      </c>
      <c r="F6040" s="154"/>
      <c r="G6040" s="154">
        <v>1</v>
      </c>
      <c r="H6040" s="182">
        <v>82</v>
      </c>
      <c r="I6040" s="192">
        <v>0.25</v>
      </c>
      <c r="J6040" s="188">
        <f t="shared" si="187"/>
        <v>61.5</v>
      </c>
    </row>
    <row r="6041" spans="1:10" s="155" customFormat="1" ht="15.75">
      <c r="A6041" s="53">
        <f t="shared" si="186"/>
        <v>6037</v>
      </c>
      <c r="B6041" s="153" t="s">
        <v>201</v>
      </c>
      <c r="C6041" s="154" t="s">
        <v>9883</v>
      </c>
      <c r="D6041" s="154" t="s">
        <v>9884</v>
      </c>
      <c r="E6041" s="154" t="s">
        <v>13409</v>
      </c>
      <c r="F6041" s="154"/>
      <c r="G6041" s="154">
        <v>1</v>
      </c>
      <c r="H6041" s="182">
        <v>173</v>
      </c>
      <c r="I6041" s="192">
        <v>0.25</v>
      </c>
      <c r="J6041" s="188">
        <f t="shared" si="187"/>
        <v>129.75</v>
      </c>
    </row>
    <row r="6042" spans="1:10" s="155" customFormat="1" ht="15.75">
      <c r="A6042" s="53">
        <f t="shared" si="186"/>
        <v>6038</v>
      </c>
      <c r="B6042" s="153" t="s">
        <v>201</v>
      </c>
      <c r="C6042" s="154" t="s">
        <v>9885</v>
      </c>
      <c r="D6042" s="154" t="s">
        <v>9886</v>
      </c>
      <c r="E6042" s="154" t="s">
        <v>13409</v>
      </c>
      <c r="F6042" s="154"/>
      <c r="G6042" s="154">
        <v>1</v>
      </c>
      <c r="H6042" s="182">
        <v>57</v>
      </c>
      <c r="I6042" s="192">
        <v>0.25</v>
      </c>
      <c r="J6042" s="188">
        <f t="shared" si="187"/>
        <v>42.75</v>
      </c>
    </row>
    <row r="6043" spans="1:10" s="155" customFormat="1" ht="15.75">
      <c r="A6043" s="53">
        <f t="shared" si="186"/>
        <v>6039</v>
      </c>
      <c r="B6043" s="153" t="s">
        <v>201</v>
      </c>
      <c r="C6043" s="154" t="s">
        <v>9887</v>
      </c>
      <c r="D6043" s="154" t="s">
        <v>9888</v>
      </c>
      <c r="E6043" s="154" t="s">
        <v>13409</v>
      </c>
      <c r="F6043" s="154"/>
      <c r="G6043" s="154">
        <v>1</v>
      </c>
      <c r="H6043" s="182">
        <v>281</v>
      </c>
      <c r="I6043" s="192">
        <v>0.25</v>
      </c>
      <c r="J6043" s="188">
        <f t="shared" si="187"/>
        <v>210.75</v>
      </c>
    </row>
    <row r="6044" spans="1:10" s="155" customFormat="1" ht="15.75">
      <c r="A6044" s="53">
        <f t="shared" si="186"/>
        <v>6040</v>
      </c>
      <c r="B6044" s="153" t="s">
        <v>201</v>
      </c>
      <c r="C6044" s="154" t="s">
        <v>9889</v>
      </c>
      <c r="D6044" s="154" t="s">
        <v>9890</v>
      </c>
      <c r="E6044" s="154" t="s">
        <v>13409</v>
      </c>
      <c r="F6044" s="154"/>
      <c r="G6044" s="154">
        <v>1</v>
      </c>
      <c r="H6044" s="182">
        <v>200</v>
      </c>
      <c r="I6044" s="192">
        <v>0.25</v>
      </c>
      <c r="J6044" s="188">
        <f t="shared" si="187"/>
        <v>150</v>
      </c>
    </row>
    <row r="6045" spans="1:10" s="155" customFormat="1" ht="15.75">
      <c r="A6045" s="53">
        <f t="shared" si="186"/>
        <v>6041</v>
      </c>
      <c r="B6045" s="153" t="s">
        <v>201</v>
      </c>
      <c r="C6045" s="154" t="s">
        <v>9891</v>
      </c>
      <c r="D6045" s="154" t="s">
        <v>9892</v>
      </c>
      <c r="E6045" s="154" t="s">
        <v>13409</v>
      </c>
      <c r="F6045" s="154"/>
      <c r="G6045" s="154">
        <v>1</v>
      </c>
      <c r="H6045" s="182">
        <v>131</v>
      </c>
      <c r="I6045" s="192">
        <v>0.25</v>
      </c>
      <c r="J6045" s="188">
        <f t="shared" si="187"/>
        <v>98.25</v>
      </c>
    </row>
    <row r="6046" spans="1:10" s="155" customFormat="1" ht="15.75">
      <c r="A6046" s="53">
        <f t="shared" si="186"/>
        <v>6042</v>
      </c>
      <c r="B6046" s="153" t="s">
        <v>201</v>
      </c>
      <c r="C6046" s="154" t="s">
        <v>9893</v>
      </c>
      <c r="D6046" s="154" t="s">
        <v>9894</v>
      </c>
      <c r="E6046" s="154" t="s">
        <v>13409</v>
      </c>
      <c r="F6046" s="154"/>
      <c r="G6046" s="154">
        <v>1</v>
      </c>
      <c r="H6046" s="182">
        <v>73.5</v>
      </c>
      <c r="I6046" s="192">
        <v>0.25</v>
      </c>
      <c r="J6046" s="188">
        <f t="shared" si="187"/>
        <v>55.125</v>
      </c>
    </row>
    <row r="6047" spans="1:10" s="155" customFormat="1" ht="15.75">
      <c r="A6047" s="53">
        <f t="shared" si="186"/>
        <v>6043</v>
      </c>
      <c r="B6047" s="153" t="s">
        <v>201</v>
      </c>
      <c r="C6047" s="154" t="s">
        <v>9895</v>
      </c>
      <c r="D6047" s="154" t="s">
        <v>9896</v>
      </c>
      <c r="E6047" s="154" t="s">
        <v>13409</v>
      </c>
      <c r="F6047" s="154"/>
      <c r="G6047" s="154">
        <v>1</v>
      </c>
      <c r="H6047" s="182">
        <v>26</v>
      </c>
      <c r="I6047" s="192">
        <v>0.25</v>
      </c>
      <c r="J6047" s="188">
        <f t="shared" si="187"/>
        <v>19.5</v>
      </c>
    </row>
    <row r="6048" spans="1:10" s="155" customFormat="1" ht="15.75">
      <c r="A6048" s="53">
        <f t="shared" si="186"/>
        <v>6044</v>
      </c>
      <c r="B6048" s="153" t="s">
        <v>201</v>
      </c>
      <c r="C6048" s="154" t="s">
        <v>9897</v>
      </c>
      <c r="D6048" s="154" t="s">
        <v>9898</v>
      </c>
      <c r="E6048" s="154" t="s">
        <v>13409</v>
      </c>
      <c r="F6048" s="154"/>
      <c r="G6048" s="154">
        <v>1</v>
      </c>
      <c r="H6048" s="182">
        <v>93.5</v>
      </c>
      <c r="I6048" s="192">
        <v>0.25</v>
      </c>
      <c r="J6048" s="188">
        <f t="shared" si="187"/>
        <v>70.125</v>
      </c>
    </row>
    <row r="6049" spans="1:10" s="155" customFormat="1" ht="30">
      <c r="A6049" s="53">
        <f t="shared" si="186"/>
        <v>6045</v>
      </c>
      <c r="B6049" s="153" t="s">
        <v>201</v>
      </c>
      <c r="C6049" s="154" t="s">
        <v>9899</v>
      </c>
      <c r="D6049" s="154" t="s">
        <v>9900</v>
      </c>
      <c r="E6049" s="154" t="s">
        <v>13409</v>
      </c>
      <c r="F6049" s="154"/>
      <c r="G6049" s="154">
        <v>1</v>
      </c>
      <c r="H6049" s="182">
        <v>26.5</v>
      </c>
      <c r="I6049" s="192">
        <v>0.25</v>
      </c>
      <c r="J6049" s="188">
        <f t="shared" si="187"/>
        <v>19.875</v>
      </c>
    </row>
    <row r="6050" spans="1:10" s="155" customFormat="1" ht="15.75">
      <c r="A6050" s="53">
        <f t="shared" si="186"/>
        <v>6046</v>
      </c>
      <c r="B6050" s="153" t="s">
        <v>201</v>
      </c>
      <c r="C6050" s="154" t="s">
        <v>9901</v>
      </c>
      <c r="D6050" s="154" t="s">
        <v>9902</v>
      </c>
      <c r="E6050" s="154" t="s">
        <v>13409</v>
      </c>
      <c r="F6050" s="154"/>
      <c r="G6050" s="154">
        <v>1</v>
      </c>
      <c r="H6050" s="182">
        <v>322</v>
      </c>
      <c r="I6050" s="192">
        <v>0.25</v>
      </c>
      <c r="J6050" s="188">
        <f t="shared" si="187"/>
        <v>241.5</v>
      </c>
    </row>
    <row r="6051" spans="1:10" s="155" customFormat="1" ht="15.75">
      <c r="A6051" s="53">
        <f t="shared" si="186"/>
        <v>6047</v>
      </c>
      <c r="B6051" s="153" t="s">
        <v>201</v>
      </c>
      <c r="C6051" s="154" t="s">
        <v>9903</v>
      </c>
      <c r="D6051" s="154" t="s">
        <v>9904</v>
      </c>
      <c r="E6051" s="154" t="s">
        <v>13409</v>
      </c>
      <c r="F6051" s="154"/>
      <c r="G6051" s="154">
        <v>1</v>
      </c>
      <c r="H6051" s="182">
        <v>352</v>
      </c>
      <c r="I6051" s="192">
        <v>0.25</v>
      </c>
      <c r="J6051" s="188">
        <f t="shared" si="187"/>
        <v>264</v>
      </c>
    </row>
    <row r="6052" spans="1:10" s="155" customFormat="1" ht="15.75">
      <c r="A6052" s="53">
        <f t="shared" si="186"/>
        <v>6048</v>
      </c>
      <c r="B6052" s="153" t="s">
        <v>201</v>
      </c>
      <c r="C6052" s="154" t="s">
        <v>9905</v>
      </c>
      <c r="D6052" s="154" t="s">
        <v>9906</v>
      </c>
      <c r="E6052" s="154" t="s">
        <v>13409</v>
      </c>
      <c r="F6052" s="154"/>
      <c r="G6052" s="154">
        <v>1</v>
      </c>
      <c r="H6052" s="182">
        <v>468</v>
      </c>
      <c r="I6052" s="192">
        <v>0.25</v>
      </c>
      <c r="J6052" s="188">
        <f t="shared" si="187"/>
        <v>351</v>
      </c>
    </row>
    <row r="6053" spans="1:10" s="155" customFormat="1" ht="15.75">
      <c r="A6053" s="53">
        <f t="shared" si="186"/>
        <v>6049</v>
      </c>
      <c r="B6053" s="153" t="s">
        <v>201</v>
      </c>
      <c r="C6053" s="154" t="s">
        <v>9907</v>
      </c>
      <c r="D6053" s="154" t="s">
        <v>9908</v>
      </c>
      <c r="E6053" s="154" t="s">
        <v>13409</v>
      </c>
      <c r="F6053" s="154"/>
      <c r="G6053" s="154">
        <v>1</v>
      </c>
      <c r="H6053" s="182">
        <v>227</v>
      </c>
      <c r="I6053" s="192">
        <v>0.25</v>
      </c>
      <c r="J6053" s="188">
        <f t="shared" si="187"/>
        <v>170.25</v>
      </c>
    </row>
    <row r="6054" spans="1:10" s="155" customFormat="1" ht="15.75">
      <c r="A6054" s="53">
        <f t="shared" si="186"/>
        <v>6050</v>
      </c>
      <c r="B6054" s="153" t="s">
        <v>201</v>
      </c>
      <c r="C6054" s="154" t="s">
        <v>9909</v>
      </c>
      <c r="D6054" s="154" t="s">
        <v>9910</v>
      </c>
      <c r="E6054" s="154" t="s">
        <v>13409</v>
      </c>
      <c r="F6054" s="154"/>
      <c r="G6054" s="154">
        <v>1</v>
      </c>
      <c r="H6054" s="182">
        <v>50</v>
      </c>
      <c r="I6054" s="192">
        <v>0.25</v>
      </c>
      <c r="J6054" s="188">
        <f t="shared" si="187"/>
        <v>37.5</v>
      </c>
    </row>
    <row r="6055" spans="1:10" s="155" customFormat="1" ht="15.75">
      <c r="A6055" s="53">
        <f t="shared" si="186"/>
        <v>6051</v>
      </c>
      <c r="B6055" s="153" t="s">
        <v>201</v>
      </c>
      <c r="C6055" s="154" t="s">
        <v>9911</v>
      </c>
      <c r="D6055" s="154" t="s">
        <v>9912</v>
      </c>
      <c r="E6055" s="154" t="s">
        <v>13409</v>
      </c>
      <c r="F6055" s="154"/>
      <c r="G6055" s="154">
        <v>1</v>
      </c>
      <c r="H6055" s="182">
        <v>580</v>
      </c>
      <c r="I6055" s="192">
        <v>0.25</v>
      </c>
      <c r="J6055" s="188">
        <f t="shared" si="187"/>
        <v>435</v>
      </c>
    </row>
    <row r="6056" spans="1:10" s="155" customFormat="1" ht="15.75">
      <c r="A6056" s="53">
        <f t="shared" si="186"/>
        <v>6052</v>
      </c>
      <c r="B6056" s="153" t="s">
        <v>201</v>
      </c>
      <c r="C6056" s="154" t="s">
        <v>9913</v>
      </c>
      <c r="D6056" s="154" t="s">
        <v>9914</v>
      </c>
      <c r="E6056" s="154" t="s">
        <v>13409</v>
      </c>
      <c r="F6056" s="154"/>
      <c r="G6056" s="154">
        <v>1</v>
      </c>
      <c r="H6056" s="182">
        <v>199</v>
      </c>
      <c r="I6056" s="192">
        <v>0.25</v>
      </c>
      <c r="J6056" s="188">
        <f t="shared" si="187"/>
        <v>149.25</v>
      </c>
    </row>
    <row r="6057" spans="1:10" s="155" customFormat="1" ht="15.75">
      <c r="A6057" s="53">
        <f t="shared" si="186"/>
        <v>6053</v>
      </c>
      <c r="B6057" s="153" t="s">
        <v>201</v>
      </c>
      <c r="C6057" s="154" t="s">
        <v>9915</v>
      </c>
      <c r="D6057" s="154" t="s">
        <v>9916</v>
      </c>
      <c r="E6057" s="154" t="s">
        <v>13409</v>
      </c>
      <c r="F6057" s="154"/>
      <c r="G6057" s="154">
        <v>1</v>
      </c>
      <c r="H6057" s="182">
        <v>305</v>
      </c>
      <c r="I6057" s="192">
        <v>0.25</v>
      </c>
      <c r="J6057" s="188">
        <f t="shared" si="187"/>
        <v>228.75</v>
      </c>
    </row>
    <row r="6058" spans="1:10" s="155" customFormat="1" ht="15.75">
      <c r="A6058" s="53">
        <f t="shared" si="186"/>
        <v>6054</v>
      </c>
      <c r="B6058" s="153" t="s">
        <v>201</v>
      </c>
      <c r="C6058" s="154" t="s">
        <v>9917</v>
      </c>
      <c r="D6058" s="154" t="s">
        <v>9918</v>
      </c>
      <c r="E6058" s="154" t="s">
        <v>13409</v>
      </c>
      <c r="F6058" s="154"/>
      <c r="G6058" s="154">
        <v>1</v>
      </c>
      <c r="H6058" s="182">
        <v>16.5</v>
      </c>
      <c r="I6058" s="192">
        <v>0.25</v>
      </c>
      <c r="J6058" s="188">
        <f t="shared" si="187"/>
        <v>12.375</v>
      </c>
    </row>
    <row r="6059" spans="1:10" s="155" customFormat="1" ht="15.75">
      <c r="A6059" s="53">
        <f t="shared" si="186"/>
        <v>6055</v>
      </c>
      <c r="B6059" s="153" t="s">
        <v>201</v>
      </c>
      <c r="C6059" s="154" t="s">
        <v>9919</v>
      </c>
      <c r="D6059" s="154" t="s">
        <v>9920</v>
      </c>
      <c r="E6059" s="154" t="s">
        <v>13409</v>
      </c>
      <c r="F6059" s="154"/>
      <c r="G6059" s="154">
        <v>1</v>
      </c>
      <c r="H6059" s="182">
        <v>20.5</v>
      </c>
      <c r="I6059" s="192">
        <v>0.25</v>
      </c>
      <c r="J6059" s="188">
        <f t="shared" si="187"/>
        <v>15.375</v>
      </c>
    </row>
    <row r="6060" spans="1:10" s="155" customFormat="1" ht="15.75">
      <c r="A6060" s="53">
        <f t="shared" si="186"/>
        <v>6056</v>
      </c>
      <c r="B6060" s="153" t="s">
        <v>201</v>
      </c>
      <c r="C6060" s="154" t="s">
        <v>9921</v>
      </c>
      <c r="D6060" s="154" t="s">
        <v>9922</v>
      </c>
      <c r="E6060" s="154" t="s">
        <v>13409</v>
      </c>
      <c r="F6060" s="154"/>
      <c r="G6060" s="154">
        <v>1</v>
      </c>
      <c r="H6060" s="182">
        <v>65</v>
      </c>
      <c r="I6060" s="192">
        <v>0.25</v>
      </c>
      <c r="J6060" s="188">
        <f t="shared" si="187"/>
        <v>48.75</v>
      </c>
    </row>
    <row r="6061" spans="1:10" s="155" customFormat="1" ht="15.75">
      <c r="A6061" s="53">
        <f t="shared" si="186"/>
        <v>6057</v>
      </c>
      <c r="B6061" s="153" t="s">
        <v>201</v>
      </c>
      <c r="C6061" s="154" t="s">
        <v>9923</v>
      </c>
      <c r="D6061" s="154" t="s">
        <v>9924</v>
      </c>
      <c r="E6061" s="154" t="s">
        <v>13409</v>
      </c>
      <c r="F6061" s="154"/>
      <c r="G6061" s="154">
        <v>1</v>
      </c>
      <c r="H6061" s="182">
        <v>26.5</v>
      </c>
      <c r="I6061" s="192">
        <v>0.25</v>
      </c>
      <c r="J6061" s="188">
        <f t="shared" si="187"/>
        <v>19.875</v>
      </c>
    </row>
    <row r="6062" spans="1:10" s="155" customFormat="1" ht="15.75">
      <c r="A6062" s="53">
        <f t="shared" si="186"/>
        <v>6058</v>
      </c>
      <c r="B6062" s="153" t="s">
        <v>201</v>
      </c>
      <c r="C6062" s="154" t="s">
        <v>9925</v>
      </c>
      <c r="D6062" s="154" t="s">
        <v>9926</v>
      </c>
      <c r="E6062" s="154" t="s">
        <v>13409</v>
      </c>
      <c r="F6062" s="154"/>
      <c r="G6062" s="154">
        <v>1</v>
      </c>
      <c r="H6062" s="182">
        <v>32</v>
      </c>
      <c r="I6062" s="192">
        <v>0.25</v>
      </c>
      <c r="J6062" s="188">
        <f t="shared" si="187"/>
        <v>24</v>
      </c>
    </row>
    <row r="6063" spans="1:10" s="155" customFormat="1" ht="15.75">
      <c r="A6063" s="53">
        <f t="shared" si="186"/>
        <v>6059</v>
      </c>
      <c r="B6063" s="153" t="s">
        <v>201</v>
      </c>
      <c r="C6063" s="154" t="s">
        <v>9927</v>
      </c>
      <c r="D6063" s="154" t="s">
        <v>9928</v>
      </c>
      <c r="E6063" s="154" t="s">
        <v>13409</v>
      </c>
      <c r="F6063" s="154"/>
      <c r="G6063" s="154">
        <v>1</v>
      </c>
      <c r="H6063" s="182">
        <v>34</v>
      </c>
      <c r="I6063" s="192">
        <v>0.25</v>
      </c>
      <c r="J6063" s="188">
        <f t="shared" si="187"/>
        <v>25.5</v>
      </c>
    </row>
    <row r="6064" spans="1:10" s="155" customFormat="1" ht="15.75">
      <c r="A6064" s="53">
        <f t="shared" si="186"/>
        <v>6060</v>
      </c>
      <c r="B6064" s="153" t="s">
        <v>201</v>
      </c>
      <c r="C6064" s="154" t="s">
        <v>9929</v>
      </c>
      <c r="D6064" s="154" t="s">
        <v>9930</v>
      </c>
      <c r="E6064" s="154" t="s">
        <v>13409</v>
      </c>
      <c r="F6064" s="154"/>
      <c r="G6064" s="154">
        <v>1</v>
      </c>
      <c r="H6064" s="182">
        <v>13</v>
      </c>
      <c r="I6064" s="192">
        <v>0.25</v>
      </c>
      <c r="J6064" s="188">
        <f t="shared" si="187"/>
        <v>9.75</v>
      </c>
    </row>
    <row r="6065" spans="1:10" s="155" customFormat="1" ht="15.75">
      <c r="A6065" s="53">
        <f t="shared" si="186"/>
        <v>6061</v>
      </c>
      <c r="B6065" s="153" t="s">
        <v>201</v>
      </c>
      <c r="C6065" s="154" t="s">
        <v>9931</v>
      </c>
      <c r="D6065" s="154" t="s">
        <v>9932</v>
      </c>
      <c r="E6065" s="154" t="s">
        <v>13409</v>
      </c>
      <c r="F6065" s="154"/>
      <c r="G6065" s="154">
        <v>1</v>
      </c>
      <c r="H6065" s="182">
        <v>140</v>
      </c>
      <c r="I6065" s="192">
        <v>0.25</v>
      </c>
      <c r="J6065" s="188">
        <f t="shared" si="187"/>
        <v>105</v>
      </c>
    </row>
    <row r="6066" spans="1:10" s="155" customFormat="1" ht="15.75">
      <c r="A6066" s="53">
        <f t="shared" si="186"/>
        <v>6062</v>
      </c>
      <c r="B6066" s="153" t="s">
        <v>201</v>
      </c>
      <c r="C6066" s="154" t="s">
        <v>9933</v>
      </c>
      <c r="D6066" s="154" t="s">
        <v>9934</v>
      </c>
      <c r="E6066" s="154" t="s">
        <v>13409</v>
      </c>
      <c r="F6066" s="154"/>
      <c r="G6066" s="154">
        <v>1</v>
      </c>
      <c r="H6066" s="182">
        <v>322</v>
      </c>
      <c r="I6066" s="192">
        <v>0.25</v>
      </c>
      <c r="J6066" s="188">
        <f t="shared" si="187"/>
        <v>241.5</v>
      </c>
    </row>
    <row r="6067" spans="1:10" s="155" customFormat="1" ht="45">
      <c r="A6067" s="53">
        <f t="shared" si="186"/>
        <v>6063</v>
      </c>
      <c r="B6067" s="153" t="s">
        <v>201</v>
      </c>
      <c r="C6067" s="154" t="s">
        <v>14304</v>
      </c>
      <c r="D6067" s="154" t="s">
        <v>14305</v>
      </c>
      <c r="E6067" s="154" t="s">
        <v>13409</v>
      </c>
      <c r="F6067" s="154"/>
      <c r="G6067" s="154">
        <v>1</v>
      </c>
      <c r="H6067" s="182">
        <v>307</v>
      </c>
      <c r="I6067" s="192">
        <v>0.25</v>
      </c>
      <c r="J6067" s="188">
        <f t="shared" si="187"/>
        <v>230.25</v>
      </c>
    </row>
    <row r="6068" spans="1:10" s="155" customFormat="1" ht="45">
      <c r="A6068" s="53">
        <f t="shared" si="186"/>
        <v>6064</v>
      </c>
      <c r="B6068" s="153" t="s">
        <v>201</v>
      </c>
      <c r="C6068" s="154" t="s">
        <v>14306</v>
      </c>
      <c r="D6068" s="154" t="s">
        <v>14307</v>
      </c>
      <c r="E6068" s="154" t="s">
        <v>13409</v>
      </c>
      <c r="F6068" s="154"/>
      <c r="G6068" s="154">
        <v>1</v>
      </c>
      <c r="H6068" s="182">
        <v>326</v>
      </c>
      <c r="I6068" s="192">
        <v>0.25</v>
      </c>
      <c r="J6068" s="188">
        <f t="shared" si="187"/>
        <v>244.5</v>
      </c>
    </row>
    <row r="6069" spans="1:10" s="155" customFormat="1" ht="15.75">
      <c r="A6069" s="53">
        <f t="shared" si="186"/>
        <v>6065</v>
      </c>
      <c r="B6069" s="153" t="s">
        <v>201</v>
      </c>
      <c r="C6069" s="154" t="s">
        <v>9935</v>
      </c>
      <c r="D6069" s="154" t="s">
        <v>9936</v>
      </c>
      <c r="E6069" s="154" t="s">
        <v>13409</v>
      </c>
      <c r="F6069" s="154"/>
      <c r="G6069" s="154">
        <v>1</v>
      </c>
      <c r="H6069" s="182">
        <v>177</v>
      </c>
      <c r="I6069" s="192">
        <v>0.25</v>
      </c>
      <c r="J6069" s="188">
        <f t="shared" si="187"/>
        <v>132.75</v>
      </c>
    </row>
    <row r="6070" spans="1:10" s="155" customFormat="1" ht="30">
      <c r="A6070" s="53">
        <f t="shared" si="186"/>
        <v>6066</v>
      </c>
      <c r="B6070" s="153" t="s">
        <v>201</v>
      </c>
      <c r="C6070" s="154" t="s">
        <v>9937</v>
      </c>
      <c r="D6070" s="154" t="s">
        <v>9938</v>
      </c>
      <c r="E6070" s="154" t="s">
        <v>13409</v>
      </c>
      <c r="F6070" s="154"/>
      <c r="G6070" s="154">
        <v>1</v>
      </c>
      <c r="H6070" s="182">
        <v>434</v>
      </c>
      <c r="I6070" s="192">
        <v>0.25</v>
      </c>
      <c r="J6070" s="188">
        <f t="shared" si="187"/>
        <v>325.5</v>
      </c>
    </row>
    <row r="6071" spans="1:10" s="155" customFormat="1" ht="30">
      <c r="A6071" s="53">
        <f t="shared" si="186"/>
        <v>6067</v>
      </c>
      <c r="B6071" s="153" t="s">
        <v>201</v>
      </c>
      <c r="C6071" s="154" t="s">
        <v>9939</v>
      </c>
      <c r="D6071" s="154" t="s">
        <v>9940</v>
      </c>
      <c r="E6071" s="154" t="s">
        <v>13409</v>
      </c>
      <c r="F6071" s="154"/>
      <c r="G6071" s="154">
        <v>1</v>
      </c>
      <c r="H6071" s="182">
        <v>99</v>
      </c>
      <c r="I6071" s="192">
        <v>0.25</v>
      </c>
      <c r="J6071" s="188">
        <f t="shared" si="187"/>
        <v>74.25</v>
      </c>
    </row>
    <row r="6072" spans="1:10" s="155" customFormat="1" ht="15.75">
      <c r="A6072" s="53">
        <f t="shared" si="186"/>
        <v>6068</v>
      </c>
      <c r="B6072" s="153" t="s">
        <v>201</v>
      </c>
      <c r="C6072" s="154" t="s">
        <v>9941</v>
      </c>
      <c r="D6072" s="154" t="s">
        <v>9942</v>
      </c>
      <c r="E6072" s="154" t="s">
        <v>13409</v>
      </c>
      <c r="F6072" s="154"/>
      <c r="G6072" s="154">
        <v>1</v>
      </c>
      <c r="H6072" s="182">
        <v>89.5</v>
      </c>
      <c r="I6072" s="192">
        <v>0.25</v>
      </c>
      <c r="J6072" s="188">
        <f t="shared" si="187"/>
        <v>67.125</v>
      </c>
    </row>
    <row r="6073" spans="1:10" s="155" customFormat="1" ht="30">
      <c r="A6073" s="53">
        <f t="shared" si="186"/>
        <v>6069</v>
      </c>
      <c r="B6073" s="153" t="s">
        <v>201</v>
      </c>
      <c r="C6073" s="154" t="s">
        <v>9943</v>
      </c>
      <c r="D6073" s="154" t="s">
        <v>9944</v>
      </c>
      <c r="E6073" s="154" t="s">
        <v>13409</v>
      </c>
      <c r="F6073" s="154"/>
      <c r="G6073" s="154">
        <v>1</v>
      </c>
      <c r="H6073" s="182">
        <v>285</v>
      </c>
      <c r="I6073" s="192">
        <v>0.25</v>
      </c>
      <c r="J6073" s="188">
        <f t="shared" si="187"/>
        <v>213.75</v>
      </c>
    </row>
    <row r="6074" spans="1:10" s="155" customFormat="1" ht="15.75">
      <c r="A6074" s="53">
        <f t="shared" si="186"/>
        <v>6070</v>
      </c>
      <c r="B6074" s="153" t="s">
        <v>201</v>
      </c>
      <c r="C6074" s="154" t="s">
        <v>9945</v>
      </c>
      <c r="D6074" s="154" t="s">
        <v>9946</v>
      </c>
      <c r="E6074" s="154" t="s">
        <v>13409</v>
      </c>
      <c r="F6074" s="154"/>
      <c r="G6074" s="154">
        <v>1</v>
      </c>
      <c r="H6074" s="182">
        <v>115</v>
      </c>
      <c r="I6074" s="192">
        <v>0.25</v>
      </c>
      <c r="J6074" s="188">
        <f t="shared" si="187"/>
        <v>86.25</v>
      </c>
    </row>
    <row r="6075" spans="1:10" s="155" customFormat="1" ht="15.75">
      <c r="A6075" s="53">
        <f t="shared" si="186"/>
        <v>6071</v>
      </c>
      <c r="B6075" s="153" t="s">
        <v>201</v>
      </c>
      <c r="C6075" s="154" t="s">
        <v>9947</v>
      </c>
      <c r="D6075" s="154" t="s">
        <v>9948</v>
      </c>
      <c r="E6075" s="154" t="s">
        <v>13409</v>
      </c>
      <c r="F6075" s="154"/>
      <c r="G6075" s="154">
        <v>1</v>
      </c>
      <c r="H6075" s="182">
        <v>99</v>
      </c>
      <c r="I6075" s="192">
        <v>0.25</v>
      </c>
      <c r="J6075" s="188">
        <f t="shared" si="187"/>
        <v>74.25</v>
      </c>
    </row>
    <row r="6076" spans="1:10" s="155" customFormat="1" ht="15.75">
      <c r="A6076" s="53">
        <f t="shared" si="186"/>
        <v>6072</v>
      </c>
      <c r="B6076" s="153" t="s">
        <v>201</v>
      </c>
      <c r="C6076" s="154" t="s">
        <v>9949</v>
      </c>
      <c r="D6076" s="154" t="s">
        <v>9950</v>
      </c>
      <c r="E6076" s="154" t="s">
        <v>13409</v>
      </c>
      <c r="F6076" s="154"/>
      <c r="G6076" s="154">
        <v>1</v>
      </c>
      <c r="H6076" s="182">
        <v>135</v>
      </c>
      <c r="I6076" s="192">
        <v>0.25</v>
      </c>
      <c r="J6076" s="188">
        <f t="shared" si="187"/>
        <v>101.25</v>
      </c>
    </row>
    <row r="6077" spans="1:10" s="155" customFormat="1" ht="15.75">
      <c r="A6077" s="53">
        <f t="shared" si="186"/>
        <v>6073</v>
      </c>
      <c r="B6077" s="153" t="s">
        <v>201</v>
      </c>
      <c r="C6077" s="154" t="s">
        <v>14308</v>
      </c>
      <c r="D6077" s="154" t="s">
        <v>10899</v>
      </c>
      <c r="E6077" s="154" t="s">
        <v>13409</v>
      </c>
      <c r="F6077" s="154"/>
      <c r="G6077" s="154">
        <v>1</v>
      </c>
      <c r="H6077" s="182">
        <v>2150</v>
      </c>
      <c r="I6077" s="192">
        <v>0.25</v>
      </c>
      <c r="J6077" s="188">
        <f t="shared" si="187"/>
        <v>1612.5</v>
      </c>
    </row>
    <row r="6078" spans="1:10" s="155" customFormat="1" ht="30">
      <c r="A6078" s="53">
        <f t="shared" si="186"/>
        <v>6074</v>
      </c>
      <c r="B6078" s="153" t="s">
        <v>201</v>
      </c>
      <c r="C6078" s="154" t="s">
        <v>9951</v>
      </c>
      <c r="D6078" s="154" t="s">
        <v>9952</v>
      </c>
      <c r="E6078" s="154" t="s">
        <v>13409</v>
      </c>
      <c r="F6078" s="154"/>
      <c r="G6078" s="154">
        <v>1</v>
      </c>
      <c r="H6078" s="182">
        <v>212</v>
      </c>
      <c r="I6078" s="192">
        <v>0.25</v>
      </c>
      <c r="J6078" s="188">
        <f t="shared" si="187"/>
        <v>159</v>
      </c>
    </row>
    <row r="6079" spans="1:10" s="155" customFormat="1" ht="15.75">
      <c r="A6079" s="53">
        <f t="shared" si="186"/>
        <v>6075</v>
      </c>
      <c r="B6079" s="153" t="s">
        <v>201</v>
      </c>
      <c r="C6079" s="154" t="s">
        <v>9953</v>
      </c>
      <c r="D6079" s="154" t="s">
        <v>9954</v>
      </c>
      <c r="E6079" s="154" t="s">
        <v>13409</v>
      </c>
      <c r="F6079" s="154"/>
      <c r="G6079" s="154">
        <v>1</v>
      </c>
      <c r="H6079" s="182">
        <v>202</v>
      </c>
      <c r="I6079" s="192">
        <v>0.25</v>
      </c>
      <c r="J6079" s="188">
        <f t="shared" si="187"/>
        <v>151.5</v>
      </c>
    </row>
    <row r="6080" spans="1:10" s="155" customFormat="1" ht="15.75">
      <c r="A6080" s="53">
        <f t="shared" si="186"/>
        <v>6076</v>
      </c>
      <c r="B6080" s="153" t="s">
        <v>201</v>
      </c>
      <c r="C6080" s="154" t="s">
        <v>9955</v>
      </c>
      <c r="D6080" s="154" t="s">
        <v>9956</v>
      </c>
      <c r="E6080" s="154" t="s">
        <v>13409</v>
      </c>
      <c r="F6080" s="154"/>
      <c r="G6080" s="154">
        <v>1</v>
      </c>
      <c r="H6080" s="182">
        <v>650</v>
      </c>
      <c r="I6080" s="192">
        <v>0.25</v>
      </c>
      <c r="J6080" s="188">
        <f t="shared" si="187"/>
        <v>487.5</v>
      </c>
    </row>
    <row r="6081" spans="1:10" s="155" customFormat="1" ht="15.75">
      <c r="A6081" s="53">
        <f t="shared" si="186"/>
        <v>6077</v>
      </c>
      <c r="B6081" s="153" t="s">
        <v>201</v>
      </c>
      <c r="C6081" s="154" t="s">
        <v>9957</v>
      </c>
      <c r="D6081" s="154" t="s">
        <v>9958</v>
      </c>
      <c r="E6081" s="154" t="s">
        <v>13409</v>
      </c>
      <c r="F6081" s="154"/>
      <c r="G6081" s="154">
        <v>1</v>
      </c>
      <c r="H6081" s="182">
        <v>123</v>
      </c>
      <c r="I6081" s="192">
        <v>0.25</v>
      </c>
      <c r="J6081" s="188">
        <f t="shared" si="187"/>
        <v>92.25</v>
      </c>
    </row>
    <row r="6082" spans="1:10" s="155" customFormat="1" ht="15.75">
      <c r="A6082" s="53">
        <f t="shared" si="186"/>
        <v>6078</v>
      </c>
      <c r="B6082" s="153" t="s">
        <v>201</v>
      </c>
      <c r="C6082" s="154" t="s">
        <v>9959</v>
      </c>
      <c r="D6082" s="154" t="s">
        <v>9960</v>
      </c>
      <c r="E6082" s="154" t="s">
        <v>13409</v>
      </c>
      <c r="F6082" s="154"/>
      <c r="G6082" s="154">
        <v>1</v>
      </c>
      <c r="H6082" s="182">
        <v>13</v>
      </c>
      <c r="I6082" s="192">
        <v>0.25</v>
      </c>
      <c r="J6082" s="188">
        <f t="shared" si="187"/>
        <v>9.75</v>
      </c>
    </row>
    <row r="6083" spans="1:10" s="155" customFormat="1" ht="15.75">
      <c r="A6083" s="53">
        <f t="shared" si="186"/>
        <v>6079</v>
      </c>
      <c r="B6083" s="153" t="s">
        <v>201</v>
      </c>
      <c r="C6083" s="154" t="s">
        <v>9961</v>
      </c>
      <c r="D6083" s="154" t="s">
        <v>9962</v>
      </c>
      <c r="E6083" s="154" t="s">
        <v>13409</v>
      </c>
      <c r="F6083" s="154"/>
      <c r="G6083" s="154">
        <v>1</v>
      </c>
      <c r="H6083" s="182">
        <v>51.5</v>
      </c>
      <c r="I6083" s="192">
        <v>0.25</v>
      </c>
      <c r="J6083" s="188">
        <f t="shared" si="187"/>
        <v>38.625</v>
      </c>
    </row>
    <row r="6084" spans="1:10" s="155" customFormat="1" ht="15.75">
      <c r="A6084" s="53">
        <f t="shared" si="186"/>
        <v>6080</v>
      </c>
      <c r="B6084" s="153" t="s">
        <v>201</v>
      </c>
      <c r="C6084" s="154" t="s">
        <v>9963</v>
      </c>
      <c r="D6084" s="154" t="s">
        <v>9964</v>
      </c>
      <c r="E6084" s="154" t="s">
        <v>13409</v>
      </c>
      <c r="F6084" s="154"/>
      <c r="G6084" s="154">
        <v>1</v>
      </c>
      <c r="H6084" s="182">
        <v>68.5</v>
      </c>
      <c r="I6084" s="192">
        <v>0.25</v>
      </c>
      <c r="J6084" s="188">
        <f t="shared" si="187"/>
        <v>51.375</v>
      </c>
    </row>
    <row r="6085" spans="1:10" s="155" customFormat="1" ht="15.75">
      <c r="A6085" s="53">
        <f t="shared" si="186"/>
        <v>6081</v>
      </c>
      <c r="B6085" s="153" t="s">
        <v>201</v>
      </c>
      <c r="C6085" s="154" t="s">
        <v>9965</v>
      </c>
      <c r="D6085" s="154" t="s">
        <v>9966</v>
      </c>
      <c r="E6085" s="154" t="s">
        <v>13409</v>
      </c>
      <c r="F6085" s="154"/>
      <c r="G6085" s="154">
        <v>1</v>
      </c>
      <c r="H6085" s="182">
        <v>40.5</v>
      </c>
      <c r="I6085" s="192">
        <v>0.25</v>
      </c>
      <c r="J6085" s="188">
        <f t="shared" si="187"/>
        <v>30.375</v>
      </c>
    </row>
    <row r="6086" spans="1:10" s="155" customFormat="1" ht="15.75">
      <c r="A6086" s="53">
        <f t="shared" si="186"/>
        <v>6082</v>
      </c>
      <c r="B6086" s="153" t="s">
        <v>201</v>
      </c>
      <c r="C6086" s="154" t="s">
        <v>9967</v>
      </c>
      <c r="D6086" s="154" t="s">
        <v>9968</v>
      </c>
      <c r="E6086" s="154" t="s">
        <v>13409</v>
      </c>
      <c r="F6086" s="154"/>
      <c r="G6086" s="154">
        <v>1</v>
      </c>
      <c r="H6086" s="182">
        <v>213</v>
      </c>
      <c r="I6086" s="192">
        <v>0.25</v>
      </c>
      <c r="J6086" s="188">
        <f t="shared" si="187"/>
        <v>159.75</v>
      </c>
    </row>
    <row r="6087" spans="1:10" s="155" customFormat="1" ht="15.75">
      <c r="A6087" s="53">
        <f t="shared" ref="A6087:A6150" si="188">A6086+1</f>
        <v>6083</v>
      </c>
      <c r="B6087" s="153" t="s">
        <v>201</v>
      </c>
      <c r="C6087" s="154" t="s">
        <v>9969</v>
      </c>
      <c r="D6087" s="154" t="s">
        <v>9970</v>
      </c>
      <c r="E6087" s="154" t="s">
        <v>13409</v>
      </c>
      <c r="F6087" s="154"/>
      <c r="G6087" s="154">
        <v>1</v>
      </c>
      <c r="H6087" s="182">
        <v>149</v>
      </c>
      <c r="I6087" s="192">
        <v>0.25</v>
      </c>
      <c r="J6087" s="188">
        <f t="shared" si="187"/>
        <v>111.75</v>
      </c>
    </row>
    <row r="6088" spans="1:10" s="155" customFormat="1" ht="15.75">
      <c r="A6088" s="53">
        <f t="shared" si="188"/>
        <v>6084</v>
      </c>
      <c r="B6088" s="153" t="s">
        <v>201</v>
      </c>
      <c r="C6088" s="154" t="s">
        <v>9971</v>
      </c>
      <c r="D6088" s="154" t="s">
        <v>9972</v>
      </c>
      <c r="E6088" s="154" t="s">
        <v>13409</v>
      </c>
      <c r="F6088" s="154"/>
      <c r="G6088" s="154">
        <v>1</v>
      </c>
      <c r="H6088" s="182">
        <v>230</v>
      </c>
      <c r="I6088" s="192">
        <v>0.25</v>
      </c>
      <c r="J6088" s="188">
        <f t="shared" si="187"/>
        <v>172.5</v>
      </c>
    </row>
    <row r="6089" spans="1:10" s="155" customFormat="1" ht="15.75">
      <c r="A6089" s="53">
        <f t="shared" si="188"/>
        <v>6085</v>
      </c>
      <c r="B6089" s="153" t="s">
        <v>201</v>
      </c>
      <c r="C6089" s="154" t="s">
        <v>9973</v>
      </c>
      <c r="D6089" s="154" t="s">
        <v>9974</v>
      </c>
      <c r="E6089" s="154" t="s">
        <v>13409</v>
      </c>
      <c r="F6089" s="154"/>
      <c r="G6089" s="154">
        <v>1</v>
      </c>
      <c r="H6089" s="182">
        <v>227</v>
      </c>
      <c r="I6089" s="192">
        <v>0.25</v>
      </c>
      <c r="J6089" s="188">
        <f t="shared" si="187"/>
        <v>170.25</v>
      </c>
    </row>
    <row r="6090" spans="1:10" s="155" customFormat="1" ht="15.75">
      <c r="A6090" s="53">
        <f t="shared" si="188"/>
        <v>6086</v>
      </c>
      <c r="B6090" s="153" t="s">
        <v>201</v>
      </c>
      <c r="C6090" s="154" t="s">
        <v>9975</v>
      </c>
      <c r="D6090" s="154" t="s">
        <v>9976</v>
      </c>
      <c r="E6090" s="154" t="s">
        <v>13409</v>
      </c>
      <c r="F6090" s="154"/>
      <c r="G6090" s="154">
        <v>1</v>
      </c>
      <c r="H6090" s="182">
        <v>74.5</v>
      </c>
      <c r="I6090" s="192">
        <v>0.25</v>
      </c>
      <c r="J6090" s="188">
        <f t="shared" si="187"/>
        <v>55.875</v>
      </c>
    </row>
    <row r="6091" spans="1:10" s="155" customFormat="1" ht="15.75">
      <c r="A6091" s="53">
        <f t="shared" si="188"/>
        <v>6087</v>
      </c>
      <c r="B6091" s="153" t="s">
        <v>201</v>
      </c>
      <c r="C6091" s="154" t="s">
        <v>9977</v>
      </c>
      <c r="D6091" s="154" t="s">
        <v>9978</v>
      </c>
      <c r="E6091" s="154" t="s">
        <v>13409</v>
      </c>
      <c r="F6091" s="154"/>
      <c r="G6091" s="154">
        <v>1</v>
      </c>
      <c r="H6091" s="182">
        <v>51.5</v>
      </c>
      <c r="I6091" s="192">
        <v>0.25</v>
      </c>
      <c r="J6091" s="188">
        <f t="shared" si="187"/>
        <v>38.625</v>
      </c>
    </row>
    <row r="6092" spans="1:10" s="155" customFormat="1" ht="15.75">
      <c r="A6092" s="53">
        <f t="shared" si="188"/>
        <v>6088</v>
      </c>
      <c r="B6092" s="153" t="s">
        <v>201</v>
      </c>
      <c r="C6092" s="154" t="s">
        <v>9979</v>
      </c>
      <c r="D6092" s="154" t="s">
        <v>9980</v>
      </c>
      <c r="E6092" s="154" t="s">
        <v>13409</v>
      </c>
      <c r="F6092" s="154"/>
      <c r="G6092" s="154">
        <v>1</v>
      </c>
      <c r="H6092" s="182">
        <v>258</v>
      </c>
      <c r="I6092" s="192">
        <v>0.25</v>
      </c>
      <c r="J6092" s="188">
        <f t="shared" si="187"/>
        <v>193.5</v>
      </c>
    </row>
    <row r="6093" spans="1:10" s="155" customFormat="1" ht="15.75">
      <c r="A6093" s="53">
        <f t="shared" si="188"/>
        <v>6089</v>
      </c>
      <c r="B6093" s="153" t="s">
        <v>201</v>
      </c>
      <c r="C6093" s="154" t="s">
        <v>9981</v>
      </c>
      <c r="D6093" s="154" t="s">
        <v>9982</v>
      </c>
      <c r="E6093" s="154" t="s">
        <v>13409</v>
      </c>
      <c r="F6093" s="154"/>
      <c r="G6093" s="154">
        <v>1</v>
      </c>
      <c r="H6093" s="182">
        <v>181</v>
      </c>
      <c r="I6093" s="192">
        <v>0.25</v>
      </c>
      <c r="J6093" s="188">
        <f t="shared" si="187"/>
        <v>135.75</v>
      </c>
    </row>
    <row r="6094" spans="1:10" s="155" customFormat="1" ht="15.75">
      <c r="A6094" s="53">
        <f t="shared" si="188"/>
        <v>6090</v>
      </c>
      <c r="B6094" s="153" t="s">
        <v>201</v>
      </c>
      <c r="C6094" s="154" t="s">
        <v>9983</v>
      </c>
      <c r="D6094" s="154" t="s">
        <v>9984</v>
      </c>
      <c r="E6094" s="154" t="s">
        <v>13409</v>
      </c>
      <c r="F6094" s="154"/>
      <c r="G6094" s="154">
        <v>1</v>
      </c>
      <c r="H6094" s="182">
        <v>57</v>
      </c>
      <c r="I6094" s="192">
        <v>0.25</v>
      </c>
      <c r="J6094" s="188">
        <f t="shared" si="187"/>
        <v>42.75</v>
      </c>
    </row>
    <row r="6095" spans="1:10" s="155" customFormat="1" ht="15.75">
      <c r="A6095" s="53">
        <f t="shared" si="188"/>
        <v>6091</v>
      </c>
      <c r="B6095" s="153" t="s">
        <v>201</v>
      </c>
      <c r="C6095" s="154" t="s">
        <v>9985</v>
      </c>
      <c r="D6095" s="154" t="s">
        <v>9986</v>
      </c>
      <c r="E6095" s="154" t="s">
        <v>13409</v>
      </c>
      <c r="F6095" s="154"/>
      <c r="G6095" s="154">
        <v>1</v>
      </c>
      <c r="H6095" s="182">
        <v>57</v>
      </c>
      <c r="I6095" s="192">
        <v>0.25</v>
      </c>
      <c r="J6095" s="188">
        <f t="shared" si="187"/>
        <v>42.75</v>
      </c>
    </row>
    <row r="6096" spans="1:10" s="155" customFormat="1" ht="15.75">
      <c r="A6096" s="53">
        <f t="shared" si="188"/>
        <v>6092</v>
      </c>
      <c r="B6096" s="153" t="s">
        <v>201</v>
      </c>
      <c r="C6096" s="154" t="s">
        <v>9987</v>
      </c>
      <c r="D6096" s="154" t="s">
        <v>9988</v>
      </c>
      <c r="E6096" s="154" t="s">
        <v>13409</v>
      </c>
      <c r="F6096" s="154"/>
      <c r="G6096" s="154">
        <v>1</v>
      </c>
      <c r="H6096" s="182">
        <v>159</v>
      </c>
      <c r="I6096" s="192">
        <v>0.25</v>
      </c>
      <c r="J6096" s="188">
        <f t="shared" si="187"/>
        <v>119.25</v>
      </c>
    </row>
    <row r="6097" spans="1:10" s="155" customFormat="1" ht="15.75">
      <c r="A6097" s="53">
        <f t="shared" si="188"/>
        <v>6093</v>
      </c>
      <c r="B6097" s="153" t="s">
        <v>201</v>
      </c>
      <c r="C6097" s="154" t="s">
        <v>9989</v>
      </c>
      <c r="D6097" s="154" t="s">
        <v>9990</v>
      </c>
      <c r="E6097" s="154" t="s">
        <v>13409</v>
      </c>
      <c r="F6097" s="154"/>
      <c r="G6097" s="154">
        <v>1</v>
      </c>
      <c r="H6097" s="182">
        <v>189</v>
      </c>
      <c r="I6097" s="192">
        <v>0.25</v>
      </c>
      <c r="J6097" s="188">
        <f t="shared" si="187"/>
        <v>141.75</v>
      </c>
    </row>
    <row r="6098" spans="1:10" s="155" customFormat="1" ht="15.75">
      <c r="A6098" s="53">
        <f t="shared" si="188"/>
        <v>6094</v>
      </c>
      <c r="B6098" s="153" t="s">
        <v>201</v>
      </c>
      <c r="C6098" s="154" t="s">
        <v>9991</v>
      </c>
      <c r="D6098" s="154" t="s">
        <v>9992</v>
      </c>
      <c r="E6098" s="154" t="s">
        <v>13409</v>
      </c>
      <c r="F6098" s="154"/>
      <c r="G6098" s="154">
        <v>1</v>
      </c>
      <c r="H6098" s="182">
        <v>107</v>
      </c>
      <c r="I6098" s="192">
        <v>0.25</v>
      </c>
      <c r="J6098" s="188">
        <f t="shared" ref="J6098:J6161" si="189">H6098*(1-I6098)</f>
        <v>80.25</v>
      </c>
    </row>
    <row r="6099" spans="1:10" s="155" customFormat="1" ht="15.75">
      <c r="A6099" s="53">
        <f t="shared" si="188"/>
        <v>6095</v>
      </c>
      <c r="B6099" s="153" t="s">
        <v>201</v>
      </c>
      <c r="C6099" s="154" t="s">
        <v>9993</v>
      </c>
      <c r="D6099" s="154" t="s">
        <v>9994</v>
      </c>
      <c r="E6099" s="154" t="s">
        <v>13409</v>
      </c>
      <c r="F6099" s="154"/>
      <c r="G6099" s="154">
        <v>1</v>
      </c>
      <c r="H6099" s="182">
        <v>107</v>
      </c>
      <c r="I6099" s="192">
        <v>0.25</v>
      </c>
      <c r="J6099" s="188">
        <f t="shared" si="189"/>
        <v>80.25</v>
      </c>
    </row>
    <row r="6100" spans="1:10" s="155" customFormat="1" ht="15.75">
      <c r="A6100" s="53">
        <f t="shared" si="188"/>
        <v>6096</v>
      </c>
      <c r="B6100" s="153" t="s">
        <v>201</v>
      </c>
      <c r="C6100" s="154" t="s">
        <v>9995</v>
      </c>
      <c r="D6100" s="154" t="s">
        <v>9996</v>
      </c>
      <c r="E6100" s="154" t="s">
        <v>13409</v>
      </c>
      <c r="F6100" s="154"/>
      <c r="G6100" s="154">
        <v>1</v>
      </c>
      <c r="H6100" s="182">
        <v>81.5</v>
      </c>
      <c r="I6100" s="192">
        <v>0.25</v>
      </c>
      <c r="J6100" s="188">
        <f t="shared" si="189"/>
        <v>61.125</v>
      </c>
    </row>
    <row r="6101" spans="1:10" s="155" customFormat="1" ht="15.75">
      <c r="A6101" s="53">
        <f t="shared" si="188"/>
        <v>6097</v>
      </c>
      <c r="B6101" s="153" t="s">
        <v>201</v>
      </c>
      <c r="C6101" s="154" t="s">
        <v>9997</v>
      </c>
      <c r="D6101" s="154" t="s">
        <v>9998</v>
      </c>
      <c r="E6101" s="154" t="s">
        <v>13409</v>
      </c>
      <c r="F6101" s="154"/>
      <c r="G6101" s="154">
        <v>1</v>
      </c>
      <c r="H6101" s="182">
        <v>257</v>
      </c>
      <c r="I6101" s="192">
        <v>0.25</v>
      </c>
      <c r="J6101" s="188">
        <f t="shared" si="189"/>
        <v>192.75</v>
      </c>
    </row>
    <row r="6102" spans="1:10" s="155" customFormat="1" ht="15.75">
      <c r="A6102" s="53">
        <f t="shared" si="188"/>
        <v>6098</v>
      </c>
      <c r="B6102" s="153" t="s">
        <v>201</v>
      </c>
      <c r="C6102" s="154" t="s">
        <v>9999</v>
      </c>
      <c r="D6102" s="154" t="s">
        <v>10000</v>
      </c>
      <c r="E6102" s="154" t="s">
        <v>13409</v>
      </c>
      <c r="F6102" s="154"/>
      <c r="G6102" s="154">
        <v>1</v>
      </c>
      <c r="H6102" s="182">
        <v>66.5</v>
      </c>
      <c r="I6102" s="192">
        <v>0.25</v>
      </c>
      <c r="J6102" s="188">
        <f t="shared" si="189"/>
        <v>49.875</v>
      </c>
    </row>
    <row r="6103" spans="1:10" s="155" customFormat="1" ht="15.75">
      <c r="A6103" s="53">
        <f t="shared" si="188"/>
        <v>6099</v>
      </c>
      <c r="B6103" s="153" t="s">
        <v>201</v>
      </c>
      <c r="C6103" s="154" t="s">
        <v>10001</v>
      </c>
      <c r="D6103" s="154" t="s">
        <v>10002</v>
      </c>
      <c r="E6103" s="154" t="s">
        <v>13409</v>
      </c>
      <c r="F6103" s="154"/>
      <c r="G6103" s="154">
        <v>1</v>
      </c>
      <c r="H6103" s="182">
        <v>143</v>
      </c>
      <c r="I6103" s="192">
        <v>0.25</v>
      </c>
      <c r="J6103" s="188">
        <f t="shared" si="189"/>
        <v>107.25</v>
      </c>
    </row>
    <row r="6104" spans="1:10" s="155" customFormat="1" ht="15.75">
      <c r="A6104" s="53">
        <f t="shared" si="188"/>
        <v>6100</v>
      </c>
      <c r="B6104" s="153" t="s">
        <v>201</v>
      </c>
      <c r="C6104" s="154" t="s">
        <v>10003</v>
      </c>
      <c r="D6104" s="154" t="s">
        <v>10004</v>
      </c>
      <c r="E6104" s="154" t="s">
        <v>13409</v>
      </c>
      <c r="F6104" s="154"/>
      <c r="G6104" s="154">
        <v>1</v>
      </c>
      <c r="H6104" s="182">
        <v>186</v>
      </c>
      <c r="I6104" s="192">
        <v>0.25</v>
      </c>
      <c r="J6104" s="188">
        <f t="shared" si="189"/>
        <v>139.5</v>
      </c>
    </row>
    <row r="6105" spans="1:10" s="155" customFormat="1" ht="15.75">
      <c r="A6105" s="53">
        <f t="shared" si="188"/>
        <v>6101</v>
      </c>
      <c r="B6105" s="153" t="s">
        <v>201</v>
      </c>
      <c r="C6105" s="154" t="s">
        <v>10005</v>
      </c>
      <c r="D6105" s="154" t="s">
        <v>10006</v>
      </c>
      <c r="E6105" s="154" t="s">
        <v>13409</v>
      </c>
      <c r="F6105" s="154"/>
      <c r="G6105" s="154">
        <v>1</v>
      </c>
      <c r="H6105" s="182">
        <v>186</v>
      </c>
      <c r="I6105" s="192">
        <v>0.25</v>
      </c>
      <c r="J6105" s="188">
        <f t="shared" si="189"/>
        <v>139.5</v>
      </c>
    </row>
    <row r="6106" spans="1:10" s="155" customFormat="1" ht="15.75">
      <c r="A6106" s="53">
        <f t="shared" si="188"/>
        <v>6102</v>
      </c>
      <c r="B6106" s="153" t="s">
        <v>201</v>
      </c>
      <c r="C6106" s="154" t="s">
        <v>10007</v>
      </c>
      <c r="D6106" s="154" t="s">
        <v>10008</v>
      </c>
      <c r="E6106" s="154" t="s">
        <v>13409</v>
      </c>
      <c r="F6106" s="154"/>
      <c r="G6106" s="154">
        <v>1</v>
      </c>
      <c r="H6106" s="182">
        <v>48.5</v>
      </c>
      <c r="I6106" s="192">
        <v>0.25</v>
      </c>
      <c r="J6106" s="188">
        <f t="shared" si="189"/>
        <v>36.375</v>
      </c>
    </row>
    <row r="6107" spans="1:10" s="155" customFormat="1" ht="15.75">
      <c r="A6107" s="53">
        <f t="shared" si="188"/>
        <v>6103</v>
      </c>
      <c r="B6107" s="153" t="s">
        <v>201</v>
      </c>
      <c r="C6107" s="154" t="s">
        <v>14309</v>
      </c>
      <c r="D6107" s="154" t="s">
        <v>14310</v>
      </c>
      <c r="E6107" s="154" t="s">
        <v>13409</v>
      </c>
      <c r="F6107" s="154"/>
      <c r="G6107" s="154">
        <v>1</v>
      </c>
      <c r="H6107" s="182">
        <v>1660.13</v>
      </c>
      <c r="I6107" s="192">
        <v>0.25</v>
      </c>
      <c r="J6107" s="188">
        <f t="shared" si="189"/>
        <v>1245.0975000000001</v>
      </c>
    </row>
    <row r="6108" spans="1:10" s="155" customFormat="1" ht="15.75">
      <c r="A6108" s="53">
        <f t="shared" si="188"/>
        <v>6104</v>
      </c>
      <c r="B6108" s="153" t="s">
        <v>201</v>
      </c>
      <c r="C6108" s="154" t="s">
        <v>10009</v>
      </c>
      <c r="D6108" s="154" t="s">
        <v>10010</v>
      </c>
      <c r="E6108" s="154" t="s">
        <v>13409</v>
      </c>
      <c r="F6108" s="154"/>
      <c r="G6108" s="154">
        <v>1</v>
      </c>
      <c r="H6108" s="182">
        <v>29.5</v>
      </c>
      <c r="I6108" s="192">
        <v>0.25</v>
      </c>
      <c r="J6108" s="188">
        <f t="shared" si="189"/>
        <v>22.125</v>
      </c>
    </row>
    <row r="6109" spans="1:10" s="155" customFormat="1" ht="15.75">
      <c r="A6109" s="53">
        <f t="shared" si="188"/>
        <v>6105</v>
      </c>
      <c r="B6109" s="153" t="s">
        <v>201</v>
      </c>
      <c r="C6109" s="154" t="s">
        <v>10011</v>
      </c>
      <c r="D6109" s="154" t="s">
        <v>10012</v>
      </c>
      <c r="E6109" s="154" t="s">
        <v>13409</v>
      </c>
      <c r="F6109" s="154"/>
      <c r="G6109" s="154">
        <v>1</v>
      </c>
      <c r="H6109" s="182">
        <v>29.5</v>
      </c>
      <c r="I6109" s="192">
        <v>0.25</v>
      </c>
      <c r="J6109" s="188">
        <f t="shared" si="189"/>
        <v>22.125</v>
      </c>
    </row>
    <row r="6110" spans="1:10" s="155" customFormat="1" ht="15.75">
      <c r="A6110" s="53">
        <f t="shared" si="188"/>
        <v>6106</v>
      </c>
      <c r="B6110" s="153" t="s">
        <v>201</v>
      </c>
      <c r="C6110" s="154" t="s">
        <v>10013</v>
      </c>
      <c r="D6110" s="154" t="s">
        <v>10014</v>
      </c>
      <c r="E6110" s="154" t="s">
        <v>13409</v>
      </c>
      <c r="F6110" s="154"/>
      <c r="G6110" s="154">
        <v>1</v>
      </c>
      <c r="H6110" s="182">
        <v>29.5</v>
      </c>
      <c r="I6110" s="192">
        <v>0.25</v>
      </c>
      <c r="J6110" s="188">
        <f t="shared" si="189"/>
        <v>22.125</v>
      </c>
    </row>
    <row r="6111" spans="1:10" s="155" customFormat="1" ht="15.75">
      <c r="A6111" s="53">
        <f t="shared" si="188"/>
        <v>6107</v>
      </c>
      <c r="B6111" s="153" t="s">
        <v>201</v>
      </c>
      <c r="C6111" s="154" t="s">
        <v>10015</v>
      </c>
      <c r="D6111" s="154" t="s">
        <v>10016</v>
      </c>
      <c r="E6111" s="154" t="s">
        <v>13409</v>
      </c>
      <c r="F6111" s="154"/>
      <c r="G6111" s="154">
        <v>1</v>
      </c>
      <c r="H6111" s="182">
        <v>29</v>
      </c>
      <c r="I6111" s="192">
        <v>0.25</v>
      </c>
      <c r="J6111" s="188">
        <f t="shared" si="189"/>
        <v>21.75</v>
      </c>
    </row>
    <row r="6112" spans="1:10" s="155" customFormat="1" ht="15.75">
      <c r="A6112" s="53">
        <f t="shared" si="188"/>
        <v>6108</v>
      </c>
      <c r="B6112" s="153" t="s">
        <v>201</v>
      </c>
      <c r="C6112" s="154" t="s">
        <v>10017</v>
      </c>
      <c r="D6112" s="154" t="s">
        <v>10018</v>
      </c>
      <c r="E6112" s="154" t="s">
        <v>13409</v>
      </c>
      <c r="F6112" s="154"/>
      <c r="G6112" s="154">
        <v>1</v>
      </c>
      <c r="H6112" s="182">
        <v>29</v>
      </c>
      <c r="I6112" s="192">
        <v>0.25</v>
      </c>
      <c r="J6112" s="188">
        <f t="shared" si="189"/>
        <v>21.75</v>
      </c>
    </row>
    <row r="6113" spans="1:10" s="155" customFormat="1" ht="15.75">
      <c r="A6113" s="53">
        <f t="shared" si="188"/>
        <v>6109</v>
      </c>
      <c r="B6113" s="153" t="s">
        <v>201</v>
      </c>
      <c r="C6113" s="154" t="s">
        <v>10019</v>
      </c>
      <c r="D6113" s="154" t="s">
        <v>10020</v>
      </c>
      <c r="E6113" s="154" t="s">
        <v>13409</v>
      </c>
      <c r="F6113" s="154"/>
      <c r="G6113" s="154">
        <v>1</v>
      </c>
      <c r="H6113" s="182">
        <v>29</v>
      </c>
      <c r="I6113" s="192">
        <v>0.25</v>
      </c>
      <c r="J6113" s="188">
        <f t="shared" si="189"/>
        <v>21.75</v>
      </c>
    </row>
    <row r="6114" spans="1:10" s="155" customFormat="1" ht="15.75">
      <c r="A6114" s="53">
        <f t="shared" si="188"/>
        <v>6110</v>
      </c>
      <c r="B6114" s="153" t="s">
        <v>201</v>
      </c>
      <c r="C6114" s="154" t="s">
        <v>10021</v>
      </c>
      <c r="D6114" s="154" t="s">
        <v>10022</v>
      </c>
      <c r="E6114" s="154" t="s">
        <v>13409</v>
      </c>
      <c r="F6114" s="154"/>
      <c r="G6114" s="154">
        <v>1</v>
      </c>
      <c r="H6114" s="182">
        <v>57.5</v>
      </c>
      <c r="I6114" s="192">
        <v>0.25</v>
      </c>
      <c r="J6114" s="188">
        <f t="shared" si="189"/>
        <v>43.125</v>
      </c>
    </row>
    <row r="6115" spans="1:10" s="155" customFormat="1" ht="15.75">
      <c r="A6115" s="53">
        <f t="shared" si="188"/>
        <v>6111</v>
      </c>
      <c r="B6115" s="153" t="s">
        <v>201</v>
      </c>
      <c r="C6115" s="154" t="s">
        <v>10023</v>
      </c>
      <c r="D6115" s="154" t="s">
        <v>10024</v>
      </c>
      <c r="E6115" s="154" t="s">
        <v>13409</v>
      </c>
      <c r="F6115" s="154"/>
      <c r="G6115" s="154">
        <v>1</v>
      </c>
      <c r="H6115" s="182">
        <v>38.5</v>
      </c>
      <c r="I6115" s="192">
        <v>0.25</v>
      </c>
      <c r="J6115" s="188">
        <f t="shared" si="189"/>
        <v>28.875</v>
      </c>
    </row>
    <row r="6116" spans="1:10" s="155" customFormat="1" ht="15.75">
      <c r="A6116" s="53">
        <f t="shared" si="188"/>
        <v>6112</v>
      </c>
      <c r="B6116" s="153" t="s">
        <v>201</v>
      </c>
      <c r="C6116" s="154" t="s">
        <v>10025</v>
      </c>
      <c r="D6116" s="154" t="s">
        <v>10026</v>
      </c>
      <c r="E6116" s="154" t="s">
        <v>13409</v>
      </c>
      <c r="F6116" s="154"/>
      <c r="G6116" s="154">
        <v>1</v>
      </c>
      <c r="H6116" s="182">
        <v>180</v>
      </c>
      <c r="I6116" s="192">
        <v>0.25</v>
      </c>
      <c r="J6116" s="188">
        <f t="shared" si="189"/>
        <v>135</v>
      </c>
    </row>
    <row r="6117" spans="1:10" s="155" customFormat="1" ht="15.75">
      <c r="A6117" s="53">
        <f t="shared" si="188"/>
        <v>6113</v>
      </c>
      <c r="B6117" s="153" t="s">
        <v>201</v>
      </c>
      <c r="C6117" s="154" t="s">
        <v>10027</v>
      </c>
      <c r="D6117" s="154" t="s">
        <v>10028</v>
      </c>
      <c r="E6117" s="154" t="s">
        <v>13409</v>
      </c>
      <c r="F6117" s="154"/>
      <c r="G6117" s="154">
        <v>1</v>
      </c>
      <c r="H6117" s="182">
        <v>123</v>
      </c>
      <c r="I6117" s="192">
        <v>0.25</v>
      </c>
      <c r="J6117" s="188">
        <f t="shared" si="189"/>
        <v>92.25</v>
      </c>
    </row>
    <row r="6118" spans="1:10" s="155" customFormat="1" ht="15.75">
      <c r="A6118" s="53">
        <f t="shared" si="188"/>
        <v>6114</v>
      </c>
      <c r="B6118" s="153" t="s">
        <v>201</v>
      </c>
      <c r="C6118" s="154" t="s">
        <v>10029</v>
      </c>
      <c r="D6118" s="154" t="s">
        <v>10030</v>
      </c>
      <c r="E6118" s="154" t="s">
        <v>13409</v>
      </c>
      <c r="F6118" s="154"/>
      <c r="G6118" s="154">
        <v>1</v>
      </c>
      <c r="H6118" s="182">
        <v>65.5</v>
      </c>
      <c r="I6118" s="192">
        <v>0.25</v>
      </c>
      <c r="J6118" s="188">
        <f t="shared" si="189"/>
        <v>49.125</v>
      </c>
    </row>
    <row r="6119" spans="1:10" s="155" customFormat="1" ht="15.75">
      <c r="A6119" s="53">
        <f t="shared" si="188"/>
        <v>6115</v>
      </c>
      <c r="B6119" s="153" t="s">
        <v>201</v>
      </c>
      <c r="C6119" s="154" t="s">
        <v>10031</v>
      </c>
      <c r="D6119" s="154" t="s">
        <v>10032</v>
      </c>
      <c r="E6119" s="154" t="s">
        <v>13409</v>
      </c>
      <c r="F6119" s="154"/>
      <c r="G6119" s="154">
        <v>1</v>
      </c>
      <c r="H6119" s="182">
        <v>40.5</v>
      </c>
      <c r="I6119" s="192">
        <v>0.25</v>
      </c>
      <c r="J6119" s="188">
        <f t="shared" si="189"/>
        <v>30.375</v>
      </c>
    </row>
    <row r="6120" spans="1:10" s="155" customFormat="1" ht="15.75">
      <c r="A6120" s="53">
        <f t="shared" si="188"/>
        <v>6116</v>
      </c>
      <c r="B6120" s="153" t="s">
        <v>201</v>
      </c>
      <c r="C6120" s="154" t="s">
        <v>10033</v>
      </c>
      <c r="D6120" s="154" t="s">
        <v>10034</v>
      </c>
      <c r="E6120" s="154" t="s">
        <v>13409</v>
      </c>
      <c r="F6120" s="154"/>
      <c r="G6120" s="154">
        <v>1</v>
      </c>
      <c r="H6120" s="182">
        <v>209</v>
      </c>
      <c r="I6120" s="192">
        <v>0.25</v>
      </c>
      <c r="J6120" s="188">
        <f t="shared" si="189"/>
        <v>156.75</v>
      </c>
    </row>
    <row r="6121" spans="1:10" s="155" customFormat="1" ht="15.75">
      <c r="A6121" s="53">
        <f t="shared" si="188"/>
        <v>6117</v>
      </c>
      <c r="B6121" s="153" t="s">
        <v>201</v>
      </c>
      <c r="C6121" s="154" t="s">
        <v>10035</v>
      </c>
      <c r="D6121" s="154" t="s">
        <v>10036</v>
      </c>
      <c r="E6121" s="154" t="s">
        <v>13409</v>
      </c>
      <c r="F6121" s="154"/>
      <c r="G6121" s="154">
        <v>1</v>
      </c>
      <c r="H6121" s="182">
        <v>150</v>
      </c>
      <c r="I6121" s="192">
        <v>0.25</v>
      </c>
      <c r="J6121" s="188">
        <f t="shared" si="189"/>
        <v>112.5</v>
      </c>
    </row>
    <row r="6122" spans="1:10" s="155" customFormat="1" ht="15.75">
      <c r="A6122" s="53">
        <f t="shared" si="188"/>
        <v>6118</v>
      </c>
      <c r="B6122" s="153" t="s">
        <v>201</v>
      </c>
      <c r="C6122" s="154" t="s">
        <v>10037</v>
      </c>
      <c r="D6122" s="154" t="s">
        <v>10038</v>
      </c>
      <c r="E6122" s="154" t="s">
        <v>13409</v>
      </c>
      <c r="F6122" s="154"/>
      <c r="G6122" s="154">
        <v>1</v>
      </c>
      <c r="H6122" s="182">
        <v>39</v>
      </c>
      <c r="I6122" s="192">
        <v>0.25</v>
      </c>
      <c r="J6122" s="188">
        <f t="shared" si="189"/>
        <v>29.25</v>
      </c>
    </row>
    <row r="6123" spans="1:10" s="155" customFormat="1" ht="15.75">
      <c r="A6123" s="53">
        <f t="shared" si="188"/>
        <v>6119</v>
      </c>
      <c r="B6123" s="153" t="s">
        <v>201</v>
      </c>
      <c r="C6123" s="154" t="s">
        <v>10039</v>
      </c>
      <c r="D6123" s="154" t="s">
        <v>10040</v>
      </c>
      <c r="E6123" s="154" t="s">
        <v>13409</v>
      </c>
      <c r="F6123" s="154"/>
      <c r="G6123" s="154">
        <v>1</v>
      </c>
      <c r="H6123" s="182">
        <v>86</v>
      </c>
      <c r="I6123" s="192">
        <v>0.25</v>
      </c>
      <c r="J6123" s="188">
        <f t="shared" si="189"/>
        <v>64.5</v>
      </c>
    </row>
    <row r="6124" spans="1:10" s="155" customFormat="1" ht="15.75">
      <c r="A6124" s="53">
        <f t="shared" si="188"/>
        <v>6120</v>
      </c>
      <c r="B6124" s="153" t="s">
        <v>201</v>
      </c>
      <c r="C6124" s="154" t="s">
        <v>10041</v>
      </c>
      <c r="D6124" s="154" t="s">
        <v>10042</v>
      </c>
      <c r="E6124" s="154" t="s">
        <v>13409</v>
      </c>
      <c r="F6124" s="154"/>
      <c r="G6124" s="154">
        <v>1</v>
      </c>
      <c r="H6124" s="182">
        <v>127</v>
      </c>
      <c r="I6124" s="192">
        <v>0.25</v>
      </c>
      <c r="J6124" s="188">
        <f t="shared" si="189"/>
        <v>95.25</v>
      </c>
    </row>
    <row r="6125" spans="1:10" s="155" customFormat="1" ht="15.75">
      <c r="A6125" s="53">
        <f t="shared" si="188"/>
        <v>6121</v>
      </c>
      <c r="B6125" s="153" t="s">
        <v>201</v>
      </c>
      <c r="C6125" s="154" t="s">
        <v>10043</v>
      </c>
      <c r="D6125" s="154" t="s">
        <v>10044</v>
      </c>
      <c r="E6125" s="154" t="s">
        <v>13409</v>
      </c>
      <c r="F6125" s="154"/>
      <c r="G6125" s="154">
        <v>1</v>
      </c>
      <c r="H6125" s="182">
        <v>24</v>
      </c>
      <c r="I6125" s="192">
        <v>0.25</v>
      </c>
      <c r="J6125" s="188">
        <f t="shared" si="189"/>
        <v>18</v>
      </c>
    </row>
    <row r="6126" spans="1:10" s="155" customFormat="1" ht="15.75">
      <c r="A6126" s="53">
        <f t="shared" si="188"/>
        <v>6122</v>
      </c>
      <c r="B6126" s="153" t="s">
        <v>201</v>
      </c>
      <c r="C6126" s="154" t="s">
        <v>10045</v>
      </c>
      <c r="D6126" s="154" t="s">
        <v>10046</v>
      </c>
      <c r="E6126" s="154" t="s">
        <v>13409</v>
      </c>
      <c r="F6126" s="154"/>
      <c r="G6126" s="154">
        <v>1</v>
      </c>
      <c r="H6126" s="182">
        <v>31.5</v>
      </c>
      <c r="I6126" s="192">
        <v>0.25</v>
      </c>
      <c r="J6126" s="188">
        <f t="shared" si="189"/>
        <v>23.625</v>
      </c>
    </row>
    <row r="6127" spans="1:10" s="155" customFormat="1" ht="30">
      <c r="A6127" s="53">
        <f t="shared" si="188"/>
        <v>6123</v>
      </c>
      <c r="B6127" s="153" t="s">
        <v>201</v>
      </c>
      <c r="C6127" s="154" t="s">
        <v>10047</v>
      </c>
      <c r="D6127" s="154" t="s">
        <v>10048</v>
      </c>
      <c r="E6127" s="154" t="s">
        <v>13409</v>
      </c>
      <c r="F6127" s="154"/>
      <c r="G6127" s="154">
        <v>1</v>
      </c>
      <c r="H6127" s="182">
        <v>24.5</v>
      </c>
      <c r="I6127" s="192">
        <v>0.25</v>
      </c>
      <c r="J6127" s="188">
        <f t="shared" si="189"/>
        <v>18.375</v>
      </c>
    </row>
    <row r="6128" spans="1:10" s="155" customFormat="1" ht="15.75">
      <c r="A6128" s="53">
        <f t="shared" si="188"/>
        <v>6124</v>
      </c>
      <c r="B6128" s="153" t="s">
        <v>201</v>
      </c>
      <c r="C6128" s="154" t="s">
        <v>10049</v>
      </c>
      <c r="D6128" s="154" t="s">
        <v>10050</v>
      </c>
      <c r="E6128" s="154" t="s">
        <v>13409</v>
      </c>
      <c r="F6128" s="154"/>
      <c r="G6128" s="154">
        <v>1</v>
      </c>
      <c r="H6128" s="182">
        <v>21</v>
      </c>
      <c r="I6128" s="192">
        <v>0.25</v>
      </c>
      <c r="J6128" s="188">
        <f t="shared" si="189"/>
        <v>15.75</v>
      </c>
    </row>
    <row r="6129" spans="1:10" s="155" customFormat="1" ht="15.75">
      <c r="A6129" s="53">
        <f t="shared" si="188"/>
        <v>6125</v>
      </c>
      <c r="B6129" s="153" t="s">
        <v>201</v>
      </c>
      <c r="C6129" s="154" t="s">
        <v>10051</v>
      </c>
      <c r="D6129" s="154" t="s">
        <v>10052</v>
      </c>
      <c r="E6129" s="154" t="s">
        <v>13409</v>
      </c>
      <c r="F6129" s="154"/>
      <c r="G6129" s="154">
        <v>1</v>
      </c>
      <c r="H6129" s="182">
        <v>21.5</v>
      </c>
      <c r="I6129" s="192">
        <v>0.25</v>
      </c>
      <c r="J6129" s="188">
        <f t="shared" si="189"/>
        <v>16.125</v>
      </c>
    </row>
    <row r="6130" spans="1:10" s="155" customFormat="1" ht="15.75">
      <c r="A6130" s="53">
        <f t="shared" si="188"/>
        <v>6126</v>
      </c>
      <c r="B6130" s="153" t="s">
        <v>201</v>
      </c>
      <c r="C6130" s="154" t="s">
        <v>10053</v>
      </c>
      <c r="D6130" s="154" t="s">
        <v>10054</v>
      </c>
      <c r="E6130" s="154" t="s">
        <v>13409</v>
      </c>
      <c r="F6130" s="154"/>
      <c r="G6130" s="154">
        <v>1</v>
      </c>
      <c r="H6130" s="182">
        <v>890</v>
      </c>
      <c r="I6130" s="192">
        <v>0.25</v>
      </c>
      <c r="J6130" s="188">
        <f t="shared" si="189"/>
        <v>667.5</v>
      </c>
    </row>
    <row r="6131" spans="1:10" s="155" customFormat="1" ht="15.75">
      <c r="A6131" s="53">
        <f t="shared" si="188"/>
        <v>6127</v>
      </c>
      <c r="B6131" s="153" t="s">
        <v>201</v>
      </c>
      <c r="C6131" s="154" t="s">
        <v>10055</v>
      </c>
      <c r="D6131" s="154" t="s">
        <v>10056</v>
      </c>
      <c r="E6131" s="154" t="s">
        <v>13409</v>
      </c>
      <c r="F6131" s="154"/>
      <c r="G6131" s="154">
        <v>1</v>
      </c>
      <c r="H6131" s="182">
        <v>403</v>
      </c>
      <c r="I6131" s="192">
        <v>0.25</v>
      </c>
      <c r="J6131" s="188">
        <f t="shared" si="189"/>
        <v>302.25</v>
      </c>
    </row>
    <row r="6132" spans="1:10" s="155" customFormat="1" ht="15.75">
      <c r="A6132" s="53">
        <f t="shared" si="188"/>
        <v>6128</v>
      </c>
      <c r="B6132" s="153" t="s">
        <v>201</v>
      </c>
      <c r="C6132" s="154" t="s">
        <v>10057</v>
      </c>
      <c r="D6132" s="154" t="s">
        <v>10058</v>
      </c>
      <c r="E6132" s="154" t="s">
        <v>13409</v>
      </c>
      <c r="F6132" s="154"/>
      <c r="G6132" s="154">
        <v>1</v>
      </c>
      <c r="H6132" s="182">
        <v>740</v>
      </c>
      <c r="I6132" s="192">
        <v>0.25</v>
      </c>
      <c r="J6132" s="188">
        <f t="shared" si="189"/>
        <v>555</v>
      </c>
    </row>
    <row r="6133" spans="1:10" s="155" customFormat="1" ht="15.75">
      <c r="A6133" s="53">
        <f t="shared" si="188"/>
        <v>6129</v>
      </c>
      <c r="B6133" s="153" t="s">
        <v>201</v>
      </c>
      <c r="C6133" s="154" t="s">
        <v>10059</v>
      </c>
      <c r="D6133" s="154" t="s">
        <v>10060</v>
      </c>
      <c r="E6133" s="154" t="s">
        <v>13409</v>
      </c>
      <c r="F6133" s="154"/>
      <c r="G6133" s="154">
        <v>1</v>
      </c>
      <c r="H6133" s="182">
        <v>940</v>
      </c>
      <c r="I6133" s="192">
        <v>0.25</v>
      </c>
      <c r="J6133" s="188">
        <f t="shared" si="189"/>
        <v>705</v>
      </c>
    </row>
    <row r="6134" spans="1:10" s="155" customFormat="1" ht="15.75">
      <c r="A6134" s="53">
        <f t="shared" si="188"/>
        <v>6130</v>
      </c>
      <c r="B6134" s="153" t="s">
        <v>201</v>
      </c>
      <c r="C6134" s="154" t="s">
        <v>10061</v>
      </c>
      <c r="D6134" s="154" t="s">
        <v>10062</v>
      </c>
      <c r="E6134" s="154" t="s">
        <v>13409</v>
      </c>
      <c r="F6134" s="154"/>
      <c r="G6134" s="154">
        <v>1</v>
      </c>
      <c r="H6134" s="182">
        <v>715</v>
      </c>
      <c r="I6134" s="192">
        <v>0.25</v>
      </c>
      <c r="J6134" s="188">
        <f t="shared" si="189"/>
        <v>536.25</v>
      </c>
    </row>
    <row r="6135" spans="1:10" s="155" customFormat="1" ht="15.75">
      <c r="A6135" s="53">
        <f t="shared" si="188"/>
        <v>6131</v>
      </c>
      <c r="B6135" s="153" t="s">
        <v>201</v>
      </c>
      <c r="C6135" s="154" t="s">
        <v>10063</v>
      </c>
      <c r="D6135" s="154" t="s">
        <v>10064</v>
      </c>
      <c r="E6135" s="154" t="s">
        <v>13409</v>
      </c>
      <c r="F6135" s="154"/>
      <c r="G6135" s="154">
        <v>1</v>
      </c>
      <c r="H6135" s="182">
        <v>266</v>
      </c>
      <c r="I6135" s="192">
        <v>0.25</v>
      </c>
      <c r="J6135" s="188">
        <f t="shared" si="189"/>
        <v>199.5</v>
      </c>
    </row>
    <row r="6136" spans="1:10" s="155" customFormat="1" ht="15.75">
      <c r="A6136" s="53">
        <f t="shared" si="188"/>
        <v>6132</v>
      </c>
      <c r="B6136" s="153" t="s">
        <v>201</v>
      </c>
      <c r="C6136" s="154" t="s">
        <v>10065</v>
      </c>
      <c r="D6136" s="154" t="s">
        <v>10066</v>
      </c>
      <c r="E6136" s="154" t="s">
        <v>13409</v>
      </c>
      <c r="F6136" s="154"/>
      <c r="G6136" s="154">
        <v>1</v>
      </c>
      <c r="H6136" s="182">
        <v>308</v>
      </c>
      <c r="I6136" s="192">
        <v>0.25</v>
      </c>
      <c r="J6136" s="188">
        <f t="shared" si="189"/>
        <v>231</v>
      </c>
    </row>
    <row r="6137" spans="1:10" s="155" customFormat="1" ht="30">
      <c r="A6137" s="53">
        <f t="shared" si="188"/>
        <v>6133</v>
      </c>
      <c r="B6137" s="153" t="s">
        <v>201</v>
      </c>
      <c r="C6137" s="154" t="s">
        <v>10067</v>
      </c>
      <c r="D6137" s="154" t="s">
        <v>10068</v>
      </c>
      <c r="E6137" s="154" t="s">
        <v>13409</v>
      </c>
      <c r="F6137" s="154"/>
      <c r="G6137" s="154">
        <v>1</v>
      </c>
      <c r="H6137" s="182">
        <v>121</v>
      </c>
      <c r="I6137" s="192">
        <v>0.25</v>
      </c>
      <c r="J6137" s="188">
        <f t="shared" si="189"/>
        <v>90.75</v>
      </c>
    </row>
    <row r="6138" spans="1:10" s="155" customFormat="1" ht="30">
      <c r="A6138" s="53">
        <f t="shared" si="188"/>
        <v>6134</v>
      </c>
      <c r="B6138" s="153" t="s">
        <v>201</v>
      </c>
      <c r="C6138" s="154" t="s">
        <v>10069</v>
      </c>
      <c r="D6138" s="154" t="s">
        <v>10070</v>
      </c>
      <c r="E6138" s="154" t="s">
        <v>13409</v>
      </c>
      <c r="F6138" s="154"/>
      <c r="G6138" s="154">
        <v>1</v>
      </c>
      <c r="H6138" s="182">
        <v>194</v>
      </c>
      <c r="I6138" s="192">
        <v>0.25</v>
      </c>
      <c r="J6138" s="188">
        <f t="shared" si="189"/>
        <v>145.5</v>
      </c>
    </row>
    <row r="6139" spans="1:10" s="155" customFormat="1" ht="30">
      <c r="A6139" s="53">
        <f t="shared" si="188"/>
        <v>6135</v>
      </c>
      <c r="B6139" s="153" t="s">
        <v>201</v>
      </c>
      <c r="C6139" s="154" t="s">
        <v>10071</v>
      </c>
      <c r="D6139" s="154" t="s">
        <v>10072</v>
      </c>
      <c r="E6139" s="154" t="s">
        <v>13409</v>
      </c>
      <c r="F6139" s="154"/>
      <c r="G6139" s="154">
        <v>1</v>
      </c>
      <c r="H6139" s="182">
        <v>187</v>
      </c>
      <c r="I6139" s="192">
        <v>0.25</v>
      </c>
      <c r="J6139" s="188">
        <f t="shared" si="189"/>
        <v>140.25</v>
      </c>
    </row>
    <row r="6140" spans="1:10" s="155" customFormat="1" ht="15.75">
      <c r="A6140" s="53">
        <f t="shared" si="188"/>
        <v>6136</v>
      </c>
      <c r="B6140" s="153" t="s">
        <v>201</v>
      </c>
      <c r="C6140" s="154" t="s">
        <v>10073</v>
      </c>
      <c r="D6140" s="154" t="s">
        <v>10074</v>
      </c>
      <c r="E6140" s="154" t="s">
        <v>13409</v>
      </c>
      <c r="F6140" s="154"/>
      <c r="G6140" s="154">
        <v>1</v>
      </c>
      <c r="H6140" s="182">
        <v>115</v>
      </c>
      <c r="I6140" s="192">
        <v>0.25</v>
      </c>
      <c r="J6140" s="188">
        <f t="shared" si="189"/>
        <v>86.25</v>
      </c>
    </row>
    <row r="6141" spans="1:10" s="155" customFormat="1" ht="15.75">
      <c r="A6141" s="53">
        <f t="shared" si="188"/>
        <v>6137</v>
      </c>
      <c r="B6141" s="153" t="s">
        <v>201</v>
      </c>
      <c r="C6141" s="154" t="s">
        <v>10075</v>
      </c>
      <c r="D6141" s="154" t="s">
        <v>10076</v>
      </c>
      <c r="E6141" s="154" t="s">
        <v>13409</v>
      </c>
      <c r="F6141" s="154"/>
      <c r="G6141" s="154">
        <v>1</v>
      </c>
      <c r="H6141" s="182">
        <v>191</v>
      </c>
      <c r="I6141" s="192">
        <v>0.25</v>
      </c>
      <c r="J6141" s="188">
        <f t="shared" si="189"/>
        <v>143.25</v>
      </c>
    </row>
    <row r="6142" spans="1:10" s="155" customFormat="1" ht="15.75">
      <c r="A6142" s="53">
        <f t="shared" si="188"/>
        <v>6138</v>
      </c>
      <c r="B6142" s="153" t="s">
        <v>201</v>
      </c>
      <c r="C6142" s="154" t="s">
        <v>10077</v>
      </c>
      <c r="D6142" s="154" t="s">
        <v>10078</v>
      </c>
      <c r="E6142" s="154" t="s">
        <v>13409</v>
      </c>
      <c r="F6142" s="154"/>
      <c r="G6142" s="154">
        <v>1</v>
      </c>
      <c r="H6142" s="182">
        <v>184</v>
      </c>
      <c r="I6142" s="192">
        <v>0.25</v>
      </c>
      <c r="J6142" s="188">
        <f t="shared" si="189"/>
        <v>138</v>
      </c>
    </row>
    <row r="6143" spans="1:10" s="155" customFormat="1" ht="15.75">
      <c r="A6143" s="53">
        <f t="shared" si="188"/>
        <v>6139</v>
      </c>
      <c r="B6143" s="153" t="s">
        <v>201</v>
      </c>
      <c r="C6143" s="154" t="s">
        <v>10079</v>
      </c>
      <c r="D6143" s="154" t="s">
        <v>10080</v>
      </c>
      <c r="E6143" s="154" t="s">
        <v>13409</v>
      </c>
      <c r="F6143" s="154"/>
      <c r="G6143" s="154">
        <v>1</v>
      </c>
      <c r="H6143" s="182">
        <v>108</v>
      </c>
      <c r="I6143" s="192">
        <v>0.25</v>
      </c>
      <c r="J6143" s="188">
        <f t="shared" si="189"/>
        <v>81</v>
      </c>
    </row>
    <row r="6144" spans="1:10" s="155" customFormat="1" ht="30">
      <c r="A6144" s="53">
        <f t="shared" si="188"/>
        <v>6140</v>
      </c>
      <c r="B6144" s="153" t="s">
        <v>201</v>
      </c>
      <c r="C6144" s="154" t="s">
        <v>10081</v>
      </c>
      <c r="D6144" s="154" t="s">
        <v>10082</v>
      </c>
      <c r="E6144" s="154" t="s">
        <v>13409</v>
      </c>
      <c r="F6144" s="154"/>
      <c r="G6144" s="154">
        <v>1</v>
      </c>
      <c r="H6144" s="182">
        <v>114</v>
      </c>
      <c r="I6144" s="192">
        <v>0.25</v>
      </c>
      <c r="J6144" s="188">
        <f t="shared" si="189"/>
        <v>85.5</v>
      </c>
    </row>
    <row r="6145" spans="1:10" s="155" customFormat="1" ht="15.75">
      <c r="A6145" s="53">
        <f t="shared" si="188"/>
        <v>6141</v>
      </c>
      <c r="B6145" s="153" t="s">
        <v>201</v>
      </c>
      <c r="C6145" s="154" t="s">
        <v>10083</v>
      </c>
      <c r="D6145" s="154" t="s">
        <v>10084</v>
      </c>
      <c r="E6145" s="154" t="s">
        <v>13409</v>
      </c>
      <c r="F6145" s="154"/>
      <c r="G6145" s="154">
        <v>1</v>
      </c>
      <c r="H6145" s="182">
        <v>87.5</v>
      </c>
      <c r="I6145" s="192">
        <v>0.25</v>
      </c>
      <c r="J6145" s="188">
        <f t="shared" si="189"/>
        <v>65.625</v>
      </c>
    </row>
    <row r="6146" spans="1:10" s="155" customFormat="1" ht="15.75">
      <c r="A6146" s="53">
        <f t="shared" si="188"/>
        <v>6142</v>
      </c>
      <c r="B6146" s="153" t="s">
        <v>201</v>
      </c>
      <c r="C6146" s="154" t="s">
        <v>10085</v>
      </c>
      <c r="D6146" s="154" t="s">
        <v>10086</v>
      </c>
      <c r="E6146" s="154" t="s">
        <v>13409</v>
      </c>
      <c r="F6146" s="154"/>
      <c r="G6146" s="154">
        <v>1</v>
      </c>
      <c r="H6146" s="182">
        <v>80.5</v>
      </c>
      <c r="I6146" s="192">
        <v>0.25</v>
      </c>
      <c r="J6146" s="188">
        <f t="shared" si="189"/>
        <v>60.375</v>
      </c>
    </row>
    <row r="6147" spans="1:10" s="155" customFormat="1" ht="15.75">
      <c r="A6147" s="53">
        <f t="shared" si="188"/>
        <v>6143</v>
      </c>
      <c r="B6147" s="153" t="s">
        <v>201</v>
      </c>
      <c r="C6147" s="154" t="s">
        <v>10087</v>
      </c>
      <c r="D6147" s="154" t="s">
        <v>10088</v>
      </c>
      <c r="E6147" s="154" t="s">
        <v>13409</v>
      </c>
      <c r="F6147" s="154"/>
      <c r="G6147" s="154">
        <v>1</v>
      </c>
      <c r="H6147" s="182">
        <v>89</v>
      </c>
      <c r="I6147" s="192">
        <v>0.25</v>
      </c>
      <c r="J6147" s="188">
        <f t="shared" si="189"/>
        <v>66.75</v>
      </c>
    </row>
    <row r="6148" spans="1:10" s="155" customFormat="1" ht="15.75">
      <c r="A6148" s="53">
        <f t="shared" si="188"/>
        <v>6144</v>
      </c>
      <c r="B6148" s="153" t="s">
        <v>201</v>
      </c>
      <c r="C6148" s="154" t="s">
        <v>10089</v>
      </c>
      <c r="D6148" s="154" t="s">
        <v>10090</v>
      </c>
      <c r="E6148" s="154" t="s">
        <v>13409</v>
      </c>
      <c r="F6148" s="154"/>
      <c r="G6148" s="154">
        <v>1</v>
      </c>
      <c r="H6148" s="182">
        <v>82</v>
      </c>
      <c r="I6148" s="192">
        <v>0.25</v>
      </c>
      <c r="J6148" s="188">
        <f t="shared" si="189"/>
        <v>61.5</v>
      </c>
    </row>
    <row r="6149" spans="1:10" s="155" customFormat="1" ht="15.75">
      <c r="A6149" s="53">
        <f t="shared" si="188"/>
        <v>6145</v>
      </c>
      <c r="B6149" s="153" t="s">
        <v>201</v>
      </c>
      <c r="C6149" s="154" t="s">
        <v>14311</v>
      </c>
      <c r="D6149" s="154" t="s">
        <v>14312</v>
      </c>
      <c r="E6149" s="154" t="s">
        <v>13409</v>
      </c>
      <c r="F6149" s="154"/>
      <c r="G6149" s="154">
        <v>1</v>
      </c>
      <c r="H6149" s="182">
        <v>22.5</v>
      </c>
      <c r="I6149" s="192">
        <v>0.25</v>
      </c>
      <c r="J6149" s="188">
        <f t="shared" si="189"/>
        <v>16.875</v>
      </c>
    </row>
    <row r="6150" spans="1:10" s="155" customFormat="1" ht="15.75">
      <c r="A6150" s="53">
        <f t="shared" si="188"/>
        <v>6146</v>
      </c>
      <c r="B6150" s="153" t="s">
        <v>201</v>
      </c>
      <c r="C6150" s="154" t="s">
        <v>14313</v>
      </c>
      <c r="D6150" s="154" t="s">
        <v>14314</v>
      </c>
      <c r="E6150" s="154" t="s">
        <v>13409</v>
      </c>
      <c r="F6150" s="154"/>
      <c r="G6150" s="154">
        <v>1</v>
      </c>
      <c r="H6150" s="182">
        <v>200</v>
      </c>
      <c r="I6150" s="192">
        <v>0.25</v>
      </c>
      <c r="J6150" s="188">
        <f t="shared" si="189"/>
        <v>150</v>
      </c>
    </row>
    <row r="6151" spans="1:10" s="155" customFormat="1" ht="15.75">
      <c r="A6151" s="53">
        <f t="shared" ref="A6151:A6214" si="190">A6150+1</f>
        <v>6147</v>
      </c>
      <c r="B6151" s="153" t="s">
        <v>201</v>
      </c>
      <c r="C6151" s="154" t="s">
        <v>14315</v>
      </c>
      <c r="D6151" s="154" t="s">
        <v>14316</v>
      </c>
      <c r="E6151" s="154" t="s">
        <v>13409</v>
      </c>
      <c r="F6151" s="154"/>
      <c r="G6151" s="154">
        <v>1</v>
      </c>
      <c r="H6151" s="182">
        <v>30.5</v>
      </c>
      <c r="I6151" s="192">
        <v>0.25</v>
      </c>
      <c r="J6151" s="188">
        <f t="shared" si="189"/>
        <v>22.875</v>
      </c>
    </row>
    <row r="6152" spans="1:10" s="155" customFormat="1" ht="15.75">
      <c r="A6152" s="53">
        <f t="shared" si="190"/>
        <v>6148</v>
      </c>
      <c r="B6152" s="153" t="s">
        <v>201</v>
      </c>
      <c r="C6152" s="154" t="s">
        <v>14317</v>
      </c>
      <c r="D6152" s="154" t="s">
        <v>14318</v>
      </c>
      <c r="E6152" s="154" t="s">
        <v>13409</v>
      </c>
      <c r="F6152" s="154"/>
      <c r="G6152" s="154">
        <v>1</v>
      </c>
      <c r="H6152" s="182">
        <v>39</v>
      </c>
      <c r="I6152" s="192">
        <v>0.25</v>
      </c>
      <c r="J6152" s="188">
        <f t="shared" si="189"/>
        <v>29.25</v>
      </c>
    </row>
    <row r="6153" spans="1:10" s="155" customFormat="1" ht="15.75">
      <c r="A6153" s="53">
        <f t="shared" si="190"/>
        <v>6149</v>
      </c>
      <c r="B6153" s="153" t="s">
        <v>201</v>
      </c>
      <c r="C6153" s="154" t="s">
        <v>14319</v>
      </c>
      <c r="D6153" s="154" t="s">
        <v>14320</v>
      </c>
      <c r="E6153" s="154" t="s">
        <v>13409</v>
      </c>
      <c r="F6153" s="154"/>
      <c r="G6153" s="154">
        <v>1</v>
      </c>
      <c r="H6153" s="182">
        <v>39</v>
      </c>
      <c r="I6153" s="192">
        <v>0.25</v>
      </c>
      <c r="J6153" s="188">
        <f t="shared" si="189"/>
        <v>29.25</v>
      </c>
    </row>
    <row r="6154" spans="1:10" s="155" customFormat="1" ht="15.75">
      <c r="A6154" s="53">
        <f t="shared" si="190"/>
        <v>6150</v>
      </c>
      <c r="B6154" s="153" t="s">
        <v>201</v>
      </c>
      <c r="C6154" s="154" t="s">
        <v>10091</v>
      </c>
      <c r="D6154" s="154" t="s">
        <v>10092</v>
      </c>
      <c r="E6154" s="154" t="s">
        <v>13409</v>
      </c>
      <c r="F6154" s="154"/>
      <c r="G6154" s="154">
        <v>1</v>
      </c>
      <c r="H6154" s="182">
        <v>30.5</v>
      </c>
      <c r="I6154" s="192">
        <v>0.25</v>
      </c>
      <c r="J6154" s="188">
        <f t="shared" si="189"/>
        <v>22.875</v>
      </c>
    </row>
    <row r="6155" spans="1:10" s="155" customFormat="1" ht="15.75">
      <c r="A6155" s="53">
        <f t="shared" si="190"/>
        <v>6151</v>
      </c>
      <c r="B6155" s="153" t="s">
        <v>201</v>
      </c>
      <c r="C6155" s="154" t="s">
        <v>14321</v>
      </c>
      <c r="D6155" s="154" t="s">
        <v>14322</v>
      </c>
      <c r="E6155" s="154" t="s">
        <v>13409</v>
      </c>
      <c r="F6155" s="154"/>
      <c r="G6155" s="154">
        <v>1</v>
      </c>
      <c r="H6155" s="182">
        <v>216</v>
      </c>
      <c r="I6155" s="192">
        <v>0.25</v>
      </c>
      <c r="J6155" s="188">
        <f t="shared" si="189"/>
        <v>162</v>
      </c>
    </row>
    <row r="6156" spans="1:10" s="155" customFormat="1" ht="30">
      <c r="A6156" s="53">
        <f t="shared" si="190"/>
        <v>6152</v>
      </c>
      <c r="B6156" s="153" t="s">
        <v>201</v>
      </c>
      <c r="C6156" s="154" t="s">
        <v>10093</v>
      </c>
      <c r="D6156" s="154" t="s">
        <v>10094</v>
      </c>
      <c r="E6156" s="154" t="s">
        <v>13409</v>
      </c>
      <c r="F6156" s="154"/>
      <c r="G6156" s="154">
        <v>1</v>
      </c>
      <c r="H6156" s="182">
        <v>167</v>
      </c>
      <c r="I6156" s="192">
        <v>0.25</v>
      </c>
      <c r="J6156" s="188">
        <f t="shared" si="189"/>
        <v>125.25</v>
      </c>
    </row>
    <row r="6157" spans="1:10" s="155" customFormat="1" ht="30">
      <c r="A6157" s="53">
        <f t="shared" si="190"/>
        <v>6153</v>
      </c>
      <c r="B6157" s="153" t="s">
        <v>201</v>
      </c>
      <c r="C6157" s="154" t="s">
        <v>10095</v>
      </c>
      <c r="D6157" s="154" t="s">
        <v>10096</v>
      </c>
      <c r="E6157" s="154" t="s">
        <v>13409</v>
      </c>
      <c r="F6157" s="154"/>
      <c r="G6157" s="154">
        <v>1</v>
      </c>
      <c r="H6157" s="182">
        <v>249</v>
      </c>
      <c r="I6157" s="192">
        <v>0.25</v>
      </c>
      <c r="J6157" s="188">
        <f t="shared" si="189"/>
        <v>186.75</v>
      </c>
    </row>
    <row r="6158" spans="1:10" s="155" customFormat="1" ht="15.75">
      <c r="A6158" s="53">
        <f t="shared" si="190"/>
        <v>6154</v>
      </c>
      <c r="B6158" s="153" t="s">
        <v>201</v>
      </c>
      <c r="C6158" s="154" t="s">
        <v>14323</v>
      </c>
      <c r="D6158" s="154" t="s">
        <v>14324</v>
      </c>
      <c r="E6158" s="154" t="s">
        <v>13409</v>
      </c>
      <c r="F6158" s="154"/>
      <c r="G6158" s="154">
        <v>1</v>
      </c>
      <c r="H6158" s="182">
        <v>249</v>
      </c>
      <c r="I6158" s="192">
        <v>0.25</v>
      </c>
      <c r="J6158" s="188">
        <f t="shared" si="189"/>
        <v>186.75</v>
      </c>
    </row>
    <row r="6159" spans="1:10" s="155" customFormat="1" ht="15.75">
      <c r="A6159" s="53">
        <f t="shared" si="190"/>
        <v>6155</v>
      </c>
      <c r="B6159" s="153" t="s">
        <v>201</v>
      </c>
      <c r="C6159" s="154" t="s">
        <v>14325</v>
      </c>
      <c r="D6159" s="154" t="s">
        <v>14326</v>
      </c>
      <c r="E6159" s="154" t="s">
        <v>13409</v>
      </c>
      <c r="F6159" s="154"/>
      <c r="G6159" s="154">
        <v>1</v>
      </c>
      <c r="H6159" s="182">
        <v>249</v>
      </c>
      <c r="I6159" s="192">
        <v>0.25</v>
      </c>
      <c r="J6159" s="188">
        <f t="shared" si="189"/>
        <v>186.75</v>
      </c>
    </row>
    <row r="6160" spans="1:10" s="155" customFormat="1" ht="30">
      <c r="A6160" s="53">
        <f t="shared" si="190"/>
        <v>6156</v>
      </c>
      <c r="B6160" s="153" t="s">
        <v>201</v>
      </c>
      <c r="C6160" s="154" t="s">
        <v>14327</v>
      </c>
      <c r="D6160" s="154" t="s">
        <v>14328</v>
      </c>
      <c r="E6160" s="154" t="s">
        <v>13409</v>
      </c>
      <c r="F6160" s="154"/>
      <c r="G6160" s="154">
        <v>1</v>
      </c>
      <c r="H6160" s="182">
        <v>167</v>
      </c>
      <c r="I6160" s="192">
        <v>0.25</v>
      </c>
      <c r="J6160" s="188">
        <f t="shared" si="189"/>
        <v>125.25</v>
      </c>
    </row>
    <row r="6161" spans="1:10" s="155" customFormat="1" ht="30">
      <c r="A6161" s="53">
        <f t="shared" si="190"/>
        <v>6157</v>
      </c>
      <c r="B6161" s="153" t="s">
        <v>201</v>
      </c>
      <c r="C6161" s="154" t="s">
        <v>14329</v>
      </c>
      <c r="D6161" s="154" t="s">
        <v>14330</v>
      </c>
      <c r="E6161" s="154" t="s">
        <v>13409</v>
      </c>
      <c r="F6161" s="154"/>
      <c r="G6161" s="154">
        <v>1</v>
      </c>
      <c r="H6161" s="182">
        <v>249</v>
      </c>
      <c r="I6161" s="192">
        <v>0.25</v>
      </c>
      <c r="J6161" s="188">
        <f t="shared" si="189"/>
        <v>186.75</v>
      </c>
    </row>
    <row r="6162" spans="1:10" s="155" customFormat="1" ht="30">
      <c r="A6162" s="53">
        <f t="shared" si="190"/>
        <v>6158</v>
      </c>
      <c r="B6162" s="153" t="s">
        <v>201</v>
      </c>
      <c r="C6162" s="154" t="s">
        <v>14331</v>
      </c>
      <c r="D6162" s="154" t="s">
        <v>14332</v>
      </c>
      <c r="E6162" s="154" t="s">
        <v>13409</v>
      </c>
      <c r="F6162" s="154"/>
      <c r="G6162" s="154">
        <v>1</v>
      </c>
      <c r="H6162" s="182">
        <v>249</v>
      </c>
      <c r="I6162" s="192">
        <v>0.25</v>
      </c>
      <c r="J6162" s="188">
        <f t="shared" ref="J6162:J6225" si="191">H6162*(1-I6162)</f>
        <v>186.75</v>
      </c>
    </row>
    <row r="6163" spans="1:10" s="155" customFormat="1" ht="30">
      <c r="A6163" s="53">
        <f t="shared" si="190"/>
        <v>6159</v>
      </c>
      <c r="B6163" s="153" t="s">
        <v>201</v>
      </c>
      <c r="C6163" s="154" t="s">
        <v>10097</v>
      </c>
      <c r="D6163" s="154" t="s">
        <v>10098</v>
      </c>
      <c r="E6163" s="154" t="s">
        <v>13409</v>
      </c>
      <c r="F6163" s="154"/>
      <c r="G6163" s="154">
        <v>1</v>
      </c>
      <c r="H6163" s="182">
        <v>249</v>
      </c>
      <c r="I6163" s="192">
        <v>0.25</v>
      </c>
      <c r="J6163" s="188">
        <f t="shared" si="191"/>
        <v>186.75</v>
      </c>
    </row>
    <row r="6164" spans="1:10" s="155" customFormat="1" ht="15.75">
      <c r="A6164" s="53">
        <f t="shared" si="190"/>
        <v>6160</v>
      </c>
      <c r="B6164" s="153" t="s">
        <v>201</v>
      </c>
      <c r="C6164" s="154" t="s">
        <v>14333</v>
      </c>
      <c r="D6164" s="154" t="s">
        <v>14334</v>
      </c>
      <c r="E6164" s="154" t="s">
        <v>13409</v>
      </c>
      <c r="F6164" s="154"/>
      <c r="G6164" s="154">
        <v>1</v>
      </c>
      <c r="H6164" s="182">
        <v>27.5</v>
      </c>
      <c r="I6164" s="192">
        <v>0.25</v>
      </c>
      <c r="J6164" s="188">
        <f t="shared" si="191"/>
        <v>20.625</v>
      </c>
    </row>
    <row r="6165" spans="1:10" s="155" customFormat="1" ht="15.75">
      <c r="A6165" s="53">
        <f t="shared" si="190"/>
        <v>6161</v>
      </c>
      <c r="B6165" s="153" t="s">
        <v>201</v>
      </c>
      <c r="C6165" s="154" t="s">
        <v>14335</v>
      </c>
      <c r="D6165" s="154" t="s">
        <v>14336</v>
      </c>
      <c r="E6165" s="154" t="s">
        <v>13409</v>
      </c>
      <c r="F6165" s="154"/>
      <c r="G6165" s="154">
        <v>1</v>
      </c>
      <c r="H6165" s="182">
        <v>35</v>
      </c>
      <c r="I6165" s="192">
        <v>0.25</v>
      </c>
      <c r="J6165" s="188">
        <f t="shared" si="191"/>
        <v>26.25</v>
      </c>
    </row>
    <row r="6166" spans="1:10" s="155" customFormat="1" ht="45">
      <c r="A6166" s="53">
        <f t="shared" si="190"/>
        <v>6162</v>
      </c>
      <c r="B6166" s="153" t="s">
        <v>201</v>
      </c>
      <c r="C6166" s="154" t="s">
        <v>14337</v>
      </c>
      <c r="D6166" s="154" t="s">
        <v>14338</v>
      </c>
      <c r="E6166" s="154" t="s">
        <v>13409</v>
      </c>
      <c r="F6166" s="154"/>
      <c r="G6166" s="154">
        <v>1</v>
      </c>
      <c r="H6166" s="182">
        <v>261</v>
      </c>
      <c r="I6166" s="192">
        <v>0.25</v>
      </c>
      <c r="J6166" s="188">
        <f t="shared" si="191"/>
        <v>195.75</v>
      </c>
    </row>
    <row r="6167" spans="1:10" s="155" customFormat="1" ht="15.75">
      <c r="A6167" s="53">
        <f t="shared" si="190"/>
        <v>6163</v>
      </c>
      <c r="B6167" s="153" t="s">
        <v>201</v>
      </c>
      <c r="C6167" s="154" t="s">
        <v>14339</v>
      </c>
      <c r="D6167" s="154" t="s">
        <v>14340</v>
      </c>
      <c r="E6167" s="154" t="s">
        <v>13409</v>
      </c>
      <c r="F6167" s="154"/>
      <c r="G6167" s="154">
        <v>1</v>
      </c>
      <c r="H6167" s="182">
        <v>115</v>
      </c>
      <c r="I6167" s="192">
        <v>0.25</v>
      </c>
      <c r="J6167" s="188">
        <f t="shared" si="191"/>
        <v>86.25</v>
      </c>
    </row>
    <row r="6168" spans="1:10" s="155" customFormat="1" ht="15.75">
      <c r="A6168" s="53">
        <f t="shared" si="190"/>
        <v>6164</v>
      </c>
      <c r="B6168" s="153" t="s">
        <v>201</v>
      </c>
      <c r="C6168" s="154" t="s">
        <v>14341</v>
      </c>
      <c r="D6168" s="154" t="s">
        <v>14342</v>
      </c>
      <c r="E6168" s="154" t="s">
        <v>13409</v>
      </c>
      <c r="F6168" s="154"/>
      <c r="G6168" s="154">
        <v>1</v>
      </c>
      <c r="H6168" s="182">
        <v>154</v>
      </c>
      <c r="I6168" s="192">
        <v>0.25</v>
      </c>
      <c r="J6168" s="188">
        <f t="shared" si="191"/>
        <v>115.5</v>
      </c>
    </row>
    <row r="6169" spans="1:10" s="155" customFormat="1" ht="15.75">
      <c r="A6169" s="53">
        <f t="shared" si="190"/>
        <v>6165</v>
      </c>
      <c r="B6169" s="153" t="s">
        <v>201</v>
      </c>
      <c r="C6169" s="154" t="s">
        <v>14343</v>
      </c>
      <c r="D6169" s="154" t="s">
        <v>14344</v>
      </c>
      <c r="E6169" s="154" t="s">
        <v>13409</v>
      </c>
      <c r="F6169" s="154"/>
      <c r="G6169" s="154">
        <v>1</v>
      </c>
      <c r="H6169" s="182">
        <v>168</v>
      </c>
      <c r="I6169" s="192">
        <v>0.25</v>
      </c>
      <c r="J6169" s="188">
        <f t="shared" si="191"/>
        <v>126</v>
      </c>
    </row>
    <row r="6170" spans="1:10" s="155" customFormat="1" ht="30">
      <c r="A6170" s="53">
        <f t="shared" si="190"/>
        <v>6166</v>
      </c>
      <c r="B6170" s="153" t="s">
        <v>201</v>
      </c>
      <c r="C6170" s="154" t="s">
        <v>14345</v>
      </c>
      <c r="D6170" s="154" t="s">
        <v>14346</v>
      </c>
      <c r="E6170" s="154" t="s">
        <v>13409</v>
      </c>
      <c r="F6170" s="154"/>
      <c r="G6170" s="154">
        <v>1</v>
      </c>
      <c r="H6170" s="182">
        <v>213</v>
      </c>
      <c r="I6170" s="192">
        <v>0.25</v>
      </c>
      <c r="J6170" s="188">
        <f t="shared" si="191"/>
        <v>159.75</v>
      </c>
    </row>
    <row r="6171" spans="1:10" s="155" customFormat="1" ht="15.75">
      <c r="A6171" s="53">
        <f t="shared" si="190"/>
        <v>6167</v>
      </c>
      <c r="B6171" s="153" t="s">
        <v>201</v>
      </c>
      <c r="C6171" s="154" t="s">
        <v>10099</v>
      </c>
      <c r="D6171" s="154" t="s">
        <v>10100</v>
      </c>
      <c r="E6171" s="154" t="s">
        <v>13409</v>
      </c>
      <c r="F6171" s="154"/>
      <c r="G6171" s="154">
        <v>1</v>
      </c>
      <c r="H6171" s="182">
        <v>118</v>
      </c>
      <c r="I6171" s="192">
        <v>0.25</v>
      </c>
      <c r="J6171" s="188">
        <f t="shared" si="191"/>
        <v>88.5</v>
      </c>
    </row>
    <row r="6172" spans="1:10" s="155" customFormat="1" ht="15.75">
      <c r="A6172" s="53">
        <f t="shared" si="190"/>
        <v>6168</v>
      </c>
      <c r="B6172" s="153" t="s">
        <v>201</v>
      </c>
      <c r="C6172" s="154" t="s">
        <v>10101</v>
      </c>
      <c r="D6172" s="154" t="s">
        <v>10102</v>
      </c>
      <c r="E6172" s="154" t="s">
        <v>13409</v>
      </c>
      <c r="F6172" s="154"/>
      <c r="G6172" s="154">
        <v>1</v>
      </c>
      <c r="H6172" s="182">
        <v>138</v>
      </c>
      <c r="I6172" s="192">
        <v>0.25</v>
      </c>
      <c r="J6172" s="188">
        <f t="shared" si="191"/>
        <v>103.5</v>
      </c>
    </row>
    <row r="6173" spans="1:10" s="155" customFormat="1" ht="30">
      <c r="A6173" s="53">
        <f t="shared" si="190"/>
        <v>6169</v>
      </c>
      <c r="B6173" s="153" t="s">
        <v>201</v>
      </c>
      <c r="C6173" s="154" t="s">
        <v>10103</v>
      </c>
      <c r="D6173" s="154" t="s">
        <v>10104</v>
      </c>
      <c r="E6173" s="154" t="s">
        <v>13409</v>
      </c>
      <c r="F6173" s="154"/>
      <c r="G6173" s="154">
        <v>1</v>
      </c>
      <c r="H6173" s="182">
        <v>130</v>
      </c>
      <c r="I6173" s="192">
        <v>0.25</v>
      </c>
      <c r="J6173" s="188">
        <f t="shared" si="191"/>
        <v>97.5</v>
      </c>
    </row>
    <row r="6174" spans="1:10" s="155" customFormat="1" ht="30">
      <c r="A6174" s="53">
        <f t="shared" si="190"/>
        <v>6170</v>
      </c>
      <c r="B6174" s="153" t="s">
        <v>201</v>
      </c>
      <c r="C6174" s="154" t="s">
        <v>10105</v>
      </c>
      <c r="D6174" s="154" t="s">
        <v>10106</v>
      </c>
      <c r="E6174" s="154" t="s">
        <v>13409</v>
      </c>
      <c r="F6174" s="154"/>
      <c r="G6174" s="154">
        <v>1</v>
      </c>
      <c r="H6174" s="182">
        <v>146</v>
      </c>
      <c r="I6174" s="192">
        <v>0.25</v>
      </c>
      <c r="J6174" s="188">
        <f t="shared" si="191"/>
        <v>109.5</v>
      </c>
    </row>
    <row r="6175" spans="1:10" s="155" customFormat="1" ht="30">
      <c r="A6175" s="53">
        <f t="shared" si="190"/>
        <v>6171</v>
      </c>
      <c r="B6175" s="153" t="s">
        <v>201</v>
      </c>
      <c r="C6175" s="154" t="s">
        <v>14347</v>
      </c>
      <c r="D6175" s="154" t="s">
        <v>14348</v>
      </c>
      <c r="E6175" s="154" t="s">
        <v>13409</v>
      </c>
      <c r="F6175" s="154"/>
      <c r="G6175" s="154">
        <v>1</v>
      </c>
      <c r="H6175" s="182">
        <v>118</v>
      </c>
      <c r="I6175" s="192">
        <v>0.25</v>
      </c>
      <c r="J6175" s="188">
        <f t="shared" si="191"/>
        <v>88.5</v>
      </c>
    </row>
    <row r="6176" spans="1:10" s="155" customFormat="1" ht="15.75">
      <c r="A6176" s="53">
        <f t="shared" si="190"/>
        <v>6172</v>
      </c>
      <c r="B6176" s="153" t="s">
        <v>201</v>
      </c>
      <c r="C6176" s="154" t="s">
        <v>10107</v>
      </c>
      <c r="D6176" s="154" t="s">
        <v>10108</v>
      </c>
      <c r="E6176" s="154" t="s">
        <v>13409</v>
      </c>
      <c r="F6176" s="154"/>
      <c r="G6176" s="154">
        <v>1</v>
      </c>
      <c r="H6176" s="182">
        <v>134</v>
      </c>
      <c r="I6176" s="192">
        <v>0.25</v>
      </c>
      <c r="J6176" s="188">
        <f t="shared" si="191"/>
        <v>100.5</v>
      </c>
    </row>
    <row r="6177" spans="1:10" s="155" customFormat="1" ht="15.75">
      <c r="A6177" s="53">
        <f t="shared" si="190"/>
        <v>6173</v>
      </c>
      <c r="B6177" s="153" t="s">
        <v>201</v>
      </c>
      <c r="C6177" s="154" t="s">
        <v>10109</v>
      </c>
      <c r="D6177" s="154" t="s">
        <v>10110</v>
      </c>
      <c r="E6177" s="154" t="s">
        <v>13409</v>
      </c>
      <c r="F6177" s="154"/>
      <c r="G6177" s="154">
        <v>1</v>
      </c>
      <c r="H6177" s="182">
        <v>151</v>
      </c>
      <c r="I6177" s="192">
        <v>0.25</v>
      </c>
      <c r="J6177" s="188">
        <f t="shared" si="191"/>
        <v>113.25</v>
      </c>
    </row>
    <row r="6178" spans="1:10" s="155" customFormat="1" ht="30">
      <c r="A6178" s="53">
        <f t="shared" si="190"/>
        <v>6174</v>
      </c>
      <c r="B6178" s="153" t="s">
        <v>201</v>
      </c>
      <c r="C6178" s="154" t="s">
        <v>14349</v>
      </c>
      <c r="D6178" s="154" t="s">
        <v>14350</v>
      </c>
      <c r="E6178" s="154" t="s">
        <v>13409</v>
      </c>
      <c r="F6178" s="154"/>
      <c r="G6178" s="154">
        <v>1</v>
      </c>
      <c r="H6178" s="182">
        <v>134</v>
      </c>
      <c r="I6178" s="192">
        <v>0.25</v>
      </c>
      <c r="J6178" s="188">
        <f t="shared" si="191"/>
        <v>100.5</v>
      </c>
    </row>
    <row r="6179" spans="1:10" s="155" customFormat="1" ht="15.75">
      <c r="A6179" s="53">
        <f t="shared" si="190"/>
        <v>6175</v>
      </c>
      <c r="B6179" s="153" t="s">
        <v>201</v>
      </c>
      <c r="C6179" s="154" t="s">
        <v>10111</v>
      </c>
      <c r="D6179" s="154" t="s">
        <v>14351</v>
      </c>
      <c r="E6179" s="154" t="s">
        <v>13409</v>
      </c>
      <c r="F6179" s="154"/>
      <c r="G6179" s="154">
        <v>1</v>
      </c>
      <c r="H6179" s="182">
        <v>92</v>
      </c>
      <c r="I6179" s="192">
        <v>0.25</v>
      </c>
      <c r="J6179" s="188">
        <f t="shared" si="191"/>
        <v>69</v>
      </c>
    </row>
    <row r="6180" spans="1:10" s="155" customFormat="1" ht="15.75">
      <c r="A6180" s="53">
        <f t="shared" si="190"/>
        <v>6176</v>
      </c>
      <c r="B6180" s="153" t="s">
        <v>201</v>
      </c>
      <c r="C6180" s="154" t="s">
        <v>10112</v>
      </c>
      <c r="D6180" s="154" t="s">
        <v>14352</v>
      </c>
      <c r="E6180" s="154" t="s">
        <v>13409</v>
      </c>
      <c r="F6180" s="154"/>
      <c r="G6180" s="154">
        <v>1</v>
      </c>
      <c r="H6180" s="182">
        <v>91.5</v>
      </c>
      <c r="I6180" s="192">
        <v>0.25</v>
      </c>
      <c r="J6180" s="188">
        <f t="shared" si="191"/>
        <v>68.625</v>
      </c>
    </row>
    <row r="6181" spans="1:10" s="155" customFormat="1" ht="15.75">
      <c r="A6181" s="53">
        <f t="shared" si="190"/>
        <v>6177</v>
      </c>
      <c r="B6181" s="153" t="s">
        <v>201</v>
      </c>
      <c r="C6181" s="154" t="s">
        <v>10113</v>
      </c>
      <c r="D6181" s="154" t="s">
        <v>10114</v>
      </c>
      <c r="E6181" s="154" t="s">
        <v>13409</v>
      </c>
      <c r="F6181" s="154"/>
      <c r="G6181" s="154">
        <v>1</v>
      </c>
      <c r="H6181" s="182">
        <v>108</v>
      </c>
      <c r="I6181" s="192">
        <v>0.25</v>
      </c>
      <c r="J6181" s="188">
        <f t="shared" si="191"/>
        <v>81</v>
      </c>
    </row>
    <row r="6182" spans="1:10" s="155" customFormat="1" ht="15.75">
      <c r="A6182" s="53">
        <f t="shared" si="190"/>
        <v>6178</v>
      </c>
      <c r="B6182" s="153" t="s">
        <v>201</v>
      </c>
      <c r="C6182" s="154" t="s">
        <v>14353</v>
      </c>
      <c r="D6182" s="154" t="s">
        <v>14354</v>
      </c>
      <c r="E6182" s="154" t="s">
        <v>13409</v>
      </c>
      <c r="F6182" s="154"/>
      <c r="G6182" s="154">
        <v>1</v>
      </c>
      <c r="H6182" s="182">
        <v>108</v>
      </c>
      <c r="I6182" s="192">
        <v>0.25</v>
      </c>
      <c r="J6182" s="188">
        <f t="shared" si="191"/>
        <v>81</v>
      </c>
    </row>
    <row r="6183" spans="1:10" s="155" customFormat="1" ht="15.75">
      <c r="A6183" s="53">
        <f t="shared" si="190"/>
        <v>6179</v>
      </c>
      <c r="B6183" s="153" t="s">
        <v>201</v>
      </c>
      <c r="C6183" s="154" t="s">
        <v>10115</v>
      </c>
      <c r="D6183" s="154" t="s">
        <v>10116</v>
      </c>
      <c r="E6183" s="154" t="s">
        <v>13409</v>
      </c>
      <c r="F6183" s="154"/>
      <c r="G6183" s="154">
        <v>1</v>
      </c>
      <c r="H6183" s="182">
        <v>91.5</v>
      </c>
      <c r="I6183" s="192">
        <v>0.25</v>
      </c>
      <c r="J6183" s="188">
        <f t="shared" si="191"/>
        <v>68.625</v>
      </c>
    </row>
    <row r="6184" spans="1:10" s="155" customFormat="1" ht="15.75">
      <c r="A6184" s="53">
        <f t="shared" si="190"/>
        <v>6180</v>
      </c>
      <c r="B6184" s="153" t="s">
        <v>201</v>
      </c>
      <c r="C6184" s="154" t="s">
        <v>10117</v>
      </c>
      <c r="D6184" s="154" t="s">
        <v>10118</v>
      </c>
      <c r="E6184" s="154" t="s">
        <v>13409</v>
      </c>
      <c r="F6184" s="154"/>
      <c r="G6184" s="154">
        <v>1</v>
      </c>
      <c r="H6184" s="182">
        <v>108</v>
      </c>
      <c r="I6184" s="192">
        <v>0.25</v>
      </c>
      <c r="J6184" s="188">
        <f t="shared" si="191"/>
        <v>81</v>
      </c>
    </row>
    <row r="6185" spans="1:10" s="155" customFormat="1" ht="30">
      <c r="A6185" s="53">
        <f t="shared" si="190"/>
        <v>6181</v>
      </c>
      <c r="B6185" s="153" t="s">
        <v>201</v>
      </c>
      <c r="C6185" s="154" t="s">
        <v>14355</v>
      </c>
      <c r="D6185" s="154" t="s">
        <v>14356</v>
      </c>
      <c r="E6185" s="154" t="s">
        <v>13409</v>
      </c>
      <c r="F6185" s="154"/>
      <c r="G6185" s="154">
        <v>1</v>
      </c>
      <c r="H6185" s="182">
        <v>92</v>
      </c>
      <c r="I6185" s="192">
        <v>0.25</v>
      </c>
      <c r="J6185" s="188">
        <f t="shared" si="191"/>
        <v>69</v>
      </c>
    </row>
    <row r="6186" spans="1:10" s="155" customFormat="1" ht="15.75">
      <c r="A6186" s="53">
        <f t="shared" si="190"/>
        <v>6182</v>
      </c>
      <c r="B6186" s="153" t="s">
        <v>201</v>
      </c>
      <c r="C6186" s="154" t="s">
        <v>10119</v>
      </c>
      <c r="D6186" s="154" t="s">
        <v>10120</v>
      </c>
      <c r="E6186" s="154" t="s">
        <v>13409</v>
      </c>
      <c r="F6186" s="154"/>
      <c r="G6186" s="154">
        <v>1</v>
      </c>
      <c r="H6186" s="182">
        <v>395</v>
      </c>
      <c r="I6186" s="192">
        <v>0.25</v>
      </c>
      <c r="J6186" s="188">
        <f t="shared" si="191"/>
        <v>296.25</v>
      </c>
    </row>
    <row r="6187" spans="1:10" s="155" customFormat="1" ht="15.75">
      <c r="A6187" s="53">
        <f t="shared" si="190"/>
        <v>6183</v>
      </c>
      <c r="B6187" s="153" t="s">
        <v>201</v>
      </c>
      <c r="C6187" s="154" t="s">
        <v>10121</v>
      </c>
      <c r="D6187" s="154" t="s">
        <v>10120</v>
      </c>
      <c r="E6187" s="154" t="s">
        <v>13409</v>
      </c>
      <c r="F6187" s="154"/>
      <c r="G6187" s="154">
        <v>1</v>
      </c>
      <c r="H6187" s="182">
        <v>433</v>
      </c>
      <c r="I6187" s="192">
        <v>0.25</v>
      </c>
      <c r="J6187" s="188">
        <f t="shared" si="191"/>
        <v>324.75</v>
      </c>
    </row>
    <row r="6188" spans="1:10" s="155" customFormat="1" ht="15.75">
      <c r="A6188" s="53">
        <f t="shared" si="190"/>
        <v>6184</v>
      </c>
      <c r="B6188" s="153" t="s">
        <v>201</v>
      </c>
      <c r="C6188" s="154" t="s">
        <v>10122</v>
      </c>
      <c r="D6188" s="154" t="s">
        <v>10123</v>
      </c>
      <c r="E6188" s="154" t="s">
        <v>13409</v>
      </c>
      <c r="F6188" s="154"/>
      <c r="G6188" s="154">
        <v>1</v>
      </c>
      <c r="H6188" s="182">
        <v>7.91</v>
      </c>
      <c r="I6188" s="192">
        <v>0.25</v>
      </c>
      <c r="J6188" s="188">
        <f t="shared" si="191"/>
        <v>5.9325000000000001</v>
      </c>
    </row>
    <row r="6189" spans="1:10" s="155" customFormat="1" ht="15.75">
      <c r="A6189" s="53">
        <f t="shared" si="190"/>
        <v>6185</v>
      </c>
      <c r="B6189" s="153" t="s">
        <v>201</v>
      </c>
      <c r="C6189" s="154" t="s">
        <v>10124</v>
      </c>
      <c r="D6189" s="154" t="s">
        <v>10125</v>
      </c>
      <c r="E6189" s="154" t="s">
        <v>13409</v>
      </c>
      <c r="F6189" s="154"/>
      <c r="G6189" s="154">
        <v>1</v>
      </c>
      <c r="H6189" s="182">
        <v>17.18</v>
      </c>
      <c r="I6189" s="192">
        <v>0.25</v>
      </c>
      <c r="J6189" s="188">
        <f t="shared" si="191"/>
        <v>12.885</v>
      </c>
    </row>
    <row r="6190" spans="1:10" s="155" customFormat="1" ht="15.75">
      <c r="A6190" s="53">
        <f t="shared" si="190"/>
        <v>6186</v>
      </c>
      <c r="B6190" s="153" t="s">
        <v>201</v>
      </c>
      <c r="C6190" s="154" t="s">
        <v>10126</v>
      </c>
      <c r="D6190" s="154" t="s">
        <v>10127</v>
      </c>
      <c r="E6190" s="154" t="s">
        <v>13409</v>
      </c>
      <c r="F6190" s="154"/>
      <c r="G6190" s="154">
        <v>1</v>
      </c>
      <c r="H6190" s="182">
        <v>79</v>
      </c>
      <c r="I6190" s="192">
        <v>0.25</v>
      </c>
      <c r="J6190" s="188">
        <f t="shared" si="191"/>
        <v>59.25</v>
      </c>
    </row>
    <row r="6191" spans="1:10" s="155" customFormat="1" ht="15.75">
      <c r="A6191" s="53">
        <f t="shared" si="190"/>
        <v>6187</v>
      </c>
      <c r="B6191" s="153" t="s">
        <v>201</v>
      </c>
      <c r="C6191" s="154" t="s">
        <v>10128</v>
      </c>
      <c r="D6191" s="154" t="s">
        <v>10129</v>
      </c>
      <c r="E6191" s="154" t="s">
        <v>13409</v>
      </c>
      <c r="F6191" s="154"/>
      <c r="G6191" s="154">
        <v>1</v>
      </c>
      <c r="H6191" s="182">
        <v>79</v>
      </c>
      <c r="I6191" s="192">
        <v>0.25</v>
      </c>
      <c r="J6191" s="188">
        <f t="shared" si="191"/>
        <v>59.25</v>
      </c>
    </row>
    <row r="6192" spans="1:10" s="155" customFormat="1" ht="15.75">
      <c r="A6192" s="53">
        <f t="shared" si="190"/>
        <v>6188</v>
      </c>
      <c r="B6192" s="153" t="s">
        <v>201</v>
      </c>
      <c r="C6192" s="154" t="s">
        <v>10130</v>
      </c>
      <c r="D6192" s="154" t="s">
        <v>10131</v>
      </c>
      <c r="E6192" s="154" t="s">
        <v>13409</v>
      </c>
      <c r="F6192" s="154"/>
      <c r="G6192" s="154">
        <v>1</v>
      </c>
      <c r="H6192" s="182">
        <v>95.5</v>
      </c>
      <c r="I6192" s="192">
        <v>0.25</v>
      </c>
      <c r="J6192" s="188">
        <f t="shared" si="191"/>
        <v>71.625</v>
      </c>
    </row>
    <row r="6193" spans="1:10" s="155" customFormat="1" ht="15.75">
      <c r="A6193" s="53">
        <f t="shared" si="190"/>
        <v>6189</v>
      </c>
      <c r="B6193" s="153" t="s">
        <v>201</v>
      </c>
      <c r="C6193" s="154" t="s">
        <v>10132</v>
      </c>
      <c r="D6193" s="154" t="s">
        <v>10133</v>
      </c>
      <c r="E6193" s="154" t="s">
        <v>13409</v>
      </c>
      <c r="F6193" s="154"/>
      <c r="G6193" s="154">
        <v>1</v>
      </c>
      <c r="H6193" s="182">
        <v>95.5</v>
      </c>
      <c r="I6193" s="192">
        <v>0.25</v>
      </c>
      <c r="J6193" s="188">
        <f t="shared" si="191"/>
        <v>71.625</v>
      </c>
    </row>
    <row r="6194" spans="1:10" s="155" customFormat="1" ht="15.75">
      <c r="A6194" s="53">
        <f t="shared" si="190"/>
        <v>6190</v>
      </c>
      <c r="B6194" s="153" t="s">
        <v>201</v>
      </c>
      <c r="C6194" s="154" t="s">
        <v>10134</v>
      </c>
      <c r="D6194" s="154" t="s">
        <v>10135</v>
      </c>
      <c r="E6194" s="154" t="s">
        <v>13409</v>
      </c>
      <c r="F6194" s="154"/>
      <c r="G6194" s="154">
        <v>1</v>
      </c>
      <c r="H6194" s="182">
        <v>180</v>
      </c>
      <c r="I6194" s="192">
        <v>0.25</v>
      </c>
      <c r="J6194" s="188">
        <f t="shared" si="191"/>
        <v>135</v>
      </c>
    </row>
    <row r="6195" spans="1:10" s="155" customFormat="1" ht="15.75">
      <c r="A6195" s="53">
        <f t="shared" si="190"/>
        <v>6191</v>
      </c>
      <c r="B6195" s="153" t="s">
        <v>201</v>
      </c>
      <c r="C6195" s="154" t="s">
        <v>10136</v>
      </c>
      <c r="D6195" s="154" t="s">
        <v>10137</v>
      </c>
      <c r="E6195" s="154" t="s">
        <v>13409</v>
      </c>
      <c r="F6195" s="154"/>
      <c r="G6195" s="154">
        <v>1</v>
      </c>
      <c r="H6195" s="182">
        <v>160</v>
      </c>
      <c r="I6195" s="192">
        <v>0.25</v>
      </c>
      <c r="J6195" s="188">
        <f t="shared" si="191"/>
        <v>120</v>
      </c>
    </row>
    <row r="6196" spans="1:10" s="155" customFormat="1" ht="30">
      <c r="A6196" s="53">
        <f t="shared" si="190"/>
        <v>6192</v>
      </c>
      <c r="B6196" s="153" t="s">
        <v>201</v>
      </c>
      <c r="C6196" s="154" t="s">
        <v>10138</v>
      </c>
      <c r="D6196" s="154" t="s">
        <v>10139</v>
      </c>
      <c r="E6196" s="154" t="s">
        <v>13409</v>
      </c>
      <c r="F6196" s="154"/>
      <c r="G6196" s="154">
        <v>1</v>
      </c>
      <c r="H6196" s="182">
        <v>94.5</v>
      </c>
      <c r="I6196" s="192">
        <v>0.25</v>
      </c>
      <c r="J6196" s="188">
        <f t="shared" si="191"/>
        <v>70.875</v>
      </c>
    </row>
    <row r="6197" spans="1:10" s="155" customFormat="1" ht="30">
      <c r="A6197" s="53">
        <f t="shared" si="190"/>
        <v>6193</v>
      </c>
      <c r="B6197" s="153" t="s">
        <v>201</v>
      </c>
      <c r="C6197" s="154" t="s">
        <v>10140</v>
      </c>
      <c r="D6197" s="154" t="s">
        <v>10141</v>
      </c>
      <c r="E6197" s="154" t="s">
        <v>13409</v>
      </c>
      <c r="F6197" s="154"/>
      <c r="G6197" s="154">
        <v>1</v>
      </c>
      <c r="H6197" s="182">
        <v>83.5</v>
      </c>
      <c r="I6197" s="192">
        <v>0.25</v>
      </c>
      <c r="J6197" s="188">
        <f t="shared" si="191"/>
        <v>62.625</v>
      </c>
    </row>
    <row r="6198" spans="1:10" s="155" customFormat="1" ht="15.75">
      <c r="A6198" s="53">
        <f t="shared" si="190"/>
        <v>6194</v>
      </c>
      <c r="B6198" s="153" t="s">
        <v>201</v>
      </c>
      <c r="C6198" s="154" t="s">
        <v>10142</v>
      </c>
      <c r="D6198" s="154" t="s">
        <v>10143</v>
      </c>
      <c r="E6198" s="154" t="s">
        <v>13409</v>
      </c>
      <c r="F6198" s="154"/>
      <c r="G6198" s="154">
        <v>1</v>
      </c>
      <c r="H6198" s="182">
        <v>18</v>
      </c>
      <c r="I6198" s="192">
        <v>0.25</v>
      </c>
      <c r="J6198" s="188">
        <f t="shared" si="191"/>
        <v>13.5</v>
      </c>
    </row>
    <row r="6199" spans="1:10" s="155" customFormat="1" ht="15.75">
      <c r="A6199" s="53">
        <f t="shared" si="190"/>
        <v>6195</v>
      </c>
      <c r="B6199" s="153" t="s">
        <v>201</v>
      </c>
      <c r="C6199" s="154" t="s">
        <v>14357</v>
      </c>
      <c r="D6199" s="154" t="s">
        <v>14358</v>
      </c>
      <c r="E6199" s="154" t="s">
        <v>13409</v>
      </c>
      <c r="F6199" s="154"/>
      <c r="G6199" s="154">
        <v>1</v>
      </c>
      <c r="H6199" s="182">
        <v>211</v>
      </c>
      <c r="I6199" s="192">
        <v>0.25</v>
      </c>
      <c r="J6199" s="188">
        <f t="shared" si="191"/>
        <v>158.25</v>
      </c>
    </row>
    <row r="6200" spans="1:10" s="155" customFormat="1" ht="15.75">
      <c r="A6200" s="53">
        <f t="shared" si="190"/>
        <v>6196</v>
      </c>
      <c r="B6200" s="153" t="s">
        <v>201</v>
      </c>
      <c r="C6200" s="154" t="s">
        <v>14359</v>
      </c>
      <c r="D6200" s="154" t="s">
        <v>14360</v>
      </c>
      <c r="E6200" s="154" t="s">
        <v>13409</v>
      </c>
      <c r="F6200" s="154"/>
      <c r="G6200" s="154">
        <v>1</v>
      </c>
      <c r="H6200" s="182">
        <v>260</v>
      </c>
      <c r="I6200" s="192">
        <v>0.25</v>
      </c>
      <c r="J6200" s="188">
        <f t="shared" si="191"/>
        <v>195</v>
      </c>
    </row>
    <row r="6201" spans="1:10" s="155" customFormat="1" ht="15.75">
      <c r="A6201" s="53">
        <f t="shared" si="190"/>
        <v>6197</v>
      </c>
      <c r="B6201" s="153" t="s">
        <v>201</v>
      </c>
      <c r="C6201" s="154" t="s">
        <v>11891</v>
      </c>
      <c r="D6201" s="154" t="s">
        <v>11892</v>
      </c>
      <c r="E6201" s="154" t="s">
        <v>13409</v>
      </c>
      <c r="F6201" s="154"/>
      <c r="G6201" s="154">
        <v>1</v>
      </c>
      <c r="H6201" s="182">
        <v>25.5</v>
      </c>
      <c r="I6201" s="192">
        <v>0.25</v>
      </c>
      <c r="J6201" s="188">
        <f t="shared" si="191"/>
        <v>19.125</v>
      </c>
    </row>
    <row r="6202" spans="1:10" s="155" customFormat="1" ht="15.75">
      <c r="A6202" s="53">
        <f t="shared" si="190"/>
        <v>6198</v>
      </c>
      <c r="B6202" s="153" t="s">
        <v>201</v>
      </c>
      <c r="C6202" s="154" t="s">
        <v>11893</v>
      </c>
      <c r="D6202" s="154" t="s">
        <v>11894</v>
      </c>
      <c r="E6202" s="154" t="s">
        <v>13409</v>
      </c>
      <c r="F6202" s="154"/>
      <c r="G6202" s="154">
        <v>1</v>
      </c>
      <c r="H6202" s="182">
        <v>23</v>
      </c>
      <c r="I6202" s="192">
        <v>0.25</v>
      </c>
      <c r="J6202" s="188">
        <f t="shared" si="191"/>
        <v>17.25</v>
      </c>
    </row>
    <row r="6203" spans="1:10" s="155" customFormat="1" ht="15.75">
      <c r="A6203" s="53">
        <f t="shared" si="190"/>
        <v>6199</v>
      </c>
      <c r="B6203" s="153" t="s">
        <v>201</v>
      </c>
      <c r="C6203" s="154" t="s">
        <v>11895</v>
      </c>
      <c r="D6203" s="154" t="s">
        <v>11896</v>
      </c>
      <c r="E6203" s="154" t="s">
        <v>13409</v>
      </c>
      <c r="F6203" s="154"/>
      <c r="G6203" s="154">
        <v>1</v>
      </c>
      <c r="H6203" s="182">
        <v>23.5</v>
      </c>
      <c r="I6203" s="192">
        <v>0.25</v>
      </c>
      <c r="J6203" s="188">
        <f t="shared" si="191"/>
        <v>17.625</v>
      </c>
    </row>
    <row r="6204" spans="1:10" s="155" customFormat="1" ht="15.75">
      <c r="A6204" s="53">
        <f t="shared" si="190"/>
        <v>6200</v>
      </c>
      <c r="B6204" s="153" t="s">
        <v>201</v>
      </c>
      <c r="C6204" s="154" t="s">
        <v>11897</v>
      </c>
      <c r="D6204" s="154" t="s">
        <v>11898</v>
      </c>
      <c r="E6204" s="154" t="s">
        <v>13409</v>
      </c>
      <c r="F6204" s="154"/>
      <c r="G6204" s="154">
        <v>1</v>
      </c>
      <c r="H6204" s="182">
        <v>22</v>
      </c>
      <c r="I6204" s="192">
        <v>0.25</v>
      </c>
      <c r="J6204" s="188">
        <f t="shared" si="191"/>
        <v>16.5</v>
      </c>
    </row>
    <row r="6205" spans="1:10" s="155" customFormat="1" ht="15.75">
      <c r="A6205" s="53">
        <f t="shared" si="190"/>
        <v>6201</v>
      </c>
      <c r="B6205" s="153" t="s">
        <v>201</v>
      </c>
      <c r="C6205" s="154" t="s">
        <v>11899</v>
      </c>
      <c r="D6205" s="154" t="s">
        <v>11900</v>
      </c>
      <c r="E6205" s="154" t="s">
        <v>13409</v>
      </c>
      <c r="F6205" s="154"/>
      <c r="G6205" s="154">
        <v>1</v>
      </c>
      <c r="H6205" s="182">
        <v>25.5</v>
      </c>
      <c r="I6205" s="192">
        <v>0.25</v>
      </c>
      <c r="J6205" s="188">
        <f t="shared" si="191"/>
        <v>19.125</v>
      </c>
    </row>
    <row r="6206" spans="1:10" s="155" customFormat="1" ht="15.75">
      <c r="A6206" s="53">
        <f t="shared" si="190"/>
        <v>6202</v>
      </c>
      <c r="B6206" s="153" t="s">
        <v>201</v>
      </c>
      <c r="C6206" s="154" t="s">
        <v>11901</v>
      </c>
      <c r="D6206" s="154" t="s">
        <v>11902</v>
      </c>
      <c r="E6206" s="154" t="s">
        <v>13409</v>
      </c>
      <c r="F6206" s="154"/>
      <c r="G6206" s="154">
        <v>1</v>
      </c>
      <c r="H6206" s="182">
        <v>194</v>
      </c>
      <c r="I6206" s="192">
        <v>0.25</v>
      </c>
      <c r="J6206" s="188">
        <f t="shared" si="191"/>
        <v>145.5</v>
      </c>
    </row>
    <row r="6207" spans="1:10" s="155" customFormat="1" ht="15.75">
      <c r="A6207" s="53">
        <f t="shared" si="190"/>
        <v>6203</v>
      </c>
      <c r="B6207" s="153" t="s">
        <v>201</v>
      </c>
      <c r="C6207" s="154" t="s">
        <v>11903</v>
      </c>
      <c r="D6207" s="154" t="s">
        <v>11904</v>
      </c>
      <c r="E6207" s="154" t="s">
        <v>13409</v>
      </c>
      <c r="F6207" s="154"/>
      <c r="G6207" s="154">
        <v>1</v>
      </c>
      <c r="H6207" s="182">
        <v>148</v>
      </c>
      <c r="I6207" s="192">
        <v>0.25</v>
      </c>
      <c r="J6207" s="188">
        <f t="shared" si="191"/>
        <v>111</v>
      </c>
    </row>
    <row r="6208" spans="1:10" s="155" customFormat="1" ht="15.75">
      <c r="A6208" s="53">
        <f t="shared" si="190"/>
        <v>6204</v>
      </c>
      <c r="B6208" s="153" t="s">
        <v>201</v>
      </c>
      <c r="C6208" s="154" t="s">
        <v>11905</v>
      </c>
      <c r="D6208" s="154" t="s">
        <v>11906</v>
      </c>
      <c r="E6208" s="154" t="s">
        <v>13409</v>
      </c>
      <c r="F6208" s="154"/>
      <c r="G6208" s="154">
        <v>1</v>
      </c>
      <c r="H6208" s="182">
        <v>155</v>
      </c>
      <c r="I6208" s="192">
        <v>0.25</v>
      </c>
      <c r="J6208" s="188">
        <f t="shared" si="191"/>
        <v>116.25</v>
      </c>
    </row>
    <row r="6209" spans="1:10" s="155" customFormat="1" ht="15.75">
      <c r="A6209" s="53">
        <f t="shared" si="190"/>
        <v>6205</v>
      </c>
      <c r="B6209" s="153" t="s">
        <v>201</v>
      </c>
      <c r="C6209" s="154" t="s">
        <v>11907</v>
      </c>
      <c r="D6209" s="154" t="s">
        <v>11908</v>
      </c>
      <c r="E6209" s="154" t="s">
        <v>13409</v>
      </c>
      <c r="F6209" s="154"/>
      <c r="G6209" s="154">
        <v>1</v>
      </c>
      <c r="H6209" s="182">
        <v>176</v>
      </c>
      <c r="I6209" s="192">
        <v>0.25</v>
      </c>
      <c r="J6209" s="188">
        <f t="shared" si="191"/>
        <v>132</v>
      </c>
    </row>
    <row r="6210" spans="1:10" s="155" customFormat="1" ht="15.75">
      <c r="A6210" s="53">
        <f t="shared" si="190"/>
        <v>6206</v>
      </c>
      <c r="B6210" s="153" t="s">
        <v>201</v>
      </c>
      <c r="C6210" s="154" t="s">
        <v>11909</v>
      </c>
      <c r="D6210" s="154" t="s">
        <v>11910</v>
      </c>
      <c r="E6210" s="154" t="s">
        <v>13409</v>
      </c>
      <c r="F6210" s="154"/>
      <c r="G6210" s="154">
        <v>1</v>
      </c>
      <c r="H6210" s="182">
        <v>187</v>
      </c>
      <c r="I6210" s="192">
        <v>0.25</v>
      </c>
      <c r="J6210" s="188">
        <f t="shared" si="191"/>
        <v>140.25</v>
      </c>
    </row>
    <row r="6211" spans="1:10" s="155" customFormat="1" ht="15.75">
      <c r="A6211" s="53">
        <f t="shared" si="190"/>
        <v>6207</v>
      </c>
      <c r="B6211" s="153" t="s">
        <v>201</v>
      </c>
      <c r="C6211" s="154" t="s">
        <v>11911</v>
      </c>
      <c r="D6211" s="154" t="s">
        <v>11912</v>
      </c>
      <c r="E6211" s="154" t="s">
        <v>13409</v>
      </c>
      <c r="F6211" s="154"/>
      <c r="G6211" s="154">
        <v>1</v>
      </c>
      <c r="H6211" s="182">
        <v>163</v>
      </c>
      <c r="I6211" s="192">
        <v>0.25</v>
      </c>
      <c r="J6211" s="188">
        <f t="shared" si="191"/>
        <v>122.25</v>
      </c>
    </row>
    <row r="6212" spans="1:10" s="155" customFormat="1" ht="15.75">
      <c r="A6212" s="53">
        <f t="shared" si="190"/>
        <v>6208</v>
      </c>
      <c r="B6212" s="153" t="s">
        <v>201</v>
      </c>
      <c r="C6212" s="154" t="s">
        <v>11913</v>
      </c>
      <c r="D6212" s="154" t="s">
        <v>11914</v>
      </c>
      <c r="E6212" s="154" t="s">
        <v>13409</v>
      </c>
      <c r="F6212" s="154"/>
      <c r="G6212" s="154">
        <v>1</v>
      </c>
      <c r="H6212" s="182">
        <v>250</v>
      </c>
      <c r="I6212" s="192">
        <v>0.25</v>
      </c>
      <c r="J6212" s="188">
        <f t="shared" si="191"/>
        <v>187.5</v>
      </c>
    </row>
    <row r="6213" spans="1:10" s="155" customFormat="1" ht="15.75">
      <c r="A6213" s="53">
        <f t="shared" si="190"/>
        <v>6209</v>
      </c>
      <c r="B6213" s="153" t="s">
        <v>201</v>
      </c>
      <c r="C6213" s="154" t="s">
        <v>11915</v>
      </c>
      <c r="D6213" s="154" t="s">
        <v>11916</v>
      </c>
      <c r="E6213" s="154" t="s">
        <v>13409</v>
      </c>
      <c r="F6213" s="154"/>
      <c r="G6213" s="154">
        <v>1</v>
      </c>
      <c r="H6213" s="182">
        <v>316</v>
      </c>
      <c r="I6213" s="192">
        <v>0.25</v>
      </c>
      <c r="J6213" s="188">
        <f t="shared" si="191"/>
        <v>237</v>
      </c>
    </row>
    <row r="6214" spans="1:10" s="155" customFormat="1" ht="15.75">
      <c r="A6214" s="53">
        <f t="shared" si="190"/>
        <v>6210</v>
      </c>
      <c r="B6214" s="153" t="s">
        <v>201</v>
      </c>
      <c r="C6214" s="154" t="s">
        <v>11917</v>
      </c>
      <c r="D6214" s="154" t="s">
        <v>11918</v>
      </c>
      <c r="E6214" s="154" t="s">
        <v>13409</v>
      </c>
      <c r="F6214" s="154"/>
      <c r="G6214" s="154">
        <v>1</v>
      </c>
      <c r="H6214" s="182">
        <v>227</v>
      </c>
      <c r="I6214" s="192">
        <v>0.25</v>
      </c>
      <c r="J6214" s="188">
        <f t="shared" si="191"/>
        <v>170.25</v>
      </c>
    </row>
    <row r="6215" spans="1:10" s="155" customFormat="1" ht="15.75">
      <c r="A6215" s="53">
        <f t="shared" ref="A6215:A6278" si="192">A6214+1</f>
        <v>6211</v>
      </c>
      <c r="B6215" s="153" t="s">
        <v>201</v>
      </c>
      <c r="C6215" s="154" t="s">
        <v>11919</v>
      </c>
      <c r="D6215" s="154" t="s">
        <v>11920</v>
      </c>
      <c r="E6215" s="154" t="s">
        <v>13409</v>
      </c>
      <c r="F6215" s="154"/>
      <c r="G6215" s="154">
        <v>1</v>
      </c>
      <c r="H6215" s="182">
        <v>289</v>
      </c>
      <c r="I6215" s="192">
        <v>0.25</v>
      </c>
      <c r="J6215" s="188">
        <f t="shared" si="191"/>
        <v>216.75</v>
      </c>
    </row>
    <row r="6216" spans="1:10" s="155" customFormat="1" ht="15.75">
      <c r="A6216" s="53">
        <f t="shared" si="192"/>
        <v>6212</v>
      </c>
      <c r="B6216" s="153" t="s">
        <v>201</v>
      </c>
      <c r="C6216" s="154" t="s">
        <v>11921</v>
      </c>
      <c r="D6216" s="154" t="s">
        <v>11922</v>
      </c>
      <c r="E6216" s="154" t="s">
        <v>13409</v>
      </c>
      <c r="F6216" s="154"/>
      <c r="G6216" s="154">
        <v>1</v>
      </c>
      <c r="H6216" s="182">
        <v>296</v>
      </c>
      <c r="I6216" s="192">
        <v>0.25</v>
      </c>
      <c r="J6216" s="188">
        <f t="shared" si="191"/>
        <v>222</v>
      </c>
    </row>
    <row r="6217" spans="1:10" s="155" customFormat="1" ht="15.75">
      <c r="A6217" s="53">
        <f t="shared" si="192"/>
        <v>6213</v>
      </c>
      <c r="B6217" s="153" t="s">
        <v>201</v>
      </c>
      <c r="C6217" s="154" t="s">
        <v>11923</v>
      </c>
      <c r="D6217" s="154" t="s">
        <v>11924</v>
      </c>
      <c r="E6217" s="154" t="s">
        <v>13409</v>
      </c>
      <c r="F6217" s="154"/>
      <c r="G6217" s="154">
        <v>1</v>
      </c>
      <c r="H6217" s="182">
        <v>364</v>
      </c>
      <c r="I6217" s="192">
        <v>0.25</v>
      </c>
      <c r="J6217" s="188">
        <f t="shared" si="191"/>
        <v>273</v>
      </c>
    </row>
    <row r="6218" spans="1:10" s="155" customFormat="1" ht="15.75">
      <c r="A6218" s="53">
        <f t="shared" si="192"/>
        <v>6214</v>
      </c>
      <c r="B6218" s="153" t="s">
        <v>201</v>
      </c>
      <c r="C6218" s="154" t="s">
        <v>11925</v>
      </c>
      <c r="D6218" s="154" t="s">
        <v>11926</v>
      </c>
      <c r="E6218" s="154" t="s">
        <v>13409</v>
      </c>
      <c r="F6218" s="154"/>
      <c r="G6218" s="154">
        <v>1</v>
      </c>
      <c r="H6218" s="182">
        <v>197</v>
      </c>
      <c r="I6218" s="192">
        <v>0.25</v>
      </c>
      <c r="J6218" s="188">
        <f t="shared" si="191"/>
        <v>147.75</v>
      </c>
    </row>
    <row r="6219" spans="1:10" s="155" customFormat="1" ht="15.75">
      <c r="A6219" s="53">
        <f t="shared" si="192"/>
        <v>6215</v>
      </c>
      <c r="B6219" s="153" t="s">
        <v>201</v>
      </c>
      <c r="C6219" s="154" t="s">
        <v>11927</v>
      </c>
      <c r="D6219" s="154" t="s">
        <v>11928</v>
      </c>
      <c r="E6219" s="154" t="s">
        <v>13409</v>
      </c>
      <c r="F6219" s="154"/>
      <c r="G6219" s="154">
        <v>1</v>
      </c>
      <c r="H6219" s="182">
        <v>179</v>
      </c>
      <c r="I6219" s="192">
        <v>0.25</v>
      </c>
      <c r="J6219" s="188">
        <f t="shared" si="191"/>
        <v>134.25</v>
      </c>
    </row>
    <row r="6220" spans="1:10" s="155" customFormat="1" ht="15.75">
      <c r="A6220" s="53">
        <f t="shared" si="192"/>
        <v>6216</v>
      </c>
      <c r="B6220" s="153" t="s">
        <v>201</v>
      </c>
      <c r="C6220" s="154" t="s">
        <v>11929</v>
      </c>
      <c r="D6220" s="154" t="s">
        <v>11930</v>
      </c>
      <c r="E6220" s="154" t="s">
        <v>13409</v>
      </c>
      <c r="F6220" s="154"/>
      <c r="G6220" s="154">
        <v>1</v>
      </c>
      <c r="H6220" s="182">
        <v>226</v>
      </c>
      <c r="I6220" s="192">
        <v>0.25</v>
      </c>
      <c r="J6220" s="188">
        <f t="shared" si="191"/>
        <v>169.5</v>
      </c>
    </row>
    <row r="6221" spans="1:10" s="155" customFormat="1" ht="15.75">
      <c r="A6221" s="53">
        <f t="shared" si="192"/>
        <v>6217</v>
      </c>
      <c r="B6221" s="153" t="s">
        <v>201</v>
      </c>
      <c r="C6221" s="154" t="s">
        <v>11931</v>
      </c>
      <c r="D6221" s="154" t="s">
        <v>11932</v>
      </c>
      <c r="E6221" s="154" t="s">
        <v>13409</v>
      </c>
      <c r="F6221" s="154"/>
      <c r="G6221" s="154">
        <v>1</v>
      </c>
      <c r="H6221" s="182">
        <v>173</v>
      </c>
      <c r="I6221" s="192">
        <v>0.25</v>
      </c>
      <c r="J6221" s="188">
        <f t="shared" si="191"/>
        <v>129.75</v>
      </c>
    </row>
    <row r="6222" spans="1:10" s="155" customFormat="1" ht="15.75">
      <c r="A6222" s="53">
        <f t="shared" si="192"/>
        <v>6218</v>
      </c>
      <c r="B6222" s="153" t="s">
        <v>201</v>
      </c>
      <c r="C6222" s="154" t="s">
        <v>11933</v>
      </c>
      <c r="D6222" s="154" t="s">
        <v>11934</v>
      </c>
      <c r="E6222" s="154" t="s">
        <v>13409</v>
      </c>
      <c r="F6222" s="154"/>
      <c r="G6222" s="154">
        <v>1</v>
      </c>
      <c r="H6222" s="182">
        <v>180</v>
      </c>
      <c r="I6222" s="192">
        <v>0.25</v>
      </c>
      <c r="J6222" s="188">
        <f t="shared" si="191"/>
        <v>135</v>
      </c>
    </row>
    <row r="6223" spans="1:10" s="155" customFormat="1" ht="15.75">
      <c r="A6223" s="53">
        <f t="shared" si="192"/>
        <v>6219</v>
      </c>
      <c r="B6223" s="153" t="s">
        <v>201</v>
      </c>
      <c r="C6223" s="154" t="s">
        <v>11935</v>
      </c>
      <c r="D6223" s="154" t="s">
        <v>11936</v>
      </c>
      <c r="E6223" s="154" t="s">
        <v>13409</v>
      </c>
      <c r="F6223" s="154"/>
      <c r="G6223" s="154">
        <v>1</v>
      </c>
      <c r="H6223" s="182">
        <v>167</v>
      </c>
      <c r="I6223" s="192">
        <v>0.25</v>
      </c>
      <c r="J6223" s="188">
        <f t="shared" si="191"/>
        <v>125.25</v>
      </c>
    </row>
    <row r="6224" spans="1:10" s="155" customFormat="1" ht="15.75">
      <c r="A6224" s="53">
        <f t="shared" si="192"/>
        <v>6220</v>
      </c>
      <c r="B6224" s="153" t="s">
        <v>201</v>
      </c>
      <c r="C6224" s="154" t="s">
        <v>11937</v>
      </c>
      <c r="D6224" s="154" t="s">
        <v>11938</v>
      </c>
      <c r="E6224" s="154" t="s">
        <v>13409</v>
      </c>
      <c r="F6224" s="154"/>
      <c r="G6224" s="154">
        <v>1</v>
      </c>
      <c r="H6224" s="182">
        <v>39.5</v>
      </c>
      <c r="I6224" s="192">
        <v>0.25</v>
      </c>
      <c r="J6224" s="188">
        <f t="shared" si="191"/>
        <v>29.625</v>
      </c>
    </row>
    <row r="6225" spans="1:10" s="155" customFormat="1" ht="15.75">
      <c r="A6225" s="53">
        <f t="shared" si="192"/>
        <v>6221</v>
      </c>
      <c r="B6225" s="153" t="s">
        <v>201</v>
      </c>
      <c r="C6225" s="154" t="s">
        <v>11939</v>
      </c>
      <c r="D6225" s="154" t="s">
        <v>11940</v>
      </c>
      <c r="E6225" s="154" t="s">
        <v>13409</v>
      </c>
      <c r="F6225" s="154"/>
      <c r="G6225" s="154">
        <v>1</v>
      </c>
      <c r="H6225" s="182">
        <v>45</v>
      </c>
      <c r="I6225" s="192">
        <v>0.25</v>
      </c>
      <c r="J6225" s="188">
        <f t="shared" si="191"/>
        <v>33.75</v>
      </c>
    </row>
    <row r="6226" spans="1:10" s="155" customFormat="1" ht="15.75">
      <c r="A6226" s="53">
        <f t="shared" si="192"/>
        <v>6222</v>
      </c>
      <c r="B6226" s="153" t="s">
        <v>201</v>
      </c>
      <c r="C6226" s="154" t="s">
        <v>11941</v>
      </c>
      <c r="D6226" s="154" t="s">
        <v>11942</v>
      </c>
      <c r="E6226" s="154" t="s">
        <v>13409</v>
      </c>
      <c r="F6226" s="154"/>
      <c r="G6226" s="154">
        <v>1</v>
      </c>
      <c r="H6226" s="182">
        <v>38.5</v>
      </c>
      <c r="I6226" s="192">
        <v>0.25</v>
      </c>
      <c r="J6226" s="188">
        <f t="shared" ref="J6226:J6289" si="193">H6226*(1-I6226)</f>
        <v>28.875</v>
      </c>
    </row>
    <row r="6227" spans="1:10" s="155" customFormat="1" ht="15.75">
      <c r="A6227" s="53">
        <f t="shared" si="192"/>
        <v>6223</v>
      </c>
      <c r="B6227" s="153" t="s">
        <v>201</v>
      </c>
      <c r="C6227" s="154" t="s">
        <v>11943</v>
      </c>
      <c r="D6227" s="154" t="s">
        <v>11944</v>
      </c>
      <c r="E6227" s="154" t="s">
        <v>13409</v>
      </c>
      <c r="F6227" s="154"/>
      <c r="G6227" s="154">
        <v>1</v>
      </c>
      <c r="H6227" s="182">
        <v>23.5</v>
      </c>
      <c r="I6227" s="192">
        <v>0.25</v>
      </c>
      <c r="J6227" s="188">
        <f t="shared" si="193"/>
        <v>17.625</v>
      </c>
    </row>
    <row r="6228" spans="1:10" s="155" customFormat="1" ht="15.75">
      <c r="A6228" s="53">
        <f t="shared" si="192"/>
        <v>6224</v>
      </c>
      <c r="B6228" s="153" t="s">
        <v>201</v>
      </c>
      <c r="C6228" s="154" t="s">
        <v>11945</v>
      </c>
      <c r="D6228" s="154" t="s">
        <v>11946</v>
      </c>
      <c r="E6228" s="154" t="s">
        <v>13409</v>
      </c>
      <c r="F6228" s="154"/>
      <c r="G6228" s="154">
        <v>1</v>
      </c>
      <c r="H6228" s="182">
        <v>24</v>
      </c>
      <c r="I6228" s="192">
        <v>0.25</v>
      </c>
      <c r="J6228" s="188">
        <f t="shared" si="193"/>
        <v>18</v>
      </c>
    </row>
    <row r="6229" spans="1:10" s="155" customFormat="1" ht="15.75">
      <c r="A6229" s="53">
        <f t="shared" si="192"/>
        <v>6225</v>
      </c>
      <c r="B6229" s="153" t="s">
        <v>201</v>
      </c>
      <c r="C6229" s="154" t="s">
        <v>11947</v>
      </c>
      <c r="D6229" s="154" t="s">
        <v>11948</v>
      </c>
      <c r="E6229" s="154" t="s">
        <v>13409</v>
      </c>
      <c r="F6229" s="154"/>
      <c r="G6229" s="154">
        <v>1</v>
      </c>
      <c r="H6229" s="182">
        <v>28</v>
      </c>
      <c r="I6229" s="192">
        <v>0.25</v>
      </c>
      <c r="J6229" s="188">
        <f t="shared" si="193"/>
        <v>21</v>
      </c>
    </row>
    <row r="6230" spans="1:10" s="155" customFormat="1" ht="15.75">
      <c r="A6230" s="53">
        <f t="shared" si="192"/>
        <v>6226</v>
      </c>
      <c r="B6230" s="153" t="s">
        <v>201</v>
      </c>
      <c r="C6230" s="154" t="s">
        <v>11949</v>
      </c>
      <c r="D6230" s="154" t="s">
        <v>11950</v>
      </c>
      <c r="E6230" s="154" t="s">
        <v>13409</v>
      </c>
      <c r="F6230" s="154"/>
      <c r="G6230" s="154">
        <v>1</v>
      </c>
      <c r="H6230" s="182">
        <v>463</v>
      </c>
      <c r="I6230" s="192">
        <v>0.25</v>
      </c>
      <c r="J6230" s="188">
        <f t="shared" si="193"/>
        <v>347.25</v>
      </c>
    </row>
    <row r="6231" spans="1:10" s="155" customFormat="1" ht="15.75">
      <c r="A6231" s="53">
        <f t="shared" si="192"/>
        <v>6227</v>
      </c>
      <c r="B6231" s="153" t="s">
        <v>201</v>
      </c>
      <c r="C6231" s="154" t="s">
        <v>11951</v>
      </c>
      <c r="D6231" s="154" t="s">
        <v>11952</v>
      </c>
      <c r="E6231" s="154" t="s">
        <v>13409</v>
      </c>
      <c r="F6231" s="154"/>
      <c r="G6231" s="154">
        <v>1</v>
      </c>
      <c r="H6231" s="182">
        <v>17</v>
      </c>
      <c r="I6231" s="192">
        <v>0.25</v>
      </c>
      <c r="J6231" s="188">
        <f t="shared" si="193"/>
        <v>12.75</v>
      </c>
    </row>
    <row r="6232" spans="1:10" s="155" customFormat="1" ht="15.75">
      <c r="A6232" s="53">
        <f t="shared" si="192"/>
        <v>6228</v>
      </c>
      <c r="B6232" s="153" t="s">
        <v>201</v>
      </c>
      <c r="C6232" s="154" t="s">
        <v>11953</v>
      </c>
      <c r="D6232" s="154" t="s">
        <v>11954</v>
      </c>
      <c r="E6232" s="154" t="s">
        <v>13409</v>
      </c>
      <c r="F6232" s="154"/>
      <c r="G6232" s="154">
        <v>1</v>
      </c>
      <c r="H6232" s="182">
        <v>19.5</v>
      </c>
      <c r="I6232" s="192">
        <v>0.25</v>
      </c>
      <c r="J6232" s="188">
        <f t="shared" si="193"/>
        <v>14.625</v>
      </c>
    </row>
    <row r="6233" spans="1:10" s="155" customFormat="1" ht="15.75">
      <c r="A6233" s="53">
        <f t="shared" si="192"/>
        <v>6229</v>
      </c>
      <c r="B6233" s="153" t="s">
        <v>201</v>
      </c>
      <c r="C6233" s="154" t="s">
        <v>11955</v>
      </c>
      <c r="D6233" s="154" t="s">
        <v>11956</v>
      </c>
      <c r="E6233" s="154" t="s">
        <v>13409</v>
      </c>
      <c r="F6233" s="154"/>
      <c r="G6233" s="154">
        <v>1</v>
      </c>
      <c r="H6233" s="182">
        <v>17.5</v>
      </c>
      <c r="I6233" s="192">
        <v>0.25</v>
      </c>
      <c r="J6233" s="188">
        <f t="shared" si="193"/>
        <v>13.125</v>
      </c>
    </row>
    <row r="6234" spans="1:10" s="155" customFormat="1" ht="15.75">
      <c r="A6234" s="53">
        <f t="shared" si="192"/>
        <v>6230</v>
      </c>
      <c r="B6234" s="153" t="s">
        <v>201</v>
      </c>
      <c r="C6234" s="154" t="s">
        <v>11957</v>
      </c>
      <c r="D6234" s="154" t="s">
        <v>11958</v>
      </c>
      <c r="E6234" s="154" t="s">
        <v>13409</v>
      </c>
      <c r="F6234" s="154"/>
      <c r="G6234" s="154">
        <v>1</v>
      </c>
      <c r="H6234" s="182">
        <v>19.5</v>
      </c>
      <c r="I6234" s="192">
        <v>0.25</v>
      </c>
      <c r="J6234" s="188">
        <f t="shared" si="193"/>
        <v>14.625</v>
      </c>
    </row>
    <row r="6235" spans="1:10" s="155" customFormat="1" ht="15.75">
      <c r="A6235" s="53">
        <f t="shared" si="192"/>
        <v>6231</v>
      </c>
      <c r="B6235" s="153" t="s">
        <v>201</v>
      </c>
      <c r="C6235" s="154" t="s">
        <v>11959</v>
      </c>
      <c r="D6235" s="154" t="s">
        <v>11960</v>
      </c>
      <c r="E6235" s="154" t="s">
        <v>13409</v>
      </c>
      <c r="F6235" s="154"/>
      <c r="G6235" s="154">
        <v>1</v>
      </c>
      <c r="H6235" s="182">
        <v>19.5</v>
      </c>
      <c r="I6235" s="192">
        <v>0.25</v>
      </c>
      <c r="J6235" s="188">
        <f t="shared" si="193"/>
        <v>14.625</v>
      </c>
    </row>
    <row r="6236" spans="1:10" s="155" customFormat="1" ht="15.75">
      <c r="A6236" s="53">
        <f t="shared" si="192"/>
        <v>6232</v>
      </c>
      <c r="B6236" s="153" t="s">
        <v>201</v>
      </c>
      <c r="C6236" s="154" t="s">
        <v>11961</v>
      </c>
      <c r="D6236" s="154" t="s">
        <v>11962</v>
      </c>
      <c r="E6236" s="154" t="s">
        <v>13409</v>
      </c>
      <c r="F6236" s="154"/>
      <c r="G6236" s="154">
        <v>1</v>
      </c>
      <c r="H6236" s="182">
        <v>24</v>
      </c>
      <c r="I6236" s="192">
        <v>0.25</v>
      </c>
      <c r="J6236" s="188">
        <f t="shared" si="193"/>
        <v>18</v>
      </c>
    </row>
    <row r="6237" spans="1:10" s="155" customFormat="1" ht="15.75">
      <c r="A6237" s="53">
        <f t="shared" si="192"/>
        <v>6233</v>
      </c>
      <c r="B6237" s="153" t="s">
        <v>201</v>
      </c>
      <c r="C6237" s="154" t="s">
        <v>11963</v>
      </c>
      <c r="D6237" s="154" t="s">
        <v>11964</v>
      </c>
      <c r="E6237" s="154" t="s">
        <v>13409</v>
      </c>
      <c r="F6237" s="154"/>
      <c r="G6237" s="154">
        <v>1</v>
      </c>
      <c r="H6237" s="182">
        <v>18</v>
      </c>
      <c r="I6237" s="192">
        <v>0.25</v>
      </c>
      <c r="J6237" s="188">
        <f t="shared" si="193"/>
        <v>13.5</v>
      </c>
    </row>
    <row r="6238" spans="1:10" s="155" customFormat="1" ht="15.75">
      <c r="A6238" s="53">
        <f t="shared" si="192"/>
        <v>6234</v>
      </c>
      <c r="B6238" s="153" t="s">
        <v>201</v>
      </c>
      <c r="C6238" s="154" t="s">
        <v>11965</v>
      </c>
      <c r="D6238" s="154" t="s">
        <v>11966</v>
      </c>
      <c r="E6238" s="154" t="s">
        <v>13409</v>
      </c>
      <c r="F6238" s="154"/>
      <c r="G6238" s="154">
        <v>1</v>
      </c>
      <c r="H6238" s="182">
        <v>15.5</v>
      </c>
      <c r="I6238" s="192">
        <v>0.25</v>
      </c>
      <c r="J6238" s="188">
        <f t="shared" si="193"/>
        <v>11.625</v>
      </c>
    </row>
    <row r="6239" spans="1:10" s="155" customFormat="1" ht="15.75">
      <c r="A6239" s="53">
        <f t="shared" si="192"/>
        <v>6235</v>
      </c>
      <c r="B6239" s="153" t="s">
        <v>201</v>
      </c>
      <c r="C6239" s="154" t="s">
        <v>11967</v>
      </c>
      <c r="D6239" s="154" t="s">
        <v>11968</v>
      </c>
      <c r="E6239" s="154" t="s">
        <v>13409</v>
      </c>
      <c r="F6239" s="154"/>
      <c r="G6239" s="154">
        <v>1</v>
      </c>
      <c r="H6239" s="182">
        <v>20</v>
      </c>
      <c r="I6239" s="192">
        <v>0.25</v>
      </c>
      <c r="J6239" s="188">
        <f t="shared" si="193"/>
        <v>15</v>
      </c>
    </row>
    <row r="6240" spans="1:10" s="155" customFormat="1" ht="15.75">
      <c r="A6240" s="53">
        <f t="shared" si="192"/>
        <v>6236</v>
      </c>
      <c r="B6240" s="153" t="s">
        <v>201</v>
      </c>
      <c r="C6240" s="154" t="s">
        <v>11969</v>
      </c>
      <c r="D6240" s="154" t="s">
        <v>11970</v>
      </c>
      <c r="E6240" s="154" t="s">
        <v>13409</v>
      </c>
      <c r="F6240" s="154"/>
      <c r="G6240" s="154">
        <v>1</v>
      </c>
      <c r="H6240" s="182">
        <v>17.5</v>
      </c>
      <c r="I6240" s="192">
        <v>0.25</v>
      </c>
      <c r="J6240" s="188">
        <f t="shared" si="193"/>
        <v>13.125</v>
      </c>
    </row>
    <row r="6241" spans="1:10" s="155" customFormat="1" ht="15.75">
      <c r="A6241" s="53">
        <f t="shared" si="192"/>
        <v>6237</v>
      </c>
      <c r="B6241" s="153" t="s">
        <v>201</v>
      </c>
      <c r="C6241" s="154" t="s">
        <v>11971</v>
      </c>
      <c r="D6241" s="154" t="s">
        <v>11972</v>
      </c>
      <c r="E6241" s="154" t="s">
        <v>13409</v>
      </c>
      <c r="F6241" s="154"/>
      <c r="G6241" s="154">
        <v>1</v>
      </c>
      <c r="H6241" s="182">
        <v>22</v>
      </c>
      <c r="I6241" s="192">
        <v>0.25</v>
      </c>
      <c r="J6241" s="188">
        <f t="shared" si="193"/>
        <v>16.5</v>
      </c>
    </row>
    <row r="6242" spans="1:10" s="155" customFormat="1" ht="15.75">
      <c r="A6242" s="53">
        <f t="shared" si="192"/>
        <v>6238</v>
      </c>
      <c r="B6242" s="153" t="s">
        <v>201</v>
      </c>
      <c r="C6242" s="154" t="s">
        <v>11973</v>
      </c>
      <c r="D6242" s="154" t="s">
        <v>11974</v>
      </c>
      <c r="E6242" s="154" t="s">
        <v>13409</v>
      </c>
      <c r="F6242" s="154"/>
      <c r="G6242" s="154">
        <v>1</v>
      </c>
      <c r="H6242" s="182">
        <v>23.5</v>
      </c>
      <c r="I6242" s="192">
        <v>0.25</v>
      </c>
      <c r="J6242" s="188">
        <f t="shared" si="193"/>
        <v>17.625</v>
      </c>
    </row>
    <row r="6243" spans="1:10" s="155" customFormat="1" ht="15.75">
      <c r="A6243" s="53">
        <f t="shared" si="192"/>
        <v>6239</v>
      </c>
      <c r="B6243" s="153" t="s">
        <v>201</v>
      </c>
      <c r="C6243" s="154" t="s">
        <v>11975</v>
      </c>
      <c r="D6243" s="154" t="s">
        <v>11976</v>
      </c>
      <c r="E6243" s="154" t="s">
        <v>13409</v>
      </c>
      <c r="F6243" s="154"/>
      <c r="G6243" s="154">
        <v>1</v>
      </c>
      <c r="H6243" s="182">
        <v>23.5</v>
      </c>
      <c r="I6243" s="192">
        <v>0.25</v>
      </c>
      <c r="J6243" s="188">
        <f t="shared" si="193"/>
        <v>17.625</v>
      </c>
    </row>
    <row r="6244" spans="1:10" s="155" customFormat="1" ht="15.75">
      <c r="A6244" s="53">
        <f t="shared" si="192"/>
        <v>6240</v>
      </c>
      <c r="B6244" s="153" t="s">
        <v>201</v>
      </c>
      <c r="C6244" s="154" t="s">
        <v>11977</v>
      </c>
      <c r="D6244" s="154" t="s">
        <v>11978</v>
      </c>
      <c r="E6244" s="154" t="s">
        <v>13409</v>
      </c>
      <c r="F6244" s="154"/>
      <c r="G6244" s="154">
        <v>1</v>
      </c>
      <c r="H6244" s="182">
        <v>24</v>
      </c>
      <c r="I6244" s="192">
        <v>0.25</v>
      </c>
      <c r="J6244" s="188">
        <f t="shared" si="193"/>
        <v>18</v>
      </c>
    </row>
    <row r="6245" spans="1:10" s="155" customFormat="1" ht="15.75">
      <c r="A6245" s="53">
        <f t="shared" si="192"/>
        <v>6241</v>
      </c>
      <c r="B6245" s="153" t="s">
        <v>201</v>
      </c>
      <c r="C6245" s="154" t="s">
        <v>11979</v>
      </c>
      <c r="D6245" s="154" t="s">
        <v>11980</v>
      </c>
      <c r="E6245" s="154" t="s">
        <v>13409</v>
      </c>
      <c r="F6245" s="154"/>
      <c r="G6245" s="154">
        <v>1</v>
      </c>
      <c r="H6245" s="182">
        <v>23.5</v>
      </c>
      <c r="I6245" s="192">
        <v>0.25</v>
      </c>
      <c r="J6245" s="188">
        <f t="shared" si="193"/>
        <v>17.625</v>
      </c>
    </row>
    <row r="6246" spans="1:10" s="155" customFormat="1" ht="15.75">
      <c r="A6246" s="53">
        <f t="shared" si="192"/>
        <v>6242</v>
      </c>
      <c r="B6246" s="153" t="s">
        <v>201</v>
      </c>
      <c r="C6246" s="154" t="s">
        <v>11981</v>
      </c>
      <c r="D6246" s="154" t="s">
        <v>11982</v>
      </c>
      <c r="E6246" s="154" t="s">
        <v>13409</v>
      </c>
      <c r="F6246" s="154"/>
      <c r="G6246" s="154">
        <v>1</v>
      </c>
      <c r="H6246" s="182">
        <v>23.5</v>
      </c>
      <c r="I6246" s="192">
        <v>0.25</v>
      </c>
      <c r="J6246" s="188">
        <f t="shared" si="193"/>
        <v>17.625</v>
      </c>
    </row>
    <row r="6247" spans="1:10" s="155" customFormat="1" ht="15.75">
      <c r="A6247" s="53">
        <f t="shared" si="192"/>
        <v>6243</v>
      </c>
      <c r="B6247" s="153" t="s">
        <v>201</v>
      </c>
      <c r="C6247" s="154" t="s">
        <v>11983</v>
      </c>
      <c r="D6247" s="154" t="s">
        <v>11984</v>
      </c>
      <c r="E6247" s="154" t="s">
        <v>13409</v>
      </c>
      <c r="F6247" s="154"/>
      <c r="G6247" s="154">
        <v>1</v>
      </c>
      <c r="H6247" s="182">
        <v>24</v>
      </c>
      <c r="I6247" s="192">
        <v>0.25</v>
      </c>
      <c r="J6247" s="188">
        <f t="shared" si="193"/>
        <v>18</v>
      </c>
    </row>
    <row r="6248" spans="1:10" s="155" customFormat="1" ht="15.75">
      <c r="A6248" s="53">
        <f t="shared" si="192"/>
        <v>6244</v>
      </c>
      <c r="B6248" s="153" t="s">
        <v>201</v>
      </c>
      <c r="C6248" s="154" t="s">
        <v>11985</v>
      </c>
      <c r="D6248" s="154" t="s">
        <v>11986</v>
      </c>
      <c r="E6248" s="154" t="s">
        <v>13409</v>
      </c>
      <c r="F6248" s="154"/>
      <c r="G6248" s="154">
        <v>1</v>
      </c>
      <c r="H6248" s="182">
        <v>29</v>
      </c>
      <c r="I6248" s="192">
        <v>0.25</v>
      </c>
      <c r="J6248" s="188">
        <f t="shared" si="193"/>
        <v>21.75</v>
      </c>
    </row>
    <row r="6249" spans="1:10" s="155" customFormat="1" ht="15.75">
      <c r="A6249" s="53">
        <f t="shared" si="192"/>
        <v>6245</v>
      </c>
      <c r="B6249" s="153" t="s">
        <v>201</v>
      </c>
      <c r="C6249" s="154" t="s">
        <v>11987</v>
      </c>
      <c r="D6249" s="154" t="s">
        <v>11988</v>
      </c>
      <c r="E6249" s="154" t="s">
        <v>13409</v>
      </c>
      <c r="F6249" s="154"/>
      <c r="G6249" s="154">
        <v>1</v>
      </c>
      <c r="H6249" s="182">
        <v>34</v>
      </c>
      <c r="I6249" s="192">
        <v>0.25</v>
      </c>
      <c r="J6249" s="188">
        <f t="shared" si="193"/>
        <v>25.5</v>
      </c>
    </row>
    <row r="6250" spans="1:10" s="155" customFormat="1" ht="15.75">
      <c r="A6250" s="53">
        <f t="shared" si="192"/>
        <v>6246</v>
      </c>
      <c r="B6250" s="153" t="s">
        <v>201</v>
      </c>
      <c r="C6250" s="154" t="s">
        <v>11989</v>
      </c>
      <c r="D6250" s="154" t="s">
        <v>11990</v>
      </c>
      <c r="E6250" s="154" t="s">
        <v>13409</v>
      </c>
      <c r="F6250" s="154"/>
      <c r="G6250" s="154">
        <v>1</v>
      </c>
      <c r="H6250" s="182">
        <v>26.5</v>
      </c>
      <c r="I6250" s="192">
        <v>0.25</v>
      </c>
      <c r="J6250" s="188">
        <f t="shared" si="193"/>
        <v>19.875</v>
      </c>
    </row>
    <row r="6251" spans="1:10" s="155" customFormat="1" ht="15.75">
      <c r="A6251" s="53">
        <f t="shared" si="192"/>
        <v>6247</v>
      </c>
      <c r="B6251" s="153" t="s">
        <v>201</v>
      </c>
      <c r="C6251" s="154" t="s">
        <v>11991</v>
      </c>
      <c r="D6251" s="154" t="s">
        <v>11992</v>
      </c>
      <c r="E6251" s="154" t="s">
        <v>13409</v>
      </c>
      <c r="F6251" s="154"/>
      <c r="G6251" s="154">
        <v>1</v>
      </c>
      <c r="H6251" s="182">
        <v>26.5</v>
      </c>
      <c r="I6251" s="192">
        <v>0.25</v>
      </c>
      <c r="J6251" s="188">
        <f t="shared" si="193"/>
        <v>19.875</v>
      </c>
    </row>
    <row r="6252" spans="1:10" s="155" customFormat="1" ht="15.75">
      <c r="A6252" s="53">
        <f t="shared" si="192"/>
        <v>6248</v>
      </c>
      <c r="B6252" s="153" t="s">
        <v>201</v>
      </c>
      <c r="C6252" s="154" t="s">
        <v>11993</v>
      </c>
      <c r="D6252" s="154" t="s">
        <v>11994</v>
      </c>
      <c r="E6252" s="154" t="s">
        <v>13409</v>
      </c>
      <c r="F6252" s="154"/>
      <c r="G6252" s="154">
        <v>1</v>
      </c>
      <c r="H6252" s="182">
        <v>31</v>
      </c>
      <c r="I6252" s="192">
        <v>0.25</v>
      </c>
      <c r="J6252" s="188">
        <f t="shared" si="193"/>
        <v>23.25</v>
      </c>
    </row>
    <row r="6253" spans="1:10" s="155" customFormat="1" ht="15.75">
      <c r="A6253" s="53">
        <f t="shared" si="192"/>
        <v>6249</v>
      </c>
      <c r="B6253" s="153" t="s">
        <v>201</v>
      </c>
      <c r="C6253" s="154" t="s">
        <v>11995</v>
      </c>
      <c r="D6253" s="154" t="s">
        <v>11996</v>
      </c>
      <c r="E6253" s="154" t="s">
        <v>13409</v>
      </c>
      <c r="F6253" s="154"/>
      <c r="G6253" s="154">
        <v>1</v>
      </c>
      <c r="H6253" s="182">
        <v>31</v>
      </c>
      <c r="I6253" s="192">
        <v>0.25</v>
      </c>
      <c r="J6253" s="188">
        <f t="shared" si="193"/>
        <v>23.25</v>
      </c>
    </row>
    <row r="6254" spans="1:10" s="155" customFormat="1" ht="15.75">
      <c r="A6254" s="53">
        <f t="shared" si="192"/>
        <v>6250</v>
      </c>
      <c r="B6254" s="153" t="s">
        <v>201</v>
      </c>
      <c r="C6254" s="154" t="s">
        <v>11997</v>
      </c>
      <c r="D6254" s="154" t="s">
        <v>11998</v>
      </c>
      <c r="E6254" s="154" t="s">
        <v>13409</v>
      </c>
      <c r="F6254" s="154"/>
      <c r="G6254" s="154">
        <v>1</v>
      </c>
      <c r="H6254" s="182">
        <v>33</v>
      </c>
      <c r="I6254" s="192">
        <v>0.25</v>
      </c>
      <c r="J6254" s="188">
        <f t="shared" si="193"/>
        <v>24.75</v>
      </c>
    </row>
    <row r="6255" spans="1:10" s="155" customFormat="1" ht="15.75">
      <c r="A6255" s="53">
        <f t="shared" si="192"/>
        <v>6251</v>
      </c>
      <c r="B6255" s="153" t="s">
        <v>201</v>
      </c>
      <c r="C6255" s="154" t="s">
        <v>11999</v>
      </c>
      <c r="D6255" s="154" t="s">
        <v>12000</v>
      </c>
      <c r="E6255" s="154" t="s">
        <v>13409</v>
      </c>
      <c r="F6255" s="154"/>
      <c r="G6255" s="154">
        <v>1</v>
      </c>
      <c r="H6255" s="182">
        <v>62.5</v>
      </c>
      <c r="I6255" s="192">
        <v>0.25</v>
      </c>
      <c r="J6255" s="188">
        <f t="shared" si="193"/>
        <v>46.875</v>
      </c>
    </row>
    <row r="6256" spans="1:10" s="155" customFormat="1" ht="15.75">
      <c r="A6256" s="53">
        <f t="shared" si="192"/>
        <v>6252</v>
      </c>
      <c r="B6256" s="153" t="s">
        <v>201</v>
      </c>
      <c r="C6256" s="154" t="s">
        <v>12001</v>
      </c>
      <c r="D6256" s="154" t="s">
        <v>12002</v>
      </c>
      <c r="E6256" s="154" t="s">
        <v>13409</v>
      </c>
      <c r="F6256" s="154"/>
      <c r="G6256" s="154">
        <v>1</v>
      </c>
      <c r="H6256" s="182">
        <v>66</v>
      </c>
      <c r="I6256" s="192">
        <v>0.25</v>
      </c>
      <c r="J6256" s="188">
        <f t="shared" si="193"/>
        <v>49.5</v>
      </c>
    </row>
    <row r="6257" spans="1:10" s="155" customFormat="1" ht="15.75">
      <c r="A6257" s="53">
        <f t="shared" si="192"/>
        <v>6253</v>
      </c>
      <c r="B6257" s="153" t="s">
        <v>201</v>
      </c>
      <c r="C6257" s="154" t="s">
        <v>12003</v>
      </c>
      <c r="D6257" s="154" t="s">
        <v>12004</v>
      </c>
      <c r="E6257" s="154" t="s">
        <v>13409</v>
      </c>
      <c r="F6257" s="154"/>
      <c r="G6257" s="154">
        <v>1</v>
      </c>
      <c r="H6257" s="182">
        <v>57</v>
      </c>
      <c r="I6257" s="192">
        <v>0.25</v>
      </c>
      <c r="J6257" s="188">
        <f t="shared" si="193"/>
        <v>42.75</v>
      </c>
    </row>
    <row r="6258" spans="1:10" s="155" customFormat="1" ht="15.75">
      <c r="A6258" s="53">
        <f t="shared" si="192"/>
        <v>6254</v>
      </c>
      <c r="B6258" s="153" t="s">
        <v>201</v>
      </c>
      <c r="C6258" s="154" t="s">
        <v>10901</v>
      </c>
      <c r="D6258" s="154" t="s">
        <v>10902</v>
      </c>
      <c r="E6258" s="154" t="s">
        <v>13409</v>
      </c>
      <c r="F6258" s="154"/>
      <c r="G6258" s="154">
        <v>1</v>
      </c>
      <c r="H6258" s="182">
        <v>1160</v>
      </c>
      <c r="I6258" s="192">
        <v>0.25</v>
      </c>
      <c r="J6258" s="188">
        <f t="shared" si="193"/>
        <v>870</v>
      </c>
    </row>
    <row r="6259" spans="1:10" s="155" customFormat="1" ht="15.75">
      <c r="A6259" s="53">
        <f t="shared" si="192"/>
        <v>6255</v>
      </c>
      <c r="B6259" s="153" t="s">
        <v>201</v>
      </c>
      <c r="C6259" s="154" t="s">
        <v>10903</v>
      </c>
      <c r="D6259" s="154" t="s">
        <v>10904</v>
      </c>
      <c r="E6259" s="154" t="s">
        <v>13409</v>
      </c>
      <c r="F6259" s="154"/>
      <c r="G6259" s="154">
        <v>1</v>
      </c>
      <c r="H6259" s="182">
        <v>1810</v>
      </c>
      <c r="I6259" s="192">
        <v>0.25</v>
      </c>
      <c r="J6259" s="188">
        <f t="shared" si="193"/>
        <v>1357.5</v>
      </c>
    </row>
    <row r="6260" spans="1:10" s="155" customFormat="1" ht="15.75">
      <c r="A6260" s="53">
        <f t="shared" si="192"/>
        <v>6256</v>
      </c>
      <c r="B6260" s="153" t="s">
        <v>201</v>
      </c>
      <c r="C6260" s="154" t="s">
        <v>10396</v>
      </c>
      <c r="D6260" s="154" t="s">
        <v>10397</v>
      </c>
      <c r="E6260" s="154" t="s">
        <v>13409</v>
      </c>
      <c r="F6260" s="154"/>
      <c r="G6260" s="154">
        <v>1</v>
      </c>
      <c r="H6260" s="182">
        <v>120</v>
      </c>
      <c r="I6260" s="192">
        <v>0.25</v>
      </c>
      <c r="J6260" s="188">
        <f t="shared" si="193"/>
        <v>90</v>
      </c>
    </row>
    <row r="6261" spans="1:10" s="155" customFormat="1" ht="15.75">
      <c r="A6261" s="53">
        <f t="shared" si="192"/>
        <v>6257</v>
      </c>
      <c r="B6261" s="153" t="s">
        <v>201</v>
      </c>
      <c r="C6261" s="154" t="s">
        <v>10398</v>
      </c>
      <c r="D6261" s="154" t="s">
        <v>10399</v>
      </c>
      <c r="E6261" s="154" t="s">
        <v>13409</v>
      </c>
      <c r="F6261" s="154"/>
      <c r="G6261" s="154">
        <v>1</v>
      </c>
      <c r="H6261" s="182">
        <v>223</v>
      </c>
      <c r="I6261" s="192">
        <v>0.25</v>
      </c>
      <c r="J6261" s="188">
        <f t="shared" si="193"/>
        <v>167.25</v>
      </c>
    </row>
    <row r="6262" spans="1:10" s="155" customFormat="1" ht="15.75">
      <c r="A6262" s="53">
        <f t="shared" si="192"/>
        <v>6258</v>
      </c>
      <c r="B6262" s="153" t="s">
        <v>201</v>
      </c>
      <c r="C6262" s="154" t="s">
        <v>10400</v>
      </c>
      <c r="D6262" s="154" t="s">
        <v>10401</v>
      </c>
      <c r="E6262" s="154" t="s">
        <v>13409</v>
      </c>
      <c r="F6262" s="154"/>
      <c r="G6262" s="154">
        <v>1</v>
      </c>
      <c r="H6262" s="182">
        <v>228</v>
      </c>
      <c r="I6262" s="192">
        <v>0.25</v>
      </c>
      <c r="J6262" s="188">
        <f t="shared" si="193"/>
        <v>171</v>
      </c>
    </row>
    <row r="6263" spans="1:10" s="155" customFormat="1" ht="15.75">
      <c r="A6263" s="53">
        <f t="shared" si="192"/>
        <v>6259</v>
      </c>
      <c r="B6263" s="153" t="s">
        <v>201</v>
      </c>
      <c r="C6263" s="154" t="s">
        <v>10402</v>
      </c>
      <c r="D6263" s="154" t="s">
        <v>10403</v>
      </c>
      <c r="E6263" s="154" t="s">
        <v>13409</v>
      </c>
      <c r="F6263" s="154"/>
      <c r="G6263" s="154">
        <v>1</v>
      </c>
      <c r="H6263" s="182">
        <v>212</v>
      </c>
      <c r="I6263" s="192">
        <v>0.25</v>
      </c>
      <c r="J6263" s="188">
        <f t="shared" si="193"/>
        <v>159</v>
      </c>
    </row>
    <row r="6264" spans="1:10" s="155" customFormat="1" ht="15.75">
      <c r="A6264" s="53">
        <f t="shared" si="192"/>
        <v>6260</v>
      </c>
      <c r="B6264" s="153" t="s">
        <v>201</v>
      </c>
      <c r="C6264" s="154" t="s">
        <v>10404</v>
      </c>
      <c r="D6264" s="154" t="s">
        <v>10405</v>
      </c>
      <c r="E6264" s="154" t="s">
        <v>13409</v>
      </c>
      <c r="F6264" s="154"/>
      <c r="G6264" s="154">
        <v>1</v>
      </c>
      <c r="H6264" s="182">
        <v>215</v>
      </c>
      <c r="I6264" s="192">
        <v>0.25</v>
      </c>
      <c r="J6264" s="188">
        <f t="shared" si="193"/>
        <v>161.25</v>
      </c>
    </row>
    <row r="6265" spans="1:10" s="155" customFormat="1" ht="15.75">
      <c r="A6265" s="53">
        <f t="shared" si="192"/>
        <v>6261</v>
      </c>
      <c r="B6265" s="153" t="s">
        <v>201</v>
      </c>
      <c r="C6265" s="154" t="s">
        <v>10406</v>
      </c>
      <c r="D6265" s="154" t="s">
        <v>10407</v>
      </c>
      <c r="E6265" s="154" t="s">
        <v>13409</v>
      </c>
      <c r="F6265" s="154"/>
      <c r="G6265" s="154">
        <v>1</v>
      </c>
      <c r="H6265" s="182">
        <v>449</v>
      </c>
      <c r="I6265" s="192">
        <v>0.25</v>
      </c>
      <c r="J6265" s="188">
        <f t="shared" si="193"/>
        <v>336.75</v>
      </c>
    </row>
    <row r="6266" spans="1:10" s="155" customFormat="1" ht="15.75">
      <c r="A6266" s="53">
        <f t="shared" si="192"/>
        <v>6262</v>
      </c>
      <c r="B6266" s="153" t="s">
        <v>201</v>
      </c>
      <c r="C6266" s="154" t="s">
        <v>10408</v>
      </c>
      <c r="D6266" s="154" t="s">
        <v>10409</v>
      </c>
      <c r="E6266" s="154" t="s">
        <v>13409</v>
      </c>
      <c r="F6266" s="154"/>
      <c r="G6266" s="154">
        <v>1</v>
      </c>
      <c r="H6266" s="182">
        <v>340</v>
      </c>
      <c r="I6266" s="192">
        <v>0.25</v>
      </c>
      <c r="J6266" s="188">
        <f t="shared" si="193"/>
        <v>255</v>
      </c>
    </row>
    <row r="6267" spans="1:10" s="155" customFormat="1" ht="15.75">
      <c r="A6267" s="53">
        <f t="shared" si="192"/>
        <v>6263</v>
      </c>
      <c r="B6267" s="153" t="s">
        <v>201</v>
      </c>
      <c r="C6267" s="154" t="s">
        <v>10410</v>
      </c>
      <c r="D6267" s="154" t="s">
        <v>10411</v>
      </c>
      <c r="E6267" s="154" t="s">
        <v>13409</v>
      </c>
      <c r="F6267" s="154"/>
      <c r="G6267" s="154">
        <v>1</v>
      </c>
      <c r="H6267" s="182">
        <v>163</v>
      </c>
      <c r="I6267" s="192">
        <v>0.25</v>
      </c>
      <c r="J6267" s="188">
        <f t="shared" si="193"/>
        <v>122.25</v>
      </c>
    </row>
    <row r="6268" spans="1:10" s="155" customFormat="1" ht="15.75">
      <c r="A6268" s="53">
        <f t="shared" si="192"/>
        <v>6264</v>
      </c>
      <c r="B6268" s="153" t="s">
        <v>201</v>
      </c>
      <c r="C6268" s="154" t="s">
        <v>10412</v>
      </c>
      <c r="D6268" s="154" t="s">
        <v>10413</v>
      </c>
      <c r="E6268" s="154" t="s">
        <v>13409</v>
      </c>
      <c r="F6268" s="154"/>
      <c r="G6268" s="154">
        <v>1</v>
      </c>
      <c r="H6268" s="182">
        <v>214</v>
      </c>
      <c r="I6268" s="192">
        <v>0.25</v>
      </c>
      <c r="J6268" s="188">
        <f t="shared" si="193"/>
        <v>160.5</v>
      </c>
    </row>
    <row r="6269" spans="1:10" s="155" customFormat="1" ht="15.75">
      <c r="A6269" s="53">
        <f t="shared" si="192"/>
        <v>6265</v>
      </c>
      <c r="B6269" s="153" t="s">
        <v>201</v>
      </c>
      <c r="C6269" s="154" t="s">
        <v>10414</v>
      </c>
      <c r="D6269" s="154" t="s">
        <v>10415</v>
      </c>
      <c r="E6269" s="154" t="s">
        <v>13409</v>
      </c>
      <c r="F6269" s="154"/>
      <c r="G6269" s="154">
        <v>1</v>
      </c>
      <c r="H6269" s="182">
        <v>55.5</v>
      </c>
      <c r="I6269" s="192">
        <v>0.25</v>
      </c>
      <c r="J6269" s="188">
        <f t="shared" si="193"/>
        <v>41.625</v>
      </c>
    </row>
    <row r="6270" spans="1:10" s="155" customFormat="1" ht="15.75">
      <c r="A6270" s="53">
        <f t="shared" si="192"/>
        <v>6266</v>
      </c>
      <c r="B6270" s="153" t="s">
        <v>201</v>
      </c>
      <c r="C6270" s="154" t="s">
        <v>10740</v>
      </c>
      <c r="D6270" s="154" t="s">
        <v>10741</v>
      </c>
      <c r="E6270" s="154" t="s">
        <v>13409</v>
      </c>
      <c r="F6270" s="154"/>
      <c r="G6270" s="154">
        <v>1</v>
      </c>
      <c r="H6270" s="182">
        <v>251</v>
      </c>
      <c r="I6270" s="192">
        <v>0.25</v>
      </c>
      <c r="J6270" s="188">
        <f t="shared" si="193"/>
        <v>188.25</v>
      </c>
    </row>
    <row r="6271" spans="1:10" s="155" customFormat="1" ht="15.75">
      <c r="A6271" s="53">
        <f t="shared" si="192"/>
        <v>6267</v>
      </c>
      <c r="B6271" s="153" t="s">
        <v>201</v>
      </c>
      <c r="C6271" s="154" t="s">
        <v>10742</v>
      </c>
      <c r="D6271" s="154" t="s">
        <v>10743</v>
      </c>
      <c r="E6271" s="154" t="s">
        <v>13409</v>
      </c>
      <c r="F6271" s="154"/>
      <c r="G6271" s="154">
        <v>1</v>
      </c>
      <c r="H6271" s="182">
        <v>238</v>
      </c>
      <c r="I6271" s="192">
        <v>0.25</v>
      </c>
      <c r="J6271" s="188">
        <f t="shared" si="193"/>
        <v>178.5</v>
      </c>
    </row>
    <row r="6272" spans="1:10" s="155" customFormat="1" ht="15.75">
      <c r="A6272" s="53">
        <f t="shared" si="192"/>
        <v>6268</v>
      </c>
      <c r="B6272" s="153" t="s">
        <v>201</v>
      </c>
      <c r="C6272" s="154" t="s">
        <v>10773</v>
      </c>
      <c r="D6272" s="154" t="s">
        <v>10774</v>
      </c>
      <c r="E6272" s="154" t="s">
        <v>13409</v>
      </c>
      <c r="F6272" s="154"/>
      <c r="G6272" s="154">
        <v>1</v>
      </c>
      <c r="H6272" s="182">
        <v>200</v>
      </c>
      <c r="I6272" s="192">
        <v>0.25</v>
      </c>
      <c r="J6272" s="188">
        <f t="shared" si="193"/>
        <v>150</v>
      </c>
    </row>
    <row r="6273" spans="1:10" s="155" customFormat="1" ht="15.75">
      <c r="A6273" s="53">
        <f t="shared" si="192"/>
        <v>6269</v>
      </c>
      <c r="B6273" s="153" t="s">
        <v>201</v>
      </c>
      <c r="C6273" s="154" t="s">
        <v>10775</v>
      </c>
      <c r="D6273" s="154" t="s">
        <v>10776</v>
      </c>
      <c r="E6273" s="154" t="s">
        <v>13409</v>
      </c>
      <c r="F6273" s="154"/>
      <c r="G6273" s="154">
        <v>1</v>
      </c>
      <c r="H6273" s="182">
        <v>194</v>
      </c>
      <c r="I6273" s="192">
        <v>0.25</v>
      </c>
      <c r="J6273" s="188">
        <f t="shared" si="193"/>
        <v>145.5</v>
      </c>
    </row>
    <row r="6274" spans="1:10" s="155" customFormat="1" ht="15.75">
      <c r="A6274" s="53">
        <f t="shared" si="192"/>
        <v>6270</v>
      </c>
      <c r="B6274" s="153" t="s">
        <v>201</v>
      </c>
      <c r="C6274" s="154" t="s">
        <v>10777</v>
      </c>
      <c r="D6274" s="154" t="s">
        <v>10778</v>
      </c>
      <c r="E6274" s="154" t="s">
        <v>13409</v>
      </c>
      <c r="F6274" s="154"/>
      <c r="G6274" s="154">
        <v>1</v>
      </c>
      <c r="H6274" s="182">
        <v>445</v>
      </c>
      <c r="I6274" s="192">
        <v>0.25</v>
      </c>
      <c r="J6274" s="188">
        <f t="shared" si="193"/>
        <v>333.75</v>
      </c>
    </row>
    <row r="6275" spans="1:10" s="155" customFormat="1" ht="15.75">
      <c r="A6275" s="53">
        <f t="shared" si="192"/>
        <v>6271</v>
      </c>
      <c r="B6275" s="153" t="s">
        <v>201</v>
      </c>
      <c r="C6275" s="154" t="s">
        <v>10744</v>
      </c>
      <c r="D6275" s="154" t="s">
        <v>10745</v>
      </c>
      <c r="E6275" s="154" t="s">
        <v>13409</v>
      </c>
      <c r="F6275" s="154"/>
      <c r="G6275" s="154">
        <v>1</v>
      </c>
      <c r="H6275" s="182">
        <v>74</v>
      </c>
      <c r="I6275" s="192">
        <v>0.25</v>
      </c>
      <c r="J6275" s="188">
        <f t="shared" si="193"/>
        <v>55.5</v>
      </c>
    </row>
    <row r="6276" spans="1:10" s="155" customFormat="1" ht="15.75">
      <c r="A6276" s="53">
        <f t="shared" si="192"/>
        <v>6272</v>
      </c>
      <c r="B6276" s="153" t="s">
        <v>201</v>
      </c>
      <c r="C6276" s="154" t="s">
        <v>10746</v>
      </c>
      <c r="D6276" s="154" t="s">
        <v>9958</v>
      </c>
      <c r="E6276" s="154" t="s">
        <v>13409</v>
      </c>
      <c r="F6276" s="154"/>
      <c r="G6276" s="154">
        <v>1</v>
      </c>
      <c r="H6276" s="182">
        <v>123</v>
      </c>
      <c r="I6276" s="192">
        <v>0.25</v>
      </c>
      <c r="J6276" s="188">
        <f t="shared" si="193"/>
        <v>92.25</v>
      </c>
    </row>
    <row r="6277" spans="1:10" s="155" customFormat="1" ht="15.75">
      <c r="A6277" s="53">
        <f t="shared" si="192"/>
        <v>6273</v>
      </c>
      <c r="B6277" s="153" t="s">
        <v>201</v>
      </c>
      <c r="C6277" s="154" t="s">
        <v>10779</v>
      </c>
      <c r="D6277" s="154" t="s">
        <v>10780</v>
      </c>
      <c r="E6277" s="154" t="s">
        <v>13409</v>
      </c>
      <c r="F6277" s="154"/>
      <c r="G6277" s="154">
        <v>1</v>
      </c>
      <c r="H6277" s="182">
        <v>545</v>
      </c>
      <c r="I6277" s="192">
        <v>0.25</v>
      </c>
      <c r="J6277" s="188">
        <f t="shared" si="193"/>
        <v>408.75</v>
      </c>
    </row>
    <row r="6278" spans="1:10" s="155" customFormat="1" ht="15.75">
      <c r="A6278" s="53">
        <f t="shared" si="192"/>
        <v>6274</v>
      </c>
      <c r="B6278" s="153" t="s">
        <v>201</v>
      </c>
      <c r="C6278" s="154" t="s">
        <v>10781</v>
      </c>
      <c r="D6278" s="154" t="s">
        <v>10782</v>
      </c>
      <c r="E6278" s="154" t="s">
        <v>13409</v>
      </c>
      <c r="F6278" s="154"/>
      <c r="G6278" s="154">
        <v>1</v>
      </c>
      <c r="H6278" s="182">
        <v>540</v>
      </c>
      <c r="I6278" s="192">
        <v>0.25</v>
      </c>
      <c r="J6278" s="188">
        <f t="shared" si="193"/>
        <v>405</v>
      </c>
    </row>
    <row r="6279" spans="1:10" s="155" customFormat="1" ht="15.75">
      <c r="A6279" s="53">
        <f t="shared" ref="A6279:A6342" si="194">A6278+1</f>
        <v>6275</v>
      </c>
      <c r="B6279" s="153" t="s">
        <v>201</v>
      </c>
      <c r="C6279" s="154" t="s">
        <v>10747</v>
      </c>
      <c r="D6279" s="154" t="s">
        <v>10748</v>
      </c>
      <c r="E6279" s="154" t="s">
        <v>13409</v>
      </c>
      <c r="F6279" s="154"/>
      <c r="G6279" s="154">
        <v>1</v>
      </c>
      <c r="H6279" s="182">
        <v>145</v>
      </c>
      <c r="I6279" s="192">
        <v>0.25</v>
      </c>
      <c r="J6279" s="188">
        <f t="shared" si="193"/>
        <v>108.75</v>
      </c>
    </row>
    <row r="6280" spans="1:10" s="155" customFormat="1" ht="15.75">
      <c r="A6280" s="53">
        <f t="shared" si="194"/>
        <v>6276</v>
      </c>
      <c r="B6280" s="153" t="s">
        <v>201</v>
      </c>
      <c r="C6280" s="154" t="s">
        <v>10749</v>
      </c>
      <c r="D6280" s="154" t="s">
        <v>10750</v>
      </c>
      <c r="E6280" s="154" t="s">
        <v>13409</v>
      </c>
      <c r="F6280" s="154"/>
      <c r="G6280" s="154">
        <v>1</v>
      </c>
      <c r="H6280" s="182">
        <v>134</v>
      </c>
      <c r="I6280" s="192">
        <v>0.25</v>
      </c>
      <c r="J6280" s="188">
        <f t="shared" si="193"/>
        <v>100.5</v>
      </c>
    </row>
    <row r="6281" spans="1:10" s="155" customFormat="1" ht="15.75">
      <c r="A6281" s="53">
        <f t="shared" si="194"/>
        <v>6277</v>
      </c>
      <c r="B6281" s="153" t="s">
        <v>201</v>
      </c>
      <c r="C6281" s="154" t="s">
        <v>10751</v>
      </c>
      <c r="D6281" s="154" t="s">
        <v>10752</v>
      </c>
      <c r="E6281" s="154" t="s">
        <v>13409</v>
      </c>
      <c r="F6281" s="154"/>
      <c r="G6281" s="154">
        <v>1</v>
      </c>
      <c r="H6281" s="182">
        <v>160</v>
      </c>
      <c r="I6281" s="192">
        <v>0.25</v>
      </c>
      <c r="J6281" s="188">
        <f t="shared" si="193"/>
        <v>120</v>
      </c>
    </row>
    <row r="6282" spans="1:10" s="155" customFormat="1" ht="15.75">
      <c r="A6282" s="53">
        <f t="shared" si="194"/>
        <v>6278</v>
      </c>
      <c r="B6282" s="153" t="s">
        <v>201</v>
      </c>
      <c r="C6282" s="154" t="s">
        <v>10783</v>
      </c>
      <c r="D6282" s="154" t="s">
        <v>10784</v>
      </c>
      <c r="E6282" s="154" t="s">
        <v>13409</v>
      </c>
      <c r="F6282" s="154"/>
      <c r="G6282" s="154">
        <v>1</v>
      </c>
      <c r="H6282" s="182">
        <v>2140</v>
      </c>
      <c r="I6282" s="192">
        <v>0.25</v>
      </c>
      <c r="J6282" s="188">
        <f t="shared" si="193"/>
        <v>1605</v>
      </c>
    </row>
    <row r="6283" spans="1:10" s="155" customFormat="1" ht="15.75">
      <c r="A6283" s="53">
        <f t="shared" si="194"/>
        <v>6279</v>
      </c>
      <c r="B6283" s="153" t="s">
        <v>201</v>
      </c>
      <c r="C6283" s="154" t="s">
        <v>10785</v>
      </c>
      <c r="D6283" s="154" t="s">
        <v>10786</v>
      </c>
      <c r="E6283" s="154" t="s">
        <v>13409</v>
      </c>
      <c r="F6283" s="154"/>
      <c r="G6283" s="154">
        <v>1</v>
      </c>
      <c r="H6283" s="182">
        <v>2170</v>
      </c>
      <c r="I6283" s="192">
        <v>0.25</v>
      </c>
      <c r="J6283" s="188">
        <f t="shared" si="193"/>
        <v>1627.5</v>
      </c>
    </row>
    <row r="6284" spans="1:10" s="155" customFormat="1" ht="15.75">
      <c r="A6284" s="53">
        <f t="shared" si="194"/>
        <v>6280</v>
      </c>
      <c r="B6284" s="153" t="s">
        <v>201</v>
      </c>
      <c r="C6284" s="154" t="s">
        <v>10787</v>
      </c>
      <c r="D6284" s="154" t="s">
        <v>10788</v>
      </c>
      <c r="E6284" s="154" t="s">
        <v>13409</v>
      </c>
      <c r="F6284" s="154"/>
      <c r="G6284" s="154">
        <v>1</v>
      </c>
      <c r="H6284" s="182">
        <v>1490</v>
      </c>
      <c r="I6284" s="192">
        <v>0.25</v>
      </c>
      <c r="J6284" s="188">
        <f t="shared" si="193"/>
        <v>1117.5</v>
      </c>
    </row>
    <row r="6285" spans="1:10" s="155" customFormat="1" ht="15.75">
      <c r="A6285" s="53">
        <f t="shared" si="194"/>
        <v>6281</v>
      </c>
      <c r="B6285" s="153" t="s">
        <v>201</v>
      </c>
      <c r="C6285" s="154" t="s">
        <v>10789</v>
      </c>
      <c r="D6285" s="154" t="s">
        <v>10790</v>
      </c>
      <c r="E6285" s="154" t="s">
        <v>13409</v>
      </c>
      <c r="F6285" s="154"/>
      <c r="G6285" s="154">
        <v>1</v>
      </c>
      <c r="H6285" s="182">
        <v>1520</v>
      </c>
      <c r="I6285" s="192">
        <v>0.25</v>
      </c>
      <c r="J6285" s="188">
        <f t="shared" si="193"/>
        <v>1140</v>
      </c>
    </row>
    <row r="6286" spans="1:10" s="155" customFormat="1" ht="15.75">
      <c r="A6286" s="53">
        <f t="shared" si="194"/>
        <v>6282</v>
      </c>
      <c r="B6286" s="153" t="s">
        <v>201</v>
      </c>
      <c r="C6286" s="154" t="s">
        <v>14361</v>
      </c>
      <c r="D6286" s="154" t="s">
        <v>14362</v>
      </c>
      <c r="E6286" s="154" t="s">
        <v>13409</v>
      </c>
      <c r="F6286" s="154"/>
      <c r="G6286" s="154">
        <v>1</v>
      </c>
      <c r="H6286" s="182">
        <v>110</v>
      </c>
      <c r="I6286" s="192">
        <v>0.25</v>
      </c>
      <c r="J6286" s="188">
        <f t="shared" si="193"/>
        <v>82.5</v>
      </c>
    </row>
    <row r="6287" spans="1:10" s="155" customFormat="1" ht="15.75">
      <c r="A6287" s="53">
        <f t="shared" si="194"/>
        <v>6283</v>
      </c>
      <c r="B6287" s="153" t="s">
        <v>201</v>
      </c>
      <c r="C6287" s="154" t="s">
        <v>14363</v>
      </c>
      <c r="D6287" s="154" t="s">
        <v>14364</v>
      </c>
      <c r="E6287" s="154" t="s">
        <v>13409</v>
      </c>
      <c r="F6287" s="154"/>
      <c r="G6287" s="154">
        <v>1</v>
      </c>
      <c r="H6287" s="182">
        <v>110</v>
      </c>
      <c r="I6287" s="192">
        <v>0.25</v>
      </c>
      <c r="J6287" s="188">
        <f t="shared" si="193"/>
        <v>82.5</v>
      </c>
    </row>
    <row r="6288" spans="1:10" s="155" customFormat="1" ht="15.75">
      <c r="A6288" s="53">
        <f t="shared" si="194"/>
        <v>6284</v>
      </c>
      <c r="B6288" s="153" t="s">
        <v>201</v>
      </c>
      <c r="C6288" s="154" t="s">
        <v>14365</v>
      </c>
      <c r="D6288" s="154" t="s">
        <v>14366</v>
      </c>
      <c r="E6288" s="154" t="s">
        <v>13409</v>
      </c>
      <c r="F6288" s="154"/>
      <c r="G6288" s="154">
        <v>1</v>
      </c>
      <c r="H6288" s="182">
        <v>124</v>
      </c>
      <c r="I6288" s="192">
        <v>0.25</v>
      </c>
      <c r="J6288" s="188">
        <f t="shared" si="193"/>
        <v>93</v>
      </c>
    </row>
    <row r="6289" spans="1:10" s="155" customFormat="1" ht="15.75">
      <c r="A6289" s="53">
        <f t="shared" si="194"/>
        <v>6285</v>
      </c>
      <c r="B6289" s="153" t="s">
        <v>201</v>
      </c>
      <c r="C6289" s="154" t="s">
        <v>14367</v>
      </c>
      <c r="D6289" s="154" t="s">
        <v>14368</v>
      </c>
      <c r="E6289" s="154" t="s">
        <v>13409</v>
      </c>
      <c r="F6289" s="154"/>
      <c r="G6289" s="154">
        <v>1</v>
      </c>
      <c r="H6289" s="182">
        <v>124</v>
      </c>
      <c r="I6289" s="192">
        <v>0.25</v>
      </c>
      <c r="J6289" s="188">
        <f t="shared" si="193"/>
        <v>93</v>
      </c>
    </row>
    <row r="6290" spans="1:10" s="155" customFormat="1" ht="15.75">
      <c r="A6290" s="53">
        <f t="shared" si="194"/>
        <v>6286</v>
      </c>
      <c r="B6290" s="153" t="s">
        <v>201</v>
      </c>
      <c r="C6290" s="154" t="s">
        <v>14369</v>
      </c>
      <c r="D6290" s="154" t="s">
        <v>14370</v>
      </c>
      <c r="E6290" s="154" t="s">
        <v>13409</v>
      </c>
      <c r="F6290" s="154"/>
      <c r="G6290" s="154">
        <v>1</v>
      </c>
      <c r="H6290" s="182">
        <v>110</v>
      </c>
      <c r="I6290" s="192">
        <v>0.25</v>
      </c>
      <c r="J6290" s="188">
        <f t="shared" ref="J6290:J6353" si="195">H6290*(1-I6290)</f>
        <v>82.5</v>
      </c>
    </row>
    <row r="6291" spans="1:10" s="155" customFormat="1" ht="15.75">
      <c r="A6291" s="53">
        <f t="shared" si="194"/>
        <v>6287</v>
      </c>
      <c r="B6291" s="153" t="s">
        <v>201</v>
      </c>
      <c r="C6291" s="154" t="s">
        <v>14371</v>
      </c>
      <c r="D6291" s="154" t="s">
        <v>14372</v>
      </c>
      <c r="E6291" s="154" t="s">
        <v>13409</v>
      </c>
      <c r="F6291" s="154"/>
      <c r="G6291" s="154">
        <v>1</v>
      </c>
      <c r="H6291" s="182">
        <v>124</v>
      </c>
      <c r="I6291" s="192">
        <v>0.25</v>
      </c>
      <c r="J6291" s="188">
        <f t="shared" si="195"/>
        <v>93</v>
      </c>
    </row>
    <row r="6292" spans="1:10" s="155" customFormat="1" ht="15.75">
      <c r="A6292" s="53">
        <f t="shared" si="194"/>
        <v>6288</v>
      </c>
      <c r="B6292" s="153" t="s">
        <v>201</v>
      </c>
      <c r="C6292" s="154" t="s">
        <v>10753</v>
      </c>
      <c r="D6292" s="154" t="s">
        <v>10754</v>
      </c>
      <c r="E6292" s="154" t="s">
        <v>13409</v>
      </c>
      <c r="F6292" s="154"/>
      <c r="G6292" s="154">
        <v>1</v>
      </c>
      <c r="H6292" s="182">
        <v>109</v>
      </c>
      <c r="I6292" s="192">
        <v>0.25</v>
      </c>
      <c r="J6292" s="188">
        <f t="shared" si="195"/>
        <v>81.75</v>
      </c>
    </row>
    <row r="6293" spans="1:10" s="155" customFormat="1" ht="15.75">
      <c r="A6293" s="53">
        <f t="shared" si="194"/>
        <v>6289</v>
      </c>
      <c r="B6293" s="153" t="s">
        <v>201</v>
      </c>
      <c r="C6293" s="154" t="s">
        <v>10755</v>
      </c>
      <c r="D6293" s="154" t="s">
        <v>10756</v>
      </c>
      <c r="E6293" s="154" t="s">
        <v>13409</v>
      </c>
      <c r="F6293" s="154"/>
      <c r="G6293" s="154">
        <v>1</v>
      </c>
      <c r="H6293" s="182">
        <v>930</v>
      </c>
      <c r="I6293" s="192">
        <v>0.25</v>
      </c>
      <c r="J6293" s="188">
        <f t="shared" si="195"/>
        <v>697.5</v>
      </c>
    </row>
    <row r="6294" spans="1:10" s="155" customFormat="1" ht="15.75">
      <c r="A6294" s="53">
        <f t="shared" si="194"/>
        <v>6290</v>
      </c>
      <c r="B6294" s="153" t="s">
        <v>201</v>
      </c>
      <c r="C6294" s="154" t="s">
        <v>10757</v>
      </c>
      <c r="D6294" s="154" t="s">
        <v>10758</v>
      </c>
      <c r="E6294" s="154" t="s">
        <v>13409</v>
      </c>
      <c r="F6294" s="154"/>
      <c r="G6294" s="154">
        <v>1</v>
      </c>
      <c r="H6294" s="182">
        <v>90.5</v>
      </c>
      <c r="I6294" s="192">
        <v>0.25</v>
      </c>
      <c r="J6294" s="188">
        <f t="shared" si="195"/>
        <v>67.875</v>
      </c>
    </row>
    <row r="6295" spans="1:10" s="155" customFormat="1" ht="15.75">
      <c r="A6295" s="53">
        <f t="shared" si="194"/>
        <v>6291</v>
      </c>
      <c r="B6295" s="153" t="s">
        <v>201</v>
      </c>
      <c r="C6295" s="154" t="s">
        <v>10759</v>
      </c>
      <c r="D6295" s="154" t="s">
        <v>10760</v>
      </c>
      <c r="E6295" s="154" t="s">
        <v>13409</v>
      </c>
      <c r="F6295" s="154"/>
      <c r="G6295" s="154">
        <v>1</v>
      </c>
      <c r="H6295" s="182">
        <v>166</v>
      </c>
      <c r="I6295" s="192">
        <v>0.25</v>
      </c>
      <c r="J6295" s="188">
        <f t="shared" si="195"/>
        <v>124.5</v>
      </c>
    </row>
    <row r="6296" spans="1:10" s="155" customFormat="1" ht="15.75">
      <c r="A6296" s="53">
        <f t="shared" si="194"/>
        <v>6292</v>
      </c>
      <c r="B6296" s="153" t="s">
        <v>201</v>
      </c>
      <c r="C6296" s="154" t="s">
        <v>14373</v>
      </c>
      <c r="D6296" s="154" t="s">
        <v>14374</v>
      </c>
      <c r="E6296" s="154" t="s">
        <v>13409</v>
      </c>
      <c r="F6296" s="154"/>
      <c r="G6296" s="154">
        <v>1</v>
      </c>
      <c r="H6296" s="182">
        <v>122</v>
      </c>
      <c r="I6296" s="192">
        <v>0.25</v>
      </c>
      <c r="J6296" s="188">
        <f t="shared" si="195"/>
        <v>91.5</v>
      </c>
    </row>
    <row r="6297" spans="1:10" s="155" customFormat="1" ht="15.75">
      <c r="A6297" s="53">
        <f t="shared" si="194"/>
        <v>6293</v>
      </c>
      <c r="B6297" s="153" t="s">
        <v>201</v>
      </c>
      <c r="C6297" s="154" t="s">
        <v>14375</v>
      </c>
      <c r="D6297" s="154" t="s">
        <v>14376</v>
      </c>
      <c r="E6297" s="154" t="s">
        <v>13409</v>
      </c>
      <c r="F6297" s="154"/>
      <c r="G6297" s="154">
        <v>1</v>
      </c>
      <c r="H6297" s="182">
        <v>139</v>
      </c>
      <c r="I6297" s="192">
        <v>0.25</v>
      </c>
      <c r="J6297" s="188">
        <f t="shared" si="195"/>
        <v>104.25</v>
      </c>
    </row>
    <row r="6298" spans="1:10" s="155" customFormat="1" ht="30">
      <c r="A6298" s="53">
        <f t="shared" si="194"/>
        <v>6294</v>
      </c>
      <c r="B6298" s="153" t="s">
        <v>201</v>
      </c>
      <c r="C6298" s="154" t="s">
        <v>14377</v>
      </c>
      <c r="D6298" s="154" t="s">
        <v>14378</v>
      </c>
      <c r="E6298" s="154" t="s">
        <v>13409</v>
      </c>
      <c r="F6298" s="154"/>
      <c r="G6298" s="154">
        <v>1</v>
      </c>
      <c r="H6298" s="182">
        <v>130</v>
      </c>
      <c r="I6298" s="192">
        <v>0.25</v>
      </c>
      <c r="J6298" s="188">
        <f t="shared" si="195"/>
        <v>97.5</v>
      </c>
    </row>
    <row r="6299" spans="1:10" s="155" customFormat="1" ht="30">
      <c r="A6299" s="53">
        <f t="shared" si="194"/>
        <v>6295</v>
      </c>
      <c r="B6299" s="153" t="s">
        <v>201</v>
      </c>
      <c r="C6299" s="154" t="s">
        <v>14379</v>
      </c>
      <c r="D6299" s="154" t="s">
        <v>14380</v>
      </c>
      <c r="E6299" s="154" t="s">
        <v>13409</v>
      </c>
      <c r="F6299" s="154"/>
      <c r="G6299" s="154">
        <v>1</v>
      </c>
      <c r="H6299" s="182">
        <v>146</v>
      </c>
      <c r="I6299" s="192">
        <v>0.25</v>
      </c>
      <c r="J6299" s="188">
        <f t="shared" si="195"/>
        <v>109.5</v>
      </c>
    </row>
    <row r="6300" spans="1:10" s="155" customFormat="1" ht="15.75">
      <c r="A6300" s="53">
        <f t="shared" si="194"/>
        <v>6296</v>
      </c>
      <c r="B6300" s="153" t="s">
        <v>201</v>
      </c>
      <c r="C6300" s="154" t="s">
        <v>14381</v>
      </c>
      <c r="D6300" s="154" t="s">
        <v>14382</v>
      </c>
      <c r="E6300" s="154" t="s">
        <v>13409</v>
      </c>
      <c r="F6300" s="154"/>
      <c r="G6300" s="154">
        <v>1</v>
      </c>
      <c r="H6300" s="182">
        <v>136</v>
      </c>
      <c r="I6300" s="192">
        <v>0.25</v>
      </c>
      <c r="J6300" s="188">
        <f t="shared" si="195"/>
        <v>102</v>
      </c>
    </row>
    <row r="6301" spans="1:10" s="155" customFormat="1" ht="15.75">
      <c r="A6301" s="53">
        <f t="shared" si="194"/>
        <v>6297</v>
      </c>
      <c r="B6301" s="153" t="s">
        <v>201</v>
      </c>
      <c r="C6301" s="154" t="s">
        <v>14383</v>
      </c>
      <c r="D6301" s="154" t="s">
        <v>14384</v>
      </c>
      <c r="E6301" s="154" t="s">
        <v>13409</v>
      </c>
      <c r="F6301" s="154"/>
      <c r="G6301" s="154">
        <v>1</v>
      </c>
      <c r="H6301" s="182">
        <v>151</v>
      </c>
      <c r="I6301" s="192">
        <v>0.25</v>
      </c>
      <c r="J6301" s="188">
        <f t="shared" si="195"/>
        <v>113.25</v>
      </c>
    </row>
    <row r="6302" spans="1:10" s="155" customFormat="1" ht="15.75">
      <c r="A6302" s="53">
        <f t="shared" si="194"/>
        <v>6298</v>
      </c>
      <c r="B6302" s="153" t="s">
        <v>201</v>
      </c>
      <c r="C6302" s="154" t="s">
        <v>10761</v>
      </c>
      <c r="D6302" s="154" t="s">
        <v>10762</v>
      </c>
      <c r="E6302" s="154" t="s">
        <v>13409</v>
      </c>
      <c r="F6302" s="154"/>
      <c r="G6302" s="154">
        <v>1</v>
      </c>
      <c r="H6302" s="182">
        <v>205</v>
      </c>
      <c r="I6302" s="192">
        <v>0.25</v>
      </c>
      <c r="J6302" s="188">
        <f t="shared" si="195"/>
        <v>153.75</v>
      </c>
    </row>
    <row r="6303" spans="1:10" s="155" customFormat="1" ht="15.75">
      <c r="A6303" s="53">
        <f t="shared" si="194"/>
        <v>6299</v>
      </c>
      <c r="B6303" s="153" t="s">
        <v>201</v>
      </c>
      <c r="C6303" s="154" t="s">
        <v>10763</v>
      </c>
      <c r="D6303" s="154" t="s">
        <v>10764</v>
      </c>
      <c r="E6303" s="154" t="s">
        <v>13409</v>
      </c>
      <c r="F6303" s="154"/>
      <c r="G6303" s="154">
        <v>1</v>
      </c>
      <c r="H6303" s="182">
        <v>960</v>
      </c>
      <c r="I6303" s="192">
        <v>0.25</v>
      </c>
      <c r="J6303" s="188">
        <f t="shared" si="195"/>
        <v>720</v>
      </c>
    </row>
    <row r="6304" spans="1:10" s="155" customFormat="1" ht="15.75">
      <c r="A6304" s="53">
        <f t="shared" si="194"/>
        <v>6300</v>
      </c>
      <c r="B6304" s="153" t="s">
        <v>201</v>
      </c>
      <c r="C6304" s="154" t="s">
        <v>10765</v>
      </c>
      <c r="D6304" s="154" t="s">
        <v>10766</v>
      </c>
      <c r="E6304" s="154" t="s">
        <v>13409</v>
      </c>
      <c r="F6304" s="154"/>
      <c r="G6304" s="154">
        <v>1</v>
      </c>
      <c r="H6304" s="182">
        <v>67</v>
      </c>
      <c r="I6304" s="192">
        <v>0.25</v>
      </c>
      <c r="J6304" s="188">
        <f t="shared" si="195"/>
        <v>50.25</v>
      </c>
    </row>
    <row r="6305" spans="1:10" s="155" customFormat="1" ht="15.75">
      <c r="A6305" s="53">
        <f t="shared" si="194"/>
        <v>6301</v>
      </c>
      <c r="B6305" s="153" t="s">
        <v>201</v>
      </c>
      <c r="C6305" s="154" t="s">
        <v>10791</v>
      </c>
      <c r="D6305" s="154" t="s">
        <v>10792</v>
      </c>
      <c r="E6305" s="154" t="s">
        <v>13409</v>
      </c>
      <c r="F6305" s="154"/>
      <c r="G6305" s="154">
        <v>1</v>
      </c>
      <c r="H6305" s="182">
        <v>216</v>
      </c>
      <c r="I6305" s="192">
        <v>0.25</v>
      </c>
      <c r="J6305" s="188">
        <f t="shared" si="195"/>
        <v>162</v>
      </c>
    </row>
    <row r="6306" spans="1:10" s="155" customFormat="1" ht="30">
      <c r="A6306" s="53">
        <f t="shared" si="194"/>
        <v>6302</v>
      </c>
      <c r="B6306" s="153" t="s">
        <v>201</v>
      </c>
      <c r="C6306" s="154" t="s">
        <v>10767</v>
      </c>
      <c r="D6306" s="154" t="s">
        <v>10768</v>
      </c>
      <c r="E6306" s="154" t="s">
        <v>13409</v>
      </c>
      <c r="F6306" s="154"/>
      <c r="G6306" s="154">
        <v>1</v>
      </c>
      <c r="H6306" s="182">
        <v>605</v>
      </c>
      <c r="I6306" s="192">
        <v>0.25</v>
      </c>
      <c r="J6306" s="188">
        <f t="shared" si="195"/>
        <v>453.75</v>
      </c>
    </row>
    <row r="6307" spans="1:10" s="155" customFormat="1" ht="30">
      <c r="A6307" s="53">
        <f t="shared" si="194"/>
        <v>6303</v>
      </c>
      <c r="B6307" s="153" t="s">
        <v>201</v>
      </c>
      <c r="C6307" s="154" t="s">
        <v>10769</v>
      </c>
      <c r="D6307" s="154" t="s">
        <v>10770</v>
      </c>
      <c r="E6307" s="154" t="s">
        <v>13409</v>
      </c>
      <c r="F6307" s="154"/>
      <c r="G6307" s="154">
        <v>1</v>
      </c>
      <c r="H6307" s="182">
        <v>231</v>
      </c>
      <c r="I6307" s="192">
        <v>0.25</v>
      </c>
      <c r="J6307" s="188">
        <f t="shared" si="195"/>
        <v>173.25</v>
      </c>
    </row>
    <row r="6308" spans="1:10" s="155" customFormat="1" ht="15.75">
      <c r="A6308" s="53">
        <f t="shared" si="194"/>
        <v>6304</v>
      </c>
      <c r="B6308" s="153" t="s">
        <v>201</v>
      </c>
      <c r="C6308" s="154" t="s">
        <v>10771</v>
      </c>
      <c r="D6308" s="154" t="s">
        <v>10772</v>
      </c>
      <c r="E6308" s="154" t="s">
        <v>13409</v>
      </c>
      <c r="F6308" s="154"/>
      <c r="G6308" s="154">
        <v>1</v>
      </c>
      <c r="H6308" s="182">
        <v>213</v>
      </c>
      <c r="I6308" s="192">
        <v>0.25</v>
      </c>
      <c r="J6308" s="188">
        <f t="shared" si="195"/>
        <v>159.75</v>
      </c>
    </row>
    <row r="6309" spans="1:10" s="155" customFormat="1" ht="15.75">
      <c r="A6309" s="53">
        <f t="shared" si="194"/>
        <v>6305</v>
      </c>
      <c r="B6309" s="153" t="s">
        <v>201</v>
      </c>
      <c r="C6309" s="154" t="s">
        <v>10922</v>
      </c>
      <c r="D6309" s="154" t="s">
        <v>10923</v>
      </c>
      <c r="E6309" s="154" t="s">
        <v>13409</v>
      </c>
      <c r="F6309" s="154"/>
      <c r="G6309" s="154">
        <v>1</v>
      </c>
      <c r="H6309" s="182">
        <v>670</v>
      </c>
      <c r="I6309" s="192">
        <v>0.25</v>
      </c>
      <c r="J6309" s="188">
        <f t="shared" si="195"/>
        <v>502.5</v>
      </c>
    </row>
    <row r="6310" spans="1:10" s="155" customFormat="1" ht="15.75">
      <c r="A6310" s="53">
        <f t="shared" si="194"/>
        <v>6306</v>
      </c>
      <c r="B6310" s="153" t="s">
        <v>201</v>
      </c>
      <c r="C6310" s="154" t="s">
        <v>10924</v>
      </c>
      <c r="D6310" s="154" t="s">
        <v>10925</v>
      </c>
      <c r="E6310" s="154" t="s">
        <v>13409</v>
      </c>
      <c r="F6310" s="154"/>
      <c r="G6310" s="154">
        <v>1</v>
      </c>
      <c r="H6310" s="182">
        <v>1115</v>
      </c>
      <c r="I6310" s="192">
        <v>0.25</v>
      </c>
      <c r="J6310" s="188">
        <f t="shared" si="195"/>
        <v>836.25</v>
      </c>
    </row>
    <row r="6311" spans="1:10" s="155" customFormat="1" ht="15.75">
      <c r="A6311" s="53">
        <f t="shared" si="194"/>
        <v>6307</v>
      </c>
      <c r="B6311" s="153" t="s">
        <v>201</v>
      </c>
      <c r="C6311" s="154" t="s">
        <v>10926</v>
      </c>
      <c r="D6311" s="154" t="s">
        <v>10927</v>
      </c>
      <c r="E6311" s="154" t="s">
        <v>13409</v>
      </c>
      <c r="F6311" s="154"/>
      <c r="G6311" s="154">
        <v>1</v>
      </c>
      <c r="H6311" s="182">
        <v>143</v>
      </c>
      <c r="I6311" s="192">
        <v>0.25</v>
      </c>
      <c r="J6311" s="188">
        <f t="shared" si="195"/>
        <v>107.25</v>
      </c>
    </row>
    <row r="6312" spans="1:10" s="155" customFormat="1" ht="15.75">
      <c r="A6312" s="53">
        <f t="shared" si="194"/>
        <v>6308</v>
      </c>
      <c r="B6312" s="153" t="s">
        <v>201</v>
      </c>
      <c r="C6312" s="154" t="s">
        <v>10928</v>
      </c>
      <c r="D6312" s="154" t="s">
        <v>10929</v>
      </c>
      <c r="E6312" s="154" t="s">
        <v>13409</v>
      </c>
      <c r="F6312" s="154"/>
      <c r="G6312" s="154">
        <v>1</v>
      </c>
      <c r="H6312" s="182">
        <v>370</v>
      </c>
      <c r="I6312" s="192">
        <v>0.25</v>
      </c>
      <c r="J6312" s="188">
        <f t="shared" si="195"/>
        <v>277.5</v>
      </c>
    </row>
    <row r="6313" spans="1:10" s="155" customFormat="1" ht="15.75">
      <c r="A6313" s="53">
        <f t="shared" si="194"/>
        <v>6309</v>
      </c>
      <c r="B6313" s="153" t="s">
        <v>201</v>
      </c>
      <c r="C6313" s="154" t="s">
        <v>10930</v>
      </c>
      <c r="D6313" s="154" t="s">
        <v>10931</v>
      </c>
      <c r="E6313" s="154" t="s">
        <v>13409</v>
      </c>
      <c r="F6313" s="154"/>
      <c r="G6313" s="154">
        <v>1</v>
      </c>
      <c r="H6313" s="182">
        <v>366</v>
      </c>
      <c r="I6313" s="192">
        <v>0.25</v>
      </c>
      <c r="J6313" s="188">
        <f t="shared" si="195"/>
        <v>274.5</v>
      </c>
    </row>
    <row r="6314" spans="1:10" s="155" customFormat="1" ht="15.75">
      <c r="A6314" s="53">
        <f t="shared" si="194"/>
        <v>6310</v>
      </c>
      <c r="B6314" s="153" t="s">
        <v>201</v>
      </c>
      <c r="C6314" s="154" t="s">
        <v>10932</v>
      </c>
      <c r="D6314" s="154" t="s">
        <v>10933</v>
      </c>
      <c r="E6314" s="154" t="s">
        <v>13409</v>
      </c>
      <c r="F6314" s="154"/>
      <c r="G6314" s="154">
        <v>1</v>
      </c>
      <c r="H6314" s="182">
        <v>373</v>
      </c>
      <c r="I6314" s="192">
        <v>0.25</v>
      </c>
      <c r="J6314" s="188">
        <f t="shared" si="195"/>
        <v>279.75</v>
      </c>
    </row>
    <row r="6315" spans="1:10" s="155" customFormat="1" ht="15.75">
      <c r="A6315" s="53">
        <f t="shared" si="194"/>
        <v>6311</v>
      </c>
      <c r="B6315" s="153" t="s">
        <v>201</v>
      </c>
      <c r="C6315" s="154" t="s">
        <v>10934</v>
      </c>
      <c r="D6315" s="154" t="s">
        <v>10935</v>
      </c>
      <c r="E6315" s="154" t="s">
        <v>13409</v>
      </c>
      <c r="F6315" s="154"/>
      <c r="G6315" s="154">
        <v>1</v>
      </c>
      <c r="H6315" s="182">
        <v>349</v>
      </c>
      <c r="I6315" s="192">
        <v>0.25</v>
      </c>
      <c r="J6315" s="188">
        <f t="shared" si="195"/>
        <v>261.75</v>
      </c>
    </row>
    <row r="6316" spans="1:10" s="155" customFormat="1" ht="15.75">
      <c r="A6316" s="53">
        <f t="shared" si="194"/>
        <v>6312</v>
      </c>
      <c r="B6316" s="153" t="s">
        <v>201</v>
      </c>
      <c r="C6316" s="154" t="s">
        <v>10936</v>
      </c>
      <c r="D6316" s="154" t="s">
        <v>10937</v>
      </c>
      <c r="E6316" s="154" t="s">
        <v>13409</v>
      </c>
      <c r="F6316" s="154"/>
      <c r="G6316" s="154">
        <v>1</v>
      </c>
      <c r="H6316" s="182">
        <v>366</v>
      </c>
      <c r="I6316" s="192">
        <v>0.25</v>
      </c>
      <c r="J6316" s="188">
        <f t="shared" si="195"/>
        <v>274.5</v>
      </c>
    </row>
    <row r="6317" spans="1:10" s="155" customFormat="1" ht="15.75">
      <c r="A6317" s="53">
        <f t="shared" si="194"/>
        <v>6313</v>
      </c>
      <c r="B6317" s="153" t="s">
        <v>201</v>
      </c>
      <c r="C6317" s="154" t="s">
        <v>10938</v>
      </c>
      <c r="D6317" s="154" t="s">
        <v>10939</v>
      </c>
      <c r="E6317" s="154" t="s">
        <v>13409</v>
      </c>
      <c r="F6317" s="154"/>
      <c r="G6317" s="154">
        <v>1</v>
      </c>
      <c r="H6317" s="182">
        <v>366</v>
      </c>
      <c r="I6317" s="192">
        <v>0.25</v>
      </c>
      <c r="J6317" s="188">
        <f t="shared" si="195"/>
        <v>274.5</v>
      </c>
    </row>
    <row r="6318" spans="1:10" s="155" customFormat="1" ht="15.75">
      <c r="A6318" s="53">
        <f t="shared" si="194"/>
        <v>6314</v>
      </c>
      <c r="B6318" s="153" t="s">
        <v>201</v>
      </c>
      <c r="C6318" s="154" t="s">
        <v>10940</v>
      </c>
      <c r="D6318" s="154" t="s">
        <v>10941</v>
      </c>
      <c r="E6318" s="154" t="s">
        <v>13409</v>
      </c>
      <c r="F6318" s="154"/>
      <c r="G6318" s="154">
        <v>1</v>
      </c>
      <c r="H6318" s="182">
        <v>370</v>
      </c>
      <c r="I6318" s="192">
        <v>0.25</v>
      </c>
      <c r="J6318" s="188">
        <f t="shared" si="195"/>
        <v>277.5</v>
      </c>
    </row>
    <row r="6319" spans="1:10" s="155" customFormat="1" ht="15.75">
      <c r="A6319" s="53">
        <f t="shared" si="194"/>
        <v>6315</v>
      </c>
      <c r="B6319" s="153" t="s">
        <v>201</v>
      </c>
      <c r="C6319" s="154" t="s">
        <v>10942</v>
      </c>
      <c r="D6319" s="154" t="s">
        <v>10943</v>
      </c>
      <c r="E6319" s="154" t="s">
        <v>13409</v>
      </c>
      <c r="F6319" s="154"/>
      <c r="G6319" s="154">
        <v>1</v>
      </c>
      <c r="H6319" s="182">
        <v>545</v>
      </c>
      <c r="I6319" s="192">
        <v>0.25</v>
      </c>
      <c r="J6319" s="188">
        <f t="shared" si="195"/>
        <v>408.75</v>
      </c>
    </row>
    <row r="6320" spans="1:10" s="155" customFormat="1" ht="15.75">
      <c r="A6320" s="53">
        <f t="shared" si="194"/>
        <v>6316</v>
      </c>
      <c r="B6320" s="153" t="s">
        <v>201</v>
      </c>
      <c r="C6320" s="154" t="s">
        <v>10944</v>
      </c>
      <c r="D6320" s="154" t="s">
        <v>10945</v>
      </c>
      <c r="E6320" s="154" t="s">
        <v>13409</v>
      </c>
      <c r="F6320" s="154"/>
      <c r="G6320" s="154">
        <v>1</v>
      </c>
      <c r="H6320" s="182">
        <v>650</v>
      </c>
      <c r="I6320" s="192">
        <v>0.25</v>
      </c>
      <c r="J6320" s="188">
        <f t="shared" si="195"/>
        <v>487.5</v>
      </c>
    </row>
    <row r="6321" spans="1:10" s="155" customFormat="1" ht="15.75">
      <c r="A6321" s="53">
        <f t="shared" si="194"/>
        <v>6317</v>
      </c>
      <c r="B6321" s="153" t="s">
        <v>201</v>
      </c>
      <c r="C6321" s="154" t="s">
        <v>10946</v>
      </c>
      <c r="D6321" s="154" t="s">
        <v>10947</v>
      </c>
      <c r="E6321" s="154" t="s">
        <v>13409</v>
      </c>
      <c r="F6321" s="154"/>
      <c r="G6321" s="154">
        <v>1</v>
      </c>
      <c r="H6321" s="182">
        <v>650</v>
      </c>
      <c r="I6321" s="192">
        <v>0.25</v>
      </c>
      <c r="J6321" s="188">
        <f t="shared" si="195"/>
        <v>487.5</v>
      </c>
    </row>
    <row r="6322" spans="1:10" s="155" customFormat="1" ht="15.75">
      <c r="A6322" s="53">
        <f t="shared" si="194"/>
        <v>6318</v>
      </c>
      <c r="B6322" s="153" t="s">
        <v>201</v>
      </c>
      <c r="C6322" s="154" t="s">
        <v>10948</v>
      </c>
      <c r="D6322" s="154" t="s">
        <v>10949</v>
      </c>
      <c r="E6322" s="154" t="s">
        <v>13409</v>
      </c>
      <c r="F6322" s="154"/>
      <c r="G6322" s="154">
        <v>1</v>
      </c>
      <c r="H6322" s="182">
        <v>925</v>
      </c>
      <c r="I6322" s="192">
        <v>0.25</v>
      </c>
      <c r="J6322" s="188">
        <f t="shared" si="195"/>
        <v>693.75</v>
      </c>
    </row>
    <row r="6323" spans="1:10" s="155" customFormat="1" ht="15.75">
      <c r="A6323" s="53">
        <f t="shared" si="194"/>
        <v>6319</v>
      </c>
      <c r="B6323" s="153" t="s">
        <v>201</v>
      </c>
      <c r="C6323" s="154" t="s">
        <v>10950</v>
      </c>
      <c r="D6323" s="154" t="s">
        <v>10951</v>
      </c>
      <c r="E6323" s="154" t="s">
        <v>13409</v>
      </c>
      <c r="F6323" s="154"/>
      <c r="G6323" s="154">
        <v>1</v>
      </c>
      <c r="H6323" s="182">
        <v>437</v>
      </c>
      <c r="I6323" s="192">
        <v>0.25</v>
      </c>
      <c r="J6323" s="188">
        <f t="shared" si="195"/>
        <v>327.75</v>
      </c>
    </row>
    <row r="6324" spans="1:10" s="155" customFormat="1" ht="15.75">
      <c r="A6324" s="53">
        <f t="shared" si="194"/>
        <v>6320</v>
      </c>
      <c r="B6324" s="153" t="s">
        <v>201</v>
      </c>
      <c r="C6324" s="154" t="s">
        <v>10952</v>
      </c>
      <c r="D6324" s="154" t="s">
        <v>10953</v>
      </c>
      <c r="E6324" s="154" t="s">
        <v>13409</v>
      </c>
      <c r="F6324" s="154"/>
      <c r="G6324" s="154">
        <v>1</v>
      </c>
      <c r="H6324" s="182">
        <v>437</v>
      </c>
      <c r="I6324" s="192">
        <v>0.25</v>
      </c>
      <c r="J6324" s="188">
        <f t="shared" si="195"/>
        <v>327.75</v>
      </c>
    </row>
    <row r="6325" spans="1:10" s="155" customFormat="1" ht="15.75">
      <c r="A6325" s="53">
        <f t="shared" si="194"/>
        <v>6321</v>
      </c>
      <c r="B6325" s="153" t="s">
        <v>201</v>
      </c>
      <c r="C6325" s="154" t="s">
        <v>10954</v>
      </c>
      <c r="D6325" s="154" t="s">
        <v>10955</v>
      </c>
      <c r="E6325" s="154" t="s">
        <v>13409</v>
      </c>
      <c r="F6325" s="154"/>
      <c r="G6325" s="154">
        <v>1</v>
      </c>
      <c r="H6325" s="182">
        <v>442</v>
      </c>
      <c r="I6325" s="192">
        <v>0.25</v>
      </c>
      <c r="J6325" s="188">
        <f t="shared" si="195"/>
        <v>331.5</v>
      </c>
    </row>
    <row r="6326" spans="1:10" s="155" customFormat="1" ht="15.75">
      <c r="A6326" s="53">
        <f t="shared" si="194"/>
        <v>6322</v>
      </c>
      <c r="B6326" s="153" t="s">
        <v>201</v>
      </c>
      <c r="C6326" s="154" t="s">
        <v>10956</v>
      </c>
      <c r="D6326" s="154" t="s">
        <v>10957</v>
      </c>
      <c r="E6326" s="154" t="s">
        <v>13409</v>
      </c>
      <c r="F6326" s="154"/>
      <c r="G6326" s="154">
        <v>1</v>
      </c>
      <c r="H6326" s="182">
        <v>437</v>
      </c>
      <c r="I6326" s="192">
        <v>0.25</v>
      </c>
      <c r="J6326" s="188">
        <f t="shared" si="195"/>
        <v>327.75</v>
      </c>
    </row>
    <row r="6327" spans="1:10" s="155" customFormat="1" ht="15.75">
      <c r="A6327" s="53">
        <f t="shared" si="194"/>
        <v>6323</v>
      </c>
      <c r="B6327" s="153" t="s">
        <v>201</v>
      </c>
      <c r="C6327" s="154" t="s">
        <v>10958</v>
      </c>
      <c r="D6327" s="154" t="s">
        <v>10959</v>
      </c>
      <c r="E6327" s="154" t="s">
        <v>13409</v>
      </c>
      <c r="F6327" s="154"/>
      <c r="G6327" s="154">
        <v>1</v>
      </c>
      <c r="H6327" s="182">
        <v>439</v>
      </c>
      <c r="I6327" s="192">
        <v>0.25</v>
      </c>
      <c r="J6327" s="188">
        <f t="shared" si="195"/>
        <v>329.25</v>
      </c>
    </row>
    <row r="6328" spans="1:10" s="155" customFormat="1" ht="15.75">
      <c r="A6328" s="53">
        <f t="shared" si="194"/>
        <v>6324</v>
      </c>
      <c r="B6328" s="153" t="s">
        <v>201</v>
      </c>
      <c r="C6328" s="154" t="s">
        <v>10960</v>
      </c>
      <c r="D6328" s="154" t="s">
        <v>10961</v>
      </c>
      <c r="E6328" s="154" t="s">
        <v>13409</v>
      </c>
      <c r="F6328" s="154"/>
      <c r="G6328" s="154">
        <v>1</v>
      </c>
      <c r="H6328" s="182">
        <v>442</v>
      </c>
      <c r="I6328" s="192">
        <v>0.25</v>
      </c>
      <c r="J6328" s="188">
        <f t="shared" si="195"/>
        <v>331.5</v>
      </c>
    </row>
    <row r="6329" spans="1:10" s="155" customFormat="1" ht="15.75">
      <c r="A6329" s="53">
        <f t="shared" si="194"/>
        <v>6325</v>
      </c>
      <c r="B6329" s="153" t="s">
        <v>201</v>
      </c>
      <c r="C6329" s="154" t="s">
        <v>10962</v>
      </c>
      <c r="D6329" s="154" t="s">
        <v>10963</v>
      </c>
      <c r="E6329" s="154" t="s">
        <v>13409</v>
      </c>
      <c r="F6329" s="154"/>
      <c r="G6329" s="154">
        <v>1</v>
      </c>
      <c r="H6329" s="182">
        <v>437</v>
      </c>
      <c r="I6329" s="192">
        <v>0.25</v>
      </c>
      <c r="J6329" s="188">
        <f t="shared" si="195"/>
        <v>327.75</v>
      </c>
    </row>
    <row r="6330" spans="1:10" s="155" customFormat="1" ht="15.75">
      <c r="A6330" s="53">
        <f t="shared" si="194"/>
        <v>6326</v>
      </c>
      <c r="B6330" s="153" t="s">
        <v>201</v>
      </c>
      <c r="C6330" s="154" t="s">
        <v>10964</v>
      </c>
      <c r="D6330" s="154" t="s">
        <v>10965</v>
      </c>
      <c r="E6330" s="154" t="s">
        <v>13409</v>
      </c>
      <c r="F6330" s="154"/>
      <c r="G6330" s="154">
        <v>1</v>
      </c>
      <c r="H6330" s="182">
        <v>1015</v>
      </c>
      <c r="I6330" s="192">
        <v>0.25</v>
      </c>
      <c r="J6330" s="188">
        <f t="shared" si="195"/>
        <v>761.25</v>
      </c>
    </row>
    <row r="6331" spans="1:10" s="155" customFormat="1" ht="15.75">
      <c r="A6331" s="53">
        <f t="shared" si="194"/>
        <v>6327</v>
      </c>
      <c r="B6331" s="153" t="s">
        <v>201</v>
      </c>
      <c r="C6331" s="154" t="s">
        <v>10966</v>
      </c>
      <c r="D6331" s="154" t="s">
        <v>10967</v>
      </c>
      <c r="E6331" s="154" t="s">
        <v>13409</v>
      </c>
      <c r="F6331" s="154"/>
      <c r="G6331" s="154">
        <v>1</v>
      </c>
      <c r="H6331" s="182">
        <v>224</v>
      </c>
      <c r="I6331" s="192">
        <v>0.25</v>
      </c>
      <c r="J6331" s="188">
        <f t="shared" si="195"/>
        <v>168</v>
      </c>
    </row>
    <row r="6332" spans="1:10" s="155" customFormat="1" ht="15.75">
      <c r="A6332" s="53">
        <f t="shared" si="194"/>
        <v>6328</v>
      </c>
      <c r="B6332" s="153" t="s">
        <v>201</v>
      </c>
      <c r="C6332" s="154" t="s">
        <v>10968</v>
      </c>
      <c r="D6332" s="154" t="s">
        <v>10969</v>
      </c>
      <c r="E6332" s="154" t="s">
        <v>13409</v>
      </c>
      <c r="F6332" s="154"/>
      <c r="G6332" s="154">
        <v>1</v>
      </c>
      <c r="H6332" s="182">
        <v>4660</v>
      </c>
      <c r="I6332" s="192">
        <v>0.25</v>
      </c>
      <c r="J6332" s="188">
        <f t="shared" si="195"/>
        <v>3495</v>
      </c>
    </row>
    <row r="6333" spans="1:10" s="155" customFormat="1" ht="15.75">
      <c r="A6333" s="53">
        <f t="shared" si="194"/>
        <v>6329</v>
      </c>
      <c r="B6333" s="153" t="s">
        <v>201</v>
      </c>
      <c r="C6333" s="154" t="s">
        <v>10970</v>
      </c>
      <c r="D6333" s="154" t="s">
        <v>10971</v>
      </c>
      <c r="E6333" s="154" t="s">
        <v>13409</v>
      </c>
      <c r="F6333" s="154"/>
      <c r="G6333" s="154">
        <v>1</v>
      </c>
      <c r="H6333" s="182">
        <v>2020</v>
      </c>
      <c r="I6333" s="192">
        <v>0.25</v>
      </c>
      <c r="J6333" s="188">
        <f t="shared" si="195"/>
        <v>1515</v>
      </c>
    </row>
    <row r="6334" spans="1:10" s="155" customFormat="1" ht="15.75">
      <c r="A6334" s="53">
        <f t="shared" si="194"/>
        <v>6330</v>
      </c>
      <c r="B6334" s="153" t="s">
        <v>201</v>
      </c>
      <c r="C6334" s="154" t="s">
        <v>10972</v>
      </c>
      <c r="D6334" s="154" t="s">
        <v>10973</v>
      </c>
      <c r="E6334" s="154" t="s">
        <v>13409</v>
      </c>
      <c r="F6334" s="154"/>
      <c r="G6334" s="154">
        <v>1</v>
      </c>
      <c r="H6334" s="182">
        <v>2660</v>
      </c>
      <c r="I6334" s="192">
        <v>0.25</v>
      </c>
      <c r="J6334" s="188">
        <f t="shared" si="195"/>
        <v>1995</v>
      </c>
    </row>
    <row r="6335" spans="1:10" s="155" customFormat="1" ht="15.75">
      <c r="A6335" s="53">
        <f t="shared" si="194"/>
        <v>6331</v>
      </c>
      <c r="B6335" s="153" t="s">
        <v>201</v>
      </c>
      <c r="C6335" s="154" t="s">
        <v>10974</v>
      </c>
      <c r="D6335" s="154" t="s">
        <v>10975</v>
      </c>
      <c r="E6335" s="154" t="s">
        <v>13409</v>
      </c>
      <c r="F6335" s="154"/>
      <c r="G6335" s="154">
        <v>1</v>
      </c>
      <c r="H6335" s="182">
        <v>2130</v>
      </c>
      <c r="I6335" s="192">
        <v>0.25</v>
      </c>
      <c r="J6335" s="188">
        <f t="shared" si="195"/>
        <v>1597.5</v>
      </c>
    </row>
    <row r="6336" spans="1:10" s="155" customFormat="1" ht="15.75">
      <c r="A6336" s="53">
        <f t="shared" si="194"/>
        <v>6332</v>
      </c>
      <c r="B6336" s="153" t="s">
        <v>201</v>
      </c>
      <c r="C6336" s="154" t="s">
        <v>10976</v>
      </c>
      <c r="D6336" s="154" t="s">
        <v>10977</v>
      </c>
      <c r="E6336" s="154" t="s">
        <v>13409</v>
      </c>
      <c r="F6336" s="154"/>
      <c r="G6336" s="154">
        <v>1</v>
      </c>
      <c r="H6336" s="182">
        <v>670</v>
      </c>
      <c r="I6336" s="192">
        <v>0.25</v>
      </c>
      <c r="J6336" s="188">
        <f t="shared" si="195"/>
        <v>502.5</v>
      </c>
    </row>
    <row r="6337" spans="1:10" s="155" customFormat="1" ht="15.75">
      <c r="A6337" s="53">
        <f t="shared" si="194"/>
        <v>6333</v>
      </c>
      <c r="B6337" s="153" t="s">
        <v>201</v>
      </c>
      <c r="C6337" s="154" t="s">
        <v>10978</v>
      </c>
      <c r="D6337" s="154" t="s">
        <v>10979</v>
      </c>
      <c r="E6337" s="154" t="s">
        <v>13409</v>
      </c>
      <c r="F6337" s="154"/>
      <c r="G6337" s="154">
        <v>1</v>
      </c>
      <c r="H6337" s="182">
        <v>1590</v>
      </c>
      <c r="I6337" s="192">
        <v>0.25</v>
      </c>
      <c r="J6337" s="188">
        <f t="shared" si="195"/>
        <v>1192.5</v>
      </c>
    </row>
    <row r="6338" spans="1:10" s="155" customFormat="1" ht="15.75">
      <c r="A6338" s="53">
        <f t="shared" si="194"/>
        <v>6334</v>
      </c>
      <c r="B6338" s="153" t="s">
        <v>201</v>
      </c>
      <c r="C6338" s="154" t="s">
        <v>10980</v>
      </c>
      <c r="D6338" s="154" t="s">
        <v>10981</v>
      </c>
      <c r="E6338" s="154" t="s">
        <v>13409</v>
      </c>
      <c r="F6338" s="154"/>
      <c r="G6338" s="154">
        <v>1</v>
      </c>
      <c r="H6338" s="182">
        <v>300</v>
      </c>
      <c r="I6338" s="192">
        <v>0.25</v>
      </c>
      <c r="J6338" s="188">
        <f t="shared" si="195"/>
        <v>225</v>
      </c>
    </row>
    <row r="6339" spans="1:10" s="155" customFormat="1" ht="15.75">
      <c r="A6339" s="53">
        <f t="shared" si="194"/>
        <v>6335</v>
      </c>
      <c r="B6339" s="153" t="s">
        <v>201</v>
      </c>
      <c r="C6339" s="154" t="s">
        <v>10982</v>
      </c>
      <c r="D6339" s="154" t="s">
        <v>10983</v>
      </c>
      <c r="E6339" s="154" t="s">
        <v>13409</v>
      </c>
      <c r="F6339" s="154"/>
      <c r="G6339" s="154">
        <v>1</v>
      </c>
      <c r="H6339" s="182">
        <v>344</v>
      </c>
      <c r="I6339" s="192">
        <v>0.25</v>
      </c>
      <c r="J6339" s="188">
        <f t="shared" si="195"/>
        <v>258</v>
      </c>
    </row>
    <row r="6340" spans="1:10" s="155" customFormat="1" ht="15.75">
      <c r="A6340" s="53">
        <f t="shared" si="194"/>
        <v>6336</v>
      </c>
      <c r="B6340" s="153" t="s">
        <v>201</v>
      </c>
      <c r="C6340" s="154" t="s">
        <v>2678</v>
      </c>
      <c r="D6340" s="154" t="s">
        <v>10984</v>
      </c>
      <c r="E6340" s="154" t="s">
        <v>13409</v>
      </c>
      <c r="F6340" s="154"/>
      <c r="G6340" s="154">
        <v>1</v>
      </c>
      <c r="H6340" s="182">
        <v>585</v>
      </c>
      <c r="I6340" s="192">
        <v>0.25</v>
      </c>
      <c r="J6340" s="188">
        <f t="shared" si="195"/>
        <v>438.75</v>
      </c>
    </row>
    <row r="6341" spans="1:10" s="155" customFormat="1" ht="15.75">
      <c r="A6341" s="53">
        <f t="shared" si="194"/>
        <v>6337</v>
      </c>
      <c r="B6341" s="153" t="s">
        <v>201</v>
      </c>
      <c r="C6341" s="154" t="s">
        <v>10985</v>
      </c>
      <c r="D6341" s="154" t="s">
        <v>10986</v>
      </c>
      <c r="E6341" s="154" t="s">
        <v>13409</v>
      </c>
      <c r="F6341" s="154"/>
      <c r="G6341" s="154">
        <v>1</v>
      </c>
      <c r="H6341" s="182">
        <v>690</v>
      </c>
      <c r="I6341" s="192">
        <v>0.25</v>
      </c>
      <c r="J6341" s="188">
        <f t="shared" si="195"/>
        <v>517.5</v>
      </c>
    </row>
    <row r="6342" spans="1:10" s="155" customFormat="1" ht="15.75">
      <c r="A6342" s="53">
        <f t="shared" si="194"/>
        <v>6338</v>
      </c>
      <c r="B6342" s="153" t="s">
        <v>201</v>
      </c>
      <c r="C6342" s="154" t="s">
        <v>10987</v>
      </c>
      <c r="D6342" s="154" t="s">
        <v>10988</v>
      </c>
      <c r="E6342" s="154" t="s">
        <v>13409</v>
      </c>
      <c r="F6342" s="154"/>
      <c r="G6342" s="154">
        <v>1</v>
      </c>
      <c r="H6342" s="182">
        <v>585</v>
      </c>
      <c r="I6342" s="192">
        <v>0.25</v>
      </c>
      <c r="J6342" s="188">
        <f t="shared" si="195"/>
        <v>438.75</v>
      </c>
    </row>
    <row r="6343" spans="1:10" s="155" customFormat="1" ht="15.75">
      <c r="A6343" s="53">
        <f t="shared" ref="A6343:A6406" si="196">A6342+1</f>
        <v>6339</v>
      </c>
      <c r="B6343" s="153" t="s">
        <v>201</v>
      </c>
      <c r="C6343" s="154" t="s">
        <v>10989</v>
      </c>
      <c r="D6343" s="154" t="s">
        <v>10990</v>
      </c>
      <c r="E6343" s="154" t="s">
        <v>13409</v>
      </c>
      <c r="F6343" s="154"/>
      <c r="G6343" s="154">
        <v>1</v>
      </c>
      <c r="H6343" s="182">
        <v>301</v>
      </c>
      <c r="I6343" s="192">
        <v>0.25</v>
      </c>
      <c r="J6343" s="188">
        <f t="shared" si="195"/>
        <v>225.75</v>
      </c>
    </row>
    <row r="6344" spans="1:10" s="155" customFormat="1" ht="15.75">
      <c r="A6344" s="53">
        <f t="shared" si="196"/>
        <v>6340</v>
      </c>
      <c r="B6344" s="153" t="s">
        <v>201</v>
      </c>
      <c r="C6344" s="154" t="s">
        <v>10991</v>
      </c>
      <c r="D6344" s="154" t="s">
        <v>10992</v>
      </c>
      <c r="E6344" s="154" t="s">
        <v>13409</v>
      </c>
      <c r="F6344" s="154"/>
      <c r="G6344" s="154">
        <v>1</v>
      </c>
      <c r="H6344" s="182">
        <v>301</v>
      </c>
      <c r="I6344" s="192">
        <v>0.25</v>
      </c>
      <c r="J6344" s="188">
        <f t="shared" si="195"/>
        <v>225.75</v>
      </c>
    </row>
    <row r="6345" spans="1:10" s="155" customFormat="1" ht="15.75">
      <c r="A6345" s="53">
        <f t="shared" si="196"/>
        <v>6341</v>
      </c>
      <c r="B6345" s="153" t="s">
        <v>201</v>
      </c>
      <c r="C6345" s="154" t="s">
        <v>10993</v>
      </c>
      <c r="D6345" s="154" t="s">
        <v>10994</v>
      </c>
      <c r="E6345" s="154" t="s">
        <v>13409</v>
      </c>
      <c r="F6345" s="154"/>
      <c r="G6345" s="154">
        <v>1</v>
      </c>
      <c r="H6345" s="182">
        <v>301</v>
      </c>
      <c r="I6345" s="192">
        <v>0.25</v>
      </c>
      <c r="J6345" s="188">
        <f t="shared" si="195"/>
        <v>225.75</v>
      </c>
    </row>
    <row r="6346" spans="1:10" s="155" customFormat="1" ht="15.75">
      <c r="A6346" s="53">
        <f t="shared" si="196"/>
        <v>6342</v>
      </c>
      <c r="B6346" s="153" t="s">
        <v>201</v>
      </c>
      <c r="C6346" s="154" t="s">
        <v>10995</v>
      </c>
      <c r="D6346" s="154" t="s">
        <v>10996</v>
      </c>
      <c r="E6346" s="154" t="s">
        <v>13409</v>
      </c>
      <c r="F6346" s="154"/>
      <c r="G6346" s="154">
        <v>1</v>
      </c>
      <c r="H6346" s="182">
        <v>300</v>
      </c>
      <c r="I6346" s="192">
        <v>0.25</v>
      </c>
      <c r="J6346" s="188">
        <f t="shared" si="195"/>
        <v>225</v>
      </c>
    </row>
    <row r="6347" spans="1:10" s="155" customFormat="1" ht="15.75">
      <c r="A6347" s="53">
        <f t="shared" si="196"/>
        <v>6343</v>
      </c>
      <c r="B6347" s="153" t="s">
        <v>201</v>
      </c>
      <c r="C6347" s="154" t="s">
        <v>10997</v>
      </c>
      <c r="D6347" s="154" t="s">
        <v>10998</v>
      </c>
      <c r="E6347" s="154" t="s">
        <v>13409</v>
      </c>
      <c r="F6347" s="154"/>
      <c r="G6347" s="154">
        <v>1</v>
      </c>
      <c r="H6347" s="182">
        <v>300</v>
      </c>
      <c r="I6347" s="192">
        <v>0.25</v>
      </c>
      <c r="J6347" s="188">
        <f t="shared" si="195"/>
        <v>225</v>
      </c>
    </row>
    <row r="6348" spans="1:10" s="155" customFormat="1" ht="15.75">
      <c r="A6348" s="53">
        <f t="shared" si="196"/>
        <v>6344</v>
      </c>
      <c r="B6348" s="153" t="s">
        <v>201</v>
      </c>
      <c r="C6348" s="154" t="s">
        <v>10999</v>
      </c>
      <c r="D6348" s="154" t="s">
        <v>11000</v>
      </c>
      <c r="E6348" s="154" t="s">
        <v>13409</v>
      </c>
      <c r="F6348" s="154"/>
      <c r="G6348" s="154">
        <v>1</v>
      </c>
      <c r="H6348" s="182">
        <v>304</v>
      </c>
      <c r="I6348" s="192">
        <v>0.25</v>
      </c>
      <c r="J6348" s="188">
        <f t="shared" si="195"/>
        <v>228</v>
      </c>
    </row>
    <row r="6349" spans="1:10" s="155" customFormat="1" ht="15.75">
      <c r="A6349" s="53">
        <f t="shared" si="196"/>
        <v>6345</v>
      </c>
      <c r="B6349" s="153" t="s">
        <v>201</v>
      </c>
      <c r="C6349" s="154" t="s">
        <v>11001</v>
      </c>
      <c r="D6349" s="154" t="s">
        <v>11002</v>
      </c>
      <c r="E6349" s="154" t="s">
        <v>13409</v>
      </c>
      <c r="F6349" s="154"/>
      <c r="G6349" s="154">
        <v>1</v>
      </c>
      <c r="H6349" s="182">
        <v>300</v>
      </c>
      <c r="I6349" s="192">
        <v>0.25</v>
      </c>
      <c r="J6349" s="188">
        <f t="shared" si="195"/>
        <v>225</v>
      </c>
    </row>
    <row r="6350" spans="1:10" s="155" customFormat="1" ht="15.75">
      <c r="A6350" s="53">
        <f t="shared" si="196"/>
        <v>6346</v>
      </c>
      <c r="B6350" s="153" t="s">
        <v>201</v>
      </c>
      <c r="C6350" s="154" t="s">
        <v>11003</v>
      </c>
      <c r="D6350" s="154" t="s">
        <v>11004</v>
      </c>
      <c r="E6350" s="154" t="s">
        <v>13409</v>
      </c>
      <c r="F6350" s="154"/>
      <c r="G6350" s="154">
        <v>1</v>
      </c>
      <c r="H6350" s="182">
        <v>336</v>
      </c>
      <c r="I6350" s="192">
        <v>0.25</v>
      </c>
      <c r="J6350" s="188">
        <f t="shared" si="195"/>
        <v>252</v>
      </c>
    </row>
    <row r="6351" spans="1:10" s="155" customFormat="1" ht="15.75">
      <c r="A6351" s="53">
        <f t="shared" si="196"/>
        <v>6347</v>
      </c>
      <c r="B6351" s="153" t="s">
        <v>201</v>
      </c>
      <c r="C6351" s="154" t="s">
        <v>11005</v>
      </c>
      <c r="D6351" s="154" t="s">
        <v>11006</v>
      </c>
      <c r="E6351" s="154" t="s">
        <v>13409</v>
      </c>
      <c r="F6351" s="154"/>
      <c r="G6351" s="154">
        <v>1</v>
      </c>
      <c r="H6351" s="182">
        <v>425</v>
      </c>
      <c r="I6351" s="192">
        <v>0.25</v>
      </c>
      <c r="J6351" s="188">
        <f t="shared" si="195"/>
        <v>318.75</v>
      </c>
    </row>
    <row r="6352" spans="1:10" s="155" customFormat="1" ht="15.75">
      <c r="A6352" s="53">
        <f t="shared" si="196"/>
        <v>6348</v>
      </c>
      <c r="B6352" s="153" t="s">
        <v>201</v>
      </c>
      <c r="C6352" s="154" t="s">
        <v>11007</v>
      </c>
      <c r="D6352" s="154" t="s">
        <v>11008</v>
      </c>
      <c r="E6352" s="154" t="s">
        <v>13409</v>
      </c>
      <c r="F6352" s="154"/>
      <c r="G6352" s="154">
        <v>1</v>
      </c>
      <c r="H6352" s="182">
        <v>625</v>
      </c>
      <c r="I6352" s="192">
        <v>0.25</v>
      </c>
      <c r="J6352" s="188">
        <f t="shared" si="195"/>
        <v>468.75</v>
      </c>
    </row>
    <row r="6353" spans="1:10" s="155" customFormat="1" ht="15.75">
      <c r="A6353" s="53">
        <f t="shared" si="196"/>
        <v>6349</v>
      </c>
      <c r="B6353" s="153" t="s">
        <v>201</v>
      </c>
      <c r="C6353" s="154" t="s">
        <v>11009</v>
      </c>
      <c r="D6353" s="154" t="s">
        <v>11010</v>
      </c>
      <c r="E6353" s="154" t="s">
        <v>13409</v>
      </c>
      <c r="F6353" s="154"/>
      <c r="G6353" s="154">
        <v>1</v>
      </c>
      <c r="H6353" s="182">
        <v>341</v>
      </c>
      <c r="I6353" s="192">
        <v>0.25</v>
      </c>
      <c r="J6353" s="188">
        <f t="shared" si="195"/>
        <v>255.75</v>
      </c>
    </row>
    <row r="6354" spans="1:10" s="155" customFormat="1" ht="15.75">
      <c r="A6354" s="53">
        <f t="shared" si="196"/>
        <v>6350</v>
      </c>
      <c r="B6354" s="153" t="s">
        <v>201</v>
      </c>
      <c r="C6354" s="154" t="s">
        <v>11011</v>
      </c>
      <c r="D6354" s="154" t="s">
        <v>11012</v>
      </c>
      <c r="E6354" s="154" t="s">
        <v>13409</v>
      </c>
      <c r="F6354" s="154"/>
      <c r="G6354" s="154">
        <v>1</v>
      </c>
      <c r="H6354" s="182">
        <v>13.5</v>
      </c>
      <c r="I6354" s="192">
        <v>0.25</v>
      </c>
      <c r="J6354" s="188">
        <f t="shared" ref="J6354:J6417" si="197">H6354*(1-I6354)</f>
        <v>10.125</v>
      </c>
    </row>
    <row r="6355" spans="1:10" s="155" customFormat="1" ht="15.75">
      <c r="A6355" s="53">
        <f t="shared" si="196"/>
        <v>6351</v>
      </c>
      <c r="B6355" s="153" t="s">
        <v>201</v>
      </c>
      <c r="C6355" s="154" t="s">
        <v>11013</v>
      </c>
      <c r="D6355" s="154" t="s">
        <v>11014</v>
      </c>
      <c r="E6355" s="154" t="s">
        <v>13409</v>
      </c>
      <c r="F6355" s="154"/>
      <c r="G6355" s="154">
        <v>1</v>
      </c>
      <c r="H6355" s="182">
        <v>81.5</v>
      </c>
      <c r="I6355" s="192">
        <v>0.25</v>
      </c>
      <c r="J6355" s="188">
        <f t="shared" si="197"/>
        <v>61.125</v>
      </c>
    </row>
    <row r="6356" spans="1:10" s="155" customFormat="1" ht="15.75">
      <c r="A6356" s="53">
        <f t="shared" si="196"/>
        <v>6352</v>
      </c>
      <c r="B6356" s="153" t="s">
        <v>201</v>
      </c>
      <c r="C6356" s="154" t="s">
        <v>11015</v>
      </c>
      <c r="D6356" s="154" t="s">
        <v>11016</v>
      </c>
      <c r="E6356" s="154" t="s">
        <v>13409</v>
      </c>
      <c r="F6356" s="154"/>
      <c r="G6356" s="154">
        <v>1</v>
      </c>
      <c r="H6356" s="182">
        <v>304</v>
      </c>
      <c r="I6356" s="192">
        <v>0.25</v>
      </c>
      <c r="J6356" s="188">
        <f t="shared" si="197"/>
        <v>228</v>
      </c>
    </row>
    <row r="6357" spans="1:10" s="155" customFormat="1" ht="15.75">
      <c r="A6357" s="53">
        <f t="shared" si="196"/>
        <v>6353</v>
      </c>
      <c r="B6357" s="153" t="s">
        <v>201</v>
      </c>
      <c r="C6357" s="154" t="s">
        <v>11017</v>
      </c>
      <c r="D6357" s="154" t="s">
        <v>11018</v>
      </c>
      <c r="E6357" s="154" t="s">
        <v>13409</v>
      </c>
      <c r="F6357" s="154"/>
      <c r="G6357" s="154">
        <v>1</v>
      </c>
      <c r="H6357" s="182">
        <v>595</v>
      </c>
      <c r="I6357" s="192">
        <v>0.25</v>
      </c>
      <c r="J6357" s="188">
        <f t="shared" si="197"/>
        <v>446.25</v>
      </c>
    </row>
    <row r="6358" spans="1:10" s="155" customFormat="1" ht="15.75">
      <c r="A6358" s="53">
        <f t="shared" si="196"/>
        <v>6354</v>
      </c>
      <c r="B6358" s="153" t="s">
        <v>201</v>
      </c>
      <c r="C6358" s="154" t="s">
        <v>11019</v>
      </c>
      <c r="D6358" s="154" t="s">
        <v>11020</v>
      </c>
      <c r="E6358" s="154" t="s">
        <v>13409</v>
      </c>
      <c r="F6358" s="154"/>
      <c r="G6358" s="154">
        <v>1</v>
      </c>
      <c r="H6358" s="182">
        <v>2150</v>
      </c>
      <c r="I6358" s="192">
        <v>0.25</v>
      </c>
      <c r="J6358" s="188">
        <f t="shared" si="197"/>
        <v>1612.5</v>
      </c>
    </row>
    <row r="6359" spans="1:10" s="155" customFormat="1" ht="15.75">
      <c r="A6359" s="53">
        <f t="shared" si="196"/>
        <v>6355</v>
      </c>
      <c r="B6359" s="153" t="s">
        <v>201</v>
      </c>
      <c r="C6359" s="154" t="s">
        <v>11021</v>
      </c>
      <c r="D6359" s="154" t="s">
        <v>11022</v>
      </c>
      <c r="E6359" s="154" t="s">
        <v>13409</v>
      </c>
      <c r="F6359" s="154"/>
      <c r="G6359" s="154">
        <v>1</v>
      </c>
      <c r="H6359" s="182">
        <v>516</v>
      </c>
      <c r="I6359" s="192">
        <v>0.25</v>
      </c>
      <c r="J6359" s="188">
        <f t="shared" si="197"/>
        <v>387</v>
      </c>
    </row>
    <row r="6360" spans="1:10" s="155" customFormat="1" ht="15.75">
      <c r="A6360" s="53">
        <f t="shared" si="196"/>
        <v>6356</v>
      </c>
      <c r="B6360" s="153" t="s">
        <v>201</v>
      </c>
      <c r="C6360" s="154" t="s">
        <v>11023</v>
      </c>
      <c r="D6360" s="154" t="s">
        <v>11024</v>
      </c>
      <c r="E6360" s="154" t="s">
        <v>13409</v>
      </c>
      <c r="F6360" s="154"/>
      <c r="G6360" s="154">
        <v>1</v>
      </c>
      <c r="H6360" s="182">
        <v>2150</v>
      </c>
      <c r="I6360" s="192">
        <v>0.25</v>
      </c>
      <c r="J6360" s="188">
        <f t="shared" si="197"/>
        <v>1612.5</v>
      </c>
    </row>
    <row r="6361" spans="1:10" s="155" customFormat="1" ht="15.75">
      <c r="A6361" s="53">
        <f t="shared" si="196"/>
        <v>6357</v>
      </c>
      <c r="B6361" s="153" t="s">
        <v>201</v>
      </c>
      <c r="C6361" s="154" t="s">
        <v>11025</v>
      </c>
      <c r="D6361" s="154" t="s">
        <v>11026</v>
      </c>
      <c r="E6361" s="154" t="s">
        <v>13409</v>
      </c>
      <c r="F6361" s="154"/>
      <c r="G6361" s="154">
        <v>1</v>
      </c>
      <c r="H6361" s="182">
        <v>2150</v>
      </c>
      <c r="I6361" s="192">
        <v>0.25</v>
      </c>
      <c r="J6361" s="188">
        <f t="shared" si="197"/>
        <v>1612.5</v>
      </c>
    </row>
    <row r="6362" spans="1:10" s="155" customFormat="1" ht="15.75">
      <c r="A6362" s="53">
        <f t="shared" si="196"/>
        <v>6358</v>
      </c>
      <c r="B6362" s="153" t="s">
        <v>201</v>
      </c>
      <c r="C6362" s="154" t="s">
        <v>11027</v>
      </c>
      <c r="D6362" s="154" t="s">
        <v>11028</v>
      </c>
      <c r="E6362" s="154" t="s">
        <v>13409</v>
      </c>
      <c r="F6362" s="154"/>
      <c r="G6362" s="154">
        <v>1</v>
      </c>
      <c r="H6362" s="182">
        <v>2150</v>
      </c>
      <c r="I6362" s="192">
        <v>0.25</v>
      </c>
      <c r="J6362" s="188">
        <f t="shared" si="197"/>
        <v>1612.5</v>
      </c>
    </row>
    <row r="6363" spans="1:10" s="155" customFormat="1" ht="15.75">
      <c r="A6363" s="53">
        <f t="shared" si="196"/>
        <v>6359</v>
      </c>
      <c r="B6363" s="153" t="s">
        <v>201</v>
      </c>
      <c r="C6363" s="154" t="s">
        <v>11029</v>
      </c>
      <c r="D6363" s="154" t="s">
        <v>11030</v>
      </c>
      <c r="E6363" s="154" t="s">
        <v>13409</v>
      </c>
      <c r="F6363" s="154"/>
      <c r="G6363" s="154">
        <v>1</v>
      </c>
      <c r="H6363" s="182">
        <v>2370</v>
      </c>
      <c r="I6363" s="192">
        <v>0.25</v>
      </c>
      <c r="J6363" s="188">
        <f t="shared" si="197"/>
        <v>1777.5</v>
      </c>
    </row>
    <row r="6364" spans="1:10" s="155" customFormat="1" ht="15.75">
      <c r="A6364" s="53">
        <f t="shared" si="196"/>
        <v>6360</v>
      </c>
      <c r="B6364" s="153" t="s">
        <v>201</v>
      </c>
      <c r="C6364" s="154" t="s">
        <v>11031</v>
      </c>
      <c r="D6364" s="154" t="s">
        <v>11032</v>
      </c>
      <c r="E6364" s="154" t="s">
        <v>13409</v>
      </c>
      <c r="F6364" s="154"/>
      <c r="G6364" s="154">
        <v>1</v>
      </c>
      <c r="H6364" s="182">
        <v>2350</v>
      </c>
      <c r="I6364" s="192">
        <v>0.25</v>
      </c>
      <c r="J6364" s="188">
        <f t="shared" si="197"/>
        <v>1762.5</v>
      </c>
    </row>
    <row r="6365" spans="1:10" s="155" customFormat="1" ht="15.75">
      <c r="A6365" s="53">
        <f t="shared" si="196"/>
        <v>6361</v>
      </c>
      <c r="B6365" s="153" t="s">
        <v>201</v>
      </c>
      <c r="C6365" s="154" t="s">
        <v>11033</v>
      </c>
      <c r="D6365" s="154" t="s">
        <v>11034</v>
      </c>
      <c r="E6365" s="154" t="s">
        <v>13409</v>
      </c>
      <c r="F6365" s="154"/>
      <c r="G6365" s="154">
        <v>1</v>
      </c>
      <c r="H6365" s="182">
        <v>2370</v>
      </c>
      <c r="I6365" s="192">
        <v>0.25</v>
      </c>
      <c r="J6365" s="188">
        <f t="shared" si="197"/>
        <v>1777.5</v>
      </c>
    </row>
    <row r="6366" spans="1:10" s="155" customFormat="1" ht="15.75">
      <c r="A6366" s="53">
        <f t="shared" si="196"/>
        <v>6362</v>
      </c>
      <c r="B6366" s="153" t="s">
        <v>201</v>
      </c>
      <c r="C6366" s="154" t="s">
        <v>11035</v>
      </c>
      <c r="D6366" s="154" t="s">
        <v>11036</v>
      </c>
      <c r="E6366" s="154" t="s">
        <v>13409</v>
      </c>
      <c r="F6366" s="154"/>
      <c r="G6366" s="154">
        <v>1</v>
      </c>
      <c r="H6366" s="182">
        <v>2350</v>
      </c>
      <c r="I6366" s="192">
        <v>0.25</v>
      </c>
      <c r="J6366" s="188">
        <f t="shared" si="197"/>
        <v>1762.5</v>
      </c>
    </row>
    <row r="6367" spans="1:10" s="155" customFormat="1" ht="15.75">
      <c r="A6367" s="53">
        <f t="shared" si="196"/>
        <v>6363</v>
      </c>
      <c r="B6367" s="153" t="s">
        <v>201</v>
      </c>
      <c r="C6367" s="154" t="s">
        <v>11037</v>
      </c>
      <c r="D6367" s="154" t="s">
        <v>11038</v>
      </c>
      <c r="E6367" s="154" t="s">
        <v>13409</v>
      </c>
      <c r="F6367" s="154"/>
      <c r="G6367" s="154">
        <v>1</v>
      </c>
      <c r="H6367" s="182">
        <v>2370</v>
      </c>
      <c r="I6367" s="192">
        <v>0.25</v>
      </c>
      <c r="J6367" s="188">
        <f t="shared" si="197"/>
        <v>1777.5</v>
      </c>
    </row>
    <row r="6368" spans="1:10" s="155" customFormat="1" ht="15.75">
      <c r="A6368" s="53">
        <f t="shared" si="196"/>
        <v>6364</v>
      </c>
      <c r="B6368" s="153" t="s">
        <v>201</v>
      </c>
      <c r="C6368" s="154" t="s">
        <v>11039</v>
      </c>
      <c r="D6368" s="154" t="s">
        <v>11040</v>
      </c>
      <c r="E6368" s="154" t="s">
        <v>13409</v>
      </c>
      <c r="F6368" s="154"/>
      <c r="G6368" s="154">
        <v>1</v>
      </c>
      <c r="H6368" s="182">
        <v>2370</v>
      </c>
      <c r="I6368" s="192">
        <v>0.25</v>
      </c>
      <c r="J6368" s="188">
        <f t="shared" si="197"/>
        <v>1777.5</v>
      </c>
    </row>
    <row r="6369" spans="1:10" s="155" customFormat="1" ht="15.75">
      <c r="A6369" s="53">
        <f t="shared" si="196"/>
        <v>6365</v>
      </c>
      <c r="B6369" s="153" t="s">
        <v>201</v>
      </c>
      <c r="C6369" s="154" t="s">
        <v>11041</v>
      </c>
      <c r="D6369" s="154" t="s">
        <v>11042</v>
      </c>
      <c r="E6369" s="154" t="s">
        <v>13409</v>
      </c>
      <c r="F6369" s="154"/>
      <c r="G6369" s="154">
        <v>1</v>
      </c>
      <c r="H6369" s="182">
        <v>2370</v>
      </c>
      <c r="I6369" s="192">
        <v>0.25</v>
      </c>
      <c r="J6369" s="188">
        <f t="shared" si="197"/>
        <v>1777.5</v>
      </c>
    </row>
    <row r="6370" spans="1:10" s="155" customFormat="1" ht="15.75">
      <c r="A6370" s="53">
        <f t="shared" si="196"/>
        <v>6366</v>
      </c>
      <c r="B6370" s="153" t="s">
        <v>201</v>
      </c>
      <c r="C6370" s="154" t="s">
        <v>11043</v>
      </c>
      <c r="D6370" s="154" t="s">
        <v>11044</v>
      </c>
      <c r="E6370" s="154" t="s">
        <v>13409</v>
      </c>
      <c r="F6370" s="154"/>
      <c r="G6370" s="154">
        <v>1</v>
      </c>
      <c r="H6370" s="182">
        <v>2370</v>
      </c>
      <c r="I6370" s="192">
        <v>0.25</v>
      </c>
      <c r="J6370" s="188">
        <f t="shared" si="197"/>
        <v>1777.5</v>
      </c>
    </row>
    <row r="6371" spans="1:10" s="155" customFormat="1" ht="15.75">
      <c r="A6371" s="53">
        <f t="shared" si="196"/>
        <v>6367</v>
      </c>
      <c r="B6371" s="153" t="s">
        <v>201</v>
      </c>
      <c r="C6371" s="154" t="s">
        <v>11045</v>
      </c>
      <c r="D6371" s="154" t="s">
        <v>11046</v>
      </c>
      <c r="E6371" s="154" t="s">
        <v>13409</v>
      </c>
      <c r="F6371" s="154"/>
      <c r="G6371" s="154">
        <v>1</v>
      </c>
      <c r="H6371" s="182">
        <v>2370</v>
      </c>
      <c r="I6371" s="192">
        <v>0.25</v>
      </c>
      <c r="J6371" s="188">
        <f t="shared" si="197"/>
        <v>1777.5</v>
      </c>
    </row>
    <row r="6372" spans="1:10" s="155" customFormat="1" ht="15.75">
      <c r="A6372" s="53">
        <f t="shared" si="196"/>
        <v>6368</v>
      </c>
      <c r="B6372" s="153" t="s">
        <v>201</v>
      </c>
      <c r="C6372" s="154" t="s">
        <v>11047</v>
      </c>
      <c r="D6372" s="154" t="s">
        <v>11048</v>
      </c>
      <c r="E6372" s="154" t="s">
        <v>13409</v>
      </c>
      <c r="F6372" s="154"/>
      <c r="G6372" s="154">
        <v>1</v>
      </c>
      <c r="H6372" s="182">
        <v>2370</v>
      </c>
      <c r="I6372" s="192">
        <v>0.25</v>
      </c>
      <c r="J6372" s="188">
        <f t="shared" si="197"/>
        <v>1777.5</v>
      </c>
    </row>
    <row r="6373" spans="1:10" s="155" customFormat="1" ht="15.75">
      <c r="A6373" s="53">
        <f t="shared" si="196"/>
        <v>6369</v>
      </c>
      <c r="B6373" s="153" t="s">
        <v>201</v>
      </c>
      <c r="C6373" s="154" t="s">
        <v>11049</v>
      </c>
      <c r="D6373" s="154" t="s">
        <v>11050</v>
      </c>
      <c r="E6373" s="154" t="s">
        <v>13409</v>
      </c>
      <c r="F6373" s="154"/>
      <c r="G6373" s="154">
        <v>1</v>
      </c>
      <c r="H6373" s="182">
        <v>735</v>
      </c>
      <c r="I6373" s="192">
        <v>0.25</v>
      </c>
      <c r="J6373" s="188">
        <f t="shared" si="197"/>
        <v>551.25</v>
      </c>
    </row>
    <row r="6374" spans="1:10" s="155" customFormat="1" ht="15.75">
      <c r="A6374" s="53">
        <f t="shared" si="196"/>
        <v>6370</v>
      </c>
      <c r="B6374" s="153" t="s">
        <v>201</v>
      </c>
      <c r="C6374" s="154" t="s">
        <v>11051</v>
      </c>
      <c r="D6374" s="154" t="s">
        <v>11052</v>
      </c>
      <c r="E6374" s="154" t="s">
        <v>13409</v>
      </c>
      <c r="F6374" s="154"/>
      <c r="G6374" s="154">
        <v>1</v>
      </c>
      <c r="H6374" s="182">
        <v>735</v>
      </c>
      <c r="I6374" s="192">
        <v>0.25</v>
      </c>
      <c r="J6374" s="188">
        <f t="shared" si="197"/>
        <v>551.25</v>
      </c>
    </row>
    <row r="6375" spans="1:10" s="155" customFormat="1" ht="15.75">
      <c r="A6375" s="53">
        <f t="shared" si="196"/>
        <v>6371</v>
      </c>
      <c r="B6375" s="153" t="s">
        <v>201</v>
      </c>
      <c r="C6375" s="154" t="s">
        <v>11053</v>
      </c>
      <c r="D6375" s="154" t="s">
        <v>11054</v>
      </c>
      <c r="E6375" s="154" t="s">
        <v>13409</v>
      </c>
      <c r="F6375" s="154"/>
      <c r="G6375" s="154">
        <v>1</v>
      </c>
      <c r="H6375" s="182">
        <v>700</v>
      </c>
      <c r="I6375" s="192">
        <v>0.25</v>
      </c>
      <c r="J6375" s="188">
        <f t="shared" si="197"/>
        <v>525</v>
      </c>
    </row>
    <row r="6376" spans="1:10" s="155" customFormat="1" ht="15.75">
      <c r="A6376" s="53">
        <f t="shared" si="196"/>
        <v>6372</v>
      </c>
      <c r="B6376" s="153" t="s">
        <v>201</v>
      </c>
      <c r="C6376" s="154" t="s">
        <v>11055</v>
      </c>
      <c r="D6376" s="154" t="s">
        <v>11056</v>
      </c>
      <c r="E6376" s="154" t="s">
        <v>13409</v>
      </c>
      <c r="F6376" s="154"/>
      <c r="G6376" s="154">
        <v>1</v>
      </c>
      <c r="H6376" s="182">
        <v>700</v>
      </c>
      <c r="I6376" s="192">
        <v>0.25</v>
      </c>
      <c r="J6376" s="188">
        <f t="shared" si="197"/>
        <v>525</v>
      </c>
    </row>
    <row r="6377" spans="1:10" s="155" customFormat="1" ht="15.75">
      <c r="A6377" s="53">
        <f t="shared" si="196"/>
        <v>6373</v>
      </c>
      <c r="B6377" s="153" t="s">
        <v>201</v>
      </c>
      <c r="C6377" s="154" t="s">
        <v>11057</v>
      </c>
      <c r="D6377" s="154" t="s">
        <v>11058</v>
      </c>
      <c r="E6377" s="154" t="s">
        <v>13409</v>
      </c>
      <c r="F6377" s="154"/>
      <c r="G6377" s="154">
        <v>1</v>
      </c>
      <c r="H6377" s="182">
        <v>810</v>
      </c>
      <c r="I6377" s="192">
        <v>0.25</v>
      </c>
      <c r="J6377" s="188">
        <f t="shared" si="197"/>
        <v>607.5</v>
      </c>
    </row>
    <row r="6378" spans="1:10" s="155" customFormat="1" ht="15.75">
      <c r="A6378" s="53">
        <f t="shared" si="196"/>
        <v>6374</v>
      </c>
      <c r="B6378" s="153" t="s">
        <v>201</v>
      </c>
      <c r="C6378" s="154" t="s">
        <v>11059</v>
      </c>
      <c r="D6378" s="154" t="s">
        <v>11060</v>
      </c>
      <c r="E6378" s="154" t="s">
        <v>13409</v>
      </c>
      <c r="F6378" s="154"/>
      <c r="G6378" s="154">
        <v>1</v>
      </c>
      <c r="H6378" s="182">
        <v>795</v>
      </c>
      <c r="I6378" s="192">
        <v>0.25</v>
      </c>
      <c r="J6378" s="188">
        <f t="shared" si="197"/>
        <v>596.25</v>
      </c>
    </row>
    <row r="6379" spans="1:10" s="155" customFormat="1" ht="15.75">
      <c r="A6379" s="53">
        <f t="shared" si="196"/>
        <v>6375</v>
      </c>
      <c r="B6379" s="153" t="s">
        <v>201</v>
      </c>
      <c r="C6379" s="154" t="s">
        <v>11061</v>
      </c>
      <c r="D6379" s="154" t="s">
        <v>11062</v>
      </c>
      <c r="E6379" s="154" t="s">
        <v>13409</v>
      </c>
      <c r="F6379" s="154"/>
      <c r="G6379" s="154">
        <v>1</v>
      </c>
      <c r="H6379" s="182">
        <v>735</v>
      </c>
      <c r="I6379" s="192">
        <v>0.25</v>
      </c>
      <c r="J6379" s="188">
        <f t="shared" si="197"/>
        <v>551.25</v>
      </c>
    </row>
    <row r="6380" spans="1:10" s="155" customFormat="1" ht="15.75">
      <c r="A6380" s="53">
        <f t="shared" si="196"/>
        <v>6376</v>
      </c>
      <c r="B6380" s="153" t="s">
        <v>201</v>
      </c>
      <c r="C6380" s="154" t="s">
        <v>11063</v>
      </c>
      <c r="D6380" s="154" t="s">
        <v>11064</v>
      </c>
      <c r="E6380" s="154" t="s">
        <v>13409</v>
      </c>
      <c r="F6380" s="154"/>
      <c r="G6380" s="154">
        <v>1</v>
      </c>
      <c r="H6380" s="182">
        <v>735</v>
      </c>
      <c r="I6380" s="192">
        <v>0.25</v>
      </c>
      <c r="J6380" s="188">
        <f t="shared" si="197"/>
        <v>551.25</v>
      </c>
    </row>
    <row r="6381" spans="1:10" s="155" customFormat="1" ht="15.75">
      <c r="A6381" s="53">
        <f t="shared" si="196"/>
        <v>6377</v>
      </c>
      <c r="B6381" s="153" t="s">
        <v>201</v>
      </c>
      <c r="C6381" s="154" t="s">
        <v>11065</v>
      </c>
      <c r="D6381" s="154" t="s">
        <v>11066</v>
      </c>
      <c r="E6381" s="154" t="s">
        <v>13409</v>
      </c>
      <c r="F6381" s="154"/>
      <c r="G6381" s="154">
        <v>1</v>
      </c>
      <c r="H6381" s="182">
        <v>700</v>
      </c>
      <c r="I6381" s="192">
        <v>0.25</v>
      </c>
      <c r="J6381" s="188">
        <f t="shared" si="197"/>
        <v>525</v>
      </c>
    </row>
    <row r="6382" spans="1:10" s="155" customFormat="1" ht="15.75">
      <c r="A6382" s="53">
        <f t="shared" si="196"/>
        <v>6378</v>
      </c>
      <c r="B6382" s="153" t="s">
        <v>201</v>
      </c>
      <c r="C6382" s="154" t="s">
        <v>11067</v>
      </c>
      <c r="D6382" s="154" t="s">
        <v>11068</v>
      </c>
      <c r="E6382" s="154" t="s">
        <v>13409</v>
      </c>
      <c r="F6382" s="154"/>
      <c r="G6382" s="154">
        <v>1</v>
      </c>
      <c r="H6382" s="182">
        <v>700</v>
      </c>
      <c r="I6382" s="192">
        <v>0.25</v>
      </c>
      <c r="J6382" s="188">
        <f t="shared" si="197"/>
        <v>525</v>
      </c>
    </row>
    <row r="6383" spans="1:10" s="155" customFormat="1" ht="15.75">
      <c r="A6383" s="53">
        <f t="shared" si="196"/>
        <v>6379</v>
      </c>
      <c r="B6383" s="153" t="s">
        <v>201</v>
      </c>
      <c r="C6383" s="154" t="s">
        <v>11069</v>
      </c>
      <c r="D6383" s="154" t="s">
        <v>11070</v>
      </c>
      <c r="E6383" s="154" t="s">
        <v>13409</v>
      </c>
      <c r="F6383" s="154"/>
      <c r="G6383" s="154">
        <v>1</v>
      </c>
      <c r="H6383" s="182">
        <v>810</v>
      </c>
      <c r="I6383" s="192">
        <v>0.25</v>
      </c>
      <c r="J6383" s="188">
        <f t="shared" si="197"/>
        <v>607.5</v>
      </c>
    </row>
    <row r="6384" spans="1:10" s="155" customFormat="1" ht="15.75">
      <c r="A6384" s="53">
        <f t="shared" si="196"/>
        <v>6380</v>
      </c>
      <c r="B6384" s="153" t="s">
        <v>201</v>
      </c>
      <c r="C6384" s="154" t="s">
        <v>11071</v>
      </c>
      <c r="D6384" s="154" t="s">
        <v>11072</v>
      </c>
      <c r="E6384" s="154" t="s">
        <v>13409</v>
      </c>
      <c r="F6384" s="154"/>
      <c r="G6384" s="154">
        <v>1</v>
      </c>
      <c r="H6384" s="182">
        <v>810</v>
      </c>
      <c r="I6384" s="192">
        <v>0.25</v>
      </c>
      <c r="J6384" s="188">
        <f t="shared" si="197"/>
        <v>607.5</v>
      </c>
    </row>
    <row r="6385" spans="1:10" s="155" customFormat="1" ht="15.75">
      <c r="A6385" s="53">
        <f t="shared" si="196"/>
        <v>6381</v>
      </c>
      <c r="B6385" s="153" t="s">
        <v>201</v>
      </c>
      <c r="C6385" s="154" t="s">
        <v>11073</v>
      </c>
      <c r="D6385" s="154" t="s">
        <v>11074</v>
      </c>
      <c r="E6385" s="154" t="s">
        <v>13409</v>
      </c>
      <c r="F6385" s="154"/>
      <c r="G6385" s="154">
        <v>1</v>
      </c>
      <c r="H6385" s="182">
        <v>695</v>
      </c>
      <c r="I6385" s="192">
        <v>0.25</v>
      </c>
      <c r="J6385" s="188">
        <f t="shared" si="197"/>
        <v>521.25</v>
      </c>
    </row>
    <row r="6386" spans="1:10" s="155" customFormat="1" ht="15.75">
      <c r="A6386" s="53">
        <f t="shared" si="196"/>
        <v>6382</v>
      </c>
      <c r="B6386" s="153" t="s">
        <v>201</v>
      </c>
      <c r="C6386" s="154" t="s">
        <v>11075</v>
      </c>
      <c r="D6386" s="154" t="s">
        <v>11076</v>
      </c>
      <c r="E6386" s="154" t="s">
        <v>13409</v>
      </c>
      <c r="F6386" s="154"/>
      <c r="G6386" s="154">
        <v>1</v>
      </c>
      <c r="H6386" s="182">
        <v>680</v>
      </c>
      <c r="I6386" s="192">
        <v>0.25</v>
      </c>
      <c r="J6386" s="188">
        <f t="shared" si="197"/>
        <v>510</v>
      </c>
    </row>
    <row r="6387" spans="1:10" s="155" customFormat="1" ht="15.75">
      <c r="A6387" s="53">
        <f t="shared" si="196"/>
        <v>6383</v>
      </c>
      <c r="B6387" s="153" t="s">
        <v>201</v>
      </c>
      <c r="C6387" s="154" t="s">
        <v>11077</v>
      </c>
      <c r="D6387" s="154" t="s">
        <v>11078</v>
      </c>
      <c r="E6387" s="154" t="s">
        <v>13409</v>
      </c>
      <c r="F6387" s="154"/>
      <c r="G6387" s="154">
        <v>1</v>
      </c>
      <c r="H6387" s="182">
        <v>655</v>
      </c>
      <c r="I6387" s="192">
        <v>0.25</v>
      </c>
      <c r="J6387" s="188">
        <f t="shared" si="197"/>
        <v>491.25</v>
      </c>
    </row>
    <row r="6388" spans="1:10" s="155" customFormat="1" ht="15.75">
      <c r="A6388" s="53">
        <f t="shared" si="196"/>
        <v>6384</v>
      </c>
      <c r="B6388" s="153" t="s">
        <v>201</v>
      </c>
      <c r="C6388" s="154" t="s">
        <v>11079</v>
      </c>
      <c r="D6388" s="154" t="s">
        <v>11080</v>
      </c>
      <c r="E6388" s="154" t="s">
        <v>13409</v>
      </c>
      <c r="F6388" s="154"/>
      <c r="G6388" s="154">
        <v>1</v>
      </c>
      <c r="H6388" s="182">
        <v>655</v>
      </c>
      <c r="I6388" s="192">
        <v>0.25</v>
      </c>
      <c r="J6388" s="188">
        <f t="shared" si="197"/>
        <v>491.25</v>
      </c>
    </row>
    <row r="6389" spans="1:10" s="155" customFormat="1" ht="15.75">
      <c r="A6389" s="53">
        <f t="shared" si="196"/>
        <v>6385</v>
      </c>
      <c r="B6389" s="153" t="s">
        <v>201</v>
      </c>
      <c r="C6389" s="154" t="s">
        <v>11081</v>
      </c>
      <c r="D6389" s="154" t="s">
        <v>11082</v>
      </c>
      <c r="E6389" s="154" t="s">
        <v>13409</v>
      </c>
      <c r="F6389" s="154"/>
      <c r="G6389" s="154">
        <v>1</v>
      </c>
      <c r="H6389" s="182">
        <v>770</v>
      </c>
      <c r="I6389" s="192">
        <v>0.25</v>
      </c>
      <c r="J6389" s="188">
        <f t="shared" si="197"/>
        <v>577.5</v>
      </c>
    </row>
    <row r="6390" spans="1:10" s="155" customFormat="1" ht="15.75">
      <c r="A6390" s="53">
        <f t="shared" si="196"/>
        <v>6386</v>
      </c>
      <c r="B6390" s="153" t="s">
        <v>201</v>
      </c>
      <c r="C6390" s="154" t="s">
        <v>11083</v>
      </c>
      <c r="D6390" s="154" t="s">
        <v>11084</v>
      </c>
      <c r="E6390" s="154" t="s">
        <v>13409</v>
      </c>
      <c r="F6390" s="154"/>
      <c r="G6390" s="154">
        <v>1</v>
      </c>
      <c r="H6390" s="182">
        <v>770</v>
      </c>
      <c r="I6390" s="192">
        <v>0.25</v>
      </c>
      <c r="J6390" s="188">
        <f t="shared" si="197"/>
        <v>577.5</v>
      </c>
    </row>
    <row r="6391" spans="1:10" s="155" customFormat="1" ht="15.75">
      <c r="A6391" s="53">
        <f t="shared" si="196"/>
        <v>6387</v>
      </c>
      <c r="B6391" s="153" t="s">
        <v>201</v>
      </c>
      <c r="C6391" s="154" t="s">
        <v>11085</v>
      </c>
      <c r="D6391" s="154" t="s">
        <v>11086</v>
      </c>
      <c r="E6391" s="154" t="s">
        <v>13409</v>
      </c>
      <c r="F6391" s="154"/>
      <c r="G6391" s="154">
        <v>1</v>
      </c>
      <c r="H6391" s="182">
        <v>720</v>
      </c>
      <c r="I6391" s="192">
        <v>0.25</v>
      </c>
      <c r="J6391" s="188">
        <f t="shared" si="197"/>
        <v>540</v>
      </c>
    </row>
    <row r="6392" spans="1:10" s="155" customFormat="1" ht="15.75">
      <c r="A6392" s="53">
        <f t="shared" si="196"/>
        <v>6388</v>
      </c>
      <c r="B6392" s="153" t="s">
        <v>201</v>
      </c>
      <c r="C6392" s="154" t="s">
        <v>11087</v>
      </c>
      <c r="D6392" s="154" t="s">
        <v>11088</v>
      </c>
      <c r="E6392" s="154" t="s">
        <v>13409</v>
      </c>
      <c r="F6392" s="154"/>
      <c r="G6392" s="154">
        <v>1</v>
      </c>
      <c r="H6392" s="182">
        <v>730</v>
      </c>
      <c r="I6392" s="192">
        <v>0.25</v>
      </c>
      <c r="J6392" s="188">
        <f t="shared" si="197"/>
        <v>547.5</v>
      </c>
    </row>
    <row r="6393" spans="1:10" s="155" customFormat="1" ht="15.75">
      <c r="A6393" s="53">
        <f t="shared" si="196"/>
        <v>6389</v>
      </c>
      <c r="B6393" s="153" t="s">
        <v>201</v>
      </c>
      <c r="C6393" s="154" t="s">
        <v>11089</v>
      </c>
      <c r="D6393" s="154" t="s">
        <v>11090</v>
      </c>
      <c r="E6393" s="154" t="s">
        <v>13409</v>
      </c>
      <c r="F6393" s="154"/>
      <c r="G6393" s="154">
        <v>1</v>
      </c>
      <c r="H6393" s="182">
        <v>735</v>
      </c>
      <c r="I6393" s="192">
        <v>0.25</v>
      </c>
      <c r="J6393" s="188">
        <f t="shared" si="197"/>
        <v>551.25</v>
      </c>
    </row>
    <row r="6394" spans="1:10" s="155" customFormat="1" ht="15.75">
      <c r="A6394" s="53">
        <f t="shared" si="196"/>
        <v>6390</v>
      </c>
      <c r="B6394" s="153" t="s">
        <v>201</v>
      </c>
      <c r="C6394" s="154" t="s">
        <v>11091</v>
      </c>
      <c r="D6394" s="154" t="s">
        <v>11092</v>
      </c>
      <c r="E6394" s="154" t="s">
        <v>13409</v>
      </c>
      <c r="F6394" s="154"/>
      <c r="G6394" s="154">
        <v>1</v>
      </c>
      <c r="H6394" s="182">
        <v>700</v>
      </c>
      <c r="I6394" s="192">
        <v>0.25</v>
      </c>
      <c r="J6394" s="188">
        <f t="shared" si="197"/>
        <v>525</v>
      </c>
    </row>
    <row r="6395" spans="1:10" s="155" customFormat="1" ht="15.75">
      <c r="A6395" s="53">
        <f t="shared" si="196"/>
        <v>6391</v>
      </c>
      <c r="B6395" s="153" t="s">
        <v>201</v>
      </c>
      <c r="C6395" s="154" t="s">
        <v>11093</v>
      </c>
      <c r="D6395" s="154" t="s">
        <v>11094</v>
      </c>
      <c r="E6395" s="154" t="s">
        <v>13409</v>
      </c>
      <c r="F6395" s="154"/>
      <c r="G6395" s="154">
        <v>1</v>
      </c>
      <c r="H6395" s="182">
        <v>850</v>
      </c>
      <c r="I6395" s="192">
        <v>0.25</v>
      </c>
      <c r="J6395" s="188">
        <f t="shared" si="197"/>
        <v>637.5</v>
      </c>
    </row>
    <row r="6396" spans="1:10" s="155" customFormat="1" ht="15.75">
      <c r="A6396" s="53">
        <f t="shared" si="196"/>
        <v>6392</v>
      </c>
      <c r="B6396" s="153" t="s">
        <v>201</v>
      </c>
      <c r="C6396" s="154" t="s">
        <v>11095</v>
      </c>
      <c r="D6396" s="154" t="s">
        <v>11096</v>
      </c>
      <c r="E6396" s="154" t="s">
        <v>13409</v>
      </c>
      <c r="F6396" s="154"/>
      <c r="G6396" s="154">
        <v>1</v>
      </c>
      <c r="H6396" s="182">
        <v>810</v>
      </c>
      <c r="I6396" s="192">
        <v>0.25</v>
      </c>
      <c r="J6396" s="188">
        <f t="shared" si="197"/>
        <v>607.5</v>
      </c>
    </row>
    <row r="6397" spans="1:10" s="155" customFormat="1" ht="15.75">
      <c r="A6397" s="53">
        <f t="shared" si="196"/>
        <v>6393</v>
      </c>
      <c r="B6397" s="153" t="s">
        <v>201</v>
      </c>
      <c r="C6397" s="154" t="s">
        <v>11097</v>
      </c>
      <c r="D6397" s="154" t="s">
        <v>11098</v>
      </c>
      <c r="E6397" s="154" t="s">
        <v>13409</v>
      </c>
      <c r="F6397" s="154"/>
      <c r="G6397" s="154">
        <v>1</v>
      </c>
      <c r="H6397" s="182">
        <v>770</v>
      </c>
      <c r="I6397" s="192">
        <v>0.25</v>
      </c>
      <c r="J6397" s="188">
        <f t="shared" si="197"/>
        <v>577.5</v>
      </c>
    </row>
    <row r="6398" spans="1:10" s="155" customFormat="1" ht="15.75">
      <c r="A6398" s="53">
        <f t="shared" si="196"/>
        <v>6394</v>
      </c>
      <c r="B6398" s="153" t="s">
        <v>201</v>
      </c>
      <c r="C6398" s="154" t="s">
        <v>11099</v>
      </c>
      <c r="D6398" s="154" t="s">
        <v>11100</v>
      </c>
      <c r="E6398" s="154" t="s">
        <v>13409</v>
      </c>
      <c r="F6398" s="154"/>
      <c r="G6398" s="154">
        <v>1</v>
      </c>
      <c r="H6398" s="182">
        <v>770</v>
      </c>
      <c r="I6398" s="192">
        <v>0.25</v>
      </c>
      <c r="J6398" s="188">
        <f t="shared" si="197"/>
        <v>577.5</v>
      </c>
    </row>
    <row r="6399" spans="1:10" s="155" customFormat="1" ht="15.75">
      <c r="A6399" s="53">
        <f t="shared" si="196"/>
        <v>6395</v>
      </c>
      <c r="B6399" s="153" t="s">
        <v>201</v>
      </c>
      <c r="C6399" s="154" t="s">
        <v>11101</v>
      </c>
      <c r="D6399" s="154" t="s">
        <v>11102</v>
      </c>
      <c r="E6399" s="154" t="s">
        <v>13409</v>
      </c>
      <c r="F6399" s="154"/>
      <c r="G6399" s="154">
        <v>1</v>
      </c>
      <c r="H6399" s="182">
        <v>730</v>
      </c>
      <c r="I6399" s="192">
        <v>0.25</v>
      </c>
      <c r="J6399" s="188">
        <f t="shared" si="197"/>
        <v>547.5</v>
      </c>
    </row>
    <row r="6400" spans="1:10" s="155" customFormat="1" ht="15.75">
      <c r="A6400" s="53">
        <f t="shared" si="196"/>
        <v>6396</v>
      </c>
      <c r="B6400" s="153" t="s">
        <v>201</v>
      </c>
      <c r="C6400" s="154" t="s">
        <v>11103</v>
      </c>
      <c r="D6400" s="154" t="s">
        <v>11104</v>
      </c>
      <c r="E6400" s="154" t="s">
        <v>13409</v>
      </c>
      <c r="F6400" s="154"/>
      <c r="G6400" s="154">
        <v>1</v>
      </c>
      <c r="H6400" s="182">
        <v>730</v>
      </c>
      <c r="I6400" s="192">
        <v>0.25</v>
      </c>
      <c r="J6400" s="188">
        <f t="shared" si="197"/>
        <v>547.5</v>
      </c>
    </row>
    <row r="6401" spans="1:10" s="155" customFormat="1" ht="15.75">
      <c r="A6401" s="53">
        <f t="shared" si="196"/>
        <v>6397</v>
      </c>
      <c r="B6401" s="153" t="s">
        <v>201</v>
      </c>
      <c r="C6401" s="154" t="s">
        <v>11105</v>
      </c>
      <c r="D6401" s="154" t="s">
        <v>11106</v>
      </c>
      <c r="E6401" s="154" t="s">
        <v>13409</v>
      </c>
      <c r="F6401" s="154"/>
      <c r="G6401" s="154">
        <v>1</v>
      </c>
      <c r="H6401" s="182">
        <v>885</v>
      </c>
      <c r="I6401" s="192">
        <v>0.25</v>
      </c>
      <c r="J6401" s="188">
        <f t="shared" si="197"/>
        <v>663.75</v>
      </c>
    </row>
    <row r="6402" spans="1:10" s="155" customFormat="1" ht="15.75">
      <c r="A6402" s="53">
        <f t="shared" si="196"/>
        <v>6398</v>
      </c>
      <c r="B6402" s="153" t="s">
        <v>201</v>
      </c>
      <c r="C6402" s="154" t="s">
        <v>11107</v>
      </c>
      <c r="D6402" s="154" t="s">
        <v>11108</v>
      </c>
      <c r="E6402" s="154" t="s">
        <v>13409</v>
      </c>
      <c r="F6402" s="154"/>
      <c r="G6402" s="154">
        <v>1</v>
      </c>
      <c r="H6402" s="182">
        <v>885</v>
      </c>
      <c r="I6402" s="192">
        <v>0.25</v>
      </c>
      <c r="J6402" s="188">
        <f t="shared" si="197"/>
        <v>663.75</v>
      </c>
    </row>
    <row r="6403" spans="1:10" s="155" customFormat="1" ht="15.75">
      <c r="A6403" s="53">
        <f t="shared" si="196"/>
        <v>6399</v>
      </c>
      <c r="B6403" s="153" t="s">
        <v>201</v>
      </c>
      <c r="C6403" s="154" t="s">
        <v>11109</v>
      </c>
      <c r="D6403" s="154" t="s">
        <v>11110</v>
      </c>
      <c r="E6403" s="154" t="s">
        <v>13409</v>
      </c>
      <c r="F6403" s="154"/>
      <c r="G6403" s="154">
        <v>1</v>
      </c>
      <c r="H6403" s="182">
        <v>850</v>
      </c>
      <c r="I6403" s="192">
        <v>0.25</v>
      </c>
      <c r="J6403" s="188">
        <f t="shared" si="197"/>
        <v>637.5</v>
      </c>
    </row>
    <row r="6404" spans="1:10" s="155" customFormat="1" ht="15.75">
      <c r="A6404" s="53">
        <f t="shared" si="196"/>
        <v>6400</v>
      </c>
      <c r="B6404" s="153" t="s">
        <v>201</v>
      </c>
      <c r="C6404" s="154" t="s">
        <v>11111</v>
      </c>
      <c r="D6404" s="154" t="s">
        <v>11112</v>
      </c>
      <c r="E6404" s="154" t="s">
        <v>13409</v>
      </c>
      <c r="F6404" s="154"/>
      <c r="G6404" s="154">
        <v>1</v>
      </c>
      <c r="H6404" s="182">
        <v>850</v>
      </c>
      <c r="I6404" s="192">
        <v>0.25</v>
      </c>
      <c r="J6404" s="188">
        <f t="shared" si="197"/>
        <v>637.5</v>
      </c>
    </row>
    <row r="6405" spans="1:10" s="155" customFormat="1" ht="15.75">
      <c r="A6405" s="53">
        <f t="shared" si="196"/>
        <v>6401</v>
      </c>
      <c r="B6405" s="153" t="s">
        <v>201</v>
      </c>
      <c r="C6405" s="154" t="s">
        <v>11113</v>
      </c>
      <c r="D6405" s="154" t="s">
        <v>11114</v>
      </c>
      <c r="E6405" s="154" t="s">
        <v>13409</v>
      </c>
      <c r="F6405" s="154"/>
      <c r="G6405" s="154">
        <v>1</v>
      </c>
      <c r="H6405" s="182">
        <v>770</v>
      </c>
      <c r="I6405" s="192">
        <v>0.25</v>
      </c>
      <c r="J6405" s="188">
        <f t="shared" si="197"/>
        <v>577.5</v>
      </c>
    </row>
    <row r="6406" spans="1:10" s="155" customFormat="1" ht="15.75">
      <c r="A6406" s="53">
        <f t="shared" si="196"/>
        <v>6402</v>
      </c>
      <c r="B6406" s="153" t="s">
        <v>201</v>
      </c>
      <c r="C6406" s="154" t="s">
        <v>11115</v>
      </c>
      <c r="D6406" s="154" t="s">
        <v>11116</v>
      </c>
      <c r="E6406" s="154" t="s">
        <v>13409</v>
      </c>
      <c r="F6406" s="154"/>
      <c r="G6406" s="154">
        <v>1</v>
      </c>
      <c r="H6406" s="182">
        <v>715</v>
      </c>
      <c r="I6406" s="192">
        <v>0.25</v>
      </c>
      <c r="J6406" s="188">
        <f t="shared" si="197"/>
        <v>536.25</v>
      </c>
    </row>
    <row r="6407" spans="1:10" s="155" customFormat="1" ht="15.75">
      <c r="A6407" s="53">
        <f t="shared" ref="A6407:A6470" si="198">A6406+1</f>
        <v>6403</v>
      </c>
      <c r="B6407" s="153" t="s">
        <v>201</v>
      </c>
      <c r="C6407" s="154" t="s">
        <v>11117</v>
      </c>
      <c r="D6407" s="154" t="s">
        <v>11118</v>
      </c>
      <c r="E6407" s="154" t="s">
        <v>13409</v>
      </c>
      <c r="F6407" s="154"/>
      <c r="G6407" s="154">
        <v>1</v>
      </c>
      <c r="H6407" s="182">
        <v>730</v>
      </c>
      <c r="I6407" s="192">
        <v>0.25</v>
      </c>
      <c r="J6407" s="188">
        <f t="shared" si="197"/>
        <v>547.5</v>
      </c>
    </row>
    <row r="6408" spans="1:10" s="155" customFormat="1" ht="15.75">
      <c r="A6408" s="53">
        <f t="shared" si="198"/>
        <v>6404</v>
      </c>
      <c r="B6408" s="153" t="s">
        <v>201</v>
      </c>
      <c r="C6408" s="154" t="s">
        <v>11119</v>
      </c>
      <c r="D6408" s="154" t="s">
        <v>11120</v>
      </c>
      <c r="E6408" s="154" t="s">
        <v>13409</v>
      </c>
      <c r="F6408" s="154"/>
      <c r="G6408" s="154">
        <v>1</v>
      </c>
      <c r="H6408" s="182">
        <v>875</v>
      </c>
      <c r="I6408" s="192">
        <v>0.25</v>
      </c>
      <c r="J6408" s="188">
        <f t="shared" si="197"/>
        <v>656.25</v>
      </c>
    </row>
    <row r="6409" spans="1:10" s="155" customFormat="1" ht="15.75">
      <c r="A6409" s="53">
        <f t="shared" si="198"/>
        <v>6405</v>
      </c>
      <c r="B6409" s="153" t="s">
        <v>201</v>
      </c>
      <c r="C6409" s="154" t="s">
        <v>11121</v>
      </c>
      <c r="D6409" s="154" t="s">
        <v>11122</v>
      </c>
      <c r="E6409" s="154" t="s">
        <v>13409</v>
      </c>
      <c r="F6409" s="154"/>
      <c r="G6409" s="154">
        <v>1</v>
      </c>
      <c r="H6409" s="182">
        <v>850</v>
      </c>
      <c r="I6409" s="192">
        <v>0.25</v>
      </c>
      <c r="J6409" s="188">
        <f t="shared" si="197"/>
        <v>637.5</v>
      </c>
    </row>
    <row r="6410" spans="1:10" s="155" customFormat="1" ht="15.75">
      <c r="A6410" s="53">
        <f t="shared" si="198"/>
        <v>6406</v>
      </c>
      <c r="B6410" s="153" t="s">
        <v>201</v>
      </c>
      <c r="C6410" s="154" t="s">
        <v>11123</v>
      </c>
      <c r="D6410" s="154" t="s">
        <v>11124</v>
      </c>
      <c r="E6410" s="154" t="s">
        <v>13409</v>
      </c>
      <c r="F6410" s="154"/>
      <c r="G6410" s="154">
        <v>1</v>
      </c>
      <c r="H6410" s="182">
        <v>850</v>
      </c>
      <c r="I6410" s="192">
        <v>0.25</v>
      </c>
      <c r="J6410" s="188">
        <f t="shared" si="197"/>
        <v>637.5</v>
      </c>
    </row>
    <row r="6411" spans="1:10" s="155" customFormat="1" ht="15.75">
      <c r="A6411" s="53">
        <f t="shared" si="198"/>
        <v>6407</v>
      </c>
      <c r="B6411" s="153" t="s">
        <v>201</v>
      </c>
      <c r="C6411" s="154" t="s">
        <v>11125</v>
      </c>
      <c r="D6411" s="154" t="s">
        <v>11126</v>
      </c>
      <c r="E6411" s="154" t="s">
        <v>13409</v>
      </c>
      <c r="F6411" s="154"/>
      <c r="G6411" s="154">
        <v>1</v>
      </c>
      <c r="H6411" s="182">
        <v>695</v>
      </c>
      <c r="I6411" s="192">
        <v>0.25</v>
      </c>
      <c r="J6411" s="188">
        <f t="shared" si="197"/>
        <v>521.25</v>
      </c>
    </row>
    <row r="6412" spans="1:10" s="155" customFormat="1" ht="15.75">
      <c r="A6412" s="53">
        <f t="shared" si="198"/>
        <v>6408</v>
      </c>
      <c r="B6412" s="153" t="s">
        <v>201</v>
      </c>
      <c r="C6412" s="154" t="s">
        <v>11127</v>
      </c>
      <c r="D6412" s="154" t="s">
        <v>11128</v>
      </c>
      <c r="E6412" s="154" t="s">
        <v>13409</v>
      </c>
      <c r="F6412" s="154"/>
      <c r="G6412" s="154">
        <v>1</v>
      </c>
      <c r="H6412" s="182">
        <v>770</v>
      </c>
      <c r="I6412" s="192">
        <v>0.25</v>
      </c>
      <c r="J6412" s="188">
        <f t="shared" si="197"/>
        <v>577.5</v>
      </c>
    </row>
    <row r="6413" spans="1:10" s="155" customFormat="1" ht="15.75">
      <c r="A6413" s="53">
        <f t="shared" si="198"/>
        <v>6409</v>
      </c>
      <c r="B6413" s="153" t="s">
        <v>201</v>
      </c>
      <c r="C6413" s="154" t="s">
        <v>11129</v>
      </c>
      <c r="D6413" s="154" t="s">
        <v>11130</v>
      </c>
      <c r="E6413" s="154" t="s">
        <v>13409</v>
      </c>
      <c r="F6413" s="154"/>
      <c r="G6413" s="154">
        <v>1</v>
      </c>
      <c r="H6413" s="182">
        <v>710</v>
      </c>
      <c r="I6413" s="192">
        <v>0.25</v>
      </c>
      <c r="J6413" s="188">
        <f t="shared" si="197"/>
        <v>532.5</v>
      </c>
    </row>
    <row r="6414" spans="1:10" s="155" customFormat="1" ht="15.75">
      <c r="A6414" s="53">
        <f t="shared" si="198"/>
        <v>6410</v>
      </c>
      <c r="B6414" s="153" t="s">
        <v>201</v>
      </c>
      <c r="C6414" s="154" t="s">
        <v>11131</v>
      </c>
      <c r="D6414" s="154" t="s">
        <v>11132</v>
      </c>
      <c r="E6414" s="154" t="s">
        <v>13409</v>
      </c>
      <c r="F6414" s="154"/>
      <c r="G6414" s="154">
        <v>1</v>
      </c>
      <c r="H6414" s="182">
        <v>770</v>
      </c>
      <c r="I6414" s="192">
        <v>0.25</v>
      </c>
      <c r="J6414" s="188">
        <f t="shared" si="197"/>
        <v>577.5</v>
      </c>
    </row>
    <row r="6415" spans="1:10" s="155" customFormat="1" ht="15.75">
      <c r="A6415" s="53">
        <f t="shared" si="198"/>
        <v>6411</v>
      </c>
      <c r="B6415" s="153" t="s">
        <v>201</v>
      </c>
      <c r="C6415" s="154" t="s">
        <v>11133</v>
      </c>
      <c r="D6415" s="154" t="s">
        <v>11134</v>
      </c>
      <c r="E6415" s="154" t="s">
        <v>13409</v>
      </c>
      <c r="F6415" s="154"/>
      <c r="G6415" s="154">
        <v>1</v>
      </c>
      <c r="H6415" s="182">
        <v>770</v>
      </c>
      <c r="I6415" s="192">
        <v>0.25</v>
      </c>
      <c r="J6415" s="188">
        <f t="shared" si="197"/>
        <v>577.5</v>
      </c>
    </row>
    <row r="6416" spans="1:10" s="155" customFormat="1" ht="15.75">
      <c r="A6416" s="53">
        <f t="shared" si="198"/>
        <v>6412</v>
      </c>
      <c r="B6416" s="153" t="s">
        <v>201</v>
      </c>
      <c r="C6416" s="154" t="s">
        <v>11135</v>
      </c>
      <c r="D6416" s="154" t="s">
        <v>11136</v>
      </c>
      <c r="E6416" s="154" t="s">
        <v>13409</v>
      </c>
      <c r="F6416" s="154"/>
      <c r="G6416" s="154">
        <v>1</v>
      </c>
      <c r="H6416" s="182">
        <v>730</v>
      </c>
      <c r="I6416" s="192">
        <v>0.25</v>
      </c>
      <c r="J6416" s="188">
        <f t="shared" si="197"/>
        <v>547.5</v>
      </c>
    </row>
    <row r="6417" spans="1:10" s="155" customFormat="1" ht="15.75">
      <c r="A6417" s="53">
        <f t="shared" si="198"/>
        <v>6413</v>
      </c>
      <c r="B6417" s="153" t="s">
        <v>201</v>
      </c>
      <c r="C6417" s="154" t="s">
        <v>11137</v>
      </c>
      <c r="D6417" s="154" t="s">
        <v>11138</v>
      </c>
      <c r="E6417" s="154" t="s">
        <v>13409</v>
      </c>
      <c r="F6417" s="154"/>
      <c r="G6417" s="154">
        <v>1</v>
      </c>
      <c r="H6417" s="182">
        <v>770</v>
      </c>
      <c r="I6417" s="192">
        <v>0.25</v>
      </c>
      <c r="J6417" s="188">
        <f t="shared" si="197"/>
        <v>577.5</v>
      </c>
    </row>
    <row r="6418" spans="1:10" s="155" customFormat="1" ht="15.75">
      <c r="A6418" s="53">
        <f t="shared" si="198"/>
        <v>6414</v>
      </c>
      <c r="B6418" s="153" t="s">
        <v>201</v>
      </c>
      <c r="C6418" s="154" t="s">
        <v>11139</v>
      </c>
      <c r="D6418" s="154" t="s">
        <v>11140</v>
      </c>
      <c r="E6418" s="154" t="s">
        <v>13409</v>
      </c>
      <c r="F6418" s="154"/>
      <c r="G6418" s="154">
        <v>1</v>
      </c>
      <c r="H6418" s="182">
        <v>885</v>
      </c>
      <c r="I6418" s="192">
        <v>0.25</v>
      </c>
      <c r="J6418" s="188">
        <f t="shared" ref="J6418:J6481" si="199">H6418*(1-I6418)</f>
        <v>663.75</v>
      </c>
    </row>
    <row r="6419" spans="1:10" s="155" customFormat="1" ht="15.75">
      <c r="A6419" s="53">
        <f t="shared" si="198"/>
        <v>6415</v>
      </c>
      <c r="B6419" s="153" t="s">
        <v>201</v>
      </c>
      <c r="C6419" s="154" t="s">
        <v>11141</v>
      </c>
      <c r="D6419" s="154" t="s">
        <v>11142</v>
      </c>
      <c r="E6419" s="154" t="s">
        <v>13409</v>
      </c>
      <c r="F6419" s="154"/>
      <c r="G6419" s="154">
        <v>1</v>
      </c>
      <c r="H6419" s="182">
        <v>885</v>
      </c>
      <c r="I6419" s="192">
        <v>0.25</v>
      </c>
      <c r="J6419" s="188">
        <f t="shared" si="199"/>
        <v>663.75</v>
      </c>
    </row>
    <row r="6420" spans="1:10" s="155" customFormat="1" ht="15.75">
      <c r="A6420" s="53">
        <f t="shared" si="198"/>
        <v>6416</v>
      </c>
      <c r="B6420" s="153" t="s">
        <v>201</v>
      </c>
      <c r="C6420" s="154" t="s">
        <v>11143</v>
      </c>
      <c r="D6420" s="154" t="s">
        <v>11144</v>
      </c>
      <c r="E6420" s="154" t="s">
        <v>13409</v>
      </c>
      <c r="F6420" s="154"/>
      <c r="G6420" s="154">
        <v>1</v>
      </c>
      <c r="H6420" s="182">
        <v>850</v>
      </c>
      <c r="I6420" s="192">
        <v>0.25</v>
      </c>
      <c r="J6420" s="188">
        <f t="shared" si="199"/>
        <v>637.5</v>
      </c>
    </row>
    <row r="6421" spans="1:10" s="155" customFormat="1" ht="15.75">
      <c r="A6421" s="53">
        <f t="shared" si="198"/>
        <v>6417</v>
      </c>
      <c r="B6421" s="153" t="s">
        <v>201</v>
      </c>
      <c r="C6421" s="154" t="s">
        <v>11145</v>
      </c>
      <c r="D6421" s="154" t="s">
        <v>11146</v>
      </c>
      <c r="E6421" s="154" t="s">
        <v>13409</v>
      </c>
      <c r="F6421" s="154"/>
      <c r="G6421" s="154">
        <v>1</v>
      </c>
      <c r="H6421" s="182">
        <v>850</v>
      </c>
      <c r="I6421" s="192">
        <v>0.25</v>
      </c>
      <c r="J6421" s="188">
        <f t="shared" si="199"/>
        <v>637.5</v>
      </c>
    </row>
    <row r="6422" spans="1:10" s="155" customFormat="1" ht="15.75">
      <c r="A6422" s="53">
        <f t="shared" si="198"/>
        <v>6418</v>
      </c>
      <c r="B6422" s="153" t="s">
        <v>201</v>
      </c>
      <c r="C6422" s="154" t="s">
        <v>11147</v>
      </c>
      <c r="D6422" s="154" t="s">
        <v>11148</v>
      </c>
      <c r="E6422" s="154" t="s">
        <v>13409</v>
      </c>
      <c r="F6422" s="154"/>
      <c r="G6422" s="154">
        <v>1</v>
      </c>
      <c r="H6422" s="182">
        <v>1170</v>
      </c>
      <c r="I6422" s="192">
        <v>0.25</v>
      </c>
      <c r="J6422" s="188">
        <f t="shared" si="199"/>
        <v>877.5</v>
      </c>
    </row>
    <row r="6423" spans="1:10" s="155" customFormat="1" ht="15.75">
      <c r="A6423" s="53">
        <f t="shared" si="198"/>
        <v>6419</v>
      </c>
      <c r="B6423" s="153" t="s">
        <v>201</v>
      </c>
      <c r="C6423" s="154" t="s">
        <v>11149</v>
      </c>
      <c r="D6423" s="154" t="s">
        <v>11150</v>
      </c>
      <c r="E6423" s="154" t="s">
        <v>13409</v>
      </c>
      <c r="F6423" s="154"/>
      <c r="G6423" s="154">
        <v>1</v>
      </c>
      <c r="H6423" s="182">
        <v>1250</v>
      </c>
      <c r="I6423" s="192">
        <v>0.25</v>
      </c>
      <c r="J6423" s="188">
        <f t="shared" si="199"/>
        <v>937.5</v>
      </c>
    </row>
    <row r="6424" spans="1:10" s="155" customFormat="1" ht="15.75">
      <c r="A6424" s="53">
        <f t="shared" si="198"/>
        <v>6420</v>
      </c>
      <c r="B6424" s="153" t="s">
        <v>201</v>
      </c>
      <c r="C6424" s="154" t="s">
        <v>11151</v>
      </c>
      <c r="D6424" s="154" t="s">
        <v>11152</v>
      </c>
      <c r="E6424" s="154" t="s">
        <v>13409</v>
      </c>
      <c r="F6424" s="154"/>
      <c r="G6424" s="154">
        <v>1</v>
      </c>
      <c r="H6424" s="182">
        <v>1300</v>
      </c>
      <c r="I6424" s="192">
        <v>0.25</v>
      </c>
      <c r="J6424" s="188">
        <f t="shared" si="199"/>
        <v>975</v>
      </c>
    </row>
    <row r="6425" spans="1:10" s="155" customFormat="1" ht="15.75">
      <c r="A6425" s="53">
        <f t="shared" si="198"/>
        <v>6421</v>
      </c>
      <c r="B6425" s="153" t="s">
        <v>201</v>
      </c>
      <c r="C6425" s="154" t="s">
        <v>11153</v>
      </c>
      <c r="D6425" s="154" t="s">
        <v>11154</v>
      </c>
      <c r="E6425" s="154" t="s">
        <v>13409</v>
      </c>
      <c r="F6425" s="154"/>
      <c r="G6425" s="154">
        <v>1</v>
      </c>
      <c r="H6425" s="182">
        <v>1390</v>
      </c>
      <c r="I6425" s="192">
        <v>0.25</v>
      </c>
      <c r="J6425" s="188">
        <f t="shared" si="199"/>
        <v>1042.5</v>
      </c>
    </row>
    <row r="6426" spans="1:10" s="155" customFormat="1" ht="15.75">
      <c r="A6426" s="53">
        <f t="shared" si="198"/>
        <v>6422</v>
      </c>
      <c r="B6426" s="153" t="s">
        <v>201</v>
      </c>
      <c r="C6426" s="154" t="s">
        <v>11155</v>
      </c>
      <c r="D6426" s="154" t="s">
        <v>11156</v>
      </c>
      <c r="E6426" s="154" t="s">
        <v>13409</v>
      </c>
      <c r="F6426" s="154"/>
      <c r="G6426" s="154">
        <v>1</v>
      </c>
      <c r="H6426" s="182">
        <v>38.5</v>
      </c>
      <c r="I6426" s="192">
        <v>0.25</v>
      </c>
      <c r="J6426" s="188">
        <f t="shared" si="199"/>
        <v>28.875</v>
      </c>
    </row>
    <row r="6427" spans="1:10" s="155" customFormat="1" ht="15.75">
      <c r="A6427" s="53">
        <f t="shared" si="198"/>
        <v>6423</v>
      </c>
      <c r="B6427" s="153" t="s">
        <v>201</v>
      </c>
      <c r="C6427" s="154" t="s">
        <v>11157</v>
      </c>
      <c r="D6427" s="154" t="s">
        <v>11158</v>
      </c>
      <c r="E6427" s="154" t="s">
        <v>13409</v>
      </c>
      <c r="F6427" s="154"/>
      <c r="G6427" s="154">
        <v>1</v>
      </c>
      <c r="H6427" s="182">
        <v>23</v>
      </c>
      <c r="I6427" s="192">
        <v>0.25</v>
      </c>
      <c r="J6427" s="188">
        <f t="shared" si="199"/>
        <v>17.25</v>
      </c>
    </row>
    <row r="6428" spans="1:10" s="155" customFormat="1" ht="15.75">
      <c r="A6428" s="53">
        <f t="shared" si="198"/>
        <v>6424</v>
      </c>
      <c r="B6428" s="153" t="s">
        <v>201</v>
      </c>
      <c r="C6428" s="154" t="s">
        <v>11159</v>
      </c>
      <c r="D6428" s="154" t="s">
        <v>11160</v>
      </c>
      <c r="E6428" s="154" t="s">
        <v>13409</v>
      </c>
      <c r="F6428" s="154"/>
      <c r="G6428" s="154">
        <v>1</v>
      </c>
      <c r="H6428" s="182">
        <v>186</v>
      </c>
      <c r="I6428" s="192">
        <v>0.25</v>
      </c>
      <c r="J6428" s="188">
        <f t="shared" si="199"/>
        <v>139.5</v>
      </c>
    </row>
    <row r="6429" spans="1:10" s="155" customFormat="1" ht="15.75">
      <c r="A6429" s="53">
        <f t="shared" si="198"/>
        <v>6425</v>
      </c>
      <c r="B6429" s="153" t="s">
        <v>201</v>
      </c>
      <c r="C6429" s="154" t="s">
        <v>11161</v>
      </c>
      <c r="D6429" s="154" t="s">
        <v>11162</v>
      </c>
      <c r="E6429" s="154" t="s">
        <v>13409</v>
      </c>
      <c r="F6429" s="154"/>
      <c r="G6429" s="154">
        <v>1</v>
      </c>
      <c r="H6429" s="182">
        <v>278</v>
      </c>
      <c r="I6429" s="192">
        <v>0.25</v>
      </c>
      <c r="J6429" s="188">
        <f t="shared" si="199"/>
        <v>208.5</v>
      </c>
    </row>
    <row r="6430" spans="1:10" s="155" customFormat="1" ht="15.75">
      <c r="A6430" s="53">
        <f t="shared" si="198"/>
        <v>6426</v>
      </c>
      <c r="B6430" s="153" t="s">
        <v>201</v>
      </c>
      <c r="C6430" s="154" t="s">
        <v>11163</v>
      </c>
      <c r="D6430" s="154" t="s">
        <v>11164</v>
      </c>
      <c r="E6430" s="154" t="s">
        <v>13409</v>
      </c>
      <c r="F6430" s="154"/>
      <c r="G6430" s="154">
        <v>1</v>
      </c>
      <c r="H6430" s="182">
        <v>186</v>
      </c>
      <c r="I6430" s="192">
        <v>0.25</v>
      </c>
      <c r="J6430" s="188">
        <f t="shared" si="199"/>
        <v>139.5</v>
      </c>
    </row>
    <row r="6431" spans="1:10" s="155" customFormat="1" ht="15.75">
      <c r="A6431" s="53">
        <f t="shared" si="198"/>
        <v>6427</v>
      </c>
      <c r="B6431" s="153" t="s">
        <v>201</v>
      </c>
      <c r="C6431" s="154" t="s">
        <v>11165</v>
      </c>
      <c r="D6431" s="154" t="s">
        <v>11166</v>
      </c>
      <c r="E6431" s="154" t="s">
        <v>13409</v>
      </c>
      <c r="F6431" s="154"/>
      <c r="G6431" s="154">
        <v>1</v>
      </c>
      <c r="H6431" s="182">
        <v>264</v>
      </c>
      <c r="I6431" s="192">
        <v>0.25</v>
      </c>
      <c r="J6431" s="188">
        <f t="shared" si="199"/>
        <v>198</v>
      </c>
    </row>
    <row r="6432" spans="1:10" s="155" customFormat="1" ht="15.75">
      <c r="A6432" s="53">
        <f t="shared" si="198"/>
        <v>6428</v>
      </c>
      <c r="B6432" s="153" t="s">
        <v>201</v>
      </c>
      <c r="C6432" s="154" t="s">
        <v>11167</v>
      </c>
      <c r="D6432" s="154" t="s">
        <v>11168</v>
      </c>
      <c r="E6432" s="154" t="s">
        <v>13409</v>
      </c>
      <c r="F6432" s="154"/>
      <c r="G6432" s="154">
        <v>1</v>
      </c>
      <c r="H6432" s="182">
        <v>264</v>
      </c>
      <c r="I6432" s="192">
        <v>0.25</v>
      </c>
      <c r="J6432" s="188">
        <f t="shared" si="199"/>
        <v>198</v>
      </c>
    </row>
    <row r="6433" spans="1:10" s="155" customFormat="1" ht="15.75">
      <c r="A6433" s="53">
        <f t="shared" si="198"/>
        <v>6429</v>
      </c>
      <c r="B6433" s="153" t="s">
        <v>201</v>
      </c>
      <c r="C6433" s="154" t="s">
        <v>11169</v>
      </c>
      <c r="D6433" s="154" t="s">
        <v>11170</v>
      </c>
      <c r="E6433" s="154" t="s">
        <v>13409</v>
      </c>
      <c r="F6433" s="154"/>
      <c r="G6433" s="154">
        <v>1</v>
      </c>
      <c r="H6433" s="182">
        <v>278</v>
      </c>
      <c r="I6433" s="192">
        <v>0.25</v>
      </c>
      <c r="J6433" s="188">
        <f t="shared" si="199"/>
        <v>208.5</v>
      </c>
    </row>
    <row r="6434" spans="1:10" s="155" customFormat="1" ht="15.75">
      <c r="A6434" s="53">
        <f t="shared" si="198"/>
        <v>6430</v>
      </c>
      <c r="B6434" s="153" t="s">
        <v>201</v>
      </c>
      <c r="C6434" s="154" t="s">
        <v>11171</v>
      </c>
      <c r="D6434" s="154" t="s">
        <v>11172</v>
      </c>
      <c r="E6434" s="154" t="s">
        <v>13409</v>
      </c>
      <c r="F6434" s="154"/>
      <c r="G6434" s="154">
        <v>1</v>
      </c>
      <c r="H6434" s="182">
        <v>278</v>
      </c>
      <c r="I6434" s="192">
        <v>0.25</v>
      </c>
      <c r="J6434" s="188">
        <f t="shared" si="199"/>
        <v>208.5</v>
      </c>
    </row>
    <row r="6435" spans="1:10" s="155" customFormat="1" ht="30">
      <c r="A6435" s="53">
        <f t="shared" si="198"/>
        <v>6431</v>
      </c>
      <c r="B6435" s="153" t="s">
        <v>201</v>
      </c>
      <c r="C6435" s="154" t="s">
        <v>11173</v>
      </c>
      <c r="D6435" s="154" t="s">
        <v>11174</v>
      </c>
      <c r="E6435" s="154" t="s">
        <v>13409</v>
      </c>
      <c r="F6435" s="154"/>
      <c r="G6435" s="154">
        <v>1</v>
      </c>
      <c r="H6435" s="182">
        <v>134</v>
      </c>
      <c r="I6435" s="192">
        <v>0.25</v>
      </c>
      <c r="J6435" s="188">
        <f t="shared" si="199"/>
        <v>100.5</v>
      </c>
    </row>
    <row r="6436" spans="1:10" s="155" customFormat="1" ht="15.75">
      <c r="A6436" s="53">
        <f t="shared" si="198"/>
        <v>6432</v>
      </c>
      <c r="B6436" s="153" t="s">
        <v>201</v>
      </c>
      <c r="C6436" s="154" t="s">
        <v>11175</v>
      </c>
      <c r="D6436" s="154" t="s">
        <v>11176</v>
      </c>
      <c r="E6436" s="154" t="s">
        <v>13409</v>
      </c>
      <c r="F6436" s="154"/>
      <c r="G6436" s="154">
        <v>1</v>
      </c>
      <c r="H6436" s="182">
        <v>307</v>
      </c>
      <c r="I6436" s="192">
        <v>0.25</v>
      </c>
      <c r="J6436" s="188">
        <f t="shared" si="199"/>
        <v>230.25</v>
      </c>
    </row>
    <row r="6437" spans="1:10" s="155" customFormat="1" ht="15.75">
      <c r="A6437" s="53">
        <f t="shared" si="198"/>
        <v>6433</v>
      </c>
      <c r="B6437" s="153" t="s">
        <v>201</v>
      </c>
      <c r="C6437" s="154" t="s">
        <v>11177</v>
      </c>
      <c r="D6437" s="154" t="s">
        <v>11178</v>
      </c>
      <c r="E6437" s="154" t="s">
        <v>13409</v>
      </c>
      <c r="F6437" s="154"/>
      <c r="G6437" s="154">
        <v>1</v>
      </c>
      <c r="H6437" s="182">
        <v>125</v>
      </c>
      <c r="I6437" s="192">
        <v>0.25</v>
      </c>
      <c r="J6437" s="188">
        <f t="shared" si="199"/>
        <v>93.75</v>
      </c>
    </row>
    <row r="6438" spans="1:10" s="155" customFormat="1" ht="15.75">
      <c r="A6438" s="53">
        <f t="shared" si="198"/>
        <v>6434</v>
      </c>
      <c r="B6438" s="153" t="s">
        <v>201</v>
      </c>
      <c r="C6438" s="154" t="s">
        <v>11179</v>
      </c>
      <c r="D6438" s="154" t="s">
        <v>11180</v>
      </c>
      <c r="E6438" s="154" t="s">
        <v>13409</v>
      </c>
      <c r="F6438" s="154"/>
      <c r="G6438" s="154">
        <v>1</v>
      </c>
      <c r="H6438" s="182">
        <v>2780</v>
      </c>
      <c r="I6438" s="192">
        <v>0.25</v>
      </c>
      <c r="J6438" s="188">
        <f t="shared" si="199"/>
        <v>2085</v>
      </c>
    </row>
    <row r="6439" spans="1:10" s="155" customFormat="1" ht="15.75">
      <c r="A6439" s="53">
        <f t="shared" si="198"/>
        <v>6435</v>
      </c>
      <c r="B6439" s="153" t="s">
        <v>201</v>
      </c>
      <c r="C6439" s="154" t="s">
        <v>11181</v>
      </c>
      <c r="D6439" s="154" t="s">
        <v>11182</v>
      </c>
      <c r="E6439" s="154" t="s">
        <v>13409</v>
      </c>
      <c r="F6439" s="154"/>
      <c r="G6439" s="154">
        <v>1</v>
      </c>
      <c r="H6439" s="182">
        <v>1350</v>
      </c>
      <c r="I6439" s="192">
        <v>0.25</v>
      </c>
      <c r="J6439" s="188">
        <f t="shared" si="199"/>
        <v>1012.5</v>
      </c>
    </row>
    <row r="6440" spans="1:10" s="155" customFormat="1" ht="15.75">
      <c r="A6440" s="53">
        <f t="shared" si="198"/>
        <v>6436</v>
      </c>
      <c r="B6440" s="153" t="s">
        <v>201</v>
      </c>
      <c r="C6440" s="154" t="s">
        <v>11183</v>
      </c>
      <c r="D6440" s="154" t="s">
        <v>11184</v>
      </c>
      <c r="E6440" s="154" t="s">
        <v>13409</v>
      </c>
      <c r="F6440" s="154"/>
      <c r="G6440" s="154">
        <v>1</v>
      </c>
      <c r="H6440" s="182">
        <v>72.5</v>
      </c>
      <c r="I6440" s="192">
        <v>0.25</v>
      </c>
      <c r="J6440" s="188">
        <f t="shared" si="199"/>
        <v>54.375</v>
      </c>
    </row>
    <row r="6441" spans="1:10" s="155" customFormat="1" ht="15.75">
      <c r="A6441" s="53">
        <f t="shared" si="198"/>
        <v>6437</v>
      </c>
      <c r="B6441" s="153" t="s">
        <v>201</v>
      </c>
      <c r="C6441" s="154" t="s">
        <v>11185</v>
      </c>
      <c r="D6441" s="154" t="s">
        <v>11186</v>
      </c>
      <c r="E6441" s="154" t="s">
        <v>13409</v>
      </c>
      <c r="F6441" s="154"/>
      <c r="G6441" s="154">
        <v>1</v>
      </c>
      <c r="H6441" s="182">
        <v>181</v>
      </c>
      <c r="I6441" s="192">
        <v>0.25</v>
      </c>
      <c r="J6441" s="188">
        <f t="shared" si="199"/>
        <v>135.75</v>
      </c>
    </row>
    <row r="6442" spans="1:10" s="155" customFormat="1" ht="15.75">
      <c r="A6442" s="53">
        <f t="shared" si="198"/>
        <v>6438</v>
      </c>
      <c r="B6442" s="153" t="s">
        <v>201</v>
      </c>
      <c r="C6442" s="154" t="s">
        <v>11187</v>
      </c>
      <c r="D6442" s="154" t="s">
        <v>11188</v>
      </c>
      <c r="E6442" s="154" t="s">
        <v>13409</v>
      </c>
      <c r="F6442" s="154"/>
      <c r="G6442" s="154">
        <v>1</v>
      </c>
      <c r="H6442" s="182">
        <v>454</v>
      </c>
      <c r="I6442" s="192">
        <v>0.25</v>
      </c>
      <c r="J6442" s="188">
        <f t="shared" si="199"/>
        <v>340.5</v>
      </c>
    </row>
    <row r="6443" spans="1:10" s="155" customFormat="1" ht="15.75">
      <c r="A6443" s="53">
        <f t="shared" si="198"/>
        <v>6439</v>
      </c>
      <c r="B6443" s="153" t="s">
        <v>201</v>
      </c>
      <c r="C6443" s="154" t="s">
        <v>11189</v>
      </c>
      <c r="D6443" s="154" t="s">
        <v>11190</v>
      </c>
      <c r="E6443" s="154" t="s">
        <v>13409</v>
      </c>
      <c r="F6443" s="154"/>
      <c r="G6443" s="154">
        <v>1</v>
      </c>
      <c r="H6443" s="182">
        <v>86</v>
      </c>
      <c r="I6443" s="192">
        <v>0.25</v>
      </c>
      <c r="J6443" s="188">
        <f t="shared" si="199"/>
        <v>64.5</v>
      </c>
    </row>
    <row r="6444" spans="1:10" s="155" customFormat="1" ht="15.75">
      <c r="A6444" s="53">
        <f t="shared" si="198"/>
        <v>6440</v>
      </c>
      <c r="B6444" s="153" t="s">
        <v>201</v>
      </c>
      <c r="C6444" s="154" t="s">
        <v>11191</v>
      </c>
      <c r="D6444" s="154" t="s">
        <v>11192</v>
      </c>
      <c r="E6444" s="154" t="s">
        <v>13409</v>
      </c>
      <c r="F6444" s="154"/>
      <c r="G6444" s="154">
        <v>1</v>
      </c>
      <c r="H6444" s="182">
        <v>4.9000000000000004</v>
      </c>
      <c r="I6444" s="192">
        <v>0.25</v>
      </c>
      <c r="J6444" s="188">
        <f t="shared" si="199"/>
        <v>3.6750000000000003</v>
      </c>
    </row>
    <row r="6445" spans="1:10" s="155" customFormat="1" ht="15.75">
      <c r="A6445" s="53">
        <f t="shared" si="198"/>
        <v>6441</v>
      </c>
      <c r="B6445" s="153" t="s">
        <v>201</v>
      </c>
      <c r="C6445" s="154" t="s">
        <v>11193</v>
      </c>
      <c r="D6445" s="154" t="s">
        <v>11194</v>
      </c>
      <c r="E6445" s="154" t="s">
        <v>13409</v>
      </c>
      <c r="F6445" s="154"/>
      <c r="G6445" s="154">
        <v>1</v>
      </c>
      <c r="H6445" s="182">
        <v>25.5</v>
      </c>
      <c r="I6445" s="192">
        <v>0.25</v>
      </c>
      <c r="J6445" s="188">
        <f t="shared" si="199"/>
        <v>19.125</v>
      </c>
    </row>
    <row r="6446" spans="1:10" s="155" customFormat="1" ht="15.75">
      <c r="A6446" s="53">
        <f t="shared" si="198"/>
        <v>6442</v>
      </c>
      <c r="B6446" s="153" t="s">
        <v>201</v>
      </c>
      <c r="C6446" s="154" t="s">
        <v>11195</v>
      </c>
      <c r="D6446" s="154" t="s">
        <v>11196</v>
      </c>
      <c r="E6446" s="154" t="s">
        <v>13409</v>
      </c>
      <c r="F6446" s="154"/>
      <c r="G6446" s="154">
        <v>1</v>
      </c>
      <c r="H6446" s="182">
        <v>705</v>
      </c>
      <c r="I6446" s="192">
        <v>0.25</v>
      </c>
      <c r="J6446" s="188">
        <f t="shared" si="199"/>
        <v>528.75</v>
      </c>
    </row>
    <row r="6447" spans="1:10" s="155" customFormat="1" ht="15.75">
      <c r="A6447" s="53">
        <f t="shared" si="198"/>
        <v>6443</v>
      </c>
      <c r="B6447" s="153" t="s">
        <v>201</v>
      </c>
      <c r="C6447" s="154" t="s">
        <v>11197</v>
      </c>
      <c r="D6447" s="154" t="s">
        <v>11198</v>
      </c>
      <c r="E6447" s="154" t="s">
        <v>13409</v>
      </c>
      <c r="F6447" s="154"/>
      <c r="G6447" s="154">
        <v>1</v>
      </c>
      <c r="H6447" s="182">
        <v>402</v>
      </c>
      <c r="I6447" s="192">
        <v>0.25</v>
      </c>
      <c r="J6447" s="188">
        <f t="shared" si="199"/>
        <v>301.5</v>
      </c>
    </row>
    <row r="6448" spans="1:10" s="155" customFormat="1" ht="15.75">
      <c r="A6448" s="53">
        <f t="shared" si="198"/>
        <v>6444</v>
      </c>
      <c r="B6448" s="153" t="s">
        <v>201</v>
      </c>
      <c r="C6448" s="154" t="s">
        <v>11199</v>
      </c>
      <c r="D6448" s="154" t="s">
        <v>11200</v>
      </c>
      <c r="E6448" s="154" t="s">
        <v>13409</v>
      </c>
      <c r="F6448" s="154"/>
      <c r="G6448" s="154">
        <v>1</v>
      </c>
      <c r="H6448" s="182">
        <v>214</v>
      </c>
      <c r="I6448" s="192">
        <v>0.25</v>
      </c>
      <c r="J6448" s="188">
        <f t="shared" si="199"/>
        <v>160.5</v>
      </c>
    </row>
    <row r="6449" spans="1:10" s="155" customFormat="1" ht="15.75">
      <c r="A6449" s="53">
        <f t="shared" si="198"/>
        <v>6445</v>
      </c>
      <c r="B6449" s="153" t="s">
        <v>201</v>
      </c>
      <c r="C6449" s="154" t="s">
        <v>11201</v>
      </c>
      <c r="D6449" s="154" t="s">
        <v>11202</v>
      </c>
      <c r="E6449" s="154" t="s">
        <v>13409</v>
      </c>
      <c r="F6449" s="154"/>
      <c r="G6449" s="154">
        <v>1</v>
      </c>
      <c r="H6449" s="182">
        <v>1205</v>
      </c>
      <c r="I6449" s="192">
        <v>0.25</v>
      </c>
      <c r="J6449" s="188">
        <f t="shared" si="199"/>
        <v>903.75</v>
      </c>
    </row>
    <row r="6450" spans="1:10" s="155" customFormat="1" ht="15.75">
      <c r="A6450" s="53">
        <f t="shared" si="198"/>
        <v>6446</v>
      </c>
      <c r="B6450" s="153" t="s">
        <v>201</v>
      </c>
      <c r="C6450" s="154" t="s">
        <v>11203</v>
      </c>
      <c r="D6450" s="154" t="s">
        <v>11204</v>
      </c>
      <c r="E6450" s="154" t="s">
        <v>13409</v>
      </c>
      <c r="F6450" s="154"/>
      <c r="G6450" s="154">
        <v>1</v>
      </c>
      <c r="H6450" s="182">
        <v>1690</v>
      </c>
      <c r="I6450" s="192">
        <v>0.25</v>
      </c>
      <c r="J6450" s="188">
        <f t="shared" si="199"/>
        <v>1267.5</v>
      </c>
    </row>
    <row r="6451" spans="1:10" s="155" customFormat="1" ht="15.75">
      <c r="A6451" s="53">
        <f t="shared" si="198"/>
        <v>6447</v>
      </c>
      <c r="B6451" s="153" t="s">
        <v>201</v>
      </c>
      <c r="C6451" s="154" t="s">
        <v>11205</v>
      </c>
      <c r="D6451" s="154" t="s">
        <v>11206</v>
      </c>
      <c r="E6451" s="154" t="s">
        <v>13409</v>
      </c>
      <c r="F6451" s="154"/>
      <c r="G6451" s="154">
        <v>1</v>
      </c>
      <c r="H6451" s="182">
        <v>2900</v>
      </c>
      <c r="I6451" s="192">
        <v>0.25</v>
      </c>
      <c r="J6451" s="188">
        <f t="shared" si="199"/>
        <v>2175</v>
      </c>
    </row>
    <row r="6452" spans="1:10" s="155" customFormat="1" ht="15.75">
      <c r="A6452" s="53">
        <f t="shared" si="198"/>
        <v>6448</v>
      </c>
      <c r="B6452" s="153" t="s">
        <v>201</v>
      </c>
      <c r="C6452" s="154" t="s">
        <v>11207</v>
      </c>
      <c r="D6452" s="154" t="s">
        <v>11208</v>
      </c>
      <c r="E6452" s="154" t="s">
        <v>13409</v>
      </c>
      <c r="F6452" s="154"/>
      <c r="G6452" s="154">
        <v>1</v>
      </c>
      <c r="H6452" s="182">
        <v>2580</v>
      </c>
      <c r="I6452" s="192">
        <v>0.25</v>
      </c>
      <c r="J6452" s="188">
        <f t="shared" si="199"/>
        <v>1935</v>
      </c>
    </row>
    <row r="6453" spans="1:10" s="155" customFormat="1" ht="15.75">
      <c r="A6453" s="53">
        <f t="shared" si="198"/>
        <v>6449</v>
      </c>
      <c r="B6453" s="153" t="s">
        <v>201</v>
      </c>
      <c r="C6453" s="154" t="s">
        <v>11209</v>
      </c>
      <c r="D6453" s="154" t="s">
        <v>11210</v>
      </c>
      <c r="E6453" s="154" t="s">
        <v>13409</v>
      </c>
      <c r="F6453" s="154"/>
      <c r="G6453" s="154">
        <v>1</v>
      </c>
      <c r="H6453" s="182">
        <v>0.25</v>
      </c>
      <c r="I6453" s="192">
        <v>0.25</v>
      </c>
      <c r="J6453" s="188">
        <f t="shared" si="199"/>
        <v>0.1875</v>
      </c>
    </row>
    <row r="6454" spans="1:10" s="155" customFormat="1" ht="15.75">
      <c r="A6454" s="53">
        <f t="shared" si="198"/>
        <v>6450</v>
      </c>
      <c r="B6454" s="153" t="s">
        <v>201</v>
      </c>
      <c r="C6454" s="154" t="s">
        <v>11211</v>
      </c>
      <c r="D6454" s="154" t="s">
        <v>11212</v>
      </c>
      <c r="E6454" s="154" t="s">
        <v>13409</v>
      </c>
      <c r="F6454" s="154"/>
      <c r="G6454" s="154">
        <v>1</v>
      </c>
      <c r="H6454" s="182">
        <v>582</v>
      </c>
      <c r="I6454" s="192">
        <v>0.25</v>
      </c>
      <c r="J6454" s="188">
        <f t="shared" si="199"/>
        <v>436.5</v>
      </c>
    </row>
    <row r="6455" spans="1:10" s="155" customFormat="1" ht="15.75">
      <c r="A6455" s="53">
        <f t="shared" si="198"/>
        <v>6451</v>
      </c>
      <c r="B6455" s="153" t="s">
        <v>201</v>
      </c>
      <c r="C6455" s="154" t="s">
        <v>11213</v>
      </c>
      <c r="D6455" s="154" t="s">
        <v>11214</v>
      </c>
      <c r="E6455" s="154" t="s">
        <v>13409</v>
      </c>
      <c r="F6455" s="154"/>
      <c r="G6455" s="154">
        <v>1</v>
      </c>
      <c r="H6455" s="182">
        <v>1140</v>
      </c>
      <c r="I6455" s="192">
        <v>0.25</v>
      </c>
      <c r="J6455" s="188">
        <f t="shared" si="199"/>
        <v>855</v>
      </c>
    </row>
    <row r="6456" spans="1:10" s="155" customFormat="1" ht="15.75">
      <c r="A6456" s="53">
        <f t="shared" si="198"/>
        <v>6452</v>
      </c>
      <c r="B6456" s="153" t="s">
        <v>201</v>
      </c>
      <c r="C6456" s="154" t="s">
        <v>11215</v>
      </c>
      <c r="D6456" s="154" t="s">
        <v>11216</v>
      </c>
      <c r="E6456" s="154" t="s">
        <v>13409</v>
      </c>
      <c r="F6456" s="154"/>
      <c r="G6456" s="154">
        <v>1</v>
      </c>
      <c r="H6456" s="182">
        <v>1140</v>
      </c>
      <c r="I6456" s="192">
        <v>0.25</v>
      </c>
      <c r="J6456" s="188">
        <f t="shared" si="199"/>
        <v>855</v>
      </c>
    </row>
    <row r="6457" spans="1:10" s="155" customFormat="1" ht="15.75">
      <c r="A6457" s="53">
        <f t="shared" si="198"/>
        <v>6453</v>
      </c>
      <c r="B6457" s="153" t="s">
        <v>201</v>
      </c>
      <c r="C6457" s="154" t="s">
        <v>11217</v>
      </c>
      <c r="D6457" s="154" t="s">
        <v>11218</v>
      </c>
      <c r="E6457" s="154" t="s">
        <v>13409</v>
      </c>
      <c r="F6457" s="154"/>
      <c r="G6457" s="154">
        <v>1</v>
      </c>
      <c r="H6457" s="182">
        <v>1310</v>
      </c>
      <c r="I6457" s="192">
        <v>0.25</v>
      </c>
      <c r="J6457" s="188">
        <f t="shared" si="199"/>
        <v>982.5</v>
      </c>
    </row>
    <row r="6458" spans="1:10" s="155" customFormat="1" ht="15.75">
      <c r="A6458" s="53">
        <f t="shared" si="198"/>
        <v>6454</v>
      </c>
      <c r="B6458" s="153" t="s">
        <v>201</v>
      </c>
      <c r="C6458" s="154" t="s">
        <v>11219</v>
      </c>
      <c r="D6458" s="154" t="s">
        <v>11220</v>
      </c>
      <c r="E6458" s="154" t="s">
        <v>13409</v>
      </c>
      <c r="F6458" s="154"/>
      <c r="G6458" s="154">
        <v>1</v>
      </c>
      <c r="H6458" s="182">
        <v>950</v>
      </c>
      <c r="I6458" s="192">
        <v>0.25</v>
      </c>
      <c r="J6458" s="188">
        <f t="shared" si="199"/>
        <v>712.5</v>
      </c>
    </row>
    <row r="6459" spans="1:10" s="155" customFormat="1" ht="15.75">
      <c r="A6459" s="53">
        <f t="shared" si="198"/>
        <v>6455</v>
      </c>
      <c r="B6459" s="153" t="s">
        <v>201</v>
      </c>
      <c r="C6459" s="154" t="s">
        <v>11221</v>
      </c>
      <c r="D6459" s="154" t="s">
        <v>11222</v>
      </c>
      <c r="E6459" s="154" t="s">
        <v>13409</v>
      </c>
      <c r="F6459" s="154"/>
      <c r="G6459" s="154">
        <v>1</v>
      </c>
      <c r="H6459" s="182">
        <v>253</v>
      </c>
      <c r="I6459" s="192">
        <v>0.25</v>
      </c>
      <c r="J6459" s="188">
        <f t="shared" si="199"/>
        <v>189.75</v>
      </c>
    </row>
    <row r="6460" spans="1:10" s="155" customFormat="1" ht="15.75">
      <c r="A6460" s="53">
        <f t="shared" si="198"/>
        <v>6456</v>
      </c>
      <c r="B6460" s="153" t="s">
        <v>201</v>
      </c>
      <c r="C6460" s="154" t="s">
        <v>11223</v>
      </c>
      <c r="D6460" s="154" t="s">
        <v>11224</v>
      </c>
      <c r="E6460" s="154" t="s">
        <v>13409</v>
      </c>
      <c r="F6460" s="154"/>
      <c r="G6460" s="154">
        <v>1</v>
      </c>
      <c r="H6460" s="182">
        <v>198</v>
      </c>
      <c r="I6460" s="192">
        <v>0.25</v>
      </c>
      <c r="J6460" s="188">
        <f t="shared" si="199"/>
        <v>148.5</v>
      </c>
    </row>
    <row r="6461" spans="1:10" s="155" customFormat="1" ht="15.75">
      <c r="A6461" s="53">
        <f t="shared" si="198"/>
        <v>6457</v>
      </c>
      <c r="B6461" s="153" t="s">
        <v>201</v>
      </c>
      <c r="C6461" s="154" t="s">
        <v>11225</v>
      </c>
      <c r="D6461" s="154" t="s">
        <v>11226</v>
      </c>
      <c r="E6461" s="154" t="s">
        <v>13409</v>
      </c>
      <c r="F6461" s="154"/>
      <c r="G6461" s="154">
        <v>1</v>
      </c>
      <c r="H6461" s="182">
        <v>0.45</v>
      </c>
      <c r="I6461" s="192">
        <v>0.25</v>
      </c>
      <c r="J6461" s="188">
        <f t="shared" si="199"/>
        <v>0.33750000000000002</v>
      </c>
    </row>
    <row r="6462" spans="1:10" s="155" customFormat="1" ht="15.75">
      <c r="A6462" s="53">
        <f t="shared" si="198"/>
        <v>6458</v>
      </c>
      <c r="B6462" s="153" t="s">
        <v>201</v>
      </c>
      <c r="C6462" s="154" t="s">
        <v>11227</v>
      </c>
      <c r="D6462" s="154" t="s">
        <v>11228</v>
      </c>
      <c r="E6462" s="154" t="s">
        <v>13409</v>
      </c>
      <c r="F6462" s="154"/>
      <c r="G6462" s="154">
        <v>1</v>
      </c>
      <c r="H6462" s="182">
        <v>309</v>
      </c>
      <c r="I6462" s="192">
        <v>0.25</v>
      </c>
      <c r="J6462" s="188">
        <f t="shared" si="199"/>
        <v>231.75</v>
      </c>
    </row>
    <row r="6463" spans="1:10" s="155" customFormat="1" ht="15.75">
      <c r="A6463" s="53">
        <f t="shared" si="198"/>
        <v>6459</v>
      </c>
      <c r="B6463" s="153" t="s">
        <v>201</v>
      </c>
      <c r="C6463" s="154" t="s">
        <v>11229</v>
      </c>
      <c r="D6463" s="154" t="s">
        <v>11230</v>
      </c>
      <c r="E6463" s="154" t="s">
        <v>13409</v>
      </c>
      <c r="F6463" s="154"/>
      <c r="G6463" s="154">
        <v>1</v>
      </c>
      <c r="H6463" s="182">
        <v>0.25</v>
      </c>
      <c r="I6463" s="192">
        <v>0.25</v>
      </c>
      <c r="J6463" s="188">
        <f t="shared" si="199"/>
        <v>0.1875</v>
      </c>
    </row>
    <row r="6464" spans="1:10" s="155" customFormat="1" ht="15.75">
      <c r="A6464" s="53">
        <f t="shared" si="198"/>
        <v>6460</v>
      </c>
      <c r="B6464" s="153" t="s">
        <v>201</v>
      </c>
      <c r="C6464" s="154" t="s">
        <v>11231</v>
      </c>
      <c r="D6464" s="154" t="s">
        <v>11232</v>
      </c>
      <c r="E6464" s="154" t="s">
        <v>13409</v>
      </c>
      <c r="F6464" s="154"/>
      <c r="G6464" s="154">
        <v>1</v>
      </c>
      <c r="H6464" s="182">
        <v>0.25</v>
      </c>
      <c r="I6464" s="192">
        <v>0.25</v>
      </c>
      <c r="J6464" s="188">
        <f t="shared" si="199"/>
        <v>0.1875</v>
      </c>
    </row>
    <row r="6465" spans="1:10" s="155" customFormat="1" ht="15.75">
      <c r="A6465" s="53">
        <f t="shared" si="198"/>
        <v>6461</v>
      </c>
      <c r="B6465" s="153" t="s">
        <v>201</v>
      </c>
      <c r="C6465" s="154" t="s">
        <v>11233</v>
      </c>
      <c r="D6465" s="154" t="s">
        <v>11234</v>
      </c>
      <c r="E6465" s="154" t="s">
        <v>13409</v>
      </c>
      <c r="F6465" s="154"/>
      <c r="G6465" s="154">
        <v>1</v>
      </c>
      <c r="H6465" s="182">
        <v>311</v>
      </c>
      <c r="I6465" s="192">
        <v>0.25</v>
      </c>
      <c r="J6465" s="188">
        <f t="shared" si="199"/>
        <v>233.25</v>
      </c>
    </row>
    <row r="6466" spans="1:10" s="155" customFormat="1" ht="15.75">
      <c r="A6466" s="53">
        <f t="shared" si="198"/>
        <v>6462</v>
      </c>
      <c r="B6466" s="153" t="s">
        <v>201</v>
      </c>
      <c r="C6466" s="154" t="s">
        <v>11235</v>
      </c>
      <c r="D6466" s="154" t="s">
        <v>11236</v>
      </c>
      <c r="E6466" s="154" t="s">
        <v>13409</v>
      </c>
      <c r="F6466" s="154"/>
      <c r="G6466" s="154">
        <v>1</v>
      </c>
      <c r="H6466" s="182">
        <v>0.25</v>
      </c>
      <c r="I6466" s="192">
        <v>0.25</v>
      </c>
      <c r="J6466" s="188">
        <f t="shared" si="199"/>
        <v>0.1875</v>
      </c>
    </row>
    <row r="6467" spans="1:10" s="155" customFormat="1" ht="30">
      <c r="A6467" s="53">
        <f t="shared" si="198"/>
        <v>6463</v>
      </c>
      <c r="B6467" s="153" t="s">
        <v>201</v>
      </c>
      <c r="C6467" s="154" t="s">
        <v>11237</v>
      </c>
      <c r="D6467" s="154" t="s">
        <v>11238</v>
      </c>
      <c r="E6467" s="154" t="s">
        <v>13409</v>
      </c>
      <c r="F6467" s="154"/>
      <c r="G6467" s="154">
        <v>1</v>
      </c>
      <c r="H6467" s="182">
        <v>2640</v>
      </c>
      <c r="I6467" s="192">
        <v>0.25</v>
      </c>
      <c r="J6467" s="188">
        <f t="shared" si="199"/>
        <v>1980</v>
      </c>
    </row>
    <row r="6468" spans="1:10" s="155" customFormat="1" ht="15.75">
      <c r="A6468" s="53">
        <f t="shared" si="198"/>
        <v>6464</v>
      </c>
      <c r="B6468" s="153" t="s">
        <v>201</v>
      </c>
      <c r="C6468" s="154" t="s">
        <v>11239</v>
      </c>
      <c r="D6468" s="154" t="s">
        <v>11240</v>
      </c>
      <c r="E6468" s="154" t="s">
        <v>13409</v>
      </c>
      <c r="F6468" s="154"/>
      <c r="G6468" s="154">
        <v>1</v>
      </c>
      <c r="H6468" s="182">
        <v>289</v>
      </c>
      <c r="I6468" s="192">
        <v>0.25</v>
      </c>
      <c r="J6468" s="188">
        <f t="shared" si="199"/>
        <v>216.75</v>
      </c>
    </row>
    <row r="6469" spans="1:10" s="155" customFormat="1" ht="15.75">
      <c r="A6469" s="53">
        <f t="shared" si="198"/>
        <v>6465</v>
      </c>
      <c r="B6469" s="153" t="s">
        <v>201</v>
      </c>
      <c r="C6469" s="154" t="s">
        <v>11241</v>
      </c>
      <c r="D6469" s="154" t="s">
        <v>11242</v>
      </c>
      <c r="E6469" s="154" t="s">
        <v>13409</v>
      </c>
      <c r="F6469" s="154"/>
      <c r="G6469" s="154">
        <v>1</v>
      </c>
      <c r="H6469" s="182">
        <v>338</v>
      </c>
      <c r="I6469" s="192">
        <v>0.25</v>
      </c>
      <c r="J6469" s="188">
        <f t="shared" si="199"/>
        <v>253.5</v>
      </c>
    </row>
    <row r="6470" spans="1:10" s="155" customFormat="1" ht="15.75">
      <c r="A6470" s="53">
        <f t="shared" si="198"/>
        <v>6466</v>
      </c>
      <c r="B6470" s="153" t="s">
        <v>201</v>
      </c>
      <c r="C6470" s="154" t="s">
        <v>11243</v>
      </c>
      <c r="D6470" s="154" t="s">
        <v>11244</v>
      </c>
      <c r="E6470" s="154" t="s">
        <v>13409</v>
      </c>
      <c r="F6470" s="154"/>
      <c r="G6470" s="154">
        <v>1</v>
      </c>
      <c r="H6470" s="182">
        <v>173</v>
      </c>
      <c r="I6470" s="192">
        <v>0.25</v>
      </c>
      <c r="J6470" s="188">
        <f t="shared" si="199"/>
        <v>129.75</v>
      </c>
    </row>
    <row r="6471" spans="1:10" s="155" customFormat="1" ht="15.75">
      <c r="A6471" s="53">
        <f t="shared" ref="A6471:A6534" si="200">A6470+1</f>
        <v>6467</v>
      </c>
      <c r="B6471" s="153" t="s">
        <v>201</v>
      </c>
      <c r="C6471" s="154" t="s">
        <v>11245</v>
      </c>
      <c r="D6471" s="154" t="s">
        <v>11246</v>
      </c>
      <c r="E6471" s="154" t="s">
        <v>13409</v>
      </c>
      <c r="F6471" s="154"/>
      <c r="G6471" s="154">
        <v>1</v>
      </c>
      <c r="H6471" s="182">
        <v>163</v>
      </c>
      <c r="I6471" s="192">
        <v>0.25</v>
      </c>
      <c r="J6471" s="188">
        <f t="shared" si="199"/>
        <v>122.25</v>
      </c>
    </row>
    <row r="6472" spans="1:10" s="155" customFormat="1" ht="30">
      <c r="A6472" s="53">
        <f t="shared" si="200"/>
        <v>6468</v>
      </c>
      <c r="B6472" s="153" t="s">
        <v>201</v>
      </c>
      <c r="C6472" s="154" t="s">
        <v>11247</v>
      </c>
      <c r="D6472" s="154" t="s">
        <v>11248</v>
      </c>
      <c r="E6472" s="154" t="s">
        <v>13409</v>
      </c>
      <c r="F6472" s="154"/>
      <c r="G6472" s="154">
        <v>1</v>
      </c>
      <c r="H6472" s="182">
        <v>790</v>
      </c>
      <c r="I6472" s="192">
        <v>0.25</v>
      </c>
      <c r="J6472" s="188">
        <f t="shared" si="199"/>
        <v>592.5</v>
      </c>
    </row>
    <row r="6473" spans="1:10" s="155" customFormat="1" ht="15.75">
      <c r="A6473" s="53">
        <f t="shared" si="200"/>
        <v>6469</v>
      </c>
      <c r="B6473" s="153" t="s">
        <v>201</v>
      </c>
      <c r="C6473" s="154" t="s">
        <v>11249</v>
      </c>
      <c r="D6473" s="154" t="s">
        <v>11250</v>
      </c>
      <c r="E6473" s="154" t="s">
        <v>13409</v>
      </c>
      <c r="F6473" s="154"/>
      <c r="G6473" s="154">
        <v>1</v>
      </c>
      <c r="H6473" s="182">
        <v>30.5</v>
      </c>
      <c r="I6473" s="192">
        <v>0.25</v>
      </c>
      <c r="J6473" s="188">
        <f t="shared" si="199"/>
        <v>22.875</v>
      </c>
    </row>
    <row r="6474" spans="1:10" s="155" customFormat="1" ht="15.75">
      <c r="A6474" s="53">
        <f t="shared" si="200"/>
        <v>6470</v>
      </c>
      <c r="B6474" s="153" t="s">
        <v>201</v>
      </c>
      <c r="C6474" s="154" t="s">
        <v>11251</v>
      </c>
      <c r="D6474" s="154" t="s">
        <v>11252</v>
      </c>
      <c r="E6474" s="154" t="s">
        <v>13409</v>
      </c>
      <c r="F6474" s="154"/>
      <c r="G6474" s="154">
        <v>1</v>
      </c>
      <c r="H6474" s="182">
        <v>3130</v>
      </c>
      <c r="I6474" s="192">
        <v>0.25</v>
      </c>
      <c r="J6474" s="188">
        <f t="shared" si="199"/>
        <v>2347.5</v>
      </c>
    </row>
    <row r="6475" spans="1:10" s="155" customFormat="1" ht="15.75">
      <c r="A6475" s="53">
        <f t="shared" si="200"/>
        <v>6471</v>
      </c>
      <c r="B6475" s="153" t="s">
        <v>201</v>
      </c>
      <c r="C6475" s="154" t="s">
        <v>11253</v>
      </c>
      <c r="D6475" s="154" t="s">
        <v>11254</v>
      </c>
      <c r="E6475" s="154" t="s">
        <v>13409</v>
      </c>
      <c r="F6475" s="154"/>
      <c r="G6475" s="154">
        <v>1</v>
      </c>
      <c r="H6475" s="182">
        <v>265</v>
      </c>
      <c r="I6475" s="192">
        <v>0.25</v>
      </c>
      <c r="J6475" s="188">
        <f t="shared" si="199"/>
        <v>198.75</v>
      </c>
    </row>
    <row r="6476" spans="1:10" s="155" customFormat="1" ht="15.75">
      <c r="A6476" s="53">
        <f t="shared" si="200"/>
        <v>6472</v>
      </c>
      <c r="B6476" s="153" t="s">
        <v>201</v>
      </c>
      <c r="C6476" s="154" t="s">
        <v>11255</v>
      </c>
      <c r="D6476" s="154" t="s">
        <v>11256</v>
      </c>
      <c r="E6476" s="154" t="s">
        <v>13409</v>
      </c>
      <c r="F6476" s="154"/>
      <c r="G6476" s="154">
        <v>1</v>
      </c>
      <c r="H6476" s="182">
        <v>329</v>
      </c>
      <c r="I6476" s="192">
        <v>0.25</v>
      </c>
      <c r="J6476" s="188">
        <f t="shared" si="199"/>
        <v>246.75</v>
      </c>
    </row>
    <row r="6477" spans="1:10" s="155" customFormat="1" ht="15.75">
      <c r="A6477" s="53">
        <f t="shared" si="200"/>
        <v>6473</v>
      </c>
      <c r="B6477" s="153" t="s">
        <v>201</v>
      </c>
      <c r="C6477" s="154" t="s">
        <v>11257</v>
      </c>
      <c r="D6477" s="154" t="s">
        <v>11258</v>
      </c>
      <c r="E6477" s="154" t="s">
        <v>13409</v>
      </c>
      <c r="F6477" s="154"/>
      <c r="G6477" s="154">
        <v>1</v>
      </c>
      <c r="H6477" s="182">
        <v>680</v>
      </c>
      <c r="I6477" s="192">
        <v>0.25</v>
      </c>
      <c r="J6477" s="188">
        <f t="shared" si="199"/>
        <v>510</v>
      </c>
    </row>
    <row r="6478" spans="1:10" s="155" customFormat="1" ht="30">
      <c r="A6478" s="53">
        <f t="shared" si="200"/>
        <v>6474</v>
      </c>
      <c r="B6478" s="153" t="s">
        <v>201</v>
      </c>
      <c r="C6478" s="154" t="s">
        <v>11259</v>
      </c>
      <c r="D6478" s="154" t="s">
        <v>11260</v>
      </c>
      <c r="E6478" s="154" t="s">
        <v>13409</v>
      </c>
      <c r="F6478" s="154"/>
      <c r="G6478" s="154">
        <v>1</v>
      </c>
      <c r="H6478" s="182">
        <v>3730</v>
      </c>
      <c r="I6478" s="192">
        <v>0.25</v>
      </c>
      <c r="J6478" s="188">
        <f t="shared" si="199"/>
        <v>2797.5</v>
      </c>
    </row>
    <row r="6479" spans="1:10" s="155" customFormat="1" ht="15.75">
      <c r="A6479" s="53">
        <f t="shared" si="200"/>
        <v>6475</v>
      </c>
      <c r="B6479" s="153" t="s">
        <v>201</v>
      </c>
      <c r="C6479" s="154" t="s">
        <v>11261</v>
      </c>
      <c r="D6479" s="154" t="s">
        <v>11262</v>
      </c>
      <c r="E6479" s="154" t="s">
        <v>13409</v>
      </c>
      <c r="F6479" s="154"/>
      <c r="G6479" s="154">
        <v>1</v>
      </c>
      <c r="H6479" s="182">
        <v>4380</v>
      </c>
      <c r="I6479" s="192">
        <v>0.25</v>
      </c>
      <c r="J6479" s="188">
        <f t="shared" si="199"/>
        <v>3285</v>
      </c>
    </row>
    <row r="6480" spans="1:10" s="155" customFormat="1" ht="30">
      <c r="A6480" s="53">
        <f t="shared" si="200"/>
        <v>6476</v>
      </c>
      <c r="B6480" s="153" t="s">
        <v>201</v>
      </c>
      <c r="C6480" s="154" t="s">
        <v>11263</v>
      </c>
      <c r="D6480" s="154" t="s">
        <v>11264</v>
      </c>
      <c r="E6480" s="154" t="s">
        <v>13409</v>
      </c>
      <c r="F6480" s="154"/>
      <c r="G6480" s="154">
        <v>1</v>
      </c>
      <c r="H6480" s="182">
        <v>4110</v>
      </c>
      <c r="I6480" s="192">
        <v>0.25</v>
      </c>
      <c r="J6480" s="188">
        <f t="shared" si="199"/>
        <v>3082.5</v>
      </c>
    </row>
    <row r="6481" spans="1:10" s="155" customFormat="1" ht="30">
      <c r="A6481" s="53">
        <f t="shared" si="200"/>
        <v>6477</v>
      </c>
      <c r="B6481" s="153" t="s">
        <v>201</v>
      </c>
      <c r="C6481" s="154" t="s">
        <v>11265</v>
      </c>
      <c r="D6481" s="154" t="s">
        <v>11266</v>
      </c>
      <c r="E6481" s="154" t="s">
        <v>13409</v>
      </c>
      <c r="F6481" s="154"/>
      <c r="G6481" s="154">
        <v>1</v>
      </c>
      <c r="H6481" s="182">
        <v>5010</v>
      </c>
      <c r="I6481" s="192">
        <v>0.25</v>
      </c>
      <c r="J6481" s="188">
        <f t="shared" si="199"/>
        <v>3757.5</v>
      </c>
    </row>
    <row r="6482" spans="1:10" s="155" customFormat="1" ht="15.75">
      <c r="A6482" s="53">
        <f t="shared" si="200"/>
        <v>6478</v>
      </c>
      <c r="B6482" s="153" t="s">
        <v>201</v>
      </c>
      <c r="C6482" s="154" t="s">
        <v>11267</v>
      </c>
      <c r="D6482" s="154" t="s">
        <v>11268</v>
      </c>
      <c r="E6482" s="154" t="s">
        <v>13409</v>
      </c>
      <c r="F6482" s="154"/>
      <c r="G6482" s="154">
        <v>1</v>
      </c>
      <c r="H6482" s="182">
        <v>5050</v>
      </c>
      <c r="I6482" s="192">
        <v>0.25</v>
      </c>
      <c r="J6482" s="188">
        <f t="shared" ref="J6482:J6545" si="201">H6482*(1-I6482)</f>
        <v>3787.5</v>
      </c>
    </row>
    <row r="6483" spans="1:10" s="155" customFormat="1" ht="15.75">
      <c r="A6483" s="53">
        <f t="shared" si="200"/>
        <v>6479</v>
      </c>
      <c r="B6483" s="153" t="s">
        <v>201</v>
      </c>
      <c r="C6483" s="154" t="s">
        <v>11269</v>
      </c>
      <c r="D6483" s="154" t="s">
        <v>11270</v>
      </c>
      <c r="E6483" s="154" t="s">
        <v>13409</v>
      </c>
      <c r="F6483" s="154"/>
      <c r="G6483" s="154">
        <v>1</v>
      </c>
      <c r="H6483" s="182">
        <v>3110</v>
      </c>
      <c r="I6483" s="192">
        <v>0.25</v>
      </c>
      <c r="J6483" s="188">
        <f t="shared" si="201"/>
        <v>2332.5</v>
      </c>
    </row>
    <row r="6484" spans="1:10" s="155" customFormat="1" ht="15.75">
      <c r="A6484" s="53">
        <f t="shared" si="200"/>
        <v>6480</v>
      </c>
      <c r="B6484" s="153" t="s">
        <v>201</v>
      </c>
      <c r="C6484" s="154" t="s">
        <v>11271</v>
      </c>
      <c r="D6484" s="154" t="s">
        <v>11272</v>
      </c>
      <c r="E6484" s="154" t="s">
        <v>13409</v>
      </c>
      <c r="F6484" s="154"/>
      <c r="G6484" s="154">
        <v>1</v>
      </c>
      <c r="H6484" s="182">
        <v>3110</v>
      </c>
      <c r="I6484" s="192">
        <v>0.25</v>
      </c>
      <c r="J6484" s="188">
        <f t="shared" si="201"/>
        <v>2332.5</v>
      </c>
    </row>
    <row r="6485" spans="1:10" s="155" customFormat="1" ht="15.75">
      <c r="A6485" s="53">
        <f t="shared" si="200"/>
        <v>6481</v>
      </c>
      <c r="B6485" s="153" t="s">
        <v>201</v>
      </c>
      <c r="C6485" s="154" t="s">
        <v>11273</v>
      </c>
      <c r="D6485" s="154" t="s">
        <v>11274</v>
      </c>
      <c r="E6485" s="154" t="s">
        <v>13409</v>
      </c>
      <c r="F6485" s="154"/>
      <c r="G6485" s="154">
        <v>1</v>
      </c>
      <c r="H6485" s="182">
        <v>266</v>
      </c>
      <c r="I6485" s="192">
        <v>0.25</v>
      </c>
      <c r="J6485" s="188">
        <f t="shared" si="201"/>
        <v>199.5</v>
      </c>
    </row>
    <row r="6486" spans="1:10" s="155" customFormat="1" ht="15.75">
      <c r="A6486" s="53">
        <f t="shared" si="200"/>
        <v>6482</v>
      </c>
      <c r="B6486" s="153" t="s">
        <v>201</v>
      </c>
      <c r="C6486" s="154" t="s">
        <v>11275</v>
      </c>
      <c r="D6486" s="154" t="s">
        <v>11276</v>
      </c>
      <c r="E6486" s="154" t="s">
        <v>13409</v>
      </c>
      <c r="F6486" s="154"/>
      <c r="G6486" s="154">
        <v>1</v>
      </c>
      <c r="H6486" s="182">
        <v>1900</v>
      </c>
      <c r="I6486" s="192">
        <v>0.25</v>
      </c>
      <c r="J6486" s="188">
        <f t="shared" si="201"/>
        <v>1425</v>
      </c>
    </row>
    <row r="6487" spans="1:10" s="155" customFormat="1" ht="15.75">
      <c r="A6487" s="53">
        <f t="shared" si="200"/>
        <v>6483</v>
      </c>
      <c r="B6487" s="153" t="s">
        <v>201</v>
      </c>
      <c r="C6487" s="154" t="s">
        <v>11277</v>
      </c>
      <c r="D6487" s="154" t="s">
        <v>11278</v>
      </c>
      <c r="E6487" s="154" t="s">
        <v>13409</v>
      </c>
      <c r="F6487" s="154"/>
      <c r="G6487" s="154">
        <v>1</v>
      </c>
      <c r="H6487" s="182">
        <v>517</v>
      </c>
      <c r="I6487" s="192">
        <v>0.25</v>
      </c>
      <c r="J6487" s="188">
        <f t="shared" si="201"/>
        <v>387.75</v>
      </c>
    </row>
    <row r="6488" spans="1:10" s="155" customFormat="1" ht="15.75">
      <c r="A6488" s="53">
        <f t="shared" si="200"/>
        <v>6484</v>
      </c>
      <c r="B6488" s="153" t="s">
        <v>201</v>
      </c>
      <c r="C6488" s="154" t="s">
        <v>11279</v>
      </c>
      <c r="D6488" s="154" t="s">
        <v>11280</v>
      </c>
      <c r="E6488" s="154" t="s">
        <v>13409</v>
      </c>
      <c r="F6488" s="154"/>
      <c r="G6488" s="154">
        <v>1</v>
      </c>
      <c r="H6488" s="182">
        <v>272</v>
      </c>
      <c r="I6488" s="192">
        <v>0.25</v>
      </c>
      <c r="J6488" s="188">
        <f t="shared" si="201"/>
        <v>204</v>
      </c>
    </row>
    <row r="6489" spans="1:10" s="155" customFormat="1" ht="15.75">
      <c r="A6489" s="53">
        <f t="shared" si="200"/>
        <v>6485</v>
      </c>
      <c r="B6489" s="153" t="s">
        <v>201</v>
      </c>
      <c r="C6489" s="154" t="s">
        <v>11281</v>
      </c>
      <c r="D6489" s="154" t="s">
        <v>11282</v>
      </c>
      <c r="E6489" s="154" t="s">
        <v>13409</v>
      </c>
      <c r="F6489" s="154"/>
      <c r="G6489" s="154">
        <v>1</v>
      </c>
      <c r="H6489" s="182">
        <v>2620</v>
      </c>
      <c r="I6489" s="192">
        <v>0.25</v>
      </c>
      <c r="J6489" s="188">
        <f t="shared" si="201"/>
        <v>1965</v>
      </c>
    </row>
    <row r="6490" spans="1:10" s="155" customFormat="1" ht="15.75">
      <c r="A6490" s="53">
        <f t="shared" si="200"/>
        <v>6486</v>
      </c>
      <c r="B6490" s="153" t="s">
        <v>201</v>
      </c>
      <c r="C6490" s="154" t="s">
        <v>11283</v>
      </c>
      <c r="D6490" s="154" t="s">
        <v>11284</v>
      </c>
      <c r="E6490" s="154" t="s">
        <v>13409</v>
      </c>
      <c r="F6490" s="154"/>
      <c r="G6490" s="154">
        <v>1</v>
      </c>
      <c r="H6490" s="182">
        <v>2620</v>
      </c>
      <c r="I6490" s="192">
        <v>0.25</v>
      </c>
      <c r="J6490" s="188">
        <f t="shared" si="201"/>
        <v>1965</v>
      </c>
    </row>
    <row r="6491" spans="1:10" s="155" customFormat="1" ht="15.75">
      <c r="A6491" s="53">
        <f t="shared" si="200"/>
        <v>6487</v>
      </c>
      <c r="B6491" s="153" t="s">
        <v>201</v>
      </c>
      <c r="C6491" s="154" t="s">
        <v>11285</v>
      </c>
      <c r="D6491" s="154" t="s">
        <v>11286</v>
      </c>
      <c r="E6491" s="154" t="s">
        <v>13409</v>
      </c>
      <c r="F6491" s="154"/>
      <c r="G6491" s="154">
        <v>1</v>
      </c>
      <c r="H6491" s="182">
        <v>2880</v>
      </c>
      <c r="I6491" s="192">
        <v>0.25</v>
      </c>
      <c r="J6491" s="188">
        <f t="shared" si="201"/>
        <v>2160</v>
      </c>
    </row>
    <row r="6492" spans="1:10" s="155" customFormat="1" ht="15.75">
      <c r="A6492" s="53">
        <f t="shared" si="200"/>
        <v>6488</v>
      </c>
      <c r="B6492" s="153" t="s">
        <v>201</v>
      </c>
      <c r="C6492" s="154" t="s">
        <v>11287</v>
      </c>
      <c r="D6492" s="154" t="s">
        <v>11288</v>
      </c>
      <c r="E6492" s="154" t="s">
        <v>13409</v>
      </c>
      <c r="F6492" s="154"/>
      <c r="G6492" s="154">
        <v>1</v>
      </c>
      <c r="H6492" s="182">
        <v>2880</v>
      </c>
      <c r="I6492" s="192">
        <v>0.25</v>
      </c>
      <c r="J6492" s="188">
        <f t="shared" si="201"/>
        <v>2160</v>
      </c>
    </row>
    <row r="6493" spans="1:10" s="155" customFormat="1" ht="15.75">
      <c r="A6493" s="53">
        <f t="shared" si="200"/>
        <v>6489</v>
      </c>
      <c r="B6493" s="153" t="s">
        <v>201</v>
      </c>
      <c r="C6493" s="154" t="s">
        <v>11289</v>
      </c>
      <c r="D6493" s="154" t="s">
        <v>11290</v>
      </c>
      <c r="E6493" s="154" t="s">
        <v>13409</v>
      </c>
      <c r="F6493" s="154"/>
      <c r="G6493" s="154">
        <v>1</v>
      </c>
      <c r="H6493" s="182">
        <v>2620</v>
      </c>
      <c r="I6493" s="192">
        <v>0.25</v>
      </c>
      <c r="J6493" s="188">
        <f t="shared" si="201"/>
        <v>1965</v>
      </c>
    </row>
    <row r="6494" spans="1:10" s="155" customFormat="1" ht="15.75">
      <c r="A6494" s="53">
        <f t="shared" si="200"/>
        <v>6490</v>
      </c>
      <c r="B6494" s="153" t="s">
        <v>201</v>
      </c>
      <c r="C6494" s="154" t="s">
        <v>11291</v>
      </c>
      <c r="D6494" s="154" t="s">
        <v>11292</v>
      </c>
      <c r="E6494" s="154" t="s">
        <v>13409</v>
      </c>
      <c r="F6494" s="154"/>
      <c r="G6494" s="154">
        <v>1</v>
      </c>
      <c r="H6494" s="182">
        <v>5400</v>
      </c>
      <c r="I6494" s="192">
        <v>0.25</v>
      </c>
      <c r="J6494" s="188">
        <f t="shared" si="201"/>
        <v>4050</v>
      </c>
    </row>
    <row r="6495" spans="1:10" s="155" customFormat="1" ht="15.75">
      <c r="A6495" s="53">
        <f t="shared" si="200"/>
        <v>6491</v>
      </c>
      <c r="B6495" s="153" t="s">
        <v>201</v>
      </c>
      <c r="C6495" s="154" t="s">
        <v>14385</v>
      </c>
      <c r="D6495" s="154" t="s">
        <v>14386</v>
      </c>
      <c r="E6495" s="154" t="s">
        <v>13409</v>
      </c>
      <c r="F6495" s="154"/>
      <c r="G6495" s="154">
        <v>1</v>
      </c>
      <c r="H6495" s="182">
        <v>1045</v>
      </c>
      <c r="I6495" s="192">
        <v>0.25</v>
      </c>
      <c r="J6495" s="188">
        <f t="shared" si="201"/>
        <v>783.75</v>
      </c>
    </row>
    <row r="6496" spans="1:10" s="155" customFormat="1" ht="15.75">
      <c r="A6496" s="53">
        <f t="shared" si="200"/>
        <v>6492</v>
      </c>
      <c r="B6496" s="153" t="s">
        <v>201</v>
      </c>
      <c r="C6496" s="154" t="s">
        <v>11293</v>
      </c>
      <c r="D6496" s="154" t="s">
        <v>11294</v>
      </c>
      <c r="E6496" s="154" t="s">
        <v>13409</v>
      </c>
      <c r="F6496" s="154"/>
      <c r="G6496" s="154">
        <v>1</v>
      </c>
      <c r="H6496" s="182">
        <v>520</v>
      </c>
      <c r="I6496" s="192">
        <v>0.25</v>
      </c>
      <c r="J6496" s="188">
        <f t="shared" si="201"/>
        <v>390</v>
      </c>
    </row>
    <row r="6497" spans="1:10" s="155" customFormat="1" ht="15.75">
      <c r="A6497" s="53">
        <f t="shared" si="200"/>
        <v>6493</v>
      </c>
      <c r="B6497" s="153" t="s">
        <v>201</v>
      </c>
      <c r="C6497" s="154" t="s">
        <v>11295</v>
      </c>
      <c r="D6497" s="154" t="s">
        <v>11296</v>
      </c>
      <c r="E6497" s="154" t="s">
        <v>13409</v>
      </c>
      <c r="F6497" s="154"/>
      <c r="G6497" s="154">
        <v>1</v>
      </c>
      <c r="H6497" s="182">
        <v>598</v>
      </c>
      <c r="I6497" s="192">
        <v>0.25</v>
      </c>
      <c r="J6497" s="188">
        <f t="shared" si="201"/>
        <v>448.5</v>
      </c>
    </row>
    <row r="6498" spans="1:10" s="155" customFormat="1" ht="15.75">
      <c r="A6498" s="53">
        <f t="shared" si="200"/>
        <v>6494</v>
      </c>
      <c r="B6498" s="153" t="s">
        <v>201</v>
      </c>
      <c r="C6498" s="154" t="s">
        <v>11297</v>
      </c>
      <c r="D6498" s="154" t="s">
        <v>11298</v>
      </c>
      <c r="E6498" s="154" t="s">
        <v>13409</v>
      </c>
      <c r="F6498" s="154"/>
      <c r="G6498" s="154">
        <v>1</v>
      </c>
      <c r="H6498" s="182">
        <v>16560</v>
      </c>
      <c r="I6498" s="192">
        <v>0.25</v>
      </c>
      <c r="J6498" s="188">
        <f t="shared" si="201"/>
        <v>12420</v>
      </c>
    </row>
    <row r="6499" spans="1:10" s="155" customFormat="1" ht="15.75">
      <c r="A6499" s="53">
        <f t="shared" si="200"/>
        <v>6495</v>
      </c>
      <c r="B6499" s="153" t="s">
        <v>201</v>
      </c>
      <c r="C6499" s="154" t="s">
        <v>11299</v>
      </c>
      <c r="D6499" s="154" t="s">
        <v>11300</v>
      </c>
      <c r="E6499" s="154" t="s">
        <v>13409</v>
      </c>
      <c r="F6499" s="154"/>
      <c r="G6499" s="154">
        <v>1</v>
      </c>
      <c r="H6499" s="182">
        <v>15380</v>
      </c>
      <c r="I6499" s="192">
        <v>0.25</v>
      </c>
      <c r="J6499" s="188">
        <f t="shared" si="201"/>
        <v>11535</v>
      </c>
    </row>
    <row r="6500" spans="1:10" s="155" customFormat="1" ht="15.75">
      <c r="A6500" s="53">
        <f t="shared" si="200"/>
        <v>6496</v>
      </c>
      <c r="B6500" s="153" t="s">
        <v>201</v>
      </c>
      <c r="C6500" s="154" t="s">
        <v>11301</v>
      </c>
      <c r="D6500" s="154" t="s">
        <v>11302</v>
      </c>
      <c r="E6500" s="154" t="s">
        <v>13409</v>
      </c>
      <c r="F6500" s="154"/>
      <c r="G6500" s="154">
        <v>1</v>
      </c>
      <c r="H6500" s="182">
        <v>6520</v>
      </c>
      <c r="I6500" s="192">
        <v>0.25</v>
      </c>
      <c r="J6500" s="188">
        <f t="shared" si="201"/>
        <v>4890</v>
      </c>
    </row>
    <row r="6501" spans="1:10" s="155" customFormat="1" ht="30">
      <c r="A6501" s="53">
        <f t="shared" si="200"/>
        <v>6497</v>
      </c>
      <c r="B6501" s="153" t="s">
        <v>201</v>
      </c>
      <c r="C6501" s="154" t="s">
        <v>14387</v>
      </c>
      <c r="D6501" s="154" t="s">
        <v>11303</v>
      </c>
      <c r="E6501" s="154" t="s">
        <v>13409</v>
      </c>
      <c r="F6501" s="154"/>
      <c r="G6501" s="154">
        <v>1</v>
      </c>
      <c r="H6501" s="182">
        <v>3110</v>
      </c>
      <c r="I6501" s="192">
        <v>0.25</v>
      </c>
      <c r="J6501" s="188">
        <f t="shared" si="201"/>
        <v>2332.5</v>
      </c>
    </row>
    <row r="6502" spans="1:10" s="155" customFormat="1" ht="15.75">
      <c r="A6502" s="53">
        <f t="shared" si="200"/>
        <v>6498</v>
      </c>
      <c r="B6502" s="153" t="s">
        <v>201</v>
      </c>
      <c r="C6502" s="154" t="s">
        <v>11304</v>
      </c>
      <c r="D6502" s="154" t="s">
        <v>11305</v>
      </c>
      <c r="E6502" s="154" t="s">
        <v>13409</v>
      </c>
      <c r="F6502" s="154"/>
      <c r="G6502" s="154">
        <v>1</v>
      </c>
      <c r="H6502" s="182">
        <v>357</v>
      </c>
      <c r="I6502" s="192">
        <v>0.25</v>
      </c>
      <c r="J6502" s="188">
        <f t="shared" si="201"/>
        <v>267.75</v>
      </c>
    </row>
    <row r="6503" spans="1:10" s="155" customFormat="1" ht="15.75">
      <c r="A6503" s="53">
        <f t="shared" si="200"/>
        <v>6499</v>
      </c>
      <c r="B6503" s="153" t="s">
        <v>201</v>
      </c>
      <c r="C6503" s="154" t="s">
        <v>11306</v>
      </c>
      <c r="D6503" s="154" t="s">
        <v>11307</v>
      </c>
      <c r="E6503" s="154" t="s">
        <v>13409</v>
      </c>
      <c r="F6503" s="154"/>
      <c r="G6503" s="154">
        <v>1</v>
      </c>
      <c r="H6503" s="182">
        <v>607</v>
      </c>
      <c r="I6503" s="192">
        <v>0.25</v>
      </c>
      <c r="J6503" s="188">
        <f t="shared" si="201"/>
        <v>455.25</v>
      </c>
    </row>
    <row r="6504" spans="1:10" s="155" customFormat="1" ht="15.75">
      <c r="A6504" s="53">
        <f t="shared" si="200"/>
        <v>6500</v>
      </c>
      <c r="B6504" s="153" t="s">
        <v>201</v>
      </c>
      <c r="C6504" s="154" t="s">
        <v>11308</v>
      </c>
      <c r="D6504" s="154" t="s">
        <v>11309</v>
      </c>
      <c r="E6504" s="154" t="s">
        <v>13409</v>
      </c>
      <c r="F6504" s="154"/>
      <c r="G6504" s="154">
        <v>1</v>
      </c>
      <c r="H6504" s="182">
        <v>1005</v>
      </c>
      <c r="I6504" s="192">
        <v>0.25</v>
      </c>
      <c r="J6504" s="188">
        <f t="shared" si="201"/>
        <v>753.75</v>
      </c>
    </row>
    <row r="6505" spans="1:10" s="155" customFormat="1" ht="15.75">
      <c r="A6505" s="53">
        <f t="shared" si="200"/>
        <v>6501</v>
      </c>
      <c r="B6505" s="153" t="s">
        <v>201</v>
      </c>
      <c r="C6505" s="154" t="s">
        <v>11310</v>
      </c>
      <c r="D6505" s="154" t="s">
        <v>11311</v>
      </c>
      <c r="E6505" s="154" t="s">
        <v>13409</v>
      </c>
      <c r="F6505" s="154"/>
      <c r="G6505" s="154">
        <v>1</v>
      </c>
      <c r="H6505" s="182">
        <v>1040</v>
      </c>
      <c r="I6505" s="192">
        <v>0.25</v>
      </c>
      <c r="J6505" s="188">
        <f t="shared" si="201"/>
        <v>780</v>
      </c>
    </row>
    <row r="6506" spans="1:10" s="155" customFormat="1" ht="15.75">
      <c r="A6506" s="53">
        <f t="shared" si="200"/>
        <v>6502</v>
      </c>
      <c r="B6506" s="153" t="s">
        <v>201</v>
      </c>
      <c r="C6506" s="154" t="s">
        <v>11312</v>
      </c>
      <c r="D6506" s="154" t="s">
        <v>11313</v>
      </c>
      <c r="E6506" s="154" t="s">
        <v>13409</v>
      </c>
      <c r="F6506" s="154"/>
      <c r="G6506" s="154">
        <v>1</v>
      </c>
      <c r="H6506" s="182">
        <v>1040</v>
      </c>
      <c r="I6506" s="192">
        <v>0.25</v>
      </c>
      <c r="J6506" s="188">
        <f t="shared" si="201"/>
        <v>780</v>
      </c>
    </row>
    <row r="6507" spans="1:10" s="155" customFormat="1" ht="15.75">
      <c r="A6507" s="53">
        <f t="shared" si="200"/>
        <v>6503</v>
      </c>
      <c r="B6507" s="153" t="s">
        <v>201</v>
      </c>
      <c r="C6507" s="154" t="s">
        <v>11314</v>
      </c>
      <c r="D6507" s="154" t="s">
        <v>11315</v>
      </c>
      <c r="E6507" s="154" t="s">
        <v>13409</v>
      </c>
      <c r="F6507" s="154"/>
      <c r="G6507" s="154">
        <v>1</v>
      </c>
      <c r="H6507" s="182">
        <v>1300</v>
      </c>
      <c r="I6507" s="192">
        <v>0.25</v>
      </c>
      <c r="J6507" s="188">
        <f t="shared" si="201"/>
        <v>975</v>
      </c>
    </row>
    <row r="6508" spans="1:10" s="155" customFormat="1" ht="15.75">
      <c r="A6508" s="53">
        <f t="shared" si="200"/>
        <v>6504</v>
      </c>
      <c r="B6508" s="153" t="s">
        <v>201</v>
      </c>
      <c r="C6508" s="154" t="s">
        <v>11316</v>
      </c>
      <c r="D6508" s="154" t="s">
        <v>11317</v>
      </c>
      <c r="E6508" s="154" t="s">
        <v>13409</v>
      </c>
      <c r="F6508" s="154"/>
      <c r="G6508" s="154">
        <v>1</v>
      </c>
      <c r="H6508" s="182">
        <v>1300</v>
      </c>
      <c r="I6508" s="192">
        <v>0.25</v>
      </c>
      <c r="J6508" s="188">
        <f t="shared" si="201"/>
        <v>975</v>
      </c>
    </row>
    <row r="6509" spans="1:10" s="155" customFormat="1" ht="15.75">
      <c r="A6509" s="53">
        <f t="shared" si="200"/>
        <v>6505</v>
      </c>
      <c r="B6509" s="153" t="s">
        <v>201</v>
      </c>
      <c r="C6509" s="154" t="s">
        <v>11318</v>
      </c>
      <c r="D6509" s="154" t="s">
        <v>11319</v>
      </c>
      <c r="E6509" s="154" t="s">
        <v>13409</v>
      </c>
      <c r="F6509" s="154"/>
      <c r="G6509" s="154">
        <v>1</v>
      </c>
      <c r="H6509" s="182">
        <v>103</v>
      </c>
      <c r="I6509" s="192">
        <v>0.25</v>
      </c>
      <c r="J6509" s="188">
        <f t="shared" si="201"/>
        <v>77.25</v>
      </c>
    </row>
    <row r="6510" spans="1:10" s="155" customFormat="1" ht="15.75">
      <c r="A6510" s="53">
        <f t="shared" si="200"/>
        <v>6506</v>
      </c>
      <c r="B6510" s="153" t="s">
        <v>201</v>
      </c>
      <c r="C6510" s="154" t="s">
        <v>11320</v>
      </c>
      <c r="D6510" s="154" t="s">
        <v>11321</v>
      </c>
      <c r="E6510" s="154" t="s">
        <v>13409</v>
      </c>
      <c r="F6510" s="154"/>
      <c r="G6510" s="154">
        <v>1</v>
      </c>
      <c r="H6510" s="182">
        <v>51.5</v>
      </c>
      <c r="I6510" s="192">
        <v>0.25</v>
      </c>
      <c r="J6510" s="188">
        <f t="shared" si="201"/>
        <v>38.625</v>
      </c>
    </row>
    <row r="6511" spans="1:10" s="155" customFormat="1" ht="15.75">
      <c r="A6511" s="53">
        <f t="shared" si="200"/>
        <v>6507</v>
      </c>
      <c r="B6511" s="153" t="s">
        <v>201</v>
      </c>
      <c r="C6511" s="154" t="s">
        <v>11322</v>
      </c>
      <c r="D6511" s="154" t="s">
        <v>11323</v>
      </c>
      <c r="E6511" s="154" t="s">
        <v>13409</v>
      </c>
      <c r="F6511" s="154"/>
      <c r="G6511" s="154">
        <v>1</v>
      </c>
      <c r="H6511" s="182">
        <v>15</v>
      </c>
      <c r="I6511" s="192">
        <v>0.25</v>
      </c>
      <c r="J6511" s="188">
        <f t="shared" si="201"/>
        <v>11.25</v>
      </c>
    </row>
    <row r="6512" spans="1:10" s="155" customFormat="1" ht="15.75">
      <c r="A6512" s="53">
        <f t="shared" si="200"/>
        <v>6508</v>
      </c>
      <c r="B6512" s="153" t="s">
        <v>201</v>
      </c>
      <c r="C6512" s="154" t="s">
        <v>11324</v>
      </c>
      <c r="D6512" s="154" t="s">
        <v>11325</v>
      </c>
      <c r="E6512" s="154" t="s">
        <v>13409</v>
      </c>
      <c r="F6512" s="154"/>
      <c r="G6512" s="154">
        <v>1</v>
      </c>
      <c r="H6512" s="182">
        <v>15</v>
      </c>
      <c r="I6512" s="192">
        <v>0.25</v>
      </c>
      <c r="J6512" s="188">
        <f t="shared" si="201"/>
        <v>11.25</v>
      </c>
    </row>
    <row r="6513" spans="1:10" s="155" customFormat="1" ht="15.75">
      <c r="A6513" s="53">
        <f t="shared" si="200"/>
        <v>6509</v>
      </c>
      <c r="B6513" s="153" t="s">
        <v>201</v>
      </c>
      <c r="C6513" s="154" t="s">
        <v>11326</v>
      </c>
      <c r="D6513" s="154" t="s">
        <v>11327</v>
      </c>
      <c r="E6513" s="154" t="s">
        <v>13409</v>
      </c>
      <c r="F6513" s="154"/>
      <c r="G6513" s="154">
        <v>1</v>
      </c>
      <c r="H6513" s="182">
        <v>525</v>
      </c>
      <c r="I6513" s="192">
        <v>0.25</v>
      </c>
      <c r="J6513" s="188">
        <f t="shared" si="201"/>
        <v>393.75</v>
      </c>
    </row>
    <row r="6514" spans="1:10" s="155" customFormat="1" ht="15.75">
      <c r="A6514" s="53">
        <f t="shared" si="200"/>
        <v>6510</v>
      </c>
      <c r="B6514" s="153" t="s">
        <v>201</v>
      </c>
      <c r="C6514" s="154" t="s">
        <v>11328</v>
      </c>
      <c r="D6514" s="154" t="s">
        <v>11329</v>
      </c>
      <c r="E6514" s="154" t="s">
        <v>13409</v>
      </c>
      <c r="F6514" s="154"/>
      <c r="G6514" s="154">
        <v>1</v>
      </c>
      <c r="H6514" s="182">
        <v>51.5</v>
      </c>
      <c r="I6514" s="192">
        <v>0.25</v>
      </c>
      <c r="J6514" s="188">
        <f t="shared" si="201"/>
        <v>38.625</v>
      </c>
    </row>
    <row r="6515" spans="1:10" s="155" customFormat="1" ht="30">
      <c r="A6515" s="53">
        <f t="shared" si="200"/>
        <v>6511</v>
      </c>
      <c r="B6515" s="153" t="s">
        <v>201</v>
      </c>
      <c r="C6515" s="154" t="s">
        <v>11330</v>
      </c>
      <c r="D6515" s="154" t="s">
        <v>11331</v>
      </c>
      <c r="E6515" s="154" t="s">
        <v>13409</v>
      </c>
      <c r="F6515" s="154"/>
      <c r="G6515" s="154">
        <v>1</v>
      </c>
      <c r="H6515" s="182">
        <v>221</v>
      </c>
      <c r="I6515" s="192">
        <v>0.25</v>
      </c>
      <c r="J6515" s="188">
        <f t="shared" si="201"/>
        <v>165.75</v>
      </c>
    </row>
    <row r="6516" spans="1:10" s="155" customFormat="1" ht="30">
      <c r="A6516" s="53">
        <f t="shared" si="200"/>
        <v>6512</v>
      </c>
      <c r="B6516" s="153" t="s">
        <v>201</v>
      </c>
      <c r="C6516" s="154" t="s">
        <v>11332</v>
      </c>
      <c r="D6516" s="154" t="s">
        <v>11333</v>
      </c>
      <c r="E6516" s="154" t="s">
        <v>13409</v>
      </c>
      <c r="F6516" s="154"/>
      <c r="G6516" s="154">
        <v>1</v>
      </c>
      <c r="H6516" s="182">
        <v>67.5</v>
      </c>
      <c r="I6516" s="192">
        <v>0.25</v>
      </c>
      <c r="J6516" s="188">
        <f t="shared" si="201"/>
        <v>50.625</v>
      </c>
    </row>
    <row r="6517" spans="1:10" s="155" customFormat="1" ht="15.75">
      <c r="A6517" s="53">
        <f t="shared" si="200"/>
        <v>6513</v>
      </c>
      <c r="B6517" s="153" t="s">
        <v>201</v>
      </c>
      <c r="C6517" s="154" t="s">
        <v>11334</v>
      </c>
      <c r="D6517" s="154" t="s">
        <v>11335</v>
      </c>
      <c r="E6517" s="154" t="s">
        <v>13409</v>
      </c>
      <c r="F6517" s="154"/>
      <c r="G6517" s="154">
        <v>1</v>
      </c>
      <c r="H6517" s="182">
        <v>1560</v>
      </c>
      <c r="I6517" s="192">
        <v>0.25</v>
      </c>
      <c r="J6517" s="188">
        <f t="shared" si="201"/>
        <v>1170</v>
      </c>
    </row>
    <row r="6518" spans="1:10" s="155" customFormat="1" ht="15.75">
      <c r="A6518" s="53">
        <f t="shared" si="200"/>
        <v>6514</v>
      </c>
      <c r="B6518" s="153" t="s">
        <v>201</v>
      </c>
      <c r="C6518" s="154" t="s">
        <v>11336</v>
      </c>
      <c r="D6518" s="154" t="s">
        <v>11337</v>
      </c>
      <c r="E6518" s="154" t="s">
        <v>13409</v>
      </c>
      <c r="F6518" s="154"/>
      <c r="G6518" s="154">
        <v>1</v>
      </c>
      <c r="H6518" s="182">
        <v>310</v>
      </c>
      <c r="I6518" s="192">
        <v>0.25</v>
      </c>
      <c r="J6518" s="188">
        <f t="shared" si="201"/>
        <v>232.5</v>
      </c>
    </row>
    <row r="6519" spans="1:10" s="155" customFormat="1" ht="15.75">
      <c r="A6519" s="53">
        <f t="shared" si="200"/>
        <v>6515</v>
      </c>
      <c r="B6519" s="153" t="s">
        <v>201</v>
      </c>
      <c r="C6519" s="154" t="s">
        <v>11338</v>
      </c>
      <c r="D6519" s="154" t="s">
        <v>11339</v>
      </c>
      <c r="E6519" s="154" t="s">
        <v>13409</v>
      </c>
      <c r="F6519" s="154"/>
      <c r="G6519" s="154">
        <v>1</v>
      </c>
      <c r="H6519" s="182">
        <v>1320</v>
      </c>
      <c r="I6519" s="192">
        <v>0.25</v>
      </c>
      <c r="J6519" s="188">
        <f t="shared" si="201"/>
        <v>990</v>
      </c>
    </row>
    <row r="6520" spans="1:10" s="155" customFormat="1" ht="15.75">
      <c r="A6520" s="53">
        <f t="shared" si="200"/>
        <v>6516</v>
      </c>
      <c r="B6520" s="153" t="s">
        <v>201</v>
      </c>
      <c r="C6520" s="154" t="s">
        <v>11340</v>
      </c>
      <c r="D6520" s="154" t="s">
        <v>11341</v>
      </c>
      <c r="E6520" s="154" t="s">
        <v>13409</v>
      </c>
      <c r="F6520" s="154"/>
      <c r="G6520" s="154">
        <v>1</v>
      </c>
      <c r="H6520" s="182">
        <v>1410</v>
      </c>
      <c r="I6520" s="192">
        <v>0.25</v>
      </c>
      <c r="J6520" s="188">
        <f t="shared" si="201"/>
        <v>1057.5</v>
      </c>
    </row>
    <row r="6521" spans="1:10" s="155" customFormat="1" ht="15.75">
      <c r="A6521" s="53">
        <f t="shared" si="200"/>
        <v>6517</v>
      </c>
      <c r="B6521" s="153" t="s">
        <v>201</v>
      </c>
      <c r="C6521" s="154" t="s">
        <v>11342</v>
      </c>
      <c r="D6521" s="154" t="s">
        <v>11343</v>
      </c>
      <c r="E6521" s="154" t="s">
        <v>13409</v>
      </c>
      <c r="F6521" s="154"/>
      <c r="G6521" s="154">
        <v>1</v>
      </c>
      <c r="H6521" s="182">
        <v>1185</v>
      </c>
      <c r="I6521" s="192">
        <v>0.25</v>
      </c>
      <c r="J6521" s="188">
        <f t="shared" si="201"/>
        <v>888.75</v>
      </c>
    </row>
    <row r="6522" spans="1:10" s="155" customFormat="1" ht="15.75">
      <c r="A6522" s="53">
        <f t="shared" si="200"/>
        <v>6518</v>
      </c>
      <c r="B6522" s="153" t="s">
        <v>201</v>
      </c>
      <c r="C6522" s="154" t="s">
        <v>11344</v>
      </c>
      <c r="D6522" s="154" t="s">
        <v>11345</v>
      </c>
      <c r="E6522" s="154" t="s">
        <v>13409</v>
      </c>
      <c r="F6522" s="154"/>
      <c r="G6522" s="154">
        <v>1</v>
      </c>
      <c r="H6522" s="182">
        <v>1270</v>
      </c>
      <c r="I6522" s="192">
        <v>0.25</v>
      </c>
      <c r="J6522" s="188">
        <f t="shared" si="201"/>
        <v>952.5</v>
      </c>
    </row>
    <row r="6523" spans="1:10" s="155" customFormat="1" ht="15.75">
      <c r="A6523" s="53">
        <f t="shared" si="200"/>
        <v>6519</v>
      </c>
      <c r="B6523" s="153" t="s">
        <v>201</v>
      </c>
      <c r="C6523" s="154" t="s">
        <v>11346</v>
      </c>
      <c r="D6523" s="154" t="s">
        <v>11347</v>
      </c>
      <c r="E6523" s="154" t="s">
        <v>13409</v>
      </c>
      <c r="F6523" s="154"/>
      <c r="G6523" s="154">
        <v>1</v>
      </c>
      <c r="H6523" s="182">
        <v>1390</v>
      </c>
      <c r="I6523" s="192">
        <v>0.25</v>
      </c>
      <c r="J6523" s="188">
        <f t="shared" si="201"/>
        <v>1042.5</v>
      </c>
    </row>
    <row r="6524" spans="1:10" s="155" customFormat="1" ht="15.75">
      <c r="A6524" s="53">
        <f t="shared" si="200"/>
        <v>6520</v>
      </c>
      <c r="B6524" s="153" t="s">
        <v>201</v>
      </c>
      <c r="C6524" s="154" t="s">
        <v>11348</v>
      </c>
      <c r="D6524" s="154" t="s">
        <v>11349</v>
      </c>
      <c r="E6524" s="154" t="s">
        <v>13409</v>
      </c>
      <c r="F6524" s="154"/>
      <c r="G6524" s="154">
        <v>1</v>
      </c>
      <c r="H6524" s="182">
        <v>1480</v>
      </c>
      <c r="I6524" s="192">
        <v>0.25</v>
      </c>
      <c r="J6524" s="188">
        <f t="shared" si="201"/>
        <v>1110</v>
      </c>
    </row>
    <row r="6525" spans="1:10" s="155" customFormat="1" ht="15.75">
      <c r="A6525" s="53">
        <f t="shared" si="200"/>
        <v>6521</v>
      </c>
      <c r="B6525" s="153" t="s">
        <v>201</v>
      </c>
      <c r="C6525" s="154" t="s">
        <v>11350</v>
      </c>
      <c r="D6525" s="154" t="s">
        <v>11351</v>
      </c>
      <c r="E6525" s="154" t="s">
        <v>13409</v>
      </c>
      <c r="F6525" s="154"/>
      <c r="G6525" s="154">
        <v>1</v>
      </c>
      <c r="H6525" s="182">
        <v>1320</v>
      </c>
      <c r="I6525" s="192">
        <v>0.25</v>
      </c>
      <c r="J6525" s="188">
        <f t="shared" si="201"/>
        <v>990</v>
      </c>
    </row>
    <row r="6526" spans="1:10" s="155" customFormat="1" ht="15.75">
      <c r="A6526" s="53">
        <f t="shared" si="200"/>
        <v>6522</v>
      </c>
      <c r="B6526" s="153" t="s">
        <v>201</v>
      </c>
      <c r="C6526" s="154" t="s">
        <v>11352</v>
      </c>
      <c r="D6526" s="154" t="s">
        <v>11353</v>
      </c>
      <c r="E6526" s="154" t="s">
        <v>13409</v>
      </c>
      <c r="F6526" s="154"/>
      <c r="G6526" s="154">
        <v>1</v>
      </c>
      <c r="H6526" s="182">
        <v>1410</v>
      </c>
      <c r="I6526" s="192">
        <v>0.25</v>
      </c>
      <c r="J6526" s="188">
        <f t="shared" si="201"/>
        <v>1057.5</v>
      </c>
    </row>
    <row r="6527" spans="1:10" s="155" customFormat="1" ht="30">
      <c r="A6527" s="53">
        <f t="shared" si="200"/>
        <v>6523</v>
      </c>
      <c r="B6527" s="153" t="s">
        <v>201</v>
      </c>
      <c r="C6527" s="154" t="s">
        <v>11354</v>
      </c>
      <c r="D6527" s="154" t="s">
        <v>11355</v>
      </c>
      <c r="E6527" s="154" t="s">
        <v>13409</v>
      </c>
      <c r="F6527" s="154"/>
      <c r="G6527" s="154">
        <v>1</v>
      </c>
      <c r="H6527" s="182">
        <v>1940</v>
      </c>
      <c r="I6527" s="192">
        <v>0.25</v>
      </c>
      <c r="J6527" s="188">
        <f t="shared" si="201"/>
        <v>1455</v>
      </c>
    </row>
    <row r="6528" spans="1:10" s="155" customFormat="1" ht="30">
      <c r="A6528" s="53">
        <f t="shared" si="200"/>
        <v>6524</v>
      </c>
      <c r="B6528" s="153" t="s">
        <v>201</v>
      </c>
      <c r="C6528" s="154" t="s">
        <v>11356</v>
      </c>
      <c r="D6528" s="154" t="s">
        <v>11357</v>
      </c>
      <c r="E6528" s="154" t="s">
        <v>13409</v>
      </c>
      <c r="F6528" s="154"/>
      <c r="G6528" s="154">
        <v>1</v>
      </c>
      <c r="H6528" s="182">
        <v>2190</v>
      </c>
      <c r="I6528" s="192">
        <v>0.25</v>
      </c>
      <c r="J6528" s="188">
        <f t="shared" si="201"/>
        <v>1642.5</v>
      </c>
    </row>
    <row r="6529" spans="1:10" s="155" customFormat="1" ht="30">
      <c r="A6529" s="53">
        <f t="shared" si="200"/>
        <v>6525</v>
      </c>
      <c r="B6529" s="153" t="s">
        <v>201</v>
      </c>
      <c r="C6529" s="154" t="s">
        <v>11358</v>
      </c>
      <c r="D6529" s="154" t="s">
        <v>11359</v>
      </c>
      <c r="E6529" s="154" t="s">
        <v>13409</v>
      </c>
      <c r="F6529" s="154"/>
      <c r="G6529" s="154">
        <v>1</v>
      </c>
      <c r="H6529" s="182">
        <v>1620</v>
      </c>
      <c r="I6529" s="192">
        <v>0.25</v>
      </c>
      <c r="J6529" s="188">
        <f t="shared" si="201"/>
        <v>1215</v>
      </c>
    </row>
    <row r="6530" spans="1:10" s="155" customFormat="1" ht="30">
      <c r="A6530" s="53">
        <f t="shared" si="200"/>
        <v>6526</v>
      </c>
      <c r="B6530" s="153" t="s">
        <v>201</v>
      </c>
      <c r="C6530" s="154" t="s">
        <v>11360</v>
      </c>
      <c r="D6530" s="154" t="s">
        <v>11361</v>
      </c>
      <c r="E6530" s="154" t="s">
        <v>13409</v>
      </c>
      <c r="F6530" s="154"/>
      <c r="G6530" s="154">
        <v>1</v>
      </c>
      <c r="H6530" s="182">
        <v>1810</v>
      </c>
      <c r="I6530" s="192">
        <v>0.25</v>
      </c>
      <c r="J6530" s="188">
        <f t="shared" si="201"/>
        <v>1357.5</v>
      </c>
    </row>
    <row r="6531" spans="1:10" s="155" customFormat="1" ht="15.75">
      <c r="A6531" s="53">
        <f t="shared" si="200"/>
        <v>6527</v>
      </c>
      <c r="B6531" s="153" t="s">
        <v>201</v>
      </c>
      <c r="C6531" s="154" t="s">
        <v>11362</v>
      </c>
      <c r="D6531" s="154" t="s">
        <v>11363</v>
      </c>
      <c r="E6531" s="154" t="s">
        <v>13409</v>
      </c>
      <c r="F6531" s="154"/>
      <c r="G6531" s="154">
        <v>1</v>
      </c>
      <c r="H6531" s="182">
        <v>1340</v>
      </c>
      <c r="I6531" s="192">
        <v>0.25</v>
      </c>
      <c r="J6531" s="188">
        <f t="shared" si="201"/>
        <v>1005</v>
      </c>
    </row>
    <row r="6532" spans="1:10" s="155" customFormat="1" ht="30">
      <c r="A6532" s="53">
        <f t="shared" si="200"/>
        <v>6528</v>
      </c>
      <c r="B6532" s="153" t="s">
        <v>201</v>
      </c>
      <c r="C6532" s="154" t="s">
        <v>11364</v>
      </c>
      <c r="D6532" s="154" t="s">
        <v>11365</v>
      </c>
      <c r="E6532" s="154" t="s">
        <v>13409</v>
      </c>
      <c r="F6532" s="154"/>
      <c r="G6532" s="154">
        <v>1</v>
      </c>
      <c r="H6532" s="182">
        <v>2280</v>
      </c>
      <c r="I6532" s="192">
        <v>0.25</v>
      </c>
      <c r="J6532" s="188">
        <f t="shared" si="201"/>
        <v>1710</v>
      </c>
    </row>
    <row r="6533" spans="1:10" s="155" customFormat="1" ht="30">
      <c r="A6533" s="53">
        <f t="shared" si="200"/>
        <v>6529</v>
      </c>
      <c r="B6533" s="153" t="s">
        <v>201</v>
      </c>
      <c r="C6533" s="154" t="s">
        <v>11366</v>
      </c>
      <c r="D6533" s="154" t="s">
        <v>11367</v>
      </c>
      <c r="E6533" s="154" t="s">
        <v>13409</v>
      </c>
      <c r="F6533" s="154"/>
      <c r="G6533" s="154">
        <v>1</v>
      </c>
      <c r="H6533" s="182">
        <v>2550</v>
      </c>
      <c r="I6533" s="192">
        <v>0.25</v>
      </c>
      <c r="J6533" s="188">
        <f t="shared" si="201"/>
        <v>1912.5</v>
      </c>
    </row>
    <row r="6534" spans="1:10" s="155" customFormat="1" ht="15.75">
      <c r="A6534" s="53">
        <f t="shared" si="200"/>
        <v>6530</v>
      </c>
      <c r="B6534" s="153" t="s">
        <v>201</v>
      </c>
      <c r="C6534" s="154" t="s">
        <v>11368</v>
      </c>
      <c r="D6534" s="154" t="s">
        <v>11369</v>
      </c>
      <c r="E6534" s="154" t="s">
        <v>13409</v>
      </c>
      <c r="F6534" s="154"/>
      <c r="G6534" s="154">
        <v>1</v>
      </c>
      <c r="H6534" s="182">
        <v>112.5</v>
      </c>
      <c r="I6534" s="192">
        <v>0.25</v>
      </c>
      <c r="J6534" s="188">
        <f t="shared" si="201"/>
        <v>84.375</v>
      </c>
    </row>
    <row r="6535" spans="1:10" s="155" customFormat="1" ht="15.75">
      <c r="A6535" s="53">
        <f t="shared" ref="A6535:A6598" si="202">A6534+1</f>
        <v>6531</v>
      </c>
      <c r="B6535" s="153" t="s">
        <v>201</v>
      </c>
      <c r="C6535" s="154" t="s">
        <v>11370</v>
      </c>
      <c r="D6535" s="154" t="s">
        <v>11371</v>
      </c>
      <c r="E6535" s="154" t="s">
        <v>13409</v>
      </c>
      <c r="F6535" s="154"/>
      <c r="G6535" s="154">
        <v>1</v>
      </c>
      <c r="H6535" s="182">
        <v>900</v>
      </c>
      <c r="I6535" s="192">
        <v>0.25</v>
      </c>
      <c r="J6535" s="188">
        <f t="shared" si="201"/>
        <v>675</v>
      </c>
    </row>
    <row r="6536" spans="1:10" s="155" customFormat="1" ht="15.75">
      <c r="A6536" s="53">
        <f t="shared" si="202"/>
        <v>6532</v>
      </c>
      <c r="B6536" s="153" t="s">
        <v>201</v>
      </c>
      <c r="C6536" s="154" t="s">
        <v>11372</v>
      </c>
      <c r="D6536" s="154" t="s">
        <v>11373</v>
      </c>
      <c r="E6536" s="154" t="s">
        <v>13409</v>
      </c>
      <c r="F6536" s="154"/>
      <c r="G6536" s="154">
        <v>1</v>
      </c>
      <c r="H6536" s="182">
        <v>103</v>
      </c>
      <c r="I6536" s="192">
        <v>0.25</v>
      </c>
      <c r="J6536" s="188">
        <f t="shared" si="201"/>
        <v>77.25</v>
      </c>
    </row>
    <row r="6537" spans="1:10" s="155" customFormat="1" ht="15.75">
      <c r="A6537" s="53">
        <f t="shared" si="202"/>
        <v>6533</v>
      </c>
      <c r="B6537" s="153" t="s">
        <v>201</v>
      </c>
      <c r="C6537" s="154" t="s">
        <v>11374</v>
      </c>
      <c r="D6537" s="154" t="s">
        <v>11375</v>
      </c>
      <c r="E6537" s="154" t="s">
        <v>13409</v>
      </c>
      <c r="F6537" s="154"/>
      <c r="G6537" s="154">
        <v>1</v>
      </c>
      <c r="H6537" s="182">
        <v>405</v>
      </c>
      <c r="I6537" s="192">
        <v>0.25</v>
      </c>
      <c r="J6537" s="188">
        <f t="shared" si="201"/>
        <v>303.75</v>
      </c>
    </row>
    <row r="6538" spans="1:10" s="155" customFormat="1" ht="30">
      <c r="A6538" s="53">
        <f t="shared" si="202"/>
        <v>6534</v>
      </c>
      <c r="B6538" s="153" t="s">
        <v>201</v>
      </c>
      <c r="C6538" s="154" t="s">
        <v>11376</v>
      </c>
      <c r="D6538" s="154" t="s">
        <v>11377</v>
      </c>
      <c r="E6538" s="154" t="s">
        <v>13409</v>
      </c>
      <c r="F6538" s="154"/>
      <c r="G6538" s="154">
        <v>1</v>
      </c>
      <c r="H6538" s="182">
        <v>1850</v>
      </c>
      <c r="I6538" s="192">
        <v>0.25</v>
      </c>
      <c r="J6538" s="188">
        <f t="shared" si="201"/>
        <v>1387.5</v>
      </c>
    </row>
    <row r="6539" spans="1:10" s="155" customFormat="1" ht="30">
      <c r="A6539" s="53">
        <f t="shared" si="202"/>
        <v>6535</v>
      </c>
      <c r="B6539" s="153" t="s">
        <v>201</v>
      </c>
      <c r="C6539" s="154" t="s">
        <v>11378</v>
      </c>
      <c r="D6539" s="154" t="s">
        <v>11379</v>
      </c>
      <c r="E6539" s="154" t="s">
        <v>13409</v>
      </c>
      <c r="F6539" s="154"/>
      <c r="G6539" s="154">
        <v>1</v>
      </c>
      <c r="H6539" s="182">
        <v>2220</v>
      </c>
      <c r="I6539" s="192">
        <v>0.25</v>
      </c>
      <c r="J6539" s="188">
        <f t="shared" si="201"/>
        <v>1665</v>
      </c>
    </row>
    <row r="6540" spans="1:10" s="155" customFormat="1" ht="30">
      <c r="A6540" s="53">
        <f t="shared" si="202"/>
        <v>6536</v>
      </c>
      <c r="B6540" s="153" t="s">
        <v>201</v>
      </c>
      <c r="C6540" s="154" t="s">
        <v>11380</v>
      </c>
      <c r="D6540" s="154" t="s">
        <v>11381</v>
      </c>
      <c r="E6540" s="154" t="s">
        <v>13409</v>
      </c>
      <c r="F6540" s="154"/>
      <c r="G6540" s="154">
        <v>1</v>
      </c>
      <c r="H6540" s="182">
        <v>2330</v>
      </c>
      <c r="I6540" s="192">
        <v>0.25</v>
      </c>
      <c r="J6540" s="188">
        <f t="shared" si="201"/>
        <v>1747.5</v>
      </c>
    </row>
    <row r="6541" spans="1:10" s="155" customFormat="1" ht="30">
      <c r="A6541" s="53">
        <f t="shared" si="202"/>
        <v>6537</v>
      </c>
      <c r="B6541" s="153" t="s">
        <v>201</v>
      </c>
      <c r="C6541" s="154" t="s">
        <v>11382</v>
      </c>
      <c r="D6541" s="154" t="s">
        <v>11383</v>
      </c>
      <c r="E6541" s="154" t="s">
        <v>13409</v>
      </c>
      <c r="F6541" s="154"/>
      <c r="G6541" s="154">
        <v>1</v>
      </c>
      <c r="H6541" s="182">
        <v>2220</v>
      </c>
      <c r="I6541" s="192">
        <v>0.25</v>
      </c>
      <c r="J6541" s="188">
        <f t="shared" si="201"/>
        <v>1665</v>
      </c>
    </row>
    <row r="6542" spans="1:10" s="155" customFormat="1" ht="30">
      <c r="A6542" s="53">
        <f t="shared" si="202"/>
        <v>6538</v>
      </c>
      <c r="B6542" s="153" t="s">
        <v>201</v>
      </c>
      <c r="C6542" s="154" t="s">
        <v>11384</v>
      </c>
      <c r="D6542" s="154" t="s">
        <v>11385</v>
      </c>
      <c r="E6542" s="154" t="s">
        <v>13409</v>
      </c>
      <c r="F6542" s="154"/>
      <c r="G6542" s="154">
        <v>1</v>
      </c>
      <c r="H6542" s="182">
        <v>1940</v>
      </c>
      <c r="I6542" s="192">
        <v>0.25</v>
      </c>
      <c r="J6542" s="188">
        <f t="shared" si="201"/>
        <v>1455</v>
      </c>
    </row>
    <row r="6543" spans="1:10" s="155" customFormat="1" ht="30">
      <c r="A6543" s="53">
        <f t="shared" si="202"/>
        <v>6539</v>
      </c>
      <c r="B6543" s="153" t="s">
        <v>201</v>
      </c>
      <c r="C6543" s="154" t="s">
        <v>11386</v>
      </c>
      <c r="D6543" s="154" t="s">
        <v>11387</v>
      </c>
      <c r="E6543" s="154" t="s">
        <v>13409</v>
      </c>
      <c r="F6543" s="154"/>
      <c r="G6543" s="154">
        <v>1</v>
      </c>
      <c r="H6543" s="182">
        <v>2190</v>
      </c>
      <c r="I6543" s="192">
        <v>0.25</v>
      </c>
      <c r="J6543" s="188">
        <f t="shared" si="201"/>
        <v>1642.5</v>
      </c>
    </row>
    <row r="6544" spans="1:10" s="155" customFormat="1" ht="30">
      <c r="A6544" s="53">
        <f t="shared" si="202"/>
        <v>6540</v>
      </c>
      <c r="B6544" s="153" t="s">
        <v>201</v>
      </c>
      <c r="C6544" s="154" t="s">
        <v>11388</v>
      </c>
      <c r="D6544" s="154" t="s">
        <v>11389</v>
      </c>
      <c r="E6544" s="154" t="s">
        <v>13409</v>
      </c>
      <c r="F6544" s="154"/>
      <c r="G6544" s="154">
        <v>1</v>
      </c>
      <c r="H6544" s="182">
        <v>2060</v>
      </c>
      <c r="I6544" s="192">
        <v>0.25</v>
      </c>
      <c r="J6544" s="188">
        <f t="shared" si="201"/>
        <v>1545</v>
      </c>
    </row>
    <row r="6545" spans="1:10" s="155" customFormat="1" ht="30">
      <c r="A6545" s="53">
        <f t="shared" si="202"/>
        <v>6541</v>
      </c>
      <c r="B6545" s="153" t="s">
        <v>201</v>
      </c>
      <c r="C6545" s="154" t="s">
        <v>11390</v>
      </c>
      <c r="D6545" s="154" t="s">
        <v>11391</v>
      </c>
      <c r="E6545" s="154" t="s">
        <v>13409</v>
      </c>
      <c r="F6545" s="154"/>
      <c r="G6545" s="154">
        <v>1</v>
      </c>
      <c r="H6545" s="182">
        <v>2300</v>
      </c>
      <c r="I6545" s="192">
        <v>0.25</v>
      </c>
      <c r="J6545" s="188">
        <f t="shared" si="201"/>
        <v>1725</v>
      </c>
    </row>
    <row r="6546" spans="1:10" s="155" customFormat="1" ht="30">
      <c r="A6546" s="53">
        <f t="shared" si="202"/>
        <v>6542</v>
      </c>
      <c r="B6546" s="153" t="s">
        <v>201</v>
      </c>
      <c r="C6546" s="154" t="s">
        <v>11392</v>
      </c>
      <c r="D6546" s="154" t="s">
        <v>11393</v>
      </c>
      <c r="E6546" s="154" t="s">
        <v>13409</v>
      </c>
      <c r="F6546" s="154"/>
      <c r="G6546" s="154">
        <v>1</v>
      </c>
      <c r="H6546" s="182">
        <v>1620</v>
      </c>
      <c r="I6546" s="192">
        <v>0.25</v>
      </c>
      <c r="J6546" s="188">
        <f t="shared" ref="J6546:J6609" si="203">H6546*(1-I6546)</f>
        <v>1215</v>
      </c>
    </row>
    <row r="6547" spans="1:10" s="155" customFormat="1" ht="30">
      <c r="A6547" s="53">
        <f t="shared" si="202"/>
        <v>6543</v>
      </c>
      <c r="B6547" s="153" t="s">
        <v>201</v>
      </c>
      <c r="C6547" s="154" t="s">
        <v>11394</v>
      </c>
      <c r="D6547" s="154" t="s">
        <v>11395</v>
      </c>
      <c r="E6547" s="154" t="s">
        <v>13409</v>
      </c>
      <c r="F6547" s="154"/>
      <c r="G6547" s="154">
        <v>1</v>
      </c>
      <c r="H6547" s="182">
        <v>2060</v>
      </c>
      <c r="I6547" s="192">
        <v>0.25</v>
      </c>
      <c r="J6547" s="188">
        <f t="shared" si="203"/>
        <v>1545</v>
      </c>
    </row>
    <row r="6548" spans="1:10" s="155" customFormat="1" ht="30">
      <c r="A6548" s="53">
        <f t="shared" si="202"/>
        <v>6544</v>
      </c>
      <c r="B6548" s="153" t="s">
        <v>201</v>
      </c>
      <c r="C6548" s="154" t="s">
        <v>11396</v>
      </c>
      <c r="D6548" s="154" t="s">
        <v>11397</v>
      </c>
      <c r="E6548" s="154" t="s">
        <v>13409</v>
      </c>
      <c r="F6548" s="154"/>
      <c r="G6548" s="154">
        <v>1</v>
      </c>
      <c r="H6548" s="182">
        <v>1850</v>
      </c>
      <c r="I6548" s="192">
        <v>0.25</v>
      </c>
      <c r="J6548" s="188">
        <f t="shared" si="203"/>
        <v>1387.5</v>
      </c>
    </row>
    <row r="6549" spans="1:10" s="155" customFormat="1" ht="30">
      <c r="A6549" s="53">
        <f t="shared" si="202"/>
        <v>6545</v>
      </c>
      <c r="B6549" s="153" t="s">
        <v>201</v>
      </c>
      <c r="C6549" s="154" t="s">
        <v>11398</v>
      </c>
      <c r="D6549" s="154" t="s">
        <v>11399</v>
      </c>
      <c r="E6549" s="154" t="s">
        <v>13409</v>
      </c>
      <c r="F6549" s="154"/>
      <c r="G6549" s="154">
        <v>1</v>
      </c>
      <c r="H6549" s="182">
        <v>2240</v>
      </c>
      <c r="I6549" s="192">
        <v>0.25</v>
      </c>
      <c r="J6549" s="188">
        <f t="shared" si="203"/>
        <v>1680</v>
      </c>
    </row>
    <row r="6550" spans="1:10" s="155" customFormat="1" ht="30">
      <c r="A6550" s="53">
        <f t="shared" si="202"/>
        <v>6546</v>
      </c>
      <c r="B6550" s="153" t="s">
        <v>201</v>
      </c>
      <c r="C6550" s="154" t="s">
        <v>11400</v>
      </c>
      <c r="D6550" s="154" t="s">
        <v>11401</v>
      </c>
      <c r="E6550" s="154" t="s">
        <v>13409</v>
      </c>
      <c r="F6550" s="154"/>
      <c r="G6550" s="154">
        <v>1</v>
      </c>
      <c r="H6550" s="182">
        <v>2350</v>
      </c>
      <c r="I6550" s="192">
        <v>0.25</v>
      </c>
      <c r="J6550" s="188">
        <f t="shared" si="203"/>
        <v>1762.5</v>
      </c>
    </row>
    <row r="6551" spans="1:10" s="155" customFormat="1" ht="30">
      <c r="A6551" s="53">
        <f t="shared" si="202"/>
        <v>6547</v>
      </c>
      <c r="B6551" s="153" t="s">
        <v>201</v>
      </c>
      <c r="C6551" s="154" t="s">
        <v>11402</v>
      </c>
      <c r="D6551" s="154" t="s">
        <v>11403</v>
      </c>
      <c r="E6551" s="154" t="s">
        <v>13409</v>
      </c>
      <c r="F6551" s="154"/>
      <c r="G6551" s="154">
        <v>1</v>
      </c>
      <c r="H6551" s="182">
        <v>1690</v>
      </c>
      <c r="I6551" s="192">
        <v>0.25</v>
      </c>
      <c r="J6551" s="188">
        <f t="shared" si="203"/>
        <v>1267.5</v>
      </c>
    </row>
    <row r="6552" spans="1:10" s="155" customFormat="1" ht="30">
      <c r="A6552" s="53">
        <f t="shared" si="202"/>
        <v>6548</v>
      </c>
      <c r="B6552" s="153" t="s">
        <v>201</v>
      </c>
      <c r="C6552" s="154" t="s">
        <v>11404</v>
      </c>
      <c r="D6552" s="154" t="s">
        <v>11403</v>
      </c>
      <c r="E6552" s="154" t="s">
        <v>13409</v>
      </c>
      <c r="F6552" s="154"/>
      <c r="G6552" s="154">
        <v>1</v>
      </c>
      <c r="H6552" s="182">
        <v>2060</v>
      </c>
      <c r="I6552" s="192">
        <v>0.25</v>
      </c>
      <c r="J6552" s="188">
        <f t="shared" si="203"/>
        <v>1545</v>
      </c>
    </row>
    <row r="6553" spans="1:10" s="155" customFormat="1" ht="15.75">
      <c r="A6553" s="53">
        <f t="shared" si="202"/>
        <v>6549</v>
      </c>
      <c r="B6553" s="153" t="s">
        <v>201</v>
      </c>
      <c r="C6553" s="154" t="s">
        <v>11405</v>
      </c>
      <c r="D6553" s="154" t="s">
        <v>11406</v>
      </c>
      <c r="E6553" s="154" t="s">
        <v>13409</v>
      </c>
      <c r="F6553" s="154"/>
      <c r="G6553" s="154">
        <v>1</v>
      </c>
      <c r="H6553" s="182">
        <v>1620</v>
      </c>
      <c r="I6553" s="192">
        <v>0.25</v>
      </c>
      <c r="J6553" s="188">
        <f t="shared" si="203"/>
        <v>1215</v>
      </c>
    </row>
    <row r="6554" spans="1:10" s="155" customFormat="1" ht="15.75">
      <c r="A6554" s="53">
        <f t="shared" si="202"/>
        <v>6550</v>
      </c>
      <c r="B6554" s="153" t="s">
        <v>201</v>
      </c>
      <c r="C6554" s="154" t="s">
        <v>11407</v>
      </c>
      <c r="D6554" s="154" t="s">
        <v>11408</v>
      </c>
      <c r="E6554" s="154" t="s">
        <v>13409</v>
      </c>
      <c r="F6554" s="154"/>
      <c r="G6554" s="154">
        <v>1</v>
      </c>
      <c r="H6554" s="182">
        <v>2060</v>
      </c>
      <c r="I6554" s="192">
        <v>0.25</v>
      </c>
      <c r="J6554" s="188">
        <f t="shared" si="203"/>
        <v>1545</v>
      </c>
    </row>
    <row r="6555" spans="1:10" s="155" customFormat="1" ht="30">
      <c r="A6555" s="53">
        <f t="shared" si="202"/>
        <v>6551</v>
      </c>
      <c r="B6555" s="153" t="s">
        <v>201</v>
      </c>
      <c r="C6555" s="154" t="s">
        <v>11409</v>
      </c>
      <c r="D6555" s="154" t="s">
        <v>11410</v>
      </c>
      <c r="E6555" s="154" t="s">
        <v>13409</v>
      </c>
      <c r="F6555" s="154"/>
      <c r="G6555" s="154">
        <v>1</v>
      </c>
      <c r="H6555" s="182">
        <v>1850</v>
      </c>
      <c r="I6555" s="192">
        <v>0.25</v>
      </c>
      <c r="J6555" s="188">
        <f t="shared" si="203"/>
        <v>1387.5</v>
      </c>
    </row>
    <row r="6556" spans="1:10" s="155" customFormat="1" ht="30">
      <c r="A6556" s="53">
        <f t="shared" si="202"/>
        <v>6552</v>
      </c>
      <c r="B6556" s="153" t="s">
        <v>201</v>
      </c>
      <c r="C6556" s="154" t="s">
        <v>11411</v>
      </c>
      <c r="D6556" s="154" t="s">
        <v>11412</v>
      </c>
      <c r="E6556" s="154" t="s">
        <v>13409</v>
      </c>
      <c r="F6556" s="154"/>
      <c r="G6556" s="154">
        <v>1</v>
      </c>
      <c r="H6556" s="182">
        <v>2060</v>
      </c>
      <c r="I6556" s="192">
        <v>0.25</v>
      </c>
      <c r="J6556" s="188">
        <f t="shared" si="203"/>
        <v>1545</v>
      </c>
    </row>
    <row r="6557" spans="1:10" s="155" customFormat="1" ht="30">
      <c r="A6557" s="53">
        <f t="shared" si="202"/>
        <v>6553</v>
      </c>
      <c r="B6557" s="153" t="s">
        <v>201</v>
      </c>
      <c r="C6557" s="154" t="s">
        <v>11413</v>
      </c>
      <c r="D6557" s="154" t="s">
        <v>11414</v>
      </c>
      <c r="E6557" s="154" t="s">
        <v>13409</v>
      </c>
      <c r="F6557" s="154"/>
      <c r="G6557" s="154">
        <v>1</v>
      </c>
      <c r="H6557" s="182">
        <v>2330</v>
      </c>
      <c r="I6557" s="192">
        <v>0.25</v>
      </c>
      <c r="J6557" s="188">
        <f t="shared" si="203"/>
        <v>1747.5</v>
      </c>
    </row>
    <row r="6558" spans="1:10" s="155" customFormat="1" ht="30">
      <c r="A6558" s="53">
        <f t="shared" si="202"/>
        <v>6554</v>
      </c>
      <c r="B6558" s="153" t="s">
        <v>201</v>
      </c>
      <c r="C6558" s="154" t="s">
        <v>11415</v>
      </c>
      <c r="D6558" s="154" t="s">
        <v>11416</v>
      </c>
      <c r="E6558" s="154" t="s">
        <v>13409</v>
      </c>
      <c r="F6558" s="154"/>
      <c r="G6558" s="154">
        <v>1</v>
      </c>
      <c r="H6558" s="182">
        <v>1880</v>
      </c>
      <c r="I6558" s="192">
        <v>0.25</v>
      </c>
      <c r="J6558" s="188">
        <f t="shared" si="203"/>
        <v>1410</v>
      </c>
    </row>
    <row r="6559" spans="1:10" s="155" customFormat="1" ht="30">
      <c r="A6559" s="53">
        <f t="shared" si="202"/>
        <v>6555</v>
      </c>
      <c r="B6559" s="153" t="s">
        <v>201</v>
      </c>
      <c r="C6559" s="154" t="s">
        <v>11417</v>
      </c>
      <c r="D6559" s="154" t="s">
        <v>11418</v>
      </c>
      <c r="E6559" s="154" t="s">
        <v>13409</v>
      </c>
      <c r="F6559" s="154"/>
      <c r="G6559" s="154">
        <v>1</v>
      </c>
      <c r="H6559" s="182">
        <v>2300</v>
      </c>
      <c r="I6559" s="192">
        <v>0.25</v>
      </c>
      <c r="J6559" s="188">
        <f t="shared" si="203"/>
        <v>1725</v>
      </c>
    </row>
    <row r="6560" spans="1:10" s="155" customFormat="1" ht="30">
      <c r="A6560" s="53">
        <f t="shared" si="202"/>
        <v>6556</v>
      </c>
      <c r="B6560" s="153" t="s">
        <v>201</v>
      </c>
      <c r="C6560" s="154" t="s">
        <v>11419</v>
      </c>
      <c r="D6560" s="154" t="s">
        <v>11420</v>
      </c>
      <c r="E6560" s="154" t="s">
        <v>13409</v>
      </c>
      <c r="F6560" s="154"/>
      <c r="G6560" s="154">
        <v>1</v>
      </c>
      <c r="H6560" s="182">
        <v>1620</v>
      </c>
      <c r="I6560" s="192">
        <v>0.25</v>
      </c>
      <c r="J6560" s="188">
        <f t="shared" si="203"/>
        <v>1215</v>
      </c>
    </row>
    <row r="6561" spans="1:10" s="155" customFormat="1" ht="30">
      <c r="A6561" s="53">
        <f t="shared" si="202"/>
        <v>6557</v>
      </c>
      <c r="B6561" s="153" t="s">
        <v>201</v>
      </c>
      <c r="C6561" s="154" t="s">
        <v>11421</v>
      </c>
      <c r="D6561" s="154" t="s">
        <v>11422</v>
      </c>
      <c r="E6561" s="154" t="s">
        <v>13409</v>
      </c>
      <c r="F6561" s="154"/>
      <c r="G6561" s="154">
        <v>1</v>
      </c>
      <c r="H6561" s="182">
        <v>2060</v>
      </c>
      <c r="I6561" s="192">
        <v>0.25</v>
      </c>
      <c r="J6561" s="188">
        <f t="shared" si="203"/>
        <v>1545</v>
      </c>
    </row>
    <row r="6562" spans="1:10" s="155" customFormat="1" ht="30">
      <c r="A6562" s="53">
        <f t="shared" si="202"/>
        <v>6558</v>
      </c>
      <c r="B6562" s="153" t="s">
        <v>201</v>
      </c>
      <c r="C6562" s="154" t="s">
        <v>11423</v>
      </c>
      <c r="D6562" s="154" t="s">
        <v>11424</v>
      </c>
      <c r="E6562" s="154" t="s">
        <v>13409</v>
      </c>
      <c r="F6562" s="154"/>
      <c r="G6562" s="154">
        <v>1</v>
      </c>
      <c r="H6562" s="182">
        <v>2060</v>
      </c>
      <c r="I6562" s="192">
        <v>0.25</v>
      </c>
      <c r="J6562" s="188">
        <f t="shared" si="203"/>
        <v>1545</v>
      </c>
    </row>
    <row r="6563" spans="1:10" s="155" customFormat="1" ht="30">
      <c r="A6563" s="53">
        <f t="shared" si="202"/>
        <v>6559</v>
      </c>
      <c r="B6563" s="153" t="s">
        <v>201</v>
      </c>
      <c r="C6563" s="154" t="s">
        <v>11425</v>
      </c>
      <c r="D6563" s="154" t="s">
        <v>11426</v>
      </c>
      <c r="E6563" s="154" t="s">
        <v>13409</v>
      </c>
      <c r="F6563" s="154"/>
      <c r="G6563" s="154">
        <v>1</v>
      </c>
      <c r="H6563" s="182">
        <v>2330</v>
      </c>
      <c r="I6563" s="192">
        <v>0.25</v>
      </c>
      <c r="J6563" s="188">
        <f t="shared" si="203"/>
        <v>1747.5</v>
      </c>
    </row>
    <row r="6564" spans="1:10" s="155" customFormat="1" ht="30">
      <c r="A6564" s="53">
        <f t="shared" si="202"/>
        <v>6560</v>
      </c>
      <c r="B6564" s="153" t="s">
        <v>201</v>
      </c>
      <c r="C6564" s="154" t="s">
        <v>11427</v>
      </c>
      <c r="D6564" s="154" t="s">
        <v>11428</v>
      </c>
      <c r="E6564" s="154" t="s">
        <v>13409</v>
      </c>
      <c r="F6564" s="154"/>
      <c r="G6564" s="154">
        <v>1</v>
      </c>
      <c r="H6564" s="182">
        <v>1880</v>
      </c>
      <c r="I6564" s="192">
        <v>0.25</v>
      </c>
      <c r="J6564" s="188">
        <f t="shared" si="203"/>
        <v>1410</v>
      </c>
    </row>
    <row r="6565" spans="1:10" s="155" customFormat="1" ht="30">
      <c r="A6565" s="53">
        <f t="shared" si="202"/>
        <v>6561</v>
      </c>
      <c r="B6565" s="153" t="s">
        <v>201</v>
      </c>
      <c r="C6565" s="154" t="s">
        <v>11429</v>
      </c>
      <c r="D6565" s="154" t="s">
        <v>11430</v>
      </c>
      <c r="E6565" s="154" t="s">
        <v>13409</v>
      </c>
      <c r="F6565" s="154"/>
      <c r="G6565" s="154">
        <v>1</v>
      </c>
      <c r="H6565" s="182">
        <v>2150</v>
      </c>
      <c r="I6565" s="192">
        <v>0.25</v>
      </c>
      <c r="J6565" s="188">
        <f t="shared" si="203"/>
        <v>1612.5</v>
      </c>
    </row>
    <row r="6566" spans="1:10" s="155" customFormat="1" ht="15.75">
      <c r="A6566" s="53">
        <f t="shared" si="202"/>
        <v>6562</v>
      </c>
      <c r="B6566" s="153" t="s">
        <v>201</v>
      </c>
      <c r="C6566" s="154" t="s">
        <v>11431</v>
      </c>
      <c r="D6566" s="154" t="s">
        <v>11432</v>
      </c>
      <c r="E6566" s="154" t="s">
        <v>13409</v>
      </c>
      <c r="F6566" s="154"/>
      <c r="G6566" s="154">
        <v>1</v>
      </c>
      <c r="H6566" s="182">
        <v>2060</v>
      </c>
      <c r="I6566" s="192">
        <v>0.25</v>
      </c>
      <c r="J6566" s="188">
        <f t="shared" si="203"/>
        <v>1545</v>
      </c>
    </row>
    <row r="6567" spans="1:10" s="155" customFormat="1" ht="30">
      <c r="A6567" s="53">
        <f t="shared" si="202"/>
        <v>6563</v>
      </c>
      <c r="B6567" s="153" t="s">
        <v>201</v>
      </c>
      <c r="C6567" s="154" t="s">
        <v>11433</v>
      </c>
      <c r="D6567" s="154" t="s">
        <v>11434</v>
      </c>
      <c r="E6567" s="154" t="s">
        <v>13409</v>
      </c>
      <c r="F6567" s="154"/>
      <c r="G6567" s="154">
        <v>1</v>
      </c>
      <c r="H6567" s="182">
        <v>2300</v>
      </c>
      <c r="I6567" s="192">
        <v>0.25</v>
      </c>
      <c r="J6567" s="188">
        <f t="shared" si="203"/>
        <v>1725</v>
      </c>
    </row>
    <row r="6568" spans="1:10" s="155" customFormat="1" ht="30">
      <c r="A6568" s="53">
        <f t="shared" si="202"/>
        <v>6564</v>
      </c>
      <c r="B6568" s="153" t="s">
        <v>201</v>
      </c>
      <c r="C6568" s="154" t="s">
        <v>11435</v>
      </c>
      <c r="D6568" s="154" t="s">
        <v>11436</v>
      </c>
      <c r="E6568" s="154" t="s">
        <v>13409</v>
      </c>
      <c r="F6568" s="154"/>
      <c r="G6568" s="154">
        <v>1</v>
      </c>
      <c r="H6568" s="182">
        <v>1810</v>
      </c>
      <c r="I6568" s="192">
        <v>0.25</v>
      </c>
      <c r="J6568" s="188">
        <f t="shared" si="203"/>
        <v>1357.5</v>
      </c>
    </row>
    <row r="6569" spans="1:10" s="155" customFormat="1" ht="30">
      <c r="A6569" s="53">
        <f t="shared" si="202"/>
        <v>6565</v>
      </c>
      <c r="B6569" s="153" t="s">
        <v>201</v>
      </c>
      <c r="C6569" s="154" t="s">
        <v>11437</v>
      </c>
      <c r="D6569" s="154" t="s">
        <v>11438</v>
      </c>
      <c r="E6569" s="154" t="s">
        <v>13409</v>
      </c>
      <c r="F6569" s="154"/>
      <c r="G6569" s="154">
        <v>1</v>
      </c>
      <c r="H6569" s="182">
        <v>2220</v>
      </c>
      <c r="I6569" s="192">
        <v>0.25</v>
      </c>
      <c r="J6569" s="188">
        <f t="shared" si="203"/>
        <v>1665</v>
      </c>
    </row>
    <row r="6570" spans="1:10" s="155" customFormat="1" ht="30">
      <c r="A6570" s="53">
        <f t="shared" si="202"/>
        <v>6566</v>
      </c>
      <c r="B6570" s="153" t="s">
        <v>201</v>
      </c>
      <c r="C6570" s="154" t="s">
        <v>11439</v>
      </c>
      <c r="D6570" s="154" t="s">
        <v>11440</v>
      </c>
      <c r="E6570" s="154" t="s">
        <v>13409</v>
      </c>
      <c r="F6570" s="154"/>
      <c r="G6570" s="154">
        <v>1</v>
      </c>
      <c r="H6570" s="182">
        <v>1810</v>
      </c>
      <c r="I6570" s="192">
        <v>0.25</v>
      </c>
      <c r="J6570" s="188">
        <f t="shared" si="203"/>
        <v>1357.5</v>
      </c>
    </row>
    <row r="6571" spans="1:10" s="155" customFormat="1" ht="30">
      <c r="A6571" s="53">
        <f t="shared" si="202"/>
        <v>6567</v>
      </c>
      <c r="B6571" s="153" t="s">
        <v>201</v>
      </c>
      <c r="C6571" s="154" t="s">
        <v>11441</v>
      </c>
      <c r="D6571" s="154" t="s">
        <v>11442</v>
      </c>
      <c r="E6571" s="154" t="s">
        <v>13409</v>
      </c>
      <c r="F6571" s="154"/>
      <c r="G6571" s="154">
        <v>1</v>
      </c>
      <c r="H6571" s="182">
        <v>2220</v>
      </c>
      <c r="I6571" s="192">
        <v>0.25</v>
      </c>
      <c r="J6571" s="188">
        <f t="shared" si="203"/>
        <v>1665</v>
      </c>
    </row>
    <row r="6572" spans="1:10" s="155" customFormat="1" ht="30">
      <c r="A6572" s="53">
        <f t="shared" si="202"/>
        <v>6568</v>
      </c>
      <c r="B6572" s="153" t="s">
        <v>201</v>
      </c>
      <c r="C6572" s="154" t="s">
        <v>11443</v>
      </c>
      <c r="D6572" s="154" t="s">
        <v>11444</v>
      </c>
      <c r="E6572" s="154" t="s">
        <v>13409</v>
      </c>
      <c r="F6572" s="154"/>
      <c r="G6572" s="154">
        <v>1</v>
      </c>
      <c r="H6572" s="182">
        <v>1850</v>
      </c>
      <c r="I6572" s="192">
        <v>0.25</v>
      </c>
      <c r="J6572" s="188">
        <f t="shared" si="203"/>
        <v>1387.5</v>
      </c>
    </row>
    <row r="6573" spans="1:10" s="155" customFormat="1" ht="30">
      <c r="A6573" s="53">
        <f t="shared" si="202"/>
        <v>6569</v>
      </c>
      <c r="B6573" s="153" t="s">
        <v>201</v>
      </c>
      <c r="C6573" s="154" t="s">
        <v>11445</v>
      </c>
      <c r="D6573" s="154" t="s">
        <v>11446</v>
      </c>
      <c r="E6573" s="154" t="s">
        <v>13409</v>
      </c>
      <c r="F6573" s="154"/>
      <c r="G6573" s="154">
        <v>1</v>
      </c>
      <c r="H6573" s="182">
        <v>2220</v>
      </c>
      <c r="I6573" s="192">
        <v>0.25</v>
      </c>
      <c r="J6573" s="188">
        <f t="shared" si="203"/>
        <v>1665</v>
      </c>
    </row>
    <row r="6574" spans="1:10" s="155" customFormat="1" ht="30">
      <c r="A6574" s="53">
        <f t="shared" si="202"/>
        <v>6570</v>
      </c>
      <c r="B6574" s="153" t="s">
        <v>201</v>
      </c>
      <c r="C6574" s="154" t="s">
        <v>11447</v>
      </c>
      <c r="D6574" s="154" t="s">
        <v>11448</v>
      </c>
      <c r="E6574" s="154" t="s">
        <v>13409</v>
      </c>
      <c r="F6574" s="154"/>
      <c r="G6574" s="154">
        <v>1</v>
      </c>
      <c r="H6574" s="182">
        <v>2440</v>
      </c>
      <c r="I6574" s="192">
        <v>0.25</v>
      </c>
      <c r="J6574" s="188">
        <f t="shared" si="203"/>
        <v>1830</v>
      </c>
    </row>
    <row r="6575" spans="1:10" s="155" customFormat="1" ht="15.75">
      <c r="A6575" s="53">
        <f t="shared" si="202"/>
        <v>6571</v>
      </c>
      <c r="B6575" s="153" t="s">
        <v>201</v>
      </c>
      <c r="C6575" s="154" t="s">
        <v>11449</v>
      </c>
      <c r="D6575" s="154" t="s">
        <v>11450</v>
      </c>
      <c r="E6575" s="154" t="s">
        <v>13409</v>
      </c>
      <c r="F6575" s="154"/>
      <c r="G6575" s="154">
        <v>1</v>
      </c>
      <c r="H6575" s="182">
        <v>1620</v>
      </c>
      <c r="I6575" s="192">
        <v>0.25</v>
      </c>
      <c r="J6575" s="188">
        <f t="shared" si="203"/>
        <v>1215</v>
      </c>
    </row>
    <row r="6576" spans="1:10" s="155" customFormat="1" ht="15.75">
      <c r="A6576" s="53">
        <f t="shared" si="202"/>
        <v>6572</v>
      </c>
      <c r="B6576" s="153" t="s">
        <v>201</v>
      </c>
      <c r="C6576" s="154" t="s">
        <v>11451</v>
      </c>
      <c r="D6576" s="154" t="s">
        <v>11452</v>
      </c>
      <c r="E6576" s="154" t="s">
        <v>13409</v>
      </c>
      <c r="F6576" s="154"/>
      <c r="G6576" s="154">
        <v>1</v>
      </c>
      <c r="H6576" s="182">
        <v>1290</v>
      </c>
      <c r="I6576" s="192">
        <v>0.25</v>
      </c>
      <c r="J6576" s="188">
        <f t="shared" si="203"/>
        <v>967.5</v>
      </c>
    </row>
    <row r="6577" spans="1:10" s="155" customFormat="1" ht="30">
      <c r="A6577" s="53">
        <f t="shared" si="202"/>
        <v>6573</v>
      </c>
      <c r="B6577" s="153" t="s">
        <v>201</v>
      </c>
      <c r="C6577" s="154" t="s">
        <v>11453</v>
      </c>
      <c r="D6577" s="154" t="s">
        <v>11454</v>
      </c>
      <c r="E6577" s="154" t="s">
        <v>13409</v>
      </c>
      <c r="F6577" s="154"/>
      <c r="G6577" s="154">
        <v>1</v>
      </c>
      <c r="H6577" s="182">
        <v>2280</v>
      </c>
      <c r="I6577" s="192">
        <v>0.25</v>
      </c>
      <c r="J6577" s="188">
        <f t="shared" si="203"/>
        <v>1710</v>
      </c>
    </row>
    <row r="6578" spans="1:10" s="155" customFormat="1" ht="30">
      <c r="A6578" s="53">
        <f t="shared" si="202"/>
        <v>6574</v>
      </c>
      <c r="B6578" s="153" t="s">
        <v>201</v>
      </c>
      <c r="C6578" s="154" t="s">
        <v>11455</v>
      </c>
      <c r="D6578" s="154" t="s">
        <v>11456</v>
      </c>
      <c r="E6578" s="154" t="s">
        <v>13409</v>
      </c>
      <c r="F6578" s="154"/>
      <c r="G6578" s="154">
        <v>1</v>
      </c>
      <c r="H6578" s="182">
        <v>2550</v>
      </c>
      <c r="I6578" s="192">
        <v>0.25</v>
      </c>
      <c r="J6578" s="188">
        <f t="shared" si="203"/>
        <v>1912.5</v>
      </c>
    </row>
    <row r="6579" spans="1:10" s="155" customFormat="1" ht="15.75">
      <c r="A6579" s="53">
        <f t="shared" si="202"/>
        <v>6575</v>
      </c>
      <c r="B6579" s="153" t="s">
        <v>201</v>
      </c>
      <c r="C6579" s="154" t="s">
        <v>11457</v>
      </c>
      <c r="D6579" s="154" t="s">
        <v>11458</v>
      </c>
      <c r="E6579" s="154" t="s">
        <v>13409</v>
      </c>
      <c r="F6579" s="154"/>
      <c r="G6579" s="154">
        <v>1</v>
      </c>
      <c r="H6579" s="182">
        <v>965</v>
      </c>
      <c r="I6579" s="192">
        <v>0.25</v>
      </c>
      <c r="J6579" s="188">
        <f t="shared" si="203"/>
        <v>723.75</v>
      </c>
    </row>
    <row r="6580" spans="1:10" s="155" customFormat="1" ht="15.75">
      <c r="A6580" s="53">
        <f t="shared" si="202"/>
        <v>6576</v>
      </c>
      <c r="B6580" s="153" t="s">
        <v>201</v>
      </c>
      <c r="C6580" s="154" t="s">
        <v>11459</v>
      </c>
      <c r="D6580" s="154" t="s">
        <v>11460</v>
      </c>
      <c r="E6580" s="154" t="s">
        <v>13409</v>
      </c>
      <c r="F6580" s="154"/>
      <c r="G6580" s="154">
        <v>1</v>
      </c>
      <c r="H6580" s="182">
        <v>1045</v>
      </c>
      <c r="I6580" s="192">
        <v>0.25</v>
      </c>
      <c r="J6580" s="188">
        <f t="shared" si="203"/>
        <v>783.75</v>
      </c>
    </row>
    <row r="6581" spans="1:10" s="155" customFormat="1" ht="15.75">
      <c r="A6581" s="53">
        <f t="shared" si="202"/>
        <v>6577</v>
      </c>
      <c r="B6581" s="153" t="s">
        <v>201</v>
      </c>
      <c r="C6581" s="154" t="s">
        <v>11461</v>
      </c>
      <c r="D6581" s="154" t="s">
        <v>11462</v>
      </c>
      <c r="E6581" s="154" t="s">
        <v>13409</v>
      </c>
      <c r="F6581" s="154"/>
      <c r="G6581" s="154">
        <v>1</v>
      </c>
      <c r="H6581" s="182">
        <v>670</v>
      </c>
      <c r="I6581" s="192">
        <v>0.25</v>
      </c>
      <c r="J6581" s="188">
        <f t="shared" si="203"/>
        <v>502.5</v>
      </c>
    </row>
    <row r="6582" spans="1:10" s="155" customFormat="1" ht="15.75">
      <c r="A6582" s="53">
        <f t="shared" si="202"/>
        <v>6578</v>
      </c>
      <c r="B6582" s="153" t="s">
        <v>201</v>
      </c>
      <c r="C6582" s="154" t="s">
        <v>11463</v>
      </c>
      <c r="D6582" s="154" t="s">
        <v>11464</v>
      </c>
      <c r="E6582" s="154" t="s">
        <v>13409</v>
      </c>
      <c r="F6582" s="154"/>
      <c r="G6582" s="154">
        <v>1</v>
      </c>
      <c r="H6582" s="182">
        <v>670</v>
      </c>
      <c r="I6582" s="192">
        <v>0.25</v>
      </c>
      <c r="J6582" s="188">
        <f t="shared" si="203"/>
        <v>502.5</v>
      </c>
    </row>
    <row r="6583" spans="1:10" s="155" customFormat="1" ht="15.75">
      <c r="A6583" s="53">
        <f t="shared" si="202"/>
        <v>6579</v>
      </c>
      <c r="B6583" s="153" t="s">
        <v>201</v>
      </c>
      <c r="C6583" s="154" t="s">
        <v>11465</v>
      </c>
      <c r="D6583" s="154" t="s">
        <v>11466</v>
      </c>
      <c r="E6583" s="154" t="s">
        <v>13409</v>
      </c>
      <c r="F6583" s="154"/>
      <c r="G6583" s="154">
        <v>1</v>
      </c>
      <c r="H6583" s="182">
        <v>795</v>
      </c>
      <c r="I6583" s="192">
        <v>0.25</v>
      </c>
      <c r="J6583" s="188">
        <f t="shared" si="203"/>
        <v>596.25</v>
      </c>
    </row>
    <row r="6584" spans="1:10" s="155" customFormat="1" ht="15.75">
      <c r="A6584" s="53">
        <f t="shared" si="202"/>
        <v>6580</v>
      </c>
      <c r="B6584" s="153" t="s">
        <v>201</v>
      </c>
      <c r="C6584" s="154" t="s">
        <v>11467</v>
      </c>
      <c r="D6584" s="154" t="s">
        <v>11468</v>
      </c>
      <c r="E6584" s="154" t="s">
        <v>13409</v>
      </c>
      <c r="F6584" s="154"/>
      <c r="G6584" s="154">
        <v>1</v>
      </c>
      <c r="H6584" s="182">
        <v>670</v>
      </c>
      <c r="I6584" s="192">
        <v>0.25</v>
      </c>
      <c r="J6584" s="188">
        <f t="shared" si="203"/>
        <v>502.5</v>
      </c>
    </row>
    <row r="6585" spans="1:10" s="155" customFormat="1" ht="15.75">
      <c r="A6585" s="53">
        <f t="shared" si="202"/>
        <v>6581</v>
      </c>
      <c r="B6585" s="153" t="s">
        <v>201</v>
      </c>
      <c r="C6585" s="154" t="s">
        <v>11469</v>
      </c>
      <c r="D6585" s="154" t="s">
        <v>11470</v>
      </c>
      <c r="E6585" s="154" t="s">
        <v>13409</v>
      </c>
      <c r="F6585" s="154"/>
      <c r="G6585" s="154">
        <v>1</v>
      </c>
      <c r="H6585" s="182">
        <v>965</v>
      </c>
      <c r="I6585" s="192">
        <v>0.25</v>
      </c>
      <c r="J6585" s="188">
        <f t="shared" si="203"/>
        <v>723.75</v>
      </c>
    </row>
    <row r="6586" spans="1:10" s="155" customFormat="1" ht="15.75">
      <c r="A6586" s="53">
        <f t="shared" si="202"/>
        <v>6582</v>
      </c>
      <c r="B6586" s="153" t="s">
        <v>201</v>
      </c>
      <c r="C6586" s="154" t="s">
        <v>11471</v>
      </c>
      <c r="D6586" s="154" t="s">
        <v>11472</v>
      </c>
      <c r="E6586" s="154" t="s">
        <v>13409</v>
      </c>
      <c r="F6586" s="154"/>
      <c r="G6586" s="154">
        <v>1</v>
      </c>
      <c r="H6586" s="182">
        <v>377</v>
      </c>
      <c r="I6586" s="192">
        <v>0.25</v>
      </c>
      <c r="J6586" s="188">
        <f t="shared" si="203"/>
        <v>282.75</v>
      </c>
    </row>
    <row r="6587" spans="1:10" s="155" customFormat="1" ht="15.75">
      <c r="A6587" s="53">
        <f t="shared" si="202"/>
        <v>6583</v>
      </c>
      <c r="B6587" s="153" t="s">
        <v>201</v>
      </c>
      <c r="C6587" s="154" t="s">
        <v>11473</v>
      </c>
      <c r="D6587" s="154" t="s">
        <v>11474</v>
      </c>
      <c r="E6587" s="154" t="s">
        <v>13409</v>
      </c>
      <c r="F6587" s="154"/>
      <c r="G6587" s="154">
        <v>1</v>
      </c>
      <c r="H6587" s="182">
        <v>111</v>
      </c>
      <c r="I6587" s="192">
        <v>0.25</v>
      </c>
      <c r="J6587" s="188">
        <f t="shared" si="203"/>
        <v>83.25</v>
      </c>
    </row>
    <row r="6588" spans="1:10" s="155" customFormat="1" ht="15.75">
      <c r="A6588" s="53">
        <f t="shared" si="202"/>
        <v>6584</v>
      </c>
      <c r="B6588" s="153" t="s">
        <v>201</v>
      </c>
      <c r="C6588" s="154" t="s">
        <v>11475</v>
      </c>
      <c r="D6588" s="154" t="s">
        <v>11476</v>
      </c>
      <c r="E6588" s="154" t="s">
        <v>13409</v>
      </c>
      <c r="F6588" s="154"/>
      <c r="G6588" s="154">
        <v>1</v>
      </c>
      <c r="H6588" s="182">
        <v>327</v>
      </c>
      <c r="I6588" s="192">
        <v>0.25</v>
      </c>
      <c r="J6588" s="188">
        <f t="shared" si="203"/>
        <v>245.25</v>
      </c>
    </row>
    <row r="6589" spans="1:10" s="155" customFormat="1" ht="15.75">
      <c r="A6589" s="53">
        <f t="shared" si="202"/>
        <v>6585</v>
      </c>
      <c r="B6589" s="153" t="s">
        <v>201</v>
      </c>
      <c r="C6589" s="154" t="s">
        <v>11477</v>
      </c>
      <c r="D6589" s="154" t="s">
        <v>11478</v>
      </c>
      <c r="E6589" s="154" t="s">
        <v>13409</v>
      </c>
      <c r="F6589" s="154"/>
      <c r="G6589" s="154">
        <v>1</v>
      </c>
      <c r="H6589" s="182">
        <v>154</v>
      </c>
      <c r="I6589" s="192">
        <v>0.25</v>
      </c>
      <c r="J6589" s="188">
        <f t="shared" si="203"/>
        <v>115.5</v>
      </c>
    </row>
    <row r="6590" spans="1:10" s="155" customFormat="1" ht="15.75">
      <c r="A6590" s="53">
        <f t="shared" si="202"/>
        <v>6586</v>
      </c>
      <c r="B6590" s="153" t="s">
        <v>201</v>
      </c>
      <c r="C6590" s="154" t="s">
        <v>11479</v>
      </c>
      <c r="D6590" s="154" t="s">
        <v>11480</v>
      </c>
      <c r="E6590" s="154" t="s">
        <v>13409</v>
      </c>
      <c r="F6590" s="154"/>
      <c r="G6590" s="154">
        <v>1</v>
      </c>
      <c r="H6590" s="182">
        <v>450</v>
      </c>
      <c r="I6590" s="192">
        <v>0.25</v>
      </c>
      <c r="J6590" s="188">
        <f t="shared" si="203"/>
        <v>337.5</v>
      </c>
    </row>
    <row r="6591" spans="1:10" s="155" customFormat="1" ht="45">
      <c r="A6591" s="53">
        <f t="shared" si="202"/>
        <v>6587</v>
      </c>
      <c r="B6591" s="153" t="s">
        <v>201</v>
      </c>
      <c r="C6591" s="154" t="s">
        <v>11481</v>
      </c>
      <c r="D6591" s="154" t="s">
        <v>11482</v>
      </c>
      <c r="E6591" s="154" t="s">
        <v>13409</v>
      </c>
      <c r="F6591" s="154"/>
      <c r="G6591" s="154">
        <v>1</v>
      </c>
      <c r="H6591" s="182">
        <v>2650</v>
      </c>
      <c r="I6591" s="192">
        <v>0.25</v>
      </c>
      <c r="J6591" s="188">
        <f t="shared" si="203"/>
        <v>1987.5</v>
      </c>
    </row>
    <row r="6592" spans="1:10" s="155" customFormat="1" ht="45">
      <c r="A6592" s="53">
        <f t="shared" si="202"/>
        <v>6588</v>
      </c>
      <c r="B6592" s="153" t="s">
        <v>201</v>
      </c>
      <c r="C6592" s="154" t="s">
        <v>11483</v>
      </c>
      <c r="D6592" s="154" t="s">
        <v>11484</v>
      </c>
      <c r="E6592" s="154" t="s">
        <v>13409</v>
      </c>
      <c r="F6592" s="154"/>
      <c r="G6592" s="154">
        <v>1</v>
      </c>
      <c r="H6592" s="182">
        <v>2650</v>
      </c>
      <c r="I6592" s="192">
        <v>0.25</v>
      </c>
      <c r="J6592" s="188">
        <f t="shared" si="203"/>
        <v>1987.5</v>
      </c>
    </row>
    <row r="6593" spans="1:10" s="155" customFormat="1" ht="15.75">
      <c r="A6593" s="53">
        <f t="shared" si="202"/>
        <v>6589</v>
      </c>
      <c r="B6593" s="153" t="s">
        <v>201</v>
      </c>
      <c r="C6593" s="154" t="s">
        <v>11485</v>
      </c>
      <c r="D6593" s="154" t="s">
        <v>11486</v>
      </c>
      <c r="E6593" s="154" t="s">
        <v>13409</v>
      </c>
      <c r="F6593" s="154"/>
      <c r="G6593" s="154">
        <v>1</v>
      </c>
      <c r="H6593" s="182">
        <v>1900</v>
      </c>
      <c r="I6593" s="192">
        <v>0.25</v>
      </c>
      <c r="J6593" s="188">
        <f t="shared" si="203"/>
        <v>1425</v>
      </c>
    </row>
    <row r="6594" spans="1:10" s="155" customFormat="1" ht="15.75">
      <c r="A6594" s="53">
        <f t="shared" si="202"/>
        <v>6590</v>
      </c>
      <c r="B6594" s="153" t="s">
        <v>201</v>
      </c>
      <c r="C6594" s="154" t="s">
        <v>11487</v>
      </c>
      <c r="D6594" s="154" t="s">
        <v>11488</v>
      </c>
      <c r="E6594" s="154" t="s">
        <v>13409</v>
      </c>
      <c r="F6594" s="154"/>
      <c r="G6594" s="154">
        <v>1</v>
      </c>
      <c r="H6594" s="182">
        <v>4390</v>
      </c>
      <c r="I6594" s="192">
        <v>0.25</v>
      </c>
      <c r="J6594" s="188">
        <f t="shared" si="203"/>
        <v>3292.5</v>
      </c>
    </row>
    <row r="6595" spans="1:10" s="155" customFormat="1" ht="15.75">
      <c r="A6595" s="53">
        <f t="shared" si="202"/>
        <v>6591</v>
      </c>
      <c r="B6595" s="153" t="s">
        <v>201</v>
      </c>
      <c r="C6595" s="154" t="s">
        <v>11489</v>
      </c>
      <c r="D6595" s="154" t="s">
        <v>11490</v>
      </c>
      <c r="E6595" s="154" t="s">
        <v>13409</v>
      </c>
      <c r="F6595" s="154"/>
      <c r="G6595" s="154">
        <v>1</v>
      </c>
      <c r="H6595" s="182">
        <v>3250</v>
      </c>
      <c r="I6595" s="192">
        <v>0.25</v>
      </c>
      <c r="J6595" s="188">
        <f t="shared" si="203"/>
        <v>2437.5</v>
      </c>
    </row>
    <row r="6596" spans="1:10" s="155" customFormat="1" ht="15.75">
      <c r="A6596" s="53">
        <f t="shared" si="202"/>
        <v>6592</v>
      </c>
      <c r="B6596" s="153" t="s">
        <v>201</v>
      </c>
      <c r="C6596" s="154" t="s">
        <v>11491</v>
      </c>
      <c r="D6596" s="154" t="s">
        <v>11492</v>
      </c>
      <c r="E6596" s="154" t="s">
        <v>13409</v>
      </c>
      <c r="F6596" s="154"/>
      <c r="G6596" s="154">
        <v>1</v>
      </c>
      <c r="H6596" s="182">
        <v>5180</v>
      </c>
      <c r="I6596" s="192">
        <v>0.25</v>
      </c>
      <c r="J6596" s="188">
        <f t="shared" si="203"/>
        <v>3885</v>
      </c>
    </row>
    <row r="6597" spans="1:10" s="155" customFormat="1" ht="30">
      <c r="A6597" s="53">
        <f t="shared" si="202"/>
        <v>6593</v>
      </c>
      <c r="B6597" s="153" t="s">
        <v>201</v>
      </c>
      <c r="C6597" s="154" t="s">
        <v>11493</v>
      </c>
      <c r="D6597" s="154" t="s">
        <v>11494</v>
      </c>
      <c r="E6597" s="154" t="s">
        <v>13409</v>
      </c>
      <c r="F6597" s="154"/>
      <c r="G6597" s="154">
        <v>1</v>
      </c>
      <c r="H6597" s="182">
        <v>5970</v>
      </c>
      <c r="I6597" s="192">
        <v>0.25</v>
      </c>
      <c r="J6597" s="188">
        <f t="shared" si="203"/>
        <v>4477.5</v>
      </c>
    </row>
    <row r="6598" spans="1:10" s="155" customFormat="1" ht="15.75">
      <c r="A6598" s="53">
        <f t="shared" si="202"/>
        <v>6594</v>
      </c>
      <c r="B6598" s="153" t="s">
        <v>201</v>
      </c>
      <c r="C6598" s="154" t="s">
        <v>11495</v>
      </c>
      <c r="D6598" s="154" t="s">
        <v>11496</v>
      </c>
      <c r="E6598" s="154" t="s">
        <v>13409</v>
      </c>
      <c r="F6598" s="154"/>
      <c r="G6598" s="154">
        <v>1</v>
      </c>
      <c r="H6598" s="182">
        <v>4500</v>
      </c>
      <c r="I6598" s="192">
        <v>0.25</v>
      </c>
      <c r="J6598" s="188">
        <f t="shared" si="203"/>
        <v>3375</v>
      </c>
    </row>
    <row r="6599" spans="1:10" s="155" customFormat="1" ht="15.75">
      <c r="A6599" s="53">
        <f t="shared" ref="A6599:A6662" si="204">A6598+1</f>
        <v>6595</v>
      </c>
      <c r="B6599" s="153" t="s">
        <v>201</v>
      </c>
      <c r="C6599" s="154" t="s">
        <v>11497</v>
      </c>
      <c r="D6599" s="154" t="s">
        <v>11498</v>
      </c>
      <c r="E6599" s="154" t="s">
        <v>13409</v>
      </c>
      <c r="F6599" s="154"/>
      <c r="G6599" s="154">
        <v>1</v>
      </c>
      <c r="H6599" s="182">
        <v>5320</v>
      </c>
      <c r="I6599" s="192">
        <v>0.25</v>
      </c>
      <c r="J6599" s="188">
        <f t="shared" si="203"/>
        <v>3990</v>
      </c>
    </row>
    <row r="6600" spans="1:10" s="155" customFormat="1" ht="15.75">
      <c r="A6600" s="53">
        <f t="shared" si="204"/>
        <v>6596</v>
      </c>
      <c r="B6600" s="153" t="s">
        <v>201</v>
      </c>
      <c r="C6600" s="154" t="s">
        <v>11499</v>
      </c>
      <c r="D6600" s="154" t="s">
        <v>11500</v>
      </c>
      <c r="E6600" s="154" t="s">
        <v>13409</v>
      </c>
      <c r="F6600" s="154"/>
      <c r="G6600" s="154">
        <v>1</v>
      </c>
      <c r="H6600" s="182">
        <v>4310</v>
      </c>
      <c r="I6600" s="192">
        <v>0.25</v>
      </c>
      <c r="J6600" s="188">
        <f t="shared" si="203"/>
        <v>3232.5</v>
      </c>
    </row>
    <row r="6601" spans="1:10" s="155" customFormat="1" ht="15.75">
      <c r="A6601" s="53">
        <f t="shared" si="204"/>
        <v>6597</v>
      </c>
      <c r="B6601" s="153" t="s">
        <v>201</v>
      </c>
      <c r="C6601" s="154" t="s">
        <v>11501</v>
      </c>
      <c r="D6601" s="154" t="s">
        <v>11502</v>
      </c>
      <c r="E6601" s="154" t="s">
        <v>13409</v>
      </c>
      <c r="F6601" s="154"/>
      <c r="G6601" s="154">
        <v>1</v>
      </c>
      <c r="H6601" s="182">
        <v>5150</v>
      </c>
      <c r="I6601" s="192">
        <v>0.25</v>
      </c>
      <c r="J6601" s="188">
        <f t="shared" si="203"/>
        <v>3862.5</v>
      </c>
    </row>
    <row r="6602" spans="1:10" s="155" customFormat="1" ht="15.75">
      <c r="A6602" s="53">
        <f t="shared" si="204"/>
        <v>6598</v>
      </c>
      <c r="B6602" s="153" t="s">
        <v>201</v>
      </c>
      <c r="C6602" s="154" t="s">
        <v>11503</v>
      </c>
      <c r="D6602" s="154" t="s">
        <v>11504</v>
      </c>
      <c r="E6602" s="154" t="s">
        <v>13409</v>
      </c>
      <c r="F6602" s="154"/>
      <c r="G6602" s="154">
        <v>1</v>
      </c>
      <c r="H6602" s="182">
        <v>3660</v>
      </c>
      <c r="I6602" s="192">
        <v>0.25</v>
      </c>
      <c r="J6602" s="188">
        <f t="shared" si="203"/>
        <v>2745</v>
      </c>
    </row>
    <row r="6603" spans="1:10" s="155" customFormat="1" ht="15.75">
      <c r="A6603" s="53">
        <f t="shared" si="204"/>
        <v>6599</v>
      </c>
      <c r="B6603" s="153" t="s">
        <v>201</v>
      </c>
      <c r="C6603" s="154" t="s">
        <v>11505</v>
      </c>
      <c r="D6603" s="154" t="s">
        <v>11506</v>
      </c>
      <c r="E6603" s="154" t="s">
        <v>13409</v>
      </c>
      <c r="F6603" s="154"/>
      <c r="G6603" s="154">
        <v>1</v>
      </c>
      <c r="H6603" s="182">
        <v>4500</v>
      </c>
      <c r="I6603" s="192">
        <v>0.25</v>
      </c>
      <c r="J6603" s="188">
        <f t="shared" si="203"/>
        <v>3375</v>
      </c>
    </row>
    <row r="6604" spans="1:10" s="155" customFormat="1" ht="30">
      <c r="A6604" s="53">
        <f t="shared" si="204"/>
        <v>6600</v>
      </c>
      <c r="B6604" s="153" t="s">
        <v>201</v>
      </c>
      <c r="C6604" s="154" t="s">
        <v>11507</v>
      </c>
      <c r="D6604" s="154" t="s">
        <v>11508</v>
      </c>
      <c r="E6604" s="154" t="s">
        <v>13409</v>
      </c>
      <c r="F6604" s="154"/>
      <c r="G6604" s="154">
        <v>1</v>
      </c>
      <c r="H6604" s="182">
        <v>6220</v>
      </c>
      <c r="I6604" s="192">
        <v>0.25</v>
      </c>
      <c r="J6604" s="188">
        <f t="shared" si="203"/>
        <v>4665</v>
      </c>
    </row>
    <row r="6605" spans="1:10" s="155" customFormat="1" ht="30">
      <c r="A6605" s="53">
        <f t="shared" si="204"/>
        <v>6601</v>
      </c>
      <c r="B6605" s="153" t="s">
        <v>201</v>
      </c>
      <c r="C6605" s="154" t="s">
        <v>11509</v>
      </c>
      <c r="D6605" s="154" t="s">
        <v>11510</v>
      </c>
      <c r="E6605" s="154" t="s">
        <v>13409</v>
      </c>
      <c r="F6605" s="154"/>
      <c r="G6605" s="154">
        <v>1</v>
      </c>
      <c r="H6605" s="182">
        <v>7050</v>
      </c>
      <c r="I6605" s="192">
        <v>0.25</v>
      </c>
      <c r="J6605" s="188">
        <f t="shared" si="203"/>
        <v>5287.5</v>
      </c>
    </row>
    <row r="6606" spans="1:10" s="155" customFormat="1" ht="15.75">
      <c r="A6606" s="53">
        <f t="shared" si="204"/>
        <v>6602</v>
      </c>
      <c r="B6606" s="153" t="s">
        <v>201</v>
      </c>
      <c r="C6606" s="154" t="s">
        <v>11511</v>
      </c>
      <c r="D6606" s="154" t="s">
        <v>11512</v>
      </c>
      <c r="E6606" s="154" t="s">
        <v>13409</v>
      </c>
      <c r="F6606" s="154"/>
      <c r="G6606" s="154">
        <v>1</v>
      </c>
      <c r="H6606" s="182">
        <v>5560</v>
      </c>
      <c r="I6606" s="192">
        <v>0.25</v>
      </c>
      <c r="J6606" s="188">
        <f t="shared" si="203"/>
        <v>4170</v>
      </c>
    </row>
    <row r="6607" spans="1:10" s="155" customFormat="1" ht="30">
      <c r="A6607" s="53">
        <f t="shared" si="204"/>
        <v>6603</v>
      </c>
      <c r="B6607" s="153" t="s">
        <v>201</v>
      </c>
      <c r="C6607" s="154" t="s">
        <v>11513</v>
      </c>
      <c r="D6607" s="154" t="s">
        <v>11514</v>
      </c>
      <c r="E6607" s="154" t="s">
        <v>13409</v>
      </c>
      <c r="F6607" s="154"/>
      <c r="G6607" s="154">
        <v>1</v>
      </c>
      <c r="H6607" s="182">
        <v>6370</v>
      </c>
      <c r="I6607" s="192">
        <v>0.25</v>
      </c>
      <c r="J6607" s="188">
        <f t="shared" si="203"/>
        <v>4777.5</v>
      </c>
    </row>
    <row r="6608" spans="1:10" s="155" customFormat="1" ht="15.75">
      <c r="A6608" s="53">
        <f t="shared" si="204"/>
        <v>6604</v>
      </c>
      <c r="B6608" s="153" t="s">
        <v>201</v>
      </c>
      <c r="C6608" s="154" t="s">
        <v>11515</v>
      </c>
      <c r="D6608" s="154" t="s">
        <v>11516</v>
      </c>
      <c r="E6608" s="154" t="s">
        <v>13409</v>
      </c>
      <c r="F6608" s="154"/>
      <c r="G6608" s="154">
        <v>1</v>
      </c>
      <c r="H6608" s="182">
        <v>5400</v>
      </c>
      <c r="I6608" s="192">
        <v>0.25</v>
      </c>
      <c r="J6608" s="188">
        <f t="shared" si="203"/>
        <v>4050</v>
      </c>
    </row>
    <row r="6609" spans="1:10" s="155" customFormat="1" ht="30">
      <c r="A6609" s="53">
        <f t="shared" si="204"/>
        <v>6605</v>
      </c>
      <c r="B6609" s="153" t="s">
        <v>201</v>
      </c>
      <c r="C6609" s="154" t="s">
        <v>11517</v>
      </c>
      <c r="D6609" s="154" t="s">
        <v>11518</v>
      </c>
      <c r="E6609" s="154" t="s">
        <v>13409</v>
      </c>
      <c r="F6609" s="154"/>
      <c r="G6609" s="154">
        <v>1</v>
      </c>
      <c r="H6609" s="182">
        <v>6220</v>
      </c>
      <c r="I6609" s="192">
        <v>0.25</v>
      </c>
      <c r="J6609" s="188">
        <f t="shared" si="203"/>
        <v>4665</v>
      </c>
    </row>
    <row r="6610" spans="1:10" s="155" customFormat="1" ht="15.75">
      <c r="A6610" s="53">
        <f t="shared" si="204"/>
        <v>6606</v>
      </c>
      <c r="B6610" s="153" t="s">
        <v>201</v>
      </c>
      <c r="C6610" s="154" t="s">
        <v>11519</v>
      </c>
      <c r="D6610" s="154" t="s">
        <v>11520</v>
      </c>
      <c r="E6610" s="154" t="s">
        <v>13409</v>
      </c>
      <c r="F6610" s="154"/>
      <c r="G6610" s="154">
        <v>1</v>
      </c>
      <c r="H6610" s="182">
        <v>4760</v>
      </c>
      <c r="I6610" s="192">
        <v>0.25</v>
      </c>
      <c r="J6610" s="188">
        <f t="shared" ref="J6610:J6673" si="205">H6610*(1-I6610)</f>
        <v>3570</v>
      </c>
    </row>
    <row r="6611" spans="1:10" s="155" customFormat="1" ht="15.75">
      <c r="A6611" s="53">
        <f t="shared" si="204"/>
        <v>6607</v>
      </c>
      <c r="B6611" s="153" t="s">
        <v>201</v>
      </c>
      <c r="C6611" s="154" t="s">
        <v>11521</v>
      </c>
      <c r="D6611" s="154" t="s">
        <v>11522</v>
      </c>
      <c r="E6611" s="154" t="s">
        <v>13409</v>
      </c>
      <c r="F6611" s="154"/>
      <c r="G6611" s="154">
        <v>1</v>
      </c>
      <c r="H6611" s="182">
        <v>5560</v>
      </c>
      <c r="I6611" s="192">
        <v>0.25</v>
      </c>
      <c r="J6611" s="188">
        <f t="shared" si="205"/>
        <v>4170</v>
      </c>
    </row>
    <row r="6612" spans="1:10" s="155" customFormat="1" ht="30">
      <c r="A6612" s="53">
        <f t="shared" si="204"/>
        <v>6608</v>
      </c>
      <c r="B6612" s="153" t="s">
        <v>201</v>
      </c>
      <c r="C6612" s="154" t="s">
        <v>11523</v>
      </c>
      <c r="D6612" s="154" t="s">
        <v>11524</v>
      </c>
      <c r="E6612" s="154" t="s">
        <v>13409</v>
      </c>
      <c r="F6612" s="154"/>
      <c r="G6612" s="154">
        <v>1</v>
      </c>
      <c r="H6612" s="182">
        <v>9440</v>
      </c>
      <c r="I6612" s="192">
        <v>0.25</v>
      </c>
      <c r="J6612" s="188">
        <f t="shared" si="205"/>
        <v>7080</v>
      </c>
    </row>
    <row r="6613" spans="1:10" s="155" customFormat="1" ht="30">
      <c r="A6613" s="53">
        <f t="shared" si="204"/>
        <v>6609</v>
      </c>
      <c r="B6613" s="153" t="s">
        <v>201</v>
      </c>
      <c r="C6613" s="154" t="s">
        <v>11525</v>
      </c>
      <c r="D6613" s="154" t="s">
        <v>11526</v>
      </c>
      <c r="E6613" s="154" t="s">
        <v>13409</v>
      </c>
      <c r="F6613" s="154"/>
      <c r="G6613" s="154">
        <v>1</v>
      </c>
      <c r="H6613" s="182">
        <v>10270</v>
      </c>
      <c r="I6613" s="192">
        <v>0.25</v>
      </c>
      <c r="J6613" s="188">
        <f t="shared" si="205"/>
        <v>7702.5</v>
      </c>
    </row>
    <row r="6614" spans="1:10" s="155" customFormat="1" ht="15.75">
      <c r="A6614" s="53">
        <f t="shared" si="204"/>
        <v>6610</v>
      </c>
      <c r="B6614" s="153" t="s">
        <v>201</v>
      </c>
      <c r="C6614" s="154" t="s">
        <v>11527</v>
      </c>
      <c r="D6614" s="154" t="s">
        <v>11528</v>
      </c>
      <c r="E6614" s="154" t="s">
        <v>13409</v>
      </c>
      <c r="F6614" s="154"/>
      <c r="G6614" s="154">
        <v>1</v>
      </c>
      <c r="H6614" s="182">
        <v>8770</v>
      </c>
      <c r="I6614" s="192">
        <v>0.25</v>
      </c>
      <c r="J6614" s="188">
        <f t="shared" si="205"/>
        <v>6577.5</v>
      </c>
    </row>
    <row r="6615" spans="1:10" s="155" customFormat="1" ht="30">
      <c r="A6615" s="53">
        <f t="shared" si="204"/>
        <v>6611</v>
      </c>
      <c r="B6615" s="153" t="s">
        <v>201</v>
      </c>
      <c r="C6615" s="154" t="s">
        <v>11529</v>
      </c>
      <c r="D6615" s="154" t="s">
        <v>11530</v>
      </c>
      <c r="E6615" s="154" t="s">
        <v>13409</v>
      </c>
      <c r="F6615" s="154"/>
      <c r="G6615" s="154">
        <v>1</v>
      </c>
      <c r="H6615" s="182">
        <v>9600</v>
      </c>
      <c r="I6615" s="192">
        <v>0.25</v>
      </c>
      <c r="J6615" s="188">
        <f t="shared" si="205"/>
        <v>7200</v>
      </c>
    </row>
    <row r="6616" spans="1:10" s="155" customFormat="1" ht="15.75">
      <c r="A6616" s="53">
        <f t="shared" si="204"/>
        <v>6612</v>
      </c>
      <c r="B6616" s="153" t="s">
        <v>201</v>
      </c>
      <c r="C6616" s="154" t="s">
        <v>11531</v>
      </c>
      <c r="D6616" s="154" t="s">
        <v>11532</v>
      </c>
      <c r="E6616" s="154" t="s">
        <v>13409</v>
      </c>
      <c r="F6616" s="154"/>
      <c r="G6616" s="154">
        <v>1</v>
      </c>
      <c r="H6616" s="182">
        <v>7620</v>
      </c>
      <c r="I6616" s="192">
        <v>0.25</v>
      </c>
      <c r="J6616" s="188">
        <f t="shared" si="205"/>
        <v>5715</v>
      </c>
    </row>
    <row r="6617" spans="1:10" s="155" customFormat="1" ht="30">
      <c r="A6617" s="53">
        <f t="shared" si="204"/>
        <v>6613</v>
      </c>
      <c r="B6617" s="153" t="s">
        <v>201</v>
      </c>
      <c r="C6617" s="154" t="s">
        <v>11533</v>
      </c>
      <c r="D6617" s="154" t="s">
        <v>11534</v>
      </c>
      <c r="E6617" s="154" t="s">
        <v>13409</v>
      </c>
      <c r="F6617" s="154"/>
      <c r="G6617" s="154">
        <v>1</v>
      </c>
      <c r="H6617" s="182">
        <v>8440</v>
      </c>
      <c r="I6617" s="192">
        <v>0.25</v>
      </c>
      <c r="J6617" s="188">
        <f t="shared" si="205"/>
        <v>6330</v>
      </c>
    </row>
    <row r="6618" spans="1:10" s="155" customFormat="1" ht="15.75">
      <c r="A6618" s="53">
        <f t="shared" si="204"/>
        <v>6614</v>
      </c>
      <c r="B6618" s="153" t="s">
        <v>201</v>
      </c>
      <c r="C6618" s="154" t="s">
        <v>11535</v>
      </c>
      <c r="D6618" s="154" t="s">
        <v>11536</v>
      </c>
      <c r="E6618" s="154" t="s">
        <v>13409</v>
      </c>
      <c r="F6618" s="154"/>
      <c r="G6618" s="154">
        <v>1</v>
      </c>
      <c r="H6618" s="182">
        <v>6970</v>
      </c>
      <c r="I6618" s="192">
        <v>0.25</v>
      </c>
      <c r="J6618" s="188">
        <f t="shared" si="205"/>
        <v>5227.5</v>
      </c>
    </row>
    <row r="6619" spans="1:10" s="155" customFormat="1" ht="15.75">
      <c r="A6619" s="53">
        <f t="shared" si="204"/>
        <v>6615</v>
      </c>
      <c r="B6619" s="153" t="s">
        <v>201</v>
      </c>
      <c r="C6619" s="154" t="s">
        <v>11537</v>
      </c>
      <c r="D6619" s="154" t="s">
        <v>11538</v>
      </c>
      <c r="E6619" s="154" t="s">
        <v>13409</v>
      </c>
      <c r="F6619" s="154"/>
      <c r="G6619" s="154">
        <v>1</v>
      </c>
      <c r="H6619" s="182">
        <v>7790</v>
      </c>
      <c r="I6619" s="192">
        <v>0.25</v>
      </c>
      <c r="J6619" s="188">
        <f t="shared" si="205"/>
        <v>5842.5</v>
      </c>
    </row>
    <row r="6620" spans="1:10" s="155" customFormat="1" ht="15.75">
      <c r="A6620" s="53">
        <f t="shared" si="204"/>
        <v>6616</v>
      </c>
      <c r="B6620" s="153" t="s">
        <v>201</v>
      </c>
      <c r="C6620" s="154" t="s">
        <v>11539</v>
      </c>
      <c r="D6620" s="154" t="s">
        <v>11540</v>
      </c>
      <c r="E6620" s="154" t="s">
        <v>13409</v>
      </c>
      <c r="F6620" s="154"/>
      <c r="G6620" s="154">
        <v>1</v>
      </c>
      <c r="H6620" s="182">
        <v>7210</v>
      </c>
      <c r="I6620" s="192">
        <v>0.25</v>
      </c>
      <c r="J6620" s="188">
        <f t="shared" si="205"/>
        <v>5407.5</v>
      </c>
    </row>
    <row r="6621" spans="1:10" s="155" customFormat="1" ht="30">
      <c r="A6621" s="53">
        <f t="shared" si="204"/>
        <v>6617</v>
      </c>
      <c r="B6621" s="153" t="s">
        <v>201</v>
      </c>
      <c r="C6621" s="154" t="s">
        <v>11541</v>
      </c>
      <c r="D6621" s="154" t="s">
        <v>11542</v>
      </c>
      <c r="E6621" s="154" t="s">
        <v>13409</v>
      </c>
      <c r="F6621" s="154"/>
      <c r="G6621" s="154">
        <v>1</v>
      </c>
      <c r="H6621" s="182">
        <v>8030</v>
      </c>
      <c r="I6621" s="192">
        <v>0.25</v>
      </c>
      <c r="J6621" s="188">
        <f t="shared" si="205"/>
        <v>6022.5</v>
      </c>
    </row>
    <row r="6622" spans="1:10" s="155" customFormat="1" ht="15.75">
      <c r="A6622" s="53">
        <f t="shared" si="204"/>
        <v>6618</v>
      </c>
      <c r="B6622" s="153" t="s">
        <v>201</v>
      </c>
      <c r="C6622" s="154" t="s">
        <v>11543</v>
      </c>
      <c r="D6622" s="154" t="s">
        <v>11544</v>
      </c>
      <c r="E6622" s="154" t="s">
        <v>13409</v>
      </c>
      <c r="F6622" s="154"/>
      <c r="G6622" s="154">
        <v>1</v>
      </c>
      <c r="H6622" s="182">
        <v>6540</v>
      </c>
      <c r="I6622" s="192">
        <v>0.25</v>
      </c>
      <c r="J6622" s="188">
        <f t="shared" si="205"/>
        <v>4905</v>
      </c>
    </row>
    <row r="6623" spans="1:10" s="155" customFormat="1" ht="15.75">
      <c r="A6623" s="53">
        <f t="shared" si="204"/>
        <v>6619</v>
      </c>
      <c r="B6623" s="153" t="s">
        <v>201</v>
      </c>
      <c r="C6623" s="154" t="s">
        <v>11545</v>
      </c>
      <c r="D6623" s="154" t="s">
        <v>11546</v>
      </c>
      <c r="E6623" s="154" t="s">
        <v>13409</v>
      </c>
      <c r="F6623" s="154"/>
      <c r="G6623" s="154">
        <v>1</v>
      </c>
      <c r="H6623" s="182">
        <v>7380</v>
      </c>
      <c r="I6623" s="192">
        <v>0.25</v>
      </c>
      <c r="J6623" s="188">
        <f t="shared" si="205"/>
        <v>5535</v>
      </c>
    </row>
    <row r="6624" spans="1:10" s="155" customFormat="1" ht="15.75">
      <c r="A6624" s="53">
        <f t="shared" si="204"/>
        <v>6620</v>
      </c>
      <c r="B6624" s="153" t="s">
        <v>201</v>
      </c>
      <c r="C6624" s="154" t="s">
        <v>11547</v>
      </c>
      <c r="D6624" s="154" t="s">
        <v>11548</v>
      </c>
      <c r="E6624" s="154" t="s">
        <v>13409</v>
      </c>
      <c r="F6624" s="154"/>
      <c r="G6624" s="154">
        <v>1</v>
      </c>
      <c r="H6624" s="182">
        <v>5400</v>
      </c>
      <c r="I6624" s="192">
        <v>0.25</v>
      </c>
      <c r="J6624" s="188">
        <f t="shared" si="205"/>
        <v>4050</v>
      </c>
    </row>
    <row r="6625" spans="1:10" s="155" customFormat="1" ht="15.75">
      <c r="A6625" s="53">
        <f t="shared" si="204"/>
        <v>6621</v>
      </c>
      <c r="B6625" s="153" t="s">
        <v>201</v>
      </c>
      <c r="C6625" s="154" t="s">
        <v>11549</v>
      </c>
      <c r="D6625" s="154" t="s">
        <v>11550</v>
      </c>
      <c r="E6625" s="154" t="s">
        <v>13409</v>
      </c>
      <c r="F6625" s="154"/>
      <c r="G6625" s="154">
        <v>1</v>
      </c>
      <c r="H6625" s="182">
        <v>6220</v>
      </c>
      <c r="I6625" s="192">
        <v>0.25</v>
      </c>
      <c r="J6625" s="188">
        <f t="shared" si="205"/>
        <v>4665</v>
      </c>
    </row>
    <row r="6626" spans="1:10" s="155" customFormat="1" ht="15.75">
      <c r="A6626" s="53">
        <f t="shared" si="204"/>
        <v>6622</v>
      </c>
      <c r="B6626" s="153" t="s">
        <v>201</v>
      </c>
      <c r="C6626" s="154" t="s">
        <v>11551</v>
      </c>
      <c r="D6626" s="154" t="s">
        <v>11552</v>
      </c>
      <c r="E6626" s="154" t="s">
        <v>13409</v>
      </c>
      <c r="F6626" s="154"/>
      <c r="G6626" s="154">
        <v>1</v>
      </c>
      <c r="H6626" s="182">
        <v>4760</v>
      </c>
      <c r="I6626" s="192">
        <v>0.25</v>
      </c>
      <c r="J6626" s="188">
        <f t="shared" si="205"/>
        <v>3570</v>
      </c>
    </row>
    <row r="6627" spans="1:10" s="155" customFormat="1" ht="15.75">
      <c r="A6627" s="53">
        <f t="shared" si="204"/>
        <v>6623</v>
      </c>
      <c r="B6627" s="153" t="s">
        <v>201</v>
      </c>
      <c r="C6627" s="154" t="s">
        <v>11553</v>
      </c>
      <c r="D6627" s="154" t="s">
        <v>11554</v>
      </c>
      <c r="E6627" s="154" t="s">
        <v>13409</v>
      </c>
      <c r="F6627" s="154"/>
      <c r="G6627" s="154">
        <v>1</v>
      </c>
      <c r="H6627" s="182">
        <v>5560</v>
      </c>
      <c r="I6627" s="192">
        <v>0.25</v>
      </c>
      <c r="J6627" s="188">
        <f t="shared" si="205"/>
        <v>4170</v>
      </c>
    </row>
    <row r="6628" spans="1:10" s="155" customFormat="1" ht="30">
      <c r="A6628" s="53">
        <f t="shared" si="204"/>
        <v>6624</v>
      </c>
      <c r="B6628" s="153" t="s">
        <v>201</v>
      </c>
      <c r="C6628" s="154" t="s">
        <v>11555</v>
      </c>
      <c r="D6628" s="154" t="s">
        <v>11556</v>
      </c>
      <c r="E6628" s="154" t="s">
        <v>13409</v>
      </c>
      <c r="F6628" s="154"/>
      <c r="G6628" s="154">
        <v>1</v>
      </c>
      <c r="H6628" s="182">
        <v>7290</v>
      </c>
      <c r="I6628" s="192">
        <v>0.25</v>
      </c>
      <c r="J6628" s="188">
        <f t="shared" si="205"/>
        <v>5467.5</v>
      </c>
    </row>
    <row r="6629" spans="1:10" s="155" customFormat="1" ht="15.75">
      <c r="A6629" s="53">
        <f t="shared" si="204"/>
        <v>6625</v>
      </c>
      <c r="B6629" s="153" t="s">
        <v>201</v>
      </c>
      <c r="C6629" s="154" t="s">
        <v>11557</v>
      </c>
      <c r="D6629" s="154" t="s">
        <v>11558</v>
      </c>
      <c r="E6629" s="154" t="s">
        <v>13409</v>
      </c>
      <c r="F6629" s="154"/>
      <c r="G6629" s="154">
        <v>1</v>
      </c>
      <c r="H6629" s="182">
        <v>6610</v>
      </c>
      <c r="I6629" s="192">
        <v>0.25</v>
      </c>
      <c r="J6629" s="188">
        <f t="shared" si="205"/>
        <v>4957.5</v>
      </c>
    </row>
    <row r="6630" spans="1:10" s="155" customFormat="1" ht="30">
      <c r="A6630" s="53">
        <f t="shared" si="204"/>
        <v>6626</v>
      </c>
      <c r="B6630" s="153" t="s">
        <v>201</v>
      </c>
      <c r="C6630" s="154" t="s">
        <v>11559</v>
      </c>
      <c r="D6630" s="154" t="s">
        <v>11560</v>
      </c>
      <c r="E6630" s="154" t="s">
        <v>13409</v>
      </c>
      <c r="F6630" s="154"/>
      <c r="G6630" s="154">
        <v>1</v>
      </c>
      <c r="H6630" s="182">
        <v>7460</v>
      </c>
      <c r="I6630" s="192">
        <v>0.25</v>
      </c>
      <c r="J6630" s="188">
        <f t="shared" si="205"/>
        <v>5595</v>
      </c>
    </row>
    <row r="6631" spans="1:10" s="155" customFormat="1" ht="30">
      <c r="A6631" s="53">
        <f t="shared" si="204"/>
        <v>6627</v>
      </c>
      <c r="B6631" s="153" t="s">
        <v>201</v>
      </c>
      <c r="C6631" s="154" t="s">
        <v>11561</v>
      </c>
      <c r="D6631" s="154" t="s">
        <v>11562</v>
      </c>
      <c r="E6631" s="154" t="s">
        <v>13409</v>
      </c>
      <c r="F6631" s="154"/>
      <c r="G6631" s="154">
        <v>1</v>
      </c>
      <c r="H6631" s="182">
        <v>8280</v>
      </c>
      <c r="I6631" s="192">
        <v>0.25</v>
      </c>
      <c r="J6631" s="188">
        <f t="shared" si="205"/>
        <v>6210</v>
      </c>
    </row>
    <row r="6632" spans="1:10" s="155" customFormat="1" ht="30">
      <c r="A6632" s="53">
        <f t="shared" si="204"/>
        <v>6628</v>
      </c>
      <c r="B6632" s="153" t="s">
        <v>201</v>
      </c>
      <c r="C6632" s="154" t="s">
        <v>11563</v>
      </c>
      <c r="D6632" s="154" t="s">
        <v>11564</v>
      </c>
      <c r="E6632" s="154" t="s">
        <v>13409</v>
      </c>
      <c r="F6632" s="154"/>
      <c r="G6632" s="154">
        <v>1</v>
      </c>
      <c r="H6632" s="182">
        <v>9120</v>
      </c>
      <c r="I6632" s="192">
        <v>0.25</v>
      </c>
      <c r="J6632" s="188">
        <f t="shared" si="205"/>
        <v>6840</v>
      </c>
    </row>
    <row r="6633" spans="1:10" s="155" customFormat="1" ht="15.75">
      <c r="A6633" s="53">
        <f t="shared" si="204"/>
        <v>6629</v>
      </c>
      <c r="B6633" s="153" t="s">
        <v>201</v>
      </c>
      <c r="C6633" s="154" t="s">
        <v>11565</v>
      </c>
      <c r="D6633" s="154" t="s">
        <v>11566</v>
      </c>
      <c r="E6633" s="154" t="s">
        <v>13409</v>
      </c>
      <c r="F6633" s="154"/>
      <c r="G6633" s="154">
        <v>1</v>
      </c>
      <c r="H6633" s="182">
        <v>7620</v>
      </c>
      <c r="I6633" s="192">
        <v>0.25</v>
      </c>
      <c r="J6633" s="188">
        <f t="shared" si="205"/>
        <v>5715</v>
      </c>
    </row>
    <row r="6634" spans="1:10" s="155" customFormat="1" ht="30">
      <c r="A6634" s="53">
        <f t="shared" si="204"/>
        <v>6630</v>
      </c>
      <c r="B6634" s="153" t="s">
        <v>201</v>
      </c>
      <c r="C6634" s="154" t="s">
        <v>11567</v>
      </c>
      <c r="D6634" s="154" t="s">
        <v>11568</v>
      </c>
      <c r="E6634" s="154" t="s">
        <v>13409</v>
      </c>
      <c r="F6634" s="154"/>
      <c r="G6634" s="154">
        <v>1</v>
      </c>
      <c r="H6634" s="182">
        <v>8440</v>
      </c>
      <c r="I6634" s="192">
        <v>0.25</v>
      </c>
      <c r="J6634" s="188">
        <f t="shared" si="205"/>
        <v>6330</v>
      </c>
    </row>
    <row r="6635" spans="1:10" s="155" customFormat="1" ht="15.75">
      <c r="A6635" s="53">
        <f t="shared" si="204"/>
        <v>6631</v>
      </c>
      <c r="B6635" s="153" t="s">
        <v>201</v>
      </c>
      <c r="C6635" s="154" t="s">
        <v>11569</v>
      </c>
      <c r="D6635" s="154" t="s">
        <v>11570</v>
      </c>
      <c r="E6635" s="154" t="s">
        <v>13409</v>
      </c>
      <c r="F6635" s="154"/>
      <c r="G6635" s="154">
        <v>1</v>
      </c>
      <c r="H6635" s="182">
        <v>6460</v>
      </c>
      <c r="I6635" s="192">
        <v>0.25</v>
      </c>
      <c r="J6635" s="188">
        <f t="shared" si="205"/>
        <v>4845</v>
      </c>
    </row>
    <row r="6636" spans="1:10" s="155" customFormat="1" ht="30">
      <c r="A6636" s="53">
        <f t="shared" si="204"/>
        <v>6632</v>
      </c>
      <c r="B6636" s="153" t="s">
        <v>201</v>
      </c>
      <c r="C6636" s="154" t="s">
        <v>11571</v>
      </c>
      <c r="D6636" s="154" t="s">
        <v>11572</v>
      </c>
      <c r="E6636" s="154" t="s">
        <v>13409</v>
      </c>
      <c r="F6636" s="154"/>
      <c r="G6636" s="154">
        <v>1</v>
      </c>
      <c r="H6636" s="182">
        <v>7290</v>
      </c>
      <c r="I6636" s="192">
        <v>0.25</v>
      </c>
      <c r="J6636" s="188">
        <f t="shared" si="205"/>
        <v>5467.5</v>
      </c>
    </row>
    <row r="6637" spans="1:10" s="155" customFormat="1" ht="15.75">
      <c r="A6637" s="53">
        <f t="shared" si="204"/>
        <v>6633</v>
      </c>
      <c r="B6637" s="153" t="s">
        <v>201</v>
      </c>
      <c r="C6637" s="154" t="s">
        <v>11573</v>
      </c>
      <c r="D6637" s="154" t="s">
        <v>11574</v>
      </c>
      <c r="E6637" s="154" t="s">
        <v>13409</v>
      </c>
      <c r="F6637" s="154"/>
      <c r="G6637" s="154">
        <v>1</v>
      </c>
      <c r="H6637" s="182">
        <v>5810</v>
      </c>
      <c r="I6637" s="192">
        <v>0.25</v>
      </c>
      <c r="J6637" s="188">
        <f t="shared" si="205"/>
        <v>4357.5</v>
      </c>
    </row>
    <row r="6638" spans="1:10" s="155" customFormat="1" ht="15.75">
      <c r="A6638" s="53">
        <f t="shared" si="204"/>
        <v>6634</v>
      </c>
      <c r="B6638" s="153" t="s">
        <v>201</v>
      </c>
      <c r="C6638" s="154" t="s">
        <v>11575</v>
      </c>
      <c r="D6638" s="154" t="s">
        <v>11576</v>
      </c>
      <c r="E6638" s="154" t="s">
        <v>13409</v>
      </c>
      <c r="F6638" s="154"/>
      <c r="G6638" s="154">
        <v>1</v>
      </c>
      <c r="H6638" s="182">
        <v>6610</v>
      </c>
      <c r="I6638" s="192">
        <v>0.25</v>
      </c>
      <c r="J6638" s="188">
        <f t="shared" si="205"/>
        <v>4957.5</v>
      </c>
    </row>
    <row r="6639" spans="1:10" s="155" customFormat="1" ht="15.75">
      <c r="A6639" s="53">
        <f t="shared" si="204"/>
        <v>6635</v>
      </c>
      <c r="B6639" s="153" t="s">
        <v>201</v>
      </c>
      <c r="C6639" s="154" t="s">
        <v>11577</v>
      </c>
      <c r="D6639" s="154" t="s">
        <v>11578</v>
      </c>
      <c r="E6639" s="154" t="s">
        <v>13409</v>
      </c>
      <c r="F6639" s="154"/>
      <c r="G6639" s="154">
        <v>1</v>
      </c>
      <c r="H6639" s="182">
        <v>5590</v>
      </c>
      <c r="I6639" s="192">
        <v>0.25</v>
      </c>
      <c r="J6639" s="188">
        <f t="shared" si="205"/>
        <v>4192.5</v>
      </c>
    </row>
    <row r="6640" spans="1:10" s="155" customFormat="1" ht="30">
      <c r="A6640" s="53">
        <f t="shared" si="204"/>
        <v>6636</v>
      </c>
      <c r="B6640" s="153" t="s">
        <v>201</v>
      </c>
      <c r="C6640" s="154" t="s">
        <v>11579</v>
      </c>
      <c r="D6640" s="154" t="s">
        <v>11580</v>
      </c>
      <c r="E6640" s="154" t="s">
        <v>13409</v>
      </c>
      <c r="F6640" s="154"/>
      <c r="G6640" s="154">
        <v>1</v>
      </c>
      <c r="H6640" s="182">
        <v>8500</v>
      </c>
      <c r="I6640" s="192">
        <v>0.25</v>
      </c>
      <c r="J6640" s="188">
        <f t="shared" si="205"/>
        <v>6375</v>
      </c>
    </row>
    <row r="6641" spans="1:10" s="155" customFormat="1" ht="15.75">
      <c r="A6641" s="53">
        <f t="shared" si="204"/>
        <v>6637</v>
      </c>
      <c r="B6641" s="153" t="s">
        <v>201</v>
      </c>
      <c r="C6641" s="154" t="s">
        <v>11581</v>
      </c>
      <c r="D6641" s="154" t="s">
        <v>11582</v>
      </c>
      <c r="E6641" s="154" t="s">
        <v>13409</v>
      </c>
      <c r="F6641" s="154"/>
      <c r="G6641" s="154">
        <v>1</v>
      </c>
      <c r="H6641" s="182">
        <v>7840</v>
      </c>
      <c r="I6641" s="192">
        <v>0.25</v>
      </c>
      <c r="J6641" s="188">
        <f t="shared" si="205"/>
        <v>5880</v>
      </c>
    </row>
    <row r="6642" spans="1:10" s="155" customFormat="1" ht="30">
      <c r="A6642" s="53">
        <f t="shared" si="204"/>
        <v>6638</v>
      </c>
      <c r="B6642" s="153" t="s">
        <v>201</v>
      </c>
      <c r="C6642" s="154" t="s">
        <v>11583</v>
      </c>
      <c r="D6642" s="154" t="s">
        <v>11584</v>
      </c>
      <c r="E6642" s="154" t="s">
        <v>13409</v>
      </c>
      <c r="F6642" s="154"/>
      <c r="G6642" s="154">
        <v>1</v>
      </c>
      <c r="H6642" s="182">
        <v>8670</v>
      </c>
      <c r="I6642" s="192">
        <v>0.25</v>
      </c>
      <c r="J6642" s="188">
        <f t="shared" si="205"/>
        <v>6502.5</v>
      </c>
    </row>
    <row r="6643" spans="1:10" s="155" customFormat="1" ht="30">
      <c r="A6643" s="53">
        <f t="shared" si="204"/>
        <v>6639</v>
      </c>
      <c r="B6643" s="153" t="s">
        <v>201</v>
      </c>
      <c r="C6643" s="154" t="s">
        <v>11585</v>
      </c>
      <c r="D6643" s="154" t="s">
        <v>11586</v>
      </c>
      <c r="E6643" s="154" t="s">
        <v>13409</v>
      </c>
      <c r="F6643" s="154"/>
      <c r="G6643" s="154">
        <v>1</v>
      </c>
      <c r="H6643" s="182">
        <v>9510</v>
      </c>
      <c r="I6643" s="192">
        <v>0.25</v>
      </c>
      <c r="J6643" s="188">
        <f t="shared" si="205"/>
        <v>7132.5</v>
      </c>
    </row>
    <row r="6644" spans="1:10" s="155" customFormat="1" ht="30">
      <c r="A6644" s="53">
        <f t="shared" si="204"/>
        <v>6640</v>
      </c>
      <c r="B6644" s="153" t="s">
        <v>201</v>
      </c>
      <c r="C6644" s="154" t="s">
        <v>11587</v>
      </c>
      <c r="D6644" s="154" t="s">
        <v>11588</v>
      </c>
      <c r="E6644" s="154" t="s">
        <v>13409</v>
      </c>
      <c r="F6644" s="154"/>
      <c r="G6644" s="154">
        <v>1</v>
      </c>
      <c r="H6644" s="182">
        <v>10340</v>
      </c>
      <c r="I6644" s="192">
        <v>0.25</v>
      </c>
      <c r="J6644" s="188">
        <f t="shared" si="205"/>
        <v>7755</v>
      </c>
    </row>
    <row r="6645" spans="1:10" s="155" customFormat="1" ht="15.75">
      <c r="A6645" s="53">
        <f t="shared" si="204"/>
        <v>6641</v>
      </c>
      <c r="B6645" s="153" t="s">
        <v>201</v>
      </c>
      <c r="C6645" s="154" t="s">
        <v>11589</v>
      </c>
      <c r="D6645" s="154" t="s">
        <v>11590</v>
      </c>
      <c r="E6645" s="154" t="s">
        <v>13409</v>
      </c>
      <c r="F6645" s="154"/>
      <c r="G6645" s="154">
        <v>1</v>
      </c>
      <c r="H6645" s="182">
        <v>8830</v>
      </c>
      <c r="I6645" s="192">
        <v>0.25</v>
      </c>
      <c r="J6645" s="188">
        <f t="shared" si="205"/>
        <v>6622.5</v>
      </c>
    </row>
    <row r="6646" spans="1:10" s="155" customFormat="1" ht="30">
      <c r="A6646" s="53">
        <f t="shared" si="204"/>
        <v>6642</v>
      </c>
      <c r="B6646" s="153" t="s">
        <v>201</v>
      </c>
      <c r="C6646" s="154" t="s">
        <v>11591</v>
      </c>
      <c r="D6646" s="154" t="s">
        <v>11592</v>
      </c>
      <c r="E6646" s="154" t="s">
        <v>13409</v>
      </c>
      <c r="F6646" s="154"/>
      <c r="G6646" s="154">
        <v>1</v>
      </c>
      <c r="H6646" s="182">
        <v>9670</v>
      </c>
      <c r="I6646" s="192">
        <v>0.25</v>
      </c>
      <c r="J6646" s="188">
        <f t="shared" si="205"/>
        <v>7252.5</v>
      </c>
    </row>
    <row r="6647" spans="1:10" s="155" customFormat="1" ht="15.75">
      <c r="A6647" s="53">
        <f t="shared" si="204"/>
        <v>6643</v>
      </c>
      <c r="B6647" s="153" t="s">
        <v>201</v>
      </c>
      <c r="C6647" s="154" t="s">
        <v>11593</v>
      </c>
      <c r="D6647" s="154" t="s">
        <v>11594</v>
      </c>
      <c r="E6647" s="154" t="s">
        <v>13409</v>
      </c>
      <c r="F6647" s="154"/>
      <c r="G6647" s="154">
        <v>1</v>
      </c>
      <c r="H6647" s="182">
        <v>7670</v>
      </c>
      <c r="I6647" s="192">
        <v>0.25</v>
      </c>
      <c r="J6647" s="188">
        <f t="shared" si="205"/>
        <v>5752.5</v>
      </c>
    </row>
    <row r="6648" spans="1:10" s="155" customFormat="1" ht="30">
      <c r="A6648" s="53">
        <f t="shared" si="204"/>
        <v>6644</v>
      </c>
      <c r="B6648" s="153" t="s">
        <v>201</v>
      </c>
      <c r="C6648" s="154" t="s">
        <v>11595</v>
      </c>
      <c r="D6648" s="154" t="s">
        <v>11596</v>
      </c>
      <c r="E6648" s="154" t="s">
        <v>13409</v>
      </c>
      <c r="F6648" s="154"/>
      <c r="G6648" s="154">
        <v>1</v>
      </c>
      <c r="H6648" s="182">
        <v>8500</v>
      </c>
      <c r="I6648" s="192">
        <v>0.25</v>
      </c>
      <c r="J6648" s="188">
        <f t="shared" si="205"/>
        <v>6375</v>
      </c>
    </row>
    <row r="6649" spans="1:10" s="155" customFormat="1" ht="15.75">
      <c r="A6649" s="53">
        <f t="shared" si="204"/>
        <v>6645</v>
      </c>
      <c r="B6649" s="153" t="s">
        <v>201</v>
      </c>
      <c r="C6649" s="154" t="s">
        <v>11597</v>
      </c>
      <c r="D6649" s="154" t="s">
        <v>11598</v>
      </c>
      <c r="E6649" s="154" t="s">
        <v>13409</v>
      </c>
      <c r="F6649" s="154"/>
      <c r="G6649" s="154">
        <v>1</v>
      </c>
      <c r="H6649" s="182">
        <v>7020</v>
      </c>
      <c r="I6649" s="192">
        <v>0.25</v>
      </c>
      <c r="J6649" s="188">
        <f t="shared" si="205"/>
        <v>5265</v>
      </c>
    </row>
    <row r="6650" spans="1:10" s="155" customFormat="1" ht="15.75">
      <c r="A6650" s="53">
        <f t="shared" si="204"/>
        <v>6646</v>
      </c>
      <c r="B6650" s="153" t="s">
        <v>201</v>
      </c>
      <c r="C6650" s="154" t="s">
        <v>11599</v>
      </c>
      <c r="D6650" s="154" t="s">
        <v>11600</v>
      </c>
      <c r="E6650" s="154" t="s">
        <v>13409</v>
      </c>
      <c r="F6650" s="154"/>
      <c r="G6650" s="154">
        <v>1</v>
      </c>
      <c r="H6650" s="182">
        <v>7840</v>
      </c>
      <c r="I6650" s="192">
        <v>0.25</v>
      </c>
      <c r="J6650" s="188">
        <f t="shared" si="205"/>
        <v>5880</v>
      </c>
    </row>
    <row r="6651" spans="1:10" s="155" customFormat="1" ht="15.75">
      <c r="A6651" s="53">
        <f t="shared" si="204"/>
        <v>6647</v>
      </c>
      <c r="B6651" s="153" t="s">
        <v>201</v>
      </c>
      <c r="C6651" s="154" t="s">
        <v>11601</v>
      </c>
      <c r="D6651" s="154" t="s">
        <v>11602</v>
      </c>
      <c r="E6651" s="154" t="s">
        <v>13409</v>
      </c>
      <c r="F6651" s="154"/>
      <c r="G6651" s="154">
        <v>1</v>
      </c>
      <c r="H6651" s="182">
        <v>7260</v>
      </c>
      <c r="I6651" s="192">
        <v>0.25</v>
      </c>
      <c r="J6651" s="188">
        <f t="shared" si="205"/>
        <v>5445</v>
      </c>
    </row>
    <row r="6652" spans="1:10" s="155" customFormat="1" ht="15.75">
      <c r="A6652" s="53">
        <f t="shared" si="204"/>
        <v>6648</v>
      </c>
      <c r="B6652" s="153" t="s">
        <v>201</v>
      </c>
      <c r="C6652" s="154" t="s">
        <v>11603</v>
      </c>
      <c r="D6652" s="154" t="s">
        <v>11604</v>
      </c>
      <c r="E6652" s="154" t="s">
        <v>13409</v>
      </c>
      <c r="F6652" s="154"/>
      <c r="G6652" s="154">
        <v>1</v>
      </c>
      <c r="H6652" s="182">
        <v>6590</v>
      </c>
      <c r="I6652" s="192">
        <v>0.25</v>
      </c>
      <c r="J6652" s="188">
        <f t="shared" si="205"/>
        <v>4942.5</v>
      </c>
    </row>
    <row r="6653" spans="1:10" s="155" customFormat="1" ht="15.75">
      <c r="A6653" s="53">
        <f t="shared" si="204"/>
        <v>6649</v>
      </c>
      <c r="B6653" s="153" t="s">
        <v>201</v>
      </c>
      <c r="C6653" s="154" t="s">
        <v>11605</v>
      </c>
      <c r="D6653" s="154" t="s">
        <v>11606</v>
      </c>
      <c r="E6653" s="154" t="s">
        <v>13409</v>
      </c>
      <c r="F6653" s="154"/>
      <c r="G6653" s="154">
        <v>1</v>
      </c>
      <c r="H6653" s="182">
        <v>5440</v>
      </c>
      <c r="I6653" s="192">
        <v>0.25</v>
      </c>
      <c r="J6653" s="188">
        <f t="shared" si="205"/>
        <v>4080</v>
      </c>
    </row>
    <row r="6654" spans="1:10" s="155" customFormat="1" ht="15.75">
      <c r="A6654" s="53">
        <f t="shared" si="204"/>
        <v>6650</v>
      </c>
      <c r="B6654" s="153" t="s">
        <v>201</v>
      </c>
      <c r="C6654" s="154" t="s">
        <v>11607</v>
      </c>
      <c r="D6654" s="154" t="s">
        <v>11608</v>
      </c>
      <c r="E6654" s="154" t="s">
        <v>13409</v>
      </c>
      <c r="F6654" s="154"/>
      <c r="G6654" s="154">
        <v>1</v>
      </c>
      <c r="H6654" s="182">
        <v>4770</v>
      </c>
      <c r="I6654" s="192">
        <v>0.25</v>
      </c>
      <c r="J6654" s="188">
        <f t="shared" si="205"/>
        <v>3577.5</v>
      </c>
    </row>
    <row r="6655" spans="1:10" s="155" customFormat="1" ht="30">
      <c r="A6655" s="53">
        <f t="shared" si="204"/>
        <v>6651</v>
      </c>
      <c r="B6655" s="153" t="s">
        <v>201</v>
      </c>
      <c r="C6655" s="154" t="s">
        <v>11609</v>
      </c>
      <c r="D6655" s="154" t="s">
        <v>11610</v>
      </c>
      <c r="E6655" s="154" t="s">
        <v>13409</v>
      </c>
      <c r="F6655" s="154"/>
      <c r="G6655" s="154">
        <v>1</v>
      </c>
      <c r="H6655" s="182">
        <v>7350</v>
      </c>
      <c r="I6655" s="192">
        <v>0.25</v>
      </c>
      <c r="J6655" s="188">
        <f t="shared" si="205"/>
        <v>5512.5</v>
      </c>
    </row>
    <row r="6656" spans="1:10" s="155" customFormat="1" ht="15.75">
      <c r="A6656" s="53">
        <f t="shared" si="204"/>
        <v>6652</v>
      </c>
      <c r="B6656" s="153" t="s">
        <v>201</v>
      </c>
      <c r="C6656" s="154" t="s">
        <v>11611</v>
      </c>
      <c r="D6656" s="154" t="s">
        <v>11612</v>
      </c>
      <c r="E6656" s="154" t="s">
        <v>13409</v>
      </c>
      <c r="F6656" s="154"/>
      <c r="G6656" s="154">
        <v>1</v>
      </c>
      <c r="H6656" s="182">
        <v>6660</v>
      </c>
      <c r="I6656" s="192">
        <v>0.25</v>
      </c>
      <c r="J6656" s="188">
        <f t="shared" si="205"/>
        <v>4995</v>
      </c>
    </row>
    <row r="6657" spans="1:10" s="155" customFormat="1" ht="30">
      <c r="A6657" s="53">
        <f t="shared" si="204"/>
        <v>6653</v>
      </c>
      <c r="B6657" s="153" t="s">
        <v>201</v>
      </c>
      <c r="C6657" s="154" t="s">
        <v>11613</v>
      </c>
      <c r="D6657" s="154" t="s">
        <v>11614</v>
      </c>
      <c r="E6657" s="154" t="s">
        <v>13409</v>
      </c>
      <c r="F6657" s="154"/>
      <c r="G6657" s="154">
        <v>1</v>
      </c>
      <c r="H6657" s="182">
        <v>7520</v>
      </c>
      <c r="I6657" s="192">
        <v>0.25</v>
      </c>
      <c r="J6657" s="188">
        <f t="shared" si="205"/>
        <v>5640</v>
      </c>
    </row>
    <row r="6658" spans="1:10" s="155" customFormat="1" ht="30">
      <c r="A6658" s="53">
        <f t="shared" si="204"/>
        <v>6654</v>
      </c>
      <c r="B6658" s="153" t="s">
        <v>201</v>
      </c>
      <c r="C6658" s="154" t="s">
        <v>11615</v>
      </c>
      <c r="D6658" s="154" t="s">
        <v>11616</v>
      </c>
      <c r="E6658" s="154" t="s">
        <v>13409</v>
      </c>
      <c r="F6658" s="154"/>
      <c r="G6658" s="154">
        <v>1</v>
      </c>
      <c r="H6658" s="182">
        <v>8340</v>
      </c>
      <c r="I6658" s="192">
        <v>0.25</v>
      </c>
      <c r="J6658" s="188">
        <f t="shared" si="205"/>
        <v>6255</v>
      </c>
    </row>
    <row r="6659" spans="1:10" s="155" customFormat="1" ht="30">
      <c r="A6659" s="53">
        <f t="shared" si="204"/>
        <v>6655</v>
      </c>
      <c r="B6659" s="153" t="s">
        <v>201</v>
      </c>
      <c r="C6659" s="154" t="s">
        <v>11617</v>
      </c>
      <c r="D6659" s="154" t="s">
        <v>11618</v>
      </c>
      <c r="E6659" s="154" t="s">
        <v>13409</v>
      </c>
      <c r="F6659" s="154"/>
      <c r="G6659" s="154">
        <v>1</v>
      </c>
      <c r="H6659" s="182">
        <v>9180</v>
      </c>
      <c r="I6659" s="192">
        <v>0.25</v>
      </c>
      <c r="J6659" s="188">
        <f t="shared" si="205"/>
        <v>6885</v>
      </c>
    </row>
    <row r="6660" spans="1:10" s="155" customFormat="1" ht="15.75">
      <c r="A6660" s="53">
        <f t="shared" si="204"/>
        <v>6656</v>
      </c>
      <c r="B6660" s="153" t="s">
        <v>201</v>
      </c>
      <c r="C6660" s="154" t="s">
        <v>11619</v>
      </c>
      <c r="D6660" s="154" t="s">
        <v>11620</v>
      </c>
      <c r="E6660" s="154" t="s">
        <v>13409</v>
      </c>
      <c r="F6660" s="154"/>
      <c r="G6660" s="154">
        <v>1</v>
      </c>
      <c r="H6660" s="182">
        <v>7670</v>
      </c>
      <c r="I6660" s="192">
        <v>0.25</v>
      </c>
      <c r="J6660" s="188">
        <f t="shared" si="205"/>
        <v>5752.5</v>
      </c>
    </row>
    <row r="6661" spans="1:10" s="155" customFormat="1" ht="30">
      <c r="A6661" s="53">
        <f t="shared" si="204"/>
        <v>6657</v>
      </c>
      <c r="B6661" s="153" t="s">
        <v>201</v>
      </c>
      <c r="C6661" s="154" t="s">
        <v>11621</v>
      </c>
      <c r="D6661" s="154" t="s">
        <v>11622</v>
      </c>
      <c r="E6661" s="154" t="s">
        <v>13409</v>
      </c>
      <c r="F6661" s="154"/>
      <c r="G6661" s="154">
        <v>1</v>
      </c>
      <c r="H6661" s="182">
        <v>8500</v>
      </c>
      <c r="I6661" s="192">
        <v>0.25</v>
      </c>
      <c r="J6661" s="188">
        <f t="shared" si="205"/>
        <v>6375</v>
      </c>
    </row>
    <row r="6662" spans="1:10" s="155" customFormat="1" ht="15.75">
      <c r="A6662" s="53">
        <f t="shared" si="204"/>
        <v>6658</v>
      </c>
      <c r="B6662" s="153" t="s">
        <v>201</v>
      </c>
      <c r="C6662" s="154" t="s">
        <v>11623</v>
      </c>
      <c r="D6662" s="154" t="s">
        <v>11624</v>
      </c>
      <c r="E6662" s="154" t="s">
        <v>13409</v>
      </c>
      <c r="F6662" s="154"/>
      <c r="G6662" s="154">
        <v>1</v>
      </c>
      <c r="H6662" s="182">
        <v>6500</v>
      </c>
      <c r="I6662" s="192">
        <v>0.25</v>
      </c>
      <c r="J6662" s="188">
        <f t="shared" si="205"/>
        <v>4875</v>
      </c>
    </row>
    <row r="6663" spans="1:10" s="155" customFormat="1" ht="30">
      <c r="A6663" s="53">
        <f t="shared" ref="A6663:A6726" si="206">A6662+1</f>
        <v>6659</v>
      </c>
      <c r="B6663" s="153" t="s">
        <v>201</v>
      </c>
      <c r="C6663" s="154" t="s">
        <v>11625</v>
      </c>
      <c r="D6663" s="154" t="s">
        <v>11626</v>
      </c>
      <c r="E6663" s="154" t="s">
        <v>13409</v>
      </c>
      <c r="F6663" s="154"/>
      <c r="G6663" s="154">
        <v>1</v>
      </c>
      <c r="H6663" s="182">
        <v>7350</v>
      </c>
      <c r="I6663" s="192">
        <v>0.25</v>
      </c>
      <c r="J6663" s="188">
        <f t="shared" si="205"/>
        <v>5512.5</v>
      </c>
    </row>
    <row r="6664" spans="1:10" s="155" customFormat="1" ht="15.75">
      <c r="A6664" s="53">
        <f t="shared" si="206"/>
        <v>6660</v>
      </c>
      <c r="B6664" s="153" t="s">
        <v>201</v>
      </c>
      <c r="C6664" s="154" t="s">
        <v>11627</v>
      </c>
      <c r="D6664" s="154" t="s">
        <v>11628</v>
      </c>
      <c r="E6664" s="154" t="s">
        <v>13409</v>
      </c>
      <c r="F6664" s="154"/>
      <c r="G6664" s="154">
        <v>1</v>
      </c>
      <c r="H6664" s="182">
        <v>5850</v>
      </c>
      <c r="I6664" s="192">
        <v>0.25</v>
      </c>
      <c r="J6664" s="188">
        <f t="shared" si="205"/>
        <v>4387.5</v>
      </c>
    </row>
    <row r="6665" spans="1:10" s="155" customFormat="1" ht="15.75">
      <c r="A6665" s="53">
        <f t="shared" si="206"/>
        <v>6661</v>
      </c>
      <c r="B6665" s="153" t="s">
        <v>201</v>
      </c>
      <c r="C6665" s="154" t="s">
        <v>11629</v>
      </c>
      <c r="D6665" s="154" t="s">
        <v>11630</v>
      </c>
      <c r="E6665" s="154" t="s">
        <v>13409</v>
      </c>
      <c r="F6665" s="154"/>
      <c r="G6665" s="154">
        <v>1</v>
      </c>
      <c r="H6665" s="182">
        <v>6660</v>
      </c>
      <c r="I6665" s="192">
        <v>0.25</v>
      </c>
      <c r="J6665" s="188">
        <f t="shared" si="205"/>
        <v>4995</v>
      </c>
    </row>
    <row r="6666" spans="1:10" s="155" customFormat="1" ht="15.75">
      <c r="A6666" s="53">
        <f t="shared" si="206"/>
        <v>6662</v>
      </c>
      <c r="B6666" s="153" t="s">
        <v>201</v>
      </c>
      <c r="C6666" s="154" t="s">
        <v>11631</v>
      </c>
      <c r="D6666" s="154" t="s">
        <v>11632</v>
      </c>
      <c r="E6666" s="154" t="s">
        <v>13409</v>
      </c>
      <c r="F6666" s="154"/>
      <c r="G6666" s="154">
        <v>1</v>
      </c>
      <c r="H6666" s="182">
        <v>5030</v>
      </c>
      <c r="I6666" s="192">
        <v>0.25</v>
      </c>
      <c r="J6666" s="188">
        <f t="shared" si="205"/>
        <v>3772.5</v>
      </c>
    </row>
    <row r="6667" spans="1:10" s="155" customFormat="1" ht="15.75">
      <c r="A6667" s="53">
        <f t="shared" si="206"/>
        <v>6663</v>
      </c>
      <c r="B6667" s="153" t="s">
        <v>201</v>
      </c>
      <c r="C6667" s="154" t="s">
        <v>11633</v>
      </c>
      <c r="D6667" s="154" t="s">
        <v>11634</v>
      </c>
      <c r="E6667" s="154" t="s">
        <v>13409</v>
      </c>
      <c r="F6667" s="154"/>
      <c r="G6667" s="154">
        <v>1</v>
      </c>
      <c r="H6667" s="182">
        <v>5850</v>
      </c>
      <c r="I6667" s="192">
        <v>0.25</v>
      </c>
      <c r="J6667" s="188">
        <f t="shared" si="205"/>
        <v>4387.5</v>
      </c>
    </row>
    <row r="6668" spans="1:10" s="155" customFormat="1" ht="15.75">
      <c r="A6668" s="53">
        <f t="shared" si="206"/>
        <v>6664</v>
      </c>
      <c r="B6668" s="153" t="s">
        <v>201</v>
      </c>
      <c r="C6668" s="154" t="s">
        <v>11635</v>
      </c>
      <c r="D6668" s="154" t="s">
        <v>11636</v>
      </c>
      <c r="E6668" s="154" t="s">
        <v>13409</v>
      </c>
      <c r="F6668" s="154"/>
      <c r="G6668" s="154">
        <v>1</v>
      </c>
      <c r="H6668" s="182">
        <v>4340</v>
      </c>
      <c r="I6668" s="192">
        <v>0.25</v>
      </c>
      <c r="J6668" s="188">
        <f t="shared" si="205"/>
        <v>3255</v>
      </c>
    </row>
    <row r="6669" spans="1:10" s="155" customFormat="1" ht="15.75">
      <c r="A6669" s="53">
        <f t="shared" si="206"/>
        <v>6665</v>
      </c>
      <c r="B6669" s="153" t="s">
        <v>201</v>
      </c>
      <c r="C6669" s="154" t="s">
        <v>11637</v>
      </c>
      <c r="D6669" s="154" t="s">
        <v>11638</v>
      </c>
      <c r="E6669" s="154" t="s">
        <v>13409</v>
      </c>
      <c r="F6669" s="154"/>
      <c r="G6669" s="154">
        <v>1</v>
      </c>
      <c r="H6669" s="182">
        <v>5180</v>
      </c>
      <c r="I6669" s="192">
        <v>0.25</v>
      </c>
      <c r="J6669" s="188">
        <f t="shared" si="205"/>
        <v>3885</v>
      </c>
    </row>
    <row r="6670" spans="1:10" s="155" customFormat="1" ht="15.75">
      <c r="A6670" s="53">
        <f t="shared" si="206"/>
        <v>6666</v>
      </c>
      <c r="B6670" s="153" t="s">
        <v>201</v>
      </c>
      <c r="C6670" s="154" t="s">
        <v>11639</v>
      </c>
      <c r="D6670" s="154" t="s">
        <v>11640</v>
      </c>
      <c r="E6670" s="154" t="s">
        <v>13409</v>
      </c>
      <c r="F6670" s="154"/>
      <c r="G6670" s="154">
        <v>1</v>
      </c>
      <c r="H6670" s="182">
        <v>4190</v>
      </c>
      <c r="I6670" s="192">
        <v>0.25</v>
      </c>
      <c r="J6670" s="188">
        <f t="shared" si="205"/>
        <v>3142.5</v>
      </c>
    </row>
    <row r="6671" spans="1:10" s="155" customFormat="1" ht="15.75">
      <c r="A6671" s="53">
        <f t="shared" si="206"/>
        <v>6667</v>
      </c>
      <c r="B6671" s="153" t="s">
        <v>201</v>
      </c>
      <c r="C6671" s="154" t="s">
        <v>11641</v>
      </c>
      <c r="D6671" s="154" t="s">
        <v>11642</v>
      </c>
      <c r="E6671" s="154" t="s">
        <v>13409</v>
      </c>
      <c r="F6671" s="154"/>
      <c r="G6671" s="154">
        <v>1</v>
      </c>
      <c r="H6671" s="182">
        <v>5030</v>
      </c>
      <c r="I6671" s="192">
        <v>0.25</v>
      </c>
      <c r="J6671" s="188">
        <f t="shared" si="205"/>
        <v>3772.5</v>
      </c>
    </row>
    <row r="6672" spans="1:10" s="155" customFormat="1" ht="15.75">
      <c r="A6672" s="53">
        <f t="shared" si="206"/>
        <v>6668</v>
      </c>
      <c r="B6672" s="153" t="s">
        <v>201</v>
      </c>
      <c r="C6672" s="154" t="s">
        <v>11643</v>
      </c>
      <c r="D6672" s="154" t="s">
        <v>11644</v>
      </c>
      <c r="E6672" s="154" t="s">
        <v>13409</v>
      </c>
      <c r="F6672" s="154"/>
      <c r="G6672" s="154">
        <v>1</v>
      </c>
      <c r="H6672" s="182">
        <v>3510</v>
      </c>
      <c r="I6672" s="192">
        <v>0.25</v>
      </c>
      <c r="J6672" s="188">
        <f t="shared" si="205"/>
        <v>2632.5</v>
      </c>
    </row>
    <row r="6673" spans="1:10" s="155" customFormat="1" ht="15.75">
      <c r="A6673" s="53">
        <f t="shared" si="206"/>
        <v>6669</v>
      </c>
      <c r="B6673" s="153" t="s">
        <v>201</v>
      </c>
      <c r="C6673" s="154" t="s">
        <v>11645</v>
      </c>
      <c r="D6673" s="154" t="s">
        <v>11646</v>
      </c>
      <c r="E6673" s="154" t="s">
        <v>13409</v>
      </c>
      <c r="F6673" s="154"/>
      <c r="G6673" s="154">
        <v>1</v>
      </c>
      <c r="H6673" s="182">
        <v>4340</v>
      </c>
      <c r="I6673" s="192">
        <v>0.25</v>
      </c>
      <c r="J6673" s="188">
        <f t="shared" si="205"/>
        <v>3255</v>
      </c>
    </row>
    <row r="6674" spans="1:10" s="155" customFormat="1" ht="30">
      <c r="A6674" s="53">
        <f t="shared" si="206"/>
        <v>6670</v>
      </c>
      <c r="B6674" s="153" t="s">
        <v>201</v>
      </c>
      <c r="C6674" s="154" t="s">
        <v>11647</v>
      </c>
      <c r="D6674" s="154" t="s">
        <v>11648</v>
      </c>
      <c r="E6674" s="154" t="s">
        <v>13409</v>
      </c>
      <c r="F6674" s="154"/>
      <c r="G6674" s="154">
        <v>1</v>
      </c>
      <c r="H6674" s="182">
        <v>6100</v>
      </c>
      <c r="I6674" s="192">
        <v>0.25</v>
      </c>
      <c r="J6674" s="188">
        <f t="shared" ref="J6674:J6737" si="207">H6674*(1-I6674)</f>
        <v>4575</v>
      </c>
    </row>
    <row r="6675" spans="1:10" s="155" customFormat="1" ht="30">
      <c r="A6675" s="53">
        <f t="shared" si="206"/>
        <v>6671</v>
      </c>
      <c r="B6675" s="153" t="s">
        <v>201</v>
      </c>
      <c r="C6675" s="154" t="s">
        <v>11649</v>
      </c>
      <c r="D6675" s="154" t="s">
        <v>11650</v>
      </c>
      <c r="E6675" s="154" t="s">
        <v>13409</v>
      </c>
      <c r="F6675" s="154"/>
      <c r="G6675" s="154">
        <v>1</v>
      </c>
      <c r="H6675" s="182">
        <v>6930</v>
      </c>
      <c r="I6675" s="192">
        <v>0.25</v>
      </c>
      <c r="J6675" s="188">
        <f t="shared" si="207"/>
        <v>5197.5</v>
      </c>
    </row>
    <row r="6676" spans="1:10" s="155" customFormat="1" ht="15.75">
      <c r="A6676" s="53">
        <f t="shared" si="206"/>
        <v>6672</v>
      </c>
      <c r="B6676" s="153" t="s">
        <v>201</v>
      </c>
      <c r="C6676" s="154" t="s">
        <v>11651</v>
      </c>
      <c r="D6676" s="154" t="s">
        <v>11652</v>
      </c>
      <c r="E6676" s="154" t="s">
        <v>13409</v>
      </c>
      <c r="F6676" s="154"/>
      <c r="G6676" s="154">
        <v>1</v>
      </c>
      <c r="H6676" s="182">
        <v>5440</v>
      </c>
      <c r="I6676" s="192">
        <v>0.25</v>
      </c>
      <c r="J6676" s="188">
        <f t="shared" si="207"/>
        <v>4080</v>
      </c>
    </row>
    <row r="6677" spans="1:10" s="155" customFormat="1" ht="30">
      <c r="A6677" s="53">
        <f t="shared" si="206"/>
        <v>6673</v>
      </c>
      <c r="B6677" s="153" t="s">
        <v>201</v>
      </c>
      <c r="C6677" s="154" t="s">
        <v>11653</v>
      </c>
      <c r="D6677" s="154" t="s">
        <v>11654</v>
      </c>
      <c r="E6677" s="154" t="s">
        <v>13409</v>
      </c>
      <c r="F6677" s="154"/>
      <c r="G6677" s="154">
        <v>1</v>
      </c>
      <c r="H6677" s="182">
        <v>6260</v>
      </c>
      <c r="I6677" s="192">
        <v>0.25</v>
      </c>
      <c r="J6677" s="188">
        <f t="shared" si="207"/>
        <v>4695</v>
      </c>
    </row>
    <row r="6678" spans="1:10" s="155" customFormat="1" ht="15.75">
      <c r="A6678" s="53">
        <f t="shared" si="206"/>
        <v>6674</v>
      </c>
      <c r="B6678" s="153" t="s">
        <v>201</v>
      </c>
      <c r="C6678" s="154" t="s">
        <v>11655</v>
      </c>
      <c r="D6678" s="154" t="s">
        <v>11656</v>
      </c>
      <c r="E6678" s="154" t="s">
        <v>13409</v>
      </c>
      <c r="F6678" s="154"/>
      <c r="G6678" s="154">
        <v>1</v>
      </c>
      <c r="H6678" s="182">
        <v>5270</v>
      </c>
      <c r="I6678" s="192">
        <v>0.25</v>
      </c>
      <c r="J6678" s="188">
        <f t="shared" si="207"/>
        <v>3952.5</v>
      </c>
    </row>
    <row r="6679" spans="1:10" s="155" customFormat="1" ht="30">
      <c r="A6679" s="53">
        <f t="shared" si="206"/>
        <v>6675</v>
      </c>
      <c r="B6679" s="153" t="s">
        <v>201</v>
      </c>
      <c r="C6679" s="154" t="s">
        <v>11657</v>
      </c>
      <c r="D6679" s="154" t="s">
        <v>11658</v>
      </c>
      <c r="E6679" s="154" t="s">
        <v>13409</v>
      </c>
      <c r="F6679" s="154"/>
      <c r="G6679" s="154">
        <v>1</v>
      </c>
      <c r="H6679" s="182">
        <v>6100</v>
      </c>
      <c r="I6679" s="192">
        <v>0.25</v>
      </c>
      <c r="J6679" s="188">
        <f t="shared" si="207"/>
        <v>4575</v>
      </c>
    </row>
    <row r="6680" spans="1:10" s="155" customFormat="1" ht="15.75">
      <c r="A6680" s="53">
        <f t="shared" si="206"/>
        <v>6676</v>
      </c>
      <c r="B6680" s="153" t="s">
        <v>201</v>
      </c>
      <c r="C6680" s="154" t="s">
        <v>11659</v>
      </c>
      <c r="D6680" s="154" t="s">
        <v>11660</v>
      </c>
      <c r="E6680" s="154" t="s">
        <v>13409</v>
      </c>
      <c r="F6680" s="154"/>
      <c r="G6680" s="154">
        <v>1</v>
      </c>
      <c r="H6680" s="182">
        <v>4610</v>
      </c>
      <c r="I6680" s="192">
        <v>0.25</v>
      </c>
      <c r="J6680" s="188">
        <f t="shared" si="207"/>
        <v>3457.5</v>
      </c>
    </row>
    <row r="6681" spans="1:10" s="155" customFormat="1" ht="15.75">
      <c r="A6681" s="53">
        <f t="shared" si="206"/>
        <v>6677</v>
      </c>
      <c r="B6681" s="153" t="s">
        <v>201</v>
      </c>
      <c r="C6681" s="154" t="s">
        <v>11661</v>
      </c>
      <c r="D6681" s="154" t="s">
        <v>11662</v>
      </c>
      <c r="E6681" s="154" t="s">
        <v>13409</v>
      </c>
      <c r="F6681" s="154"/>
      <c r="G6681" s="154">
        <v>1</v>
      </c>
      <c r="H6681" s="182">
        <v>5440</v>
      </c>
      <c r="I6681" s="192">
        <v>0.25</v>
      </c>
      <c r="J6681" s="188">
        <f t="shared" si="207"/>
        <v>4080</v>
      </c>
    </row>
    <row r="6682" spans="1:10" s="155" customFormat="1" ht="30">
      <c r="A6682" s="53">
        <f t="shared" si="206"/>
        <v>6678</v>
      </c>
      <c r="B6682" s="153" t="s">
        <v>201</v>
      </c>
      <c r="C6682" s="154" t="s">
        <v>11663</v>
      </c>
      <c r="D6682" s="154" t="s">
        <v>11664</v>
      </c>
      <c r="E6682" s="154" t="s">
        <v>13409</v>
      </c>
      <c r="F6682" s="154"/>
      <c r="G6682" s="154">
        <v>1</v>
      </c>
      <c r="H6682" s="182">
        <v>8340</v>
      </c>
      <c r="I6682" s="192">
        <v>0.25</v>
      </c>
      <c r="J6682" s="188">
        <f t="shared" si="207"/>
        <v>6255</v>
      </c>
    </row>
    <row r="6683" spans="1:10" s="155" customFormat="1" ht="15.75">
      <c r="A6683" s="53">
        <f t="shared" si="206"/>
        <v>6679</v>
      </c>
      <c r="B6683" s="153" t="s">
        <v>201</v>
      </c>
      <c r="C6683" s="154" t="s">
        <v>11665</v>
      </c>
      <c r="D6683" s="154" t="s">
        <v>11666</v>
      </c>
      <c r="E6683" s="154" t="s">
        <v>13409</v>
      </c>
      <c r="F6683" s="154"/>
      <c r="G6683" s="154">
        <v>1</v>
      </c>
      <c r="H6683" s="182">
        <v>7670</v>
      </c>
      <c r="I6683" s="192">
        <v>0.25</v>
      </c>
      <c r="J6683" s="188">
        <f t="shared" si="207"/>
        <v>5752.5</v>
      </c>
    </row>
    <row r="6684" spans="1:10" s="155" customFormat="1" ht="30">
      <c r="A6684" s="53">
        <f t="shared" si="206"/>
        <v>6680</v>
      </c>
      <c r="B6684" s="153" t="s">
        <v>201</v>
      </c>
      <c r="C6684" s="154" t="s">
        <v>11667</v>
      </c>
      <c r="D6684" s="154" t="s">
        <v>11668</v>
      </c>
      <c r="E6684" s="154" t="s">
        <v>13409</v>
      </c>
      <c r="F6684" s="154"/>
      <c r="G6684" s="154">
        <v>1</v>
      </c>
      <c r="H6684" s="182">
        <v>9340</v>
      </c>
      <c r="I6684" s="192">
        <v>0.25</v>
      </c>
      <c r="J6684" s="188">
        <f t="shared" si="207"/>
        <v>7005</v>
      </c>
    </row>
    <row r="6685" spans="1:10" s="155" customFormat="1" ht="30">
      <c r="A6685" s="53">
        <f t="shared" si="206"/>
        <v>6681</v>
      </c>
      <c r="B6685" s="153" t="s">
        <v>201</v>
      </c>
      <c r="C6685" s="154" t="s">
        <v>11669</v>
      </c>
      <c r="D6685" s="154" t="s">
        <v>11670</v>
      </c>
      <c r="E6685" s="154" t="s">
        <v>13409</v>
      </c>
      <c r="F6685" s="154"/>
      <c r="G6685" s="154">
        <v>1</v>
      </c>
      <c r="H6685" s="182">
        <v>10170</v>
      </c>
      <c r="I6685" s="192">
        <v>0.25</v>
      </c>
      <c r="J6685" s="188">
        <f t="shared" si="207"/>
        <v>7627.5</v>
      </c>
    </row>
    <row r="6686" spans="1:10" s="155" customFormat="1" ht="15.75">
      <c r="A6686" s="53">
        <f t="shared" si="206"/>
        <v>6682</v>
      </c>
      <c r="B6686" s="153" t="s">
        <v>201</v>
      </c>
      <c r="C6686" s="154" t="s">
        <v>11671</v>
      </c>
      <c r="D6686" s="154" t="s">
        <v>11672</v>
      </c>
      <c r="E6686" s="154" t="s">
        <v>13409</v>
      </c>
      <c r="F6686" s="154"/>
      <c r="G6686" s="154">
        <v>1</v>
      </c>
      <c r="H6686" s="182">
        <v>8670</v>
      </c>
      <c r="I6686" s="192">
        <v>0.25</v>
      </c>
      <c r="J6686" s="188">
        <f t="shared" si="207"/>
        <v>6502.5</v>
      </c>
    </row>
    <row r="6687" spans="1:10" s="155" customFormat="1" ht="30">
      <c r="A6687" s="53">
        <f t="shared" si="206"/>
        <v>6683</v>
      </c>
      <c r="B6687" s="153" t="s">
        <v>201</v>
      </c>
      <c r="C6687" s="154" t="s">
        <v>11673</v>
      </c>
      <c r="D6687" s="154" t="s">
        <v>11674</v>
      </c>
      <c r="E6687" s="154" t="s">
        <v>13409</v>
      </c>
      <c r="F6687" s="154"/>
      <c r="G6687" s="154">
        <v>1</v>
      </c>
      <c r="H6687" s="182">
        <v>9510</v>
      </c>
      <c r="I6687" s="192">
        <v>0.25</v>
      </c>
      <c r="J6687" s="188">
        <f t="shared" si="207"/>
        <v>7132.5</v>
      </c>
    </row>
    <row r="6688" spans="1:10" s="155" customFormat="1" ht="15.75">
      <c r="A6688" s="53">
        <f t="shared" si="206"/>
        <v>6684</v>
      </c>
      <c r="B6688" s="153" t="s">
        <v>201</v>
      </c>
      <c r="C6688" s="154" t="s">
        <v>11675</v>
      </c>
      <c r="D6688" s="154" t="s">
        <v>11676</v>
      </c>
      <c r="E6688" s="154" t="s">
        <v>13409</v>
      </c>
      <c r="F6688" s="154"/>
      <c r="G6688" s="154">
        <v>1</v>
      </c>
      <c r="H6688" s="182">
        <v>7520</v>
      </c>
      <c r="I6688" s="192">
        <v>0.25</v>
      </c>
      <c r="J6688" s="188">
        <f t="shared" si="207"/>
        <v>5640</v>
      </c>
    </row>
    <row r="6689" spans="1:10" s="155" customFormat="1" ht="30">
      <c r="A6689" s="53">
        <f t="shared" si="206"/>
        <v>6685</v>
      </c>
      <c r="B6689" s="153" t="s">
        <v>201</v>
      </c>
      <c r="C6689" s="154" t="s">
        <v>11677</v>
      </c>
      <c r="D6689" s="154" t="s">
        <v>11678</v>
      </c>
      <c r="E6689" s="154" t="s">
        <v>13409</v>
      </c>
      <c r="F6689" s="154"/>
      <c r="G6689" s="154">
        <v>1</v>
      </c>
      <c r="H6689" s="182">
        <v>8340</v>
      </c>
      <c r="I6689" s="192">
        <v>0.25</v>
      </c>
      <c r="J6689" s="188">
        <f t="shared" si="207"/>
        <v>6255</v>
      </c>
    </row>
    <row r="6690" spans="1:10" s="155" customFormat="1" ht="15.75">
      <c r="A6690" s="53">
        <f t="shared" si="206"/>
        <v>6686</v>
      </c>
      <c r="B6690" s="153" t="s">
        <v>201</v>
      </c>
      <c r="C6690" s="154" t="s">
        <v>11679</v>
      </c>
      <c r="D6690" s="154" t="s">
        <v>11680</v>
      </c>
      <c r="E6690" s="154" t="s">
        <v>13409</v>
      </c>
      <c r="F6690" s="154"/>
      <c r="G6690" s="154">
        <v>1</v>
      </c>
      <c r="H6690" s="182">
        <v>6850</v>
      </c>
      <c r="I6690" s="192">
        <v>0.25</v>
      </c>
      <c r="J6690" s="188">
        <f t="shared" si="207"/>
        <v>5137.5</v>
      </c>
    </row>
    <row r="6691" spans="1:10" s="155" customFormat="1" ht="15.75">
      <c r="A6691" s="53">
        <f t="shared" si="206"/>
        <v>6687</v>
      </c>
      <c r="B6691" s="153" t="s">
        <v>201</v>
      </c>
      <c r="C6691" s="154" t="s">
        <v>11681</v>
      </c>
      <c r="D6691" s="154" t="s">
        <v>11682</v>
      </c>
      <c r="E6691" s="154" t="s">
        <v>13409</v>
      </c>
      <c r="F6691" s="154"/>
      <c r="G6691" s="154">
        <v>1</v>
      </c>
      <c r="H6691" s="182">
        <v>7670</v>
      </c>
      <c r="I6691" s="192">
        <v>0.25</v>
      </c>
      <c r="J6691" s="188">
        <f t="shared" si="207"/>
        <v>5752.5</v>
      </c>
    </row>
    <row r="6692" spans="1:10" s="155" customFormat="1" ht="15.75">
      <c r="A6692" s="53">
        <f t="shared" si="206"/>
        <v>6688</v>
      </c>
      <c r="B6692" s="153" t="s">
        <v>201</v>
      </c>
      <c r="C6692" s="154" t="s">
        <v>11683</v>
      </c>
      <c r="D6692" s="154" t="s">
        <v>11684</v>
      </c>
      <c r="E6692" s="154" t="s">
        <v>13409</v>
      </c>
      <c r="F6692" s="154"/>
      <c r="G6692" s="154">
        <v>1</v>
      </c>
      <c r="H6692" s="182">
        <v>7100</v>
      </c>
      <c r="I6692" s="192">
        <v>0.25</v>
      </c>
      <c r="J6692" s="188">
        <f t="shared" si="207"/>
        <v>5325</v>
      </c>
    </row>
    <row r="6693" spans="1:10" s="155" customFormat="1" ht="15.75">
      <c r="A6693" s="53">
        <f t="shared" si="206"/>
        <v>6689</v>
      </c>
      <c r="B6693" s="153" t="s">
        <v>201</v>
      </c>
      <c r="C6693" s="154" t="s">
        <v>11685</v>
      </c>
      <c r="D6693" s="154" t="s">
        <v>11686</v>
      </c>
      <c r="E6693" s="154" t="s">
        <v>13409</v>
      </c>
      <c r="F6693" s="154"/>
      <c r="G6693" s="154">
        <v>1</v>
      </c>
      <c r="H6693" s="182">
        <v>7930</v>
      </c>
      <c r="I6693" s="192">
        <v>0.25</v>
      </c>
      <c r="J6693" s="188">
        <f t="shared" si="207"/>
        <v>5947.5</v>
      </c>
    </row>
    <row r="6694" spans="1:10" s="155" customFormat="1" ht="15.75">
      <c r="A6694" s="53">
        <f t="shared" si="206"/>
        <v>6690</v>
      </c>
      <c r="B6694" s="153" t="s">
        <v>201</v>
      </c>
      <c r="C6694" s="154" t="s">
        <v>11687</v>
      </c>
      <c r="D6694" s="154" t="s">
        <v>11688</v>
      </c>
      <c r="E6694" s="154" t="s">
        <v>13409</v>
      </c>
      <c r="F6694" s="154"/>
      <c r="G6694" s="154">
        <v>1</v>
      </c>
      <c r="H6694" s="182">
        <v>6420</v>
      </c>
      <c r="I6694" s="192">
        <v>0.25</v>
      </c>
      <c r="J6694" s="188">
        <f t="shared" si="207"/>
        <v>4815</v>
      </c>
    </row>
    <row r="6695" spans="1:10" s="155" customFormat="1" ht="15.75">
      <c r="A6695" s="53">
        <f t="shared" si="206"/>
        <v>6691</v>
      </c>
      <c r="B6695" s="153" t="s">
        <v>201</v>
      </c>
      <c r="C6695" s="154" t="s">
        <v>11689</v>
      </c>
      <c r="D6695" s="154" t="s">
        <v>11690</v>
      </c>
      <c r="E6695" s="154" t="s">
        <v>13409</v>
      </c>
      <c r="F6695" s="154"/>
      <c r="G6695" s="154">
        <v>1</v>
      </c>
      <c r="H6695" s="182">
        <v>7260</v>
      </c>
      <c r="I6695" s="192">
        <v>0.25</v>
      </c>
      <c r="J6695" s="188">
        <f t="shared" si="207"/>
        <v>5445</v>
      </c>
    </row>
    <row r="6696" spans="1:10" s="155" customFormat="1" ht="15.75">
      <c r="A6696" s="53">
        <f t="shared" si="206"/>
        <v>6692</v>
      </c>
      <c r="B6696" s="153" t="s">
        <v>201</v>
      </c>
      <c r="C6696" s="154" t="s">
        <v>11691</v>
      </c>
      <c r="D6696" s="154" t="s">
        <v>11692</v>
      </c>
      <c r="E6696" s="154" t="s">
        <v>13409</v>
      </c>
      <c r="F6696" s="154"/>
      <c r="G6696" s="154">
        <v>1</v>
      </c>
      <c r="H6696" s="182">
        <v>5270</v>
      </c>
      <c r="I6696" s="192">
        <v>0.25</v>
      </c>
      <c r="J6696" s="188">
        <f t="shared" si="207"/>
        <v>3952.5</v>
      </c>
    </row>
    <row r="6697" spans="1:10" s="155" customFormat="1" ht="15.75">
      <c r="A6697" s="53">
        <f t="shared" si="206"/>
        <v>6693</v>
      </c>
      <c r="B6697" s="153" t="s">
        <v>201</v>
      </c>
      <c r="C6697" s="154" t="s">
        <v>11693</v>
      </c>
      <c r="D6697" s="154" t="s">
        <v>11694</v>
      </c>
      <c r="E6697" s="154" t="s">
        <v>13409</v>
      </c>
      <c r="F6697" s="154"/>
      <c r="G6697" s="154">
        <v>1</v>
      </c>
      <c r="H6697" s="182">
        <v>6100</v>
      </c>
      <c r="I6697" s="192">
        <v>0.25</v>
      </c>
      <c r="J6697" s="188">
        <f t="shared" si="207"/>
        <v>4575</v>
      </c>
    </row>
    <row r="6698" spans="1:10" s="155" customFormat="1" ht="15.75">
      <c r="A6698" s="53">
        <f t="shared" si="206"/>
        <v>6694</v>
      </c>
      <c r="B6698" s="153" t="s">
        <v>201</v>
      </c>
      <c r="C6698" s="154" t="s">
        <v>11695</v>
      </c>
      <c r="D6698" s="154" t="s">
        <v>11696</v>
      </c>
      <c r="E6698" s="154" t="s">
        <v>13409</v>
      </c>
      <c r="F6698" s="154"/>
      <c r="G6698" s="154">
        <v>1</v>
      </c>
      <c r="H6698" s="182">
        <v>4610</v>
      </c>
      <c r="I6698" s="192">
        <v>0.25</v>
      </c>
      <c r="J6698" s="188">
        <f t="shared" si="207"/>
        <v>3457.5</v>
      </c>
    </row>
    <row r="6699" spans="1:10" s="155" customFormat="1" ht="15.75">
      <c r="A6699" s="53">
        <f t="shared" si="206"/>
        <v>6695</v>
      </c>
      <c r="B6699" s="153" t="s">
        <v>201</v>
      </c>
      <c r="C6699" s="154" t="s">
        <v>11697</v>
      </c>
      <c r="D6699" s="154" t="s">
        <v>11698</v>
      </c>
      <c r="E6699" s="154" t="s">
        <v>13409</v>
      </c>
      <c r="F6699" s="154"/>
      <c r="G6699" s="154">
        <v>1</v>
      </c>
      <c r="H6699" s="182">
        <v>5440</v>
      </c>
      <c r="I6699" s="192">
        <v>0.25</v>
      </c>
      <c r="J6699" s="188">
        <f t="shared" si="207"/>
        <v>4080</v>
      </c>
    </row>
    <row r="6700" spans="1:10" s="155" customFormat="1" ht="30">
      <c r="A6700" s="53">
        <f t="shared" si="206"/>
        <v>6696</v>
      </c>
      <c r="B6700" s="153" t="s">
        <v>201</v>
      </c>
      <c r="C6700" s="154" t="s">
        <v>11699</v>
      </c>
      <c r="D6700" s="154" t="s">
        <v>11700</v>
      </c>
      <c r="E6700" s="154" t="s">
        <v>13409</v>
      </c>
      <c r="F6700" s="154"/>
      <c r="G6700" s="154">
        <v>1</v>
      </c>
      <c r="H6700" s="182">
        <v>7170</v>
      </c>
      <c r="I6700" s="192">
        <v>0.25</v>
      </c>
      <c r="J6700" s="188">
        <f t="shared" si="207"/>
        <v>5377.5</v>
      </c>
    </row>
    <row r="6701" spans="1:10" s="155" customFormat="1" ht="15.75">
      <c r="A6701" s="53">
        <f t="shared" si="206"/>
        <v>6697</v>
      </c>
      <c r="B6701" s="153" t="s">
        <v>201</v>
      </c>
      <c r="C6701" s="154" t="s">
        <v>11701</v>
      </c>
      <c r="D6701" s="154" t="s">
        <v>11702</v>
      </c>
      <c r="E6701" s="154" t="s">
        <v>13409</v>
      </c>
      <c r="F6701" s="154"/>
      <c r="G6701" s="154">
        <v>1</v>
      </c>
      <c r="H6701" s="182">
        <v>6500</v>
      </c>
      <c r="I6701" s="192">
        <v>0.25</v>
      </c>
      <c r="J6701" s="188">
        <f t="shared" si="207"/>
        <v>4875</v>
      </c>
    </row>
    <row r="6702" spans="1:10" s="155" customFormat="1" ht="30">
      <c r="A6702" s="53">
        <f t="shared" si="206"/>
        <v>6698</v>
      </c>
      <c r="B6702" s="153" t="s">
        <v>201</v>
      </c>
      <c r="C6702" s="154" t="s">
        <v>11703</v>
      </c>
      <c r="D6702" s="154" t="s">
        <v>11704</v>
      </c>
      <c r="E6702" s="154" t="s">
        <v>13409</v>
      </c>
      <c r="F6702" s="154"/>
      <c r="G6702" s="154">
        <v>1</v>
      </c>
      <c r="H6702" s="182">
        <v>8170</v>
      </c>
      <c r="I6702" s="192">
        <v>0.25</v>
      </c>
      <c r="J6702" s="188">
        <f t="shared" si="207"/>
        <v>6127.5</v>
      </c>
    </row>
    <row r="6703" spans="1:10" s="155" customFormat="1" ht="30">
      <c r="A6703" s="53">
        <f t="shared" si="206"/>
        <v>6699</v>
      </c>
      <c r="B6703" s="153" t="s">
        <v>201</v>
      </c>
      <c r="C6703" s="154" t="s">
        <v>11705</v>
      </c>
      <c r="D6703" s="154" t="s">
        <v>11706</v>
      </c>
      <c r="E6703" s="154" t="s">
        <v>13409</v>
      </c>
      <c r="F6703" s="154"/>
      <c r="G6703" s="154">
        <v>1</v>
      </c>
      <c r="H6703" s="182">
        <v>9010</v>
      </c>
      <c r="I6703" s="192">
        <v>0.25</v>
      </c>
      <c r="J6703" s="188">
        <f t="shared" si="207"/>
        <v>6757.5</v>
      </c>
    </row>
    <row r="6704" spans="1:10" s="155" customFormat="1" ht="15.75">
      <c r="A6704" s="53">
        <f t="shared" si="206"/>
        <v>6700</v>
      </c>
      <c r="B6704" s="153" t="s">
        <v>201</v>
      </c>
      <c r="C6704" s="154" t="s">
        <v>11707</v>
      </c>
      <c r="D6704" s="154" t="s">
        <v>11708</v>
      </c>
      <c r="E6704" s="154" t="s">
        <v>13409</v>
      </c>
      <c r="F6704" s="154"/>
      <c r="G6704" s="154">
        <v>1</v>
      </c>
      <c r="H6704" s="182">
        <v>7520</v>
      </c>
      <c r="I6704" s="192">
        <v>0.25</v>
      </c>
      <c r="J6704" s="188">
        <f t="shared" si="207"/>
        <v>5640</v>
      </c>
    </row>
    <row r="6705" spans="1:10" s="155" customFormat="1" ht="30">
      <c r="A6705" s="53">
        <f t="shared" si="206"/>
        <v>6701</v>
      </c>
      <c r="B6705" s="153" t="s">
        <v>201</v>
      </c>
      <c r="C6705" s="154" t="s">
        <v>11709</v>
      </c>
      <c r="D6705" s="154" t="s">
        <v>11710</v>
      </c>
      <c r="E6705" s="154" t="s">
        <v>13409</v>
      </c>
      <c r="F6705" s="154"/>
      <c r="G6705" s="154">
        <v>1</v>
      </c>
      <c r="H6705" s="182">
        <v>8340</v>
      </c>
      <c r="I6705" s="192">
        <v>0.25</v>
      </c>
      <c r="J6705" s="188">
        <f t="shared" si="207"/>
        <v>6255</v>
      </c>
    </row>
    <row r="6706" spans="1:10" s="155" customFormat="1" ht="15.75">
      <c r="A6706" s="53">
        <f t="shared" si="206"/>
        <v>6702</v>
      </c>
      <c r="B6706" s="153" t="s">
        <v>201</v>
      </c>
      <c r="C6706" s="154" t="s">
        <v>11711</v>
      </c>
      <c r="D6706" s="154" t="s">
        <v>11712</v>
      </c>
      <c r="E6706" s="154" t="s">
        <v>13409</v>
      </c>
      <c r="F6706" s="154"/>
      <c r="G6706" s="154">
        <v>1</v>
      </c>
      <c r="H6706" s="182">
        <v>6330</v>
      </c>
      <c r="I6706" s="192">
        <v>0.25</v>
      </c>
      <c r="J6706" s="188">
        <f t="shared" si="207"/>
        <v>4747.5</v>
      </c>
    </row>
    <row r="6707" spans="1:10" s="155" customFormat="1" ht="30">
      <c r="A6707" s="53">
        <f t="shared" si="206"/>
        <v>6703</v>
      </c>
      <c r="B6707" s="153" t="s">
        <v>201</v>
      </c>
      <c r="C6707" s="154" t="s">
        <v>11713</v>
      </c>
      <c r="D6707" s="154" t="s">
        <v>11714</v>
      </c>
      <c r="E6707" s="154" t="s">
        <v>13409</v>
      </c>
      <c r="F6707" s="154"/>
      <c r="G6707" s="154">
        <v>1</v>
      </c>
      <c r="H6707" s="182">
        <v>7170</v>
      </c>
      <c r="I6707" s="192">
        <v>0.25</v>
      </c>
      <c r="J6707" s="188">
        <f t="shared" si="207"/>
        <v>5377.5</v>
      </c>
    </row>
    <row r="6708" spans="1:10" s="155" customFormat="1" ht="15.75">
      <c r="A6708" s="53">
        <f t="shared" si="206"/>
        <v>6704</v>
      </c>
      <c r="B6708" s="153" t="s">
        <v>201</v>
      </c>
      <c r="C6708" s="154" t="s">
        <v>11715</v>
      </c>
      <c r="D6708" s="154" t="s">
        <v>11716</v>
      </c>
      <c r="E6708" s="154" t="s">
        <v>13409</v>
      </c>
      <c r="F6708" s="154"/>
      <c r="G6708" s="154">
        <v>1</v>
      </c>
      <c r="H6708" s="182">
        <v>5720</v>
      </c>
      <c r="I6708" s="192">
        <v>0.25</v>
      </c>
      <c r="J6708" s="188">
        <f t="shared" si="207"/>
        <v>4290</v>
      </c>
    </row>
    <row r="6709" spans="1:10" s="155" customFormat="1" ht="15.75">
      <c r="A6709" s="53">
        <f t="shared" si="206"/>
        <v>6705</v>
      </c>
      <c r="B6709" s="153" t="s">
        <v>201</v>
      </c>
      <c r="C6709" s="154" t="s">
        <v>11717</v>
      </c>
      <c r="D6709" s="154" t="s">
        <v>11718</v>
      </c>
      <c r="E6709" s="154" t="s">
        <v>13409</v>
      </c>
      <c r="F6709" s="154"/>
      <c r="G6709" s="154">
        <v>1</v>
      </c>
      <c r="H6709" s="182">
        <v>6500</v>
      </c>
      <c r="I6709" s="192">
        <v>0.25</v>
      </c>
      <c r="J6709" s="188">
        <f t="shared" si="207"/>
        <v>4875</v>
      </c>
    </row>
    <row r="6710" spans="1:10" s="155" customFormat="1" ht="30">
      <c r="A6710" s="53">
        <f t="shared" si="206"/>
        <v>6706</v>
      </c>
      <c r="B6710" s="153" t="s">
        <v>201</v>
      </c>
      <c r="C6710" s="154" t="s">
        <v>11719</v>
      </c>
      <c r="D6710" s="154" t="s">
        <v>11720</v>
      </c>
      <c r="E6710" s="154" t="s">
        <v>13409</v>
      </c>
      <c r="F6710" s="154"/>
      <c r="G6710" s="154">
        <v>1</v>
      </c>
      <c r="H6710" s="182">
        <v>8340</v>
      </c>
      <c r="I6710" s="192">
        <v>0.25</v>
      </c>
      <c r="J6710" s="188">
        <f t="shared" si="207"/>
        <v>6255</v>
      </c>
    </row>
    <row r="6711" spans="1:10" s="155" customFormat="1" ht="15.75">
      <c r="A6711" s="53">
        <f t="shared" si="206"/>
        <v>6707</v>
      </c>
      <c r="B6711" s="153" t="s">
        <v>201</v>
      </c>
      <c r="C6711" s="154" t="s">
        <v>11721</v>
      </c>
      <c r="D6711" s="154" t="s">
        <v>11722</v>
      </c>
      <c r="E6711" s="154" t="s">
        <v>13409</v>
      </c>
      <c r="F6711" s="154"/>
      <c r="G6711" s="154">
        <v>1</v>
      </c>
      <c r="H6711" s="182">
        <v>7670</v>
      </c>
      <c r="I6711" s="192">
        <v>0.25</v>
      </c>
      <c r="J6711" s="188">
        <f t="shared" si="207"/>
        <v>5752.5</v>
      </c>
    </row>
    <row r="6712" spans="1:10" s="155" customFormat="1" ht="30">
      <c r="A6712" s="53">
        <f t="shared" si="206"/>
        <v>6708</v>
      </c>
      <c r="B6712" s="153" t="s">
        <v>201</v>
      </c>
      <c r="C6712" s="154" t="s">
        <v>11723</v>
      </c>
      <c r="D6712" s="154" t="s">
        <v>11724</v>
      </c>
      <c r="E6712" s="154" t="s">
        <v>13409</v>
      </c>
      <c r="F6712" s="154"/>
      <c r="G6712" s="154">
        <v>1</v>
      </c>
      <c r="H6712" s="182">
        <v>9340</v>
      </c>
      <c r="I6712" s="192">
        <v>0.25</v>
      </c>
      <c r="J6712" s="188">
        <f t="shared" si="207"/>
        <v>7005</v>
      </c>
    </row>
    <row r="6713" spans="1:10" s="155" customFormat="1" ht="15.75">
      <c r="A6713" s="53">
        <f t="shared" si="206"/>
        <v>6709</v>
      </c>
      <c r="B6713" s="153" t="s">
        <v>201</v>
      </c>
      <c r="C6713" s="154" t="s">
        <v>11725</v>
      </c>
      <c r="D6713" s="154" t="s">
        <v>11726</v>
      </c>
      <c r="E6713" s="154" t="s">
        <v>13409</v>
      </c>
      <c r="F6713" s="154"/>
      <c r="G6713" s="154">
        <v>1</v>
      </c>
      <c r="H6713" s="182">
        <v>8670</v>
      </c>
      <c r="I6713" s="192">
        <v>0.25</v>
      </c>
      <c r="J6713" s="188">
        <f t="shared" si="207"/>
        <v>6502.5</v>
      </c>
    </row>
    <row r="6714" spans="1:10" s="155" customFormat="1" ht="15.75">
      <c r="A6714" s="53">
        <f t="shared" si="206"/>
        <v>6710</v>
      </c>
      <c r="B6714" s="153" t="s">
        <v>201</v>
      </c>
      <c r="C6714" s="154" t="s">
        <v>11727</v>
      </c>
      <c r="D6714" s="154" t="s">
        <v>11728</v>
      </c>
      <c r="E6714" s="154" t="s">
        <v>13409</v>
      </c>
      <c r="F6714" s="154"/>
      <c r="G6714" s="154">
        <v>1</v>
      </c>
      <c r="H6714" s="182">
        <v>7520</v>
      </c>
      <c r="I6714" s="192">
        <v>0.25</v>
      </c>
      <c r="J6714" s="188">
        <f t="shared" si="207"/>
        <v>5640</v>
      </c>
    </row>
    <row r="6715" spans="1:10" s="155" customFormat="1" ht="15.75">
      <c r="A6715" s="53">
        <f t="shared" si="206"/>
        <v>6711</v>
      </c>
      <c r="B6715" s="153" t="s">
        <v>201</v>
      </c>
      <c r="C6715" s="154" t="s">
        <v>11729</v>
      </c>
      <c r="D6715" s="154" t="s">
        <v>11730</v>
      </c>
      <c r="E6715" s="154" t="s">
        <v>13409</v>
      </c>
      <c r="F6715" s="154"/>
      <c r="G6715" s="154">
        <v>1</v>
      </c>
      <c r="H6715" s="182">
        <v>6850</v>
      </c>
      <c r="I6715" s="192">
        <v>0.25</v>
      </c>
      <c r="J6715" s="188">
        <f t="shared" si="207"/>
        <v>5137.5</v>
      </c>
    </row>
    <row r="6716" spans="1:10" s="155" customFormat="1" ht="15.75">
      <c r="A6716" s="53">
        <f t="shared" si="206"/>
        <v>6712</v>
      </c>
      <c r="B6716" s="153" t="s">
        <v>201</v>
      </c>
      <c r="C6716" s="154" t="s">
        <v>11731</v>
      </c>
      <c r="D6716" s="154" t="s">
        <v>11732</v>
      </c>
      <c r="E6716" s="154" t="s">
        <v>13409</v>
      </c>
      <c r="F6716" s="154"/>
      <c r="G6716" s="154">
        <v>1</v>
      </c>
      <c r="H6716" s="182">
        <v>7100</v>
      </c>
      <c r="I6716" s="192">
        <v>0.25</v>
      </c>
      <c r="J6716" s="188">
        <f t="shared" si="207"/>
        <v>5325</v>
      </c>
    </row>
    <row r="6717" spans="1:10" s="155" customFormat="1" ht="15.75">
      <c r="A6717" s="53">
        <f t="shared" si="206"/>
        <v>6713</v>
      </c>
      <c r="B6717" s="153" t="s">
        <v>201</v>
      </c>
      <c r="C6717" s="154" t="s">
        <v>11733</v>
      </c>
      <c r="D6717" s="154" t="s">
        <v>11734</v>
      </c>
      <c r="E6717" s="154" t="s">
        <v>13409</v>
      </c>
      <c r="F6717" s="154"/>
      <c r="G6717" s="154">
        <v>1</v>
      </c>
      <c r="H6717" s="182">
        <v>6420</v>
      </c>
      <c r="I6717" s="192">
        <v>0.25</v>
      </c>
      <c r="J6717" s="188">
        <f t="shared" si="207"/>
        <v>4815</v>
      </c>
    </row>
    <row r="6718" spans="1:10" s="155" customFormat="1" ht="15.75">
      <c r="A6718" s="53">
        <f t="shared" si="206"/>
        <v>6714</v>
      </c>
      <c r="B6718" s="153" t="s">
        <v>201</v>
      </c>
      <c r="C6718" s="154" t="s">
        <v>11735</v>
      </c>
      <c r="D6718" s="154" t="s">
        <v>11736</v>
      </c>
      <c r="E6718" s="154" t="s">
        <v>13409</v>
      </c>
      <c r="F6718" s="154"/>
      <c r="G6718" s="154">
        <v>1</v>
      </c>
      <c r="H6718" s="182">
        <v>5270</v>
      </c>
      <c r="I6718" s="192">
        <v>0.25</v>
      </c>
      <c r="J6718" s="188">
        <f t="shared" si="207"/>
        <v>3952.5</v>
      </c>
    </row>
    <row r="6719" spans="1:10" s="155" customFormat="1" ht="15.75">
      <c r="A6719" s="53">
        <f t="shared" si="206"/>
        <v>6715</v>
      </c>
      <c r="B6719" s="153" t="s">
        <v>201</v>
      </c>
      <c r="C6719" s="154" t="s">
        <v>11737</v>
      </c>
      <c r="D6719" s="154" t="s">
        <v>11738</v>
      </c>
      <c r="E6719" s="154" t="s">
        <v>13409</v>
      </c>
      <c r="F6719" s="154"/>
      <c r="G6719" s="154">
        <v>1</v>
      </c>
      <c r="H6719" s="182">
        <v>4610</v>
      </c>
      <c r="I6719" s="192">
        <v>0.25</v>
      </c>
      <c r="J6719" s="188">
        <f t="shared" si="207"/>
        <v>3457.5</v>
      </c>
    </row>
    <row r="6720" spans="1:10" s="155" customFormat="1" ht="30">
      <c r="A6720" s="53">
        <f t="shared" si="206"/>
        <v>6716</v>
      </c>
      <c r="B6720" s="153" t="s">
        <v>201</v>
      </c>
      <c r="C6720" s="154" t="s">
        <v>11739</v>
      </c>
      <c r="D6720" s="154" t="s">
        <v>11740</v>
      </c>
      <c r="E6720" s="154" t="s">
        <v>13409</v>
      </c>
      <c r="F6720" s="154"/>
      <c r="G6720" s="154">
        <v>1</v>
      </c>
      <c r="H6720" s="182">
        <v>7170</v>
      </c>
      <c r="I6720" s="192">
        <v>0.25</v>
      </c>
      <c r="J6720" s="188">
        <f t="shared" si="207"/>
        <v>5377.5</v>
      </c>
    </row>
    <row r="6721" spans="1:10" s="155" customFormat="1" ht="15.75">
      <c r="A6721" s="53">
        <f t="shared" si="206"/>
        <v>6717</v>
      </c>
      <c r="B6721" s="153" t="s">
        <v>201</v>
      </c>
      <c r="C6721" s="154" t="s">
        <v>11741</v>
      </c>
      <c r="D6721" s="154" t="s">
        <v>11742</v>
      </c>
      <c r="E6721" s="154" t="s">
        <v>13409</v>
      </c>
      <c r="F6721" s="154"/>
      <c r="G6721" s="154">
        <v>1</v>
      </c>
      <c r="H6721" s="182">
        <v>6500</v>
      </c>
      <c r="I6721" s="192">
        <v>0.25</v>
      </c>
      <c r="J6721" s="188">
        <f t="shared" si="207"/>
        <v>4875</v>
      </c>
    </row>
    <row r="6722" spans="1:10" s="155" customFormat="1" ht="30">
      <c r="A6722" s="53">
        <f t="shared" si="206"/>
        <v>6718</v>
      </c>
      <c r="B6722" s="153" t="s">
        <v>201</v>
      </c>
      <c r="C6722" s="154" t="s">
        <v>11743</v>
      </c>
      <c r="D6722" s="154" t="s">
        <v>11744</v>
      </c>
      <c r="E6722" s="154" t="s">
        <v>13409</v>
      </c>
      <c r="F6722" s="154"/>
      <c r="G6722" s="154">
        <v>1</v>
      </c>
      <c r="H6722" s="182">
        <v>8170</v>
      </c>
      <c r="I6722" s="192">
        <v>0.25</v>
      </c>
      <c r="J6722" s="188">
        <f t="shared" si="207"/>
        <v>6127.5</v>
      </c>
    </row>
    <row r="6723" spans="1:10" s="155" customFormat="1" ht="15.75">
      <c r="A6723" s="53">
        <f t="shared" si="206"/>
        <v>6719</v>
      </c>
      <c r="B6723" s="153" t="s">
        <v>201</v>
      </c>
      <c r="C6723" s="154" t="s">
        <v>11745</v>
      </c>
      <c r="D6723" s="154" t="s">
        <v>11746</v>
      </c>
      <c r="E6723" s="154" t="s">
        <v>13409</v>
      </c>
      <c r="F6723" s="154"/>
      <c r="G6723" s="154">
        <v>1</v>
      </c>
      <c r="H6723" s="182">
        <v>7520</v>
      </c>
      <c r="I6723" s="192">
        <v>0.25</v>
      </c>
      <c r="J6723" s="188">
        <f t="shared" si="207"/>
        <v>5640</v>
      </c>
    </row>
    <row r="6724" spans="1:10" s="155" customFormat="1" ht="15.75">
      <c r="A6724" s="53">
        <f t="shared" si="206"/>
        <v>6720</v>
      </c>
      <c r="B6724" s="153" t="s">
        <v>201</v>
      </c>
      <c r="C6724" s="154" t="s">
        <v>11747</v>
      </c>
      <c r="D6724" s="154" t="s">
        <v>11748</v>
      </c>
      <c r="E6724" s="154" t="s">
        <v>13409</v>
      </c>
      <c r="F6724" s="154"/>
      <c r="G6724" s="154">
        <v>1</v>
      </c>
      <c r="H6724" s="182">
        <v>6330</v>
      </c>
      <c r="I6724" s="192">
        <v>0.25</v>
      </c>
      <c r="J6724" s="188">
        <f t="shared" si="207"/>
        <v>4747.5</v>
      </c>
    </row>
    <row r="6725" spans="1:10" s="155" customFormat="1" ht="15.75">
      <c r="A6725" s="53">
        <f t="shared" si="206"/>
        <v>6721</v>
      </c>
      <c r="B6725" s="153" t="s">
        <v>201</v>
      </c>
      <c r="C6725" s="154" t="s">
        <v>11749</v>
      </c>
      <c r="D6725" s="154" t="s">
        <v>11750</v>
      </c>
      <c r="E6725" s="154" t="s">
        <v>13409</v>
      </c>
      <c r="F6725" s="154"/>
      <c r="G6725" s="154">
        <v>1</v>
      </c>
      <c r="H6725" s="182">
        <v>5680</v>
      </c>
      <c r="I6725" s="192">
        <v>0.25</v>
      </c>
      <c r="J6725" s="188">
        <f t="shared" si="207"/>
        <v>4260</v>
      </c>
    </row>
    <row r="6726" spans="1:10" s="155" customFormat="1" ht="15.75">
      <c r="A6726" s="53">
        <f t="shared" si="206"/>
        <v>6722</v>
      </c>
      <c r="B6726" s="153" t="s">
        <v>201</v>
      </c>
      <c r="C6726" s="154" t="s">
        <v>11751</v>
      </c>
      <c r="D6726" s="154" t="s">
        <v>11752</v>
      </c>
      <c r="E6726" s="154" t="s">
        <v>13409</v>
      </c>
      <c r="F6726" s="154"/>
      <c r="G6726" s="154">
        <v>1</v>
      </c>
      <c r="H6726" s="182">
        <v>4490</v>
      </c>
      <c r="I6726" s="192">
        <v>0.25</v>
      </c>
      <c r="J6726" s="188">
        <f t="shared" si="207"/>
        <v>3367.5</v>
      </c>
    </row>
    <row r="6727" spans="1:10" s="155" customFormat="1" ht="15.75">
      <c r="A6727" s="53">
        <f t="shared" ref="A6727:A6790" si="208">A6726+1</f>
        <v>6723</v>
      </c>
      <c r="B6727" s="153" t="s">
        <v>201</v>
      </c>
      <c r="C6727" s="154" t="s">
        <v>11753</v>
      </c>
      <c r="D6727" s="154" t="s">
        <v>11754</v>
      </c>
      <c r="E6727" s="154" t="s">
        <v>13409</v>
      </c>
      <c r="F6727" s="154"/>
      <c r="G6727" s="154">
        <v>1</v>
      </c>
      <c r="H6727" s="182">
        <v>4010</v>
      </c>
      <c r="I6727" s="192">
        <v>0.25</v>
      </c>
      <c r="J6727" s="188">
        <f t="shared" si="207"/>
        <v>3007.5</v>
      </c>
    </row>
    <row r="6728" spans="1:10" s="155" customFormat="1" ht="30">
      <c r="A6728" s="53">
        <f t="shared" si="208"/>
        <v>6724</v>
      </c>
      <c r="B6728" s="153" t="s">
        <v>201</v>
      </c>
      <c r="C6728" s="154" t="s">
        <v>11755</v>
      </c>
      <c r="D6728" s="154" t="s">
        <v>11756</v>
      </c>
      <c r="E6728" s="154" t="s">
        <v>13409</v>
      </c>
      <c r="F6728" s="154"/>
      <c r="G6728" s="154">
        <v>1</v>
      </c>
      <c r="H6728" s="182">
        <v>8740</v>
      </c>
      <c r="I6728" s="192">
        <v>0.25</v>
      </c>
      <c r="J6728" s="188">
        <f t="shared" si="207"/>
        <v>6555</v>
      </c>
    </row>
    <row r="6729" spans="1:10" s="155" customFormat="1" ht="15.75">
      <c r="A6729" s="53">
        <f t="shared" si="208"/>
        <v>6725</v>
      </c>
      <c r="B6729" s="153" t="s">
        <v>201</v>
      </c>
      <c r="C6729" s="154" t="s">
        <v>11757</v>
      </c>
      <c r="D6729" s="154" t="s">
        <v>11758</v>
      </c>
      <c r="E6729" s="154" t="s">
        <v>13409</v>
      </c>
      <c r="F6729" s="154"/>
      <c r="G6729" s="154">
        <v>1</v>
      </c>
      <c r="H6729" s="182">
        <v>8090</v>
      </c>
      <c r="I6729" s="192">
        <v>0.25</v>
      </c>
      <c r="J6729" s="188">
        <f t="shared" si="207"/>
        <v>6067.5</v>
      </c>
    </row>
    <row r="6730" spans="1:10" s="155" customFormat="1" ht="15.75">
      <c r="A6730" s="53">
        <f t="shared" si="208"/>
        <v>6726</v>
      </c>
      <c r="B6730" s="153" t="s">
        <v>201</v>
      </c>
      <c r="C6730" s="154" t="s">
        <v>11759</v>
      </c>
      <c r="D6730" s="154" t="s">
        <v>11760</v>
      </c>
      <c r="E6730" s="154" t="s">
        <v>13409</v>
      </c>
      <c r="F6730" s="154"/>
      <c r="G6730" s="154">
        <v>1</v>
      </c>
      <c r="H6730" s="182">
        <v>6930</v>
      </c>
      <c r="I6730" s="192">
        <v>0.25</v>
      </c>
      <c r="J6730" s="188">
        <f t="shared" si="207"/>
        <v>5197.5</v>
      </c>
    </row>
    <row r="6731" spans="1:10" s="155" customFormat="1" ht="15.75">
      <c r="A6731" s="53">
        <f t="shared" si="208"/>
        <v>6727</v>
      </c>
      <c r="B6731" s="153" t="s">
        <v>201</v>
      </c>
      <c r="C6731" s="154" t="s">
        <v>11761</v>
      </c>
      <c r="D6731" s="154" t="s">
        <v>11762</v>
      </c>
      <c r="E6731" s="154" t="s">
        <v>13409</v>
      </c>
      <c r="F6731" s="154"/>
      <c r="G6731" s="154">
        <v>1</v>
      </c>
      <c r="H6731" s="182">
        <v>6310</v>
      </c>
      <c r="I6731" s="192">
        <v>0.25</v>
      </c>
      <c r="J6731" s="188">
        <f t="shared" si="207"/>
        <v>4732.5</v>
      </c>
    </row>
    <row r="6732" spans="1:10" s="155" customFormat="1" ht="15.75">
      <c r="A6732" s="53">
        <f t="shared" si="208"/>
        <v>6728</v>
      </c>
      <c r="B6732" s="153" t="s">
        <v>201</v>
      </c>
      <c r="C6732" s="154" t="s">
        <v>11763</v>
      </c>
      <c r="D6732" s="154" t="s">
        <v>11764</v>
      </c>
      <c r="E6732" s="154" t="s">
        <v>13409</v>
      </c>
      <c r="F6732" s="154"/>
      <c r="G6732" s="154">
        <v>1</v>
      </c>
      <c r="H6732" s="182">
        <v>6500</v>
      </c>
      <c r="I6732" s="192">
        <v>0.25</v>
      </c>
      <c r="J6732" s="188">
        <f t="shared" si="207"/>
        <v>4875</v>
      </c>
    </row>
    <row r="6733" spans="1:10" s="155" customFormat="1" ht="15.75">
      <c r="A6733" s="53">
        <f t="shared" si="208"/>
        <v>6729</v>
      </c>
      <c r="B6733" s="153" t="s">
        <v>201</v>
      </c>
      <c r="C6733" s="154" t="s">
        <v>11765</v>
      </c>
      <c r="D6733" s="154" t="s">
        <v>11766</v>
      </c>
      <c r="E6733" s="154" t="s">
        <v>13409</v>
      </c>
      <c r="F6733" s="154"/>
      <c r="G6733" s="154">
        <v>1</v>
      </c>
      <c r="H6733" s="182">
        <v>5850</v>
      </c>
      <c r="I6733" s="192">
        <v>0.25</v>
      </c>
      <c r="J6733" s="188">
        <f t="shared" si="207"/>
        <v>4387.5</v>
      </c>
    </row>
    <row r="6734" spans="1:10" s="155" customFormat="1" ht="15.75">
      <c r="A6734" s="53">
        <f t="shared" si="208"/>
        <v>6730</v>
      </c>
      <c r="B6734" s="153" t="s">
        <v>201</v>
      </c>
      <c r="C6734" s="154" t="s">
        <v>11767</v>
      </c>
      <c r="D6734" s="154" t="s">
        <v>11768</v>
      </c>
      <c r="E6734" s="154" t="s">
        <v>13409</v>
      </c>
      <c r="F6734" s="154"/>
      <c r="G6734" s="154">
        <v>1</v>
      </c>
      <c r="H6734" s="182">
        <v>4680</v>
      </c>
      <c r="I6734" s="192">
        <v>0.25</v>
      </c>
      <c r="J6734" s="188">
        <f t="shared" si="207"/>
        <v>3510</v>
      </c>
    </row>
    <row r="6735" spans="1:10" s="155" customFormat="1" ht="15.75">
      <c r="A6735" s="53">
        <f t="shared" si="208"/>
        <v>6731</v>
      </c>
      <c r="B6735" s="153" t="s">
        <v>201</v>
      </c>
      <c r="C6735" s="154" t="s">
        <v>11769</v>
      </c>
      <c r="D6735" s="154" t="s">
        <v>11770</v>
      </c>
      <c r="E6735" s="154" t="s">
        <v>13409</v>
      </c>
      <c r="F6735" s="154"/>
      <c r="G6735" s="154">
        <v>1</v>
      </c>
      <c r="H6735" s="182">
        <v>4010</v>
      </c>
      <c r="I6735" s="192">
        <v>0.25</v>
      </c>
      <c r="J6735" s="188">
        <f t="shared" si="207"/>
        <v>3007.5</v>
      </c>
    </row>
    <row r="6736" spans="1:10" s="155" customFormat="1" ht="30">
      <c r="A6736" s="53">
        <f t="shared" si="208"/>
        <v>6732</v>
      </c>
      <c r="B6736" s="153" t="s">
        <v>201</v>
      </c>
      <c r="C6736" s="154" t="s">
        <v>11771</v>
      </c>
      <c r="D6736" s="154" t="s">
        <v>11772</v>
      </c>
      <c r="E6736" s="154" t="s">
        <v>13409</v>
      </c>
      <c r="F6736" s="154"/>
      <c r="G6736" s="154">
        <v>1</v>
      </c>
      <c r="H6736" s="182">
        <v>7590</v>
      </c>
      <c r="I6736" s="192">
        <v>0.25</v>
      </c>
      <c r="J6736" s="188">
        <f t="shared" si="207"/>
        <v>5692.5</v>
      </c>
    </row>
    <row r="6737" spans="1:10" s="155" customFormat="1" ht="15.75">
      <c r="A6737" s="53">
        <f t="shared" si="208"/>
        <v>6733</v>
      </c>
      <c r="B6737" s="153" t="s">
        <v>201</v>
      </c>
      <c r="C6737" s="154" t="s">
        <v>11773</v>
      </c>
      <c r="D6737" s="154" t="s">
        <v>11774</v>
      </c>
      <c r="E6737" s="154" t="s">
        <v>13409</v>
      </c>
      <c r="F6737" s="154"/>
      <c r="G6737" s="154">
        <v>1</v>
      </c>
      <c r="H6737" s="182">
        <v>6930</v>
      </c>
      <c r="I6737" s="192">
        <v>0.25</v>
      </c>
      <c r="J6737" s="188">
        <f t="shared" si="207"/>
        <v>5197.5</v>
      </c>
    </row>
    <row r="6738" spans="1:10" s="155" customFormat="1" ht="15.75">
      <c r="A6738" s="53">
        <f t="shared" si="208"/>
        <v>6734</v>
      </c>
      <c r="B6738" s="153" t="s">
        <v>201</v>
      </c>
      <c r="C6738" s="154" t="s">
        <v>11775</v>
      </c>
      <c r="D6738" s="154" t="s">
        <v>11776</v>
      </c>
      <c r="E6738" s="154" t="s">
        <v>13409</v>
      </c>
      <c r="F6738" s="154"/>
      <c r="G6738" s="154">
        <v>1</v>
      </c>
      <c r="H6738" s="182">
        <v>5770</v>
      </c>
      <c r="I6738" s="192">
        <v>0.25</v>
      </c>
      <c r="J6738" s="188">
        <f t="shared" ref="J6738:J6801" si="209">H6738*(1-I6738)</f>
        <v>4327.5</v>
      </c>
    </row>
    <row r="6739" spans="1:10" s="155" customFormat="1" ht="15.75">
      <c r="A6739" s="53">
        <f t="shared" si="208"/>
        <v>6735</v>
      </c>
      <c r="B6739" s="153" t="s">
        <v>201</v>
      </c>
      <c r="C6739" s="154" t="s">
        <v>11777</v>
      </c>
      <c r="D6739" s="154" t="s">
        <v>11778</v>
      </c>
      <c r="E6739" s="154" t="s">
        <v>13409</v>
      </c>
      <c r="F6739" s="154"/>
      <c r="G6739" s="154">
        <v>1</v>
      </c>
      <c r="H6739" s="182">
        <v>5100</v>
      </c>
      <c r="I6739" s="192">
        <v>0.25</v>
      </c>
      <c r="J6739" s="188">
        <f t="shared" si="209"/>
        <v>3825</v>
      </c>
    </row>
    <row r="6740" spans="1:10" s="155" customFormat="1" ht="15.75">
      <c r="A6740" s="53">
        <f t="shared" si="208"/>
        <v>6736</v>
      </c>
      <c r="B6740" s="153" t="s">
        <v>201</v>
      </c>
      <c r="C6740" s="154" t="s">
        <v>11779</v>
      </c>
      <c r="D6740" s="154" t="s">
        <v>11780</v>
      </c>
      <c r="E6740" s="154" t="s">
        <v>13409</v>
      </c>
      <c r="F6740" s="154"/>
      <c r="G6740" s="154">
        <v>1</v>
      </c>
      <c r="H6740" s="182">
        <v>2030</v>
      </c>
      <c r="I6740" s="192">
        <v>0.25</v>
      </c>
      <c r="J6740" s="188">
        <f t="shared" si="209"/>
        <v>1522.5</v>
      </c>
    </row>
    <row r="6741" spans="1:10" s="155" customFormat="1" ht="15.75">
      <c r="A6741" s="53">
        <f t="shared" si="208"/>
        <v>6737</v>
      </c>
      <c r="B6741" s="153" t="s">
        <v>201</v>
      </c>
      <c r="C6741" s="154" t="s">
        <v>11781</v>
      </c>
      <c r="D6741" s="154" t="s">
        <v>11782</v>
      </c>
      <c r="E6741" s="154" t="s">
        <v>13409</v>
      </c>
      <c r="F6741" s="154"/>
      <c r="G6741" s="154">
        <v>1</v>
      </c>
      <c r="H6741" s="182">
        <v>1850</v>
      </c>
      <c r="I6741" s="192">
        <v>0.25</v>
      </c>
      <c r="J6741" s="188">
        <f t="shared" si="209"/>
        <v>1387.5</v>
      </c>
    </row>
    <row r="6742" spans="1:10" s="155" customFormat="1" ht="15.75">
      <c r="A6742" s="53">
        <f t="shared" si="208"/>
        <v>6738</v>
      </c>
      <c r="B6742" s="153" t="s">
        <v>201</v>
      </c>
      <c r="C6742" s="154" t="s">
        <v>11783</v>
      </c>
      <c r="D6742" s="154" t="s">
        <v>11784</v>
      </c>
      <c r="E6742" s="154" t="s">
        <v>13409</v>
      </c>
      <c r="F6742" s="154"/>
      <c r="G6742" s="154">
        <v>1</v>
      </c>
      <c r="H6742" s="182">
        <v>5100</v>
      </c>
      <c r="I6742" s="192">
        <v>0.25</v>
      </c>
      <c r="J6742" s="188">
        <f t="shared" si="209"/>
        <v>3825</v>
      </c>
    </row>
    <row r="6743" spans="1:10" s="155" customFormat="1" ht="30">
      <c r="A6743" s="53">
        <f t="shared" si="208"/>
        <v>6739</v>
      </c>
      <c r="B6743" s="153" t="s">
        <v>201</v>
      </c>
      <c r="C6743" s="154" t="s">
        <v>11785</v>
      </c>
      <c r="D6743" s="154" t="s">
        <v>11786</v>
      </c>
      <c r="E6743" s="154" t="s">
        <v>13409</v>
      </c>
      <c r="F6743" s="154"/>
      <c r="G6743" s="154">
        <v>1</v>
      </c>
      <c r="H6743" s="182">
        <v>8590</v>
      </c>
      <c r="I6743" s="192">
        <v>0.25</v>
      </c>
      <c r="J6743" s="188">
        <f t="shared" si="209"/>
        <v>6442.5</v>
      </c>
    </row>
    <row r="6744" spans="1:10" s="155" customFormat="1" ht="15.75">
      <c r="A6744" s="53">
        <f t="shared" si="208"/>
        <v>6740</v>
      </c>
      <c r="B6744" s="153" t="s">
        <v>201</v>
      </c>
      <c r="C6744" s="154" t="s">
        <v>11787</v>
      </c>
      <c r="D6744" s="154" t="s">
        <v>11788</v>
      </c>
      <c r="E6744" s="154" t="s">
        <v>13409</v>
      </c>
      <c r="F6744" s="154"/>
      <c r="G6744" s="154">
        <v>1</v>
      </c>
      <c r="H6744" s="182">
        <v>7930</v>
      </c>
      <c r="I6744" s="192">
        <v>0.25</v>
      </c>
      <c r="J6744" s="188">
        <f t="shared" si="209"/>
        <v>5947.5</v>
      </c>
    </row>
    <row r="6745" spans="1:10" s="155" customFormat="1" ht="15.75">
      <c r="A6745" s="53">
        <f t="shared" si="208"/>
        <v>6741</v>
      </c>
      <c r="B6745" s="153" t="s">
        <v>201</v>
      </c>
      <c r="C6745" s="154" t="s">
        <v>11789</v>
      </c>
      <c r="D6745" s="154" t="s">
        <v>11790</v>
      </c>
      <c r="E6745" s="154" t="s">
        <v>13409</v>
      </c>
      <c r="F6745" s="154"/>
      <c r="G6745" s="154">
        <v>1</v>
      </c>
      <c r="H6745" s="182">
        <v>6750</v>
      </c>
      <c r="I6745" s="192">
        <v>0.25</v>
      </c>
      <c r="J6745" s="188">
        <f t="shared" si="209"/>
        <v>5062.5</v>
      </c>
    </row>
    <row r="6746" spans="1:10" s="155" customFormat="1" ht="15.75">
      <c r="A6746" s="53">
        <f t="shared" si="208"/>
        <v>6742</v>
      </c>
      <c r="B6746" s="153" t="s">
        <v>201</v>
      </c>
      <c r="C6746" s="154" t="s">
        <v>11791</v>
      </c>
      <c r="D6746" s="154" t="s">
        <v>11792</v>
      </c>
      <c r="E6746" s="154" t="s">
        <v>13409</v>
      </c>
      <c r="F6746" s="154"/>
      <c r="G6746" s="154">
        <v>1</v>
      </c>
      <c r="H6746" s="182">
        <v>6100</v>
      </c>
      <c r="I6746" s="192">
        <v>0.25</v>
      </c>
      <c r="J6746" s="188">
        <f t="shared" si="209"/>
        <v>4575</v>
      </c>
    </row>
    <row r="6747" spans="1:10" s="155" customFormat="1" ht="15.75">
      <c r="A6747" s="53">
        <f t="shared" si="208"/>
        <v>6743</v>
      </c>
      <c r="B6747" s="153" t="s">
        <v>201</v>
      </c>
      <c r="C6747" s="154" t="s">
        <v>11793</v>
      </c>
      <c r="D6747" s="154" t="s">
        <v>11794</v>
      </c>
      <c r="E6747" s="154" t="s">
        <v>13409</v>
      </c>
      <c r="F6747" s="154"/>
      <c r="G6747" s="154">
        <v>1</v>
      </c>
      <c r="H6747" s="182">
        <v>6330</v>
      </c>
      <c r="I6747" s="192">
        <v>0.25</v>
      </c>
      <c r="J6747" s="188">
        <f t="shared" si="209"/>
        <v>4747.5</v>
      </c>
    </row>
    <row r="6748" spans="1:10" s="155" customFormat="1" ht="15.75">
      <c r="A6748" s="53">
        <f t="shared" si="208"/>
        <v>6744</v>
      </c>
      <c r="B6748" s="153" t="s">
        <v>201</v>
      </c>
      <c r="C6748" s="154" t="s">
        <v>11795</v>
      </c>
      <c r="D6748" s="154" t="s">
        <v>11796</v>
      </c>
      <c r="E6748" s="154" t="s">
        <v>13409</v>
      </c>
      <c r="F6748" s="154"/>
      <c r="G6748" s="154">
        <v>1</v>
      </c>
      <c r="H6748" s="182">
        <v>5680</v>
      </c>
      <c r="I6748" s="192">
        <v>0.25</v>
      </c>
      <c r="J6748" s="188">
        <f t="shared" si="209"/>
        <v>4260</v>
      </c>
    </row>
    <row r="6749" spans="1:10" s="155" customFormat="1" ht="15.75">
      <c r="A6749" s="53">
        <f t="shared" si="208"/>
        <v>6745</v>
      </c>
      <c r="B6749" s="153" t="s">
        <v>201</v>
      </c>
      <c r="C6749" s="154" t="s">
        <v>11797</v>
      </c>
      <c r="D6749" s="154" t="s">
        <v>11798</v>
      </c>
      <c r="E6749" s="154" t="s">
        <v>13409</v>
      </c>
      <c r="F6749" s="154"/>
      <c r="G6749" s="154">
        <v>1</v>
      </c>
      <c r="H6749" s="182">
        <v>4530</v>
      </c>
      <c r="I6749" s="192">
        <v>0.25</v>
      </c>
      <c r="J6749" s="188">
        <f t="shared" si="209"/>
        <v>3397.5</v>
      </c>
    </row>
    <row r="6750" spans="1:10" s="155" customFormat="1" ht="15.75">
      <c r="A6750" s="53">
        <f t="shared" si="208"/>
        <v>6746</v>
      </c>
      <c r="B6750" s="153" t="s">
        <v>201</v>
      </c>
      <c r="C6750" s="154" t="s">
        <v>11799</v>
      </c>
      <c r="D6750" s="154" t="s">
        <v>11800</v>
      </c>
      <c r="E6750" s="154" t="s">
        <v>13409</v>
      </c>
      <c r="F6750" s="154"/>
      <c r="G6750" s="154">
        <v>1</v>
      </c>
      <c r="H6750" s="182">
        <v>3840</v>
      </c>
      <c r="I6750" s="192">
        <v>0.25</v>
      </c>
      <c r="J6750" s="188">
        <f t="shared" si="209"/>
        <v>2880</v>
      </c>
    </row>
    <row r="6751" spans="1:10" s="155" customFormat="1" ht="30">
      <c r="A6751" s="53">
        <f t="shared" si="208"/>
        <v>6747</v>
      </c>
      <c r="B6751" s="153" t="s">
        <v>201</v>
      </c>
      <c r="C6751" s="154" t="s">
        <v>11801</v>
      </c>
      <c r="D6751" s="154" t="s">
        <v>11802</v>
      </c>
      <c r="E6751" s="154" t="s">
        <v>13409</v>
      </c>
      <c r="F6751" s="154"/>
      <c r="G6751" s="154">
        <v>1</v>
      </c>
      <c r="H6751" s="182">
        <v>7430</v>
      </c>
      <c r="I6751" s="192">
        <v>0.25</v>
      </c>
      <c r="J6751" s="188">
        <f t="shared" si="209"/>
        <v>5572.5</v>
      </c>
    </row>
    <row r="6752" spans="1:10" s="155" customFormat="1" ht="15.75">
      <c r="A6752" s="53">
        <f t="shared" si="208"/>
        <v>6748</v>
      </c>
      <c r="B6752" s="153" t="s">
        <v>201</v>
      </c>
      <c r="C6752" s="154" t="s">
        <v>11803</v>
      </c>
      <c r="D6752" s="154" t="s">
        <v>11804</v>
      </c>
      <c r="E6752" s="154" t="s">
        <v>13409</v>
      </c>
      <c r="F6752" s="154"/>
      <c r="G6752" s="154">
        <v>1</v>
      </c>
      <c r="H6752" s="182">
        <v>6750</v>
      </c>
      <c r="I6752" s="192">
        <v>0.25</v>
      </c>
      <c r="J6752" s="188">
        <f t="shared" si="209"/>
        <v>5062.5</v>
      </c>
    </row>
    <row r="6753" spans="1:10" s="155" customFormat="1" ht="15.75">
      <c r="A6753" s="53">
        <f t="shared" si="208"/>
        <v>6749</v>
      </c>
      <c r="B6753" s="153" t="s">
        <v>201</v>
      </c>
      <c r="C6753" s="154" t="s">
        <v>11805</v>
      </c>
      <c r="D6753" s="154" t="s">
        <v>11806</v>
      </c>
      <c r="E6753" s="154" t="s">
        <v>13409</v>
      </c>
      <c r="F6753" s="154"/>
      <c r="G6753" s="154">
        <v>1</v>
      </c>
      <c r="H6753" s="182">
        <v>5600</v>
      </c>
      <c r="I6753" s="192">
        <v>0.25</v>
      </c>
      <c r="J6753" s="188">
        <f t="shared" si="209"/>
        <v>4200</v>
      </c>
    </row>
    <row r="6754" spans="1:10" s="155" customFormat="1" ht="15.75">
      <c r="A6754" s="53">
        <f t="shared" si="208"/>
        <v>6750</v>
      </c>
      <c r="B6754" s="153" t="s">
        <v>201</v>
      </c>
      <c r="C6754" s="154" t="s">
        <v>11807</v>
      </c>
      <c r="D6754" s="154" t="s">
        <v>11808</v>
      </c>
      <c r="E6754" s="154" t="s">
        <v>13409</v>
      </c>
      <c r="F6754" s="154"/>
      <c r="G6754" s="154">
        <v>1</v>
      </c>
      <c r="H6754" s="182">
        <v>4940</v>
      </c>
      <c r="I6754" s="192">
        <v>0.25</v>
      </c>
      <c r="J6754" s="188">
        <f t="shared" si="209"/>
        <v>3705</v>
      </c>
    </row>
    <row r="6755" spans="1:10" s="155" customFormat="1" ht="15.75">
      <c r="A6755" s="53">
        <f t="shared" si="208"/>
        <v>6751</v>
      </c>
      <c r="B6755" s="153" t="s">
        <v>201</v>
      </c>
      <c r="C6755" s="154" t="s">
        <v>11809</v>
      </c>
      <c r="D6755" s="154" t="s">
        <v>11810</v>
      </c>
      <c r="E6755" s="154" t="s">
        <v>13409</v>
      </c>
      <c r="F6755" s="154"/>
      <c r="G6755" s="154">
        <v>1</v>
      </c>
      <c r="H6755" s="182">
        <v>1110</v>
      </c>
      <c r="I6755" s="192">
        <v>0.25</v>
      </c>
      <c r="J6755" s="188">
        <f t="shared" si="209"/>
        <v>832.5</v>
      </c>
    </row>
    <row r="6756" spans="1:10" s="155" customFormat="1" ht="15.75">
      <c r="A6756" s="53">
        <f t="shared" si="208"/>
        <v>6752</v>
      </c>
      <c r="B6756" s="153" t="s">
        <v>201</v>
      </c>
      <c r="C6756" s="154" t="s">
        <v>11811</v>
      </c>
      <c r="D6756" s="154" t="s">
        <v>11812</v>
      </c>
      <c r="E6756" s="154" t="s">
        <v>13409</v>
      </c>
      <c r="F6756" s="154"/>
      <c r="G6756" s="154">
        <v>1</v>
      </c>
      <c r="H6756" s="182">
        <v>2230</v>
      </c>
      <c r="I6756" s="192">
        <v>0.25</v>
      </c>
      <c r="J6756" s="188">
        <f t="shared" si="209"/>
        <v>1672.5</v>
      </c>
    </row>
    <row r="6757" spans="1:10" s="155" customFormat="1" ht="15.75">
      <c r="A6757" s="53">
        <f t="shared" si="208"/>
        <v>6753</v>
      </c>
      <c r="B6757" s="153" t="s">
        <v>201</v>
      </c>
      <c r="C6757" s="154" t="s">
        <v>11813</v>
      </c>
      <c r="D6757" s="154" t="s">
        <v>11814</v>
      </c>
      <c r="E6757" s="154" t="s">
        <v>13409</v>
      </c>
      <c r="F6757" s="154"/>
      <c r="G6757" s="154">
        <v>1</v>
      </c>
      <c r="H6757" s="182">
        <v>185</v>
      </c>
      <c r="I6757" s="192">
        <v>0.25</v>
      </c>
      <c r="J6757" s="188">
        <f t="shared" si="209"/>
        <v>138.75</v>
      </c>
    </row>
    <row r="6758" spans="1:10" s="155" customFormat="1" ht="15.75">
      <c r="A6758" s="53">
        <f t="shared" si="208"/>
        <v>6754</v>
      </c>
      <c r="B6758" s="153" t="s">
        <v>201</v>
      </c>
      <c r="C6758" s="154" t="s">
        <v>11815</v>
      </c>
      <c r="D6758" s="154" t="s">
        <v>11816</v>
      </c>
      <c r="E6758" s="154" t="s">
        <v>13409</v>
      </c>
      <c r="F6758" s="154"/>
      <c r="G6758" s="154">
        <v>1</v>
      </c>
      <c r="H6758" s="182">
        <v>223</v>
      </c>
      <c r="I6758" s="192">
        <v>0.25</v>
      </c>
      <c r="J6758" s="188">
        <f t="shared" si="209"/>
        <v>167.25</v>
      </c>
    </row>
    <row r="6759" spans="1:10" s="155" customFormat="1" ht="15.75">
      <c r="A6759" s="53">
        <f t="shared" si="208"/>
        <v>6755</v>
      </c>
      <c r="B6759" s="153" t="s">
        <v>201</v>
      </c>
      <c r="C6759" s="154" t="s">
        <v>11817</v>
      </c>
      <c r="D6759" s="154" t="s">
        <v>11818</v>
      </c>
      <c r="E6759" s="154" t="s">
        <v>13409</v>
      </c>
      <c r="F6759" s="154"/>
      <c r="G6759" s="154">
        <v>1</v>
      </c>
      <c r="H6759" s="182">
        <v>369</v>
      </c>
      <c r="I6759" s="192">
        <v>0.25</v>
      </c>
      <c r="J6759" s="188">
        <f t="shared" si="209"/>
        <v>276.75</v>
      </c>
    </row>
    <row r="6760" spans="1:10" s="155" customFormat="1" ht="15.75">
      <c r="A6760" s="53">
        <f t="shared" si="208"/>
        <v>6756</v>
      </c>
      <c r="B6760" s="153" t="s">
        <v>201</v>
      </c>
      <c r="C6760" s="154" t="s">
        <v>11819</v>
      </c>
      <c r="D6760" s="154" t="s">
        <v>11820</v>
      </c>
      <c r="E6760" s="154" t="s">
        <v>13409</v>
      </c>
      <c r="F6760" s="154"/>
      <c r="G6760" s="154">
        <v>1</v>
      </c>
      <c r="H6760" s="182">
        <v>94.5</v>
      </c>
      <c r="I6760" s="192">
        <v>0.25</v>
      </c>
      <c r="J6760" s="188">
        <f t="shared" si="209"/>
        <v>70.875</v>
      </c>
    </row>
    <row r="6761" spans="1:10" s="155" customFormat="1" ht="15.75">
      <c r="A6761" s="53">
        <f t="shared" si="208"/>
        <v>6757</v>
      </c>
      <c r="B6761" s="153" t="s">
        <v>201</v>
      </c>
      <c r="C6761" s="154" t="s">
        <v>11821</v>
      </c>
      <c r="D6761" s="154" t="s">
        <v>11822</v>
      </c>
      <c r="E6761" s="154" t="s">
        <v>13409</v>
      </c>
      <c r="F6761" s="154"/>
      <c r="G6761" s="154">
        <v>1</v>
      </c>
      <c r="H6761" s="182">
        <v>369</v>
      </c>
      <c r="I6761" s="192">
        <v>0.25</v>
      </c>
      <c r="J6761" s="188">
        <f t="shared" si="209"/>
        <v>276.75</v>
      </c>
    </row>
    <row r="6762" spans="1:10" s="155" customFormat="1" ht="15.75">
      <c r="A6762" s="53">
        <f t="shared" si="208"/>
        <v>6758</v>
      </c>
      <c r="B6762" s="153" t="s">
        <v>201</v>
      </c>
      <c r="C6762" s="154" t="s">
        <v>11823</v>
      </c>
      <c r="D6762" s="154" t="s">
        <v>11824</v>
      </c>
      <c r="E6762" s="154" t="s">
        <v>13409</v>
      </c>
      <c r="F6762" s="154"/>
      <c r="G6762" s="154">
        <v>1</v>
      </c>
      <c r="H6762" s="182">
        <v>462</v>
      </c>
      <c r="I6762" s="192">
        <v>0.25</v>
      </c>
      <c r="J6762" s="188">
        <f t="shared" si="209"/>
        <v>346.5</v>
      </c>
    </row>
    <row r="6763" spans="1:10" s="155" customFormat="1" ht="15.75">
      <c r="A6763" s="53">
        <f t="shared" si="208"/>
        <v>6759</v>
      </c>
      <c r="B6763" s="153" t="s">
        <v>201</v>
      </c>
      <c r="C6763" s="154" t="s">
        <v>11825</v>
      </c>
      <c r="D6763" s="154" t="s">
        <v>11826</v>
      </c>
      <c r="E6763" s="154" t="s">
        <v>13409</v>
      </c>
      <c r="F6763" s="154"/>
      <c r="G6763" s="154">
        <v>1</v>
      </c>
      <c r="H6763" s="182">
        <v>1850</v>
      </c>
      <c r="I6763" s="192">
        <v>0.25</v>
      </c>
      <c r="J6763" s="188">
        <f t="shared" si="209"/>
        <v>1387.5</v>
      </c>
    </row>
    <row r="6764" spans="1:10" s="155" customFormat="1" ht="15.75">
      <c r="A6764" s="53">
        <f t="shared" si="208"/>
        <v>6760</v>
      </c>
      <c r="B6764" s="153" t="s">
        <v>201</v>
      </c>
      <c r="C6764" s="154" t="s">
        <v>11827</v>
      </c>
      <c r="D6764" s="154" t="s">
        <v>11828</v>
      </c>
      <c r="E6764" s="154" t="s">
        <v>13409</v>
      </c>
      <c r="F6764" s="154"/>
      <c r="G6764" s="154">
        <v>1</v>
      </c>
      <c r="H6764" s="182">
        <v>645</v>
      </c>
      <c r="I6764" s="192">
        <v>0.25</v>
      </c>
      <c r="J6764" s="188">
        <f t="shared" si="209"/>
        <v>483.75</v>
      </c>
    </row>
    <row r="6765" spans="1:10" s="155" customFormat="1" ht="15.75">
      <c r="A6765" s="53">
        <f t="shared" si="208"/>
        <v>6761</v>
      </c>
      <c r="B6765" s="153" t="s">
        <v>201</v>
      </c>
      <c r="C6765" s="154" t="s">
        <v>11829</v>
      </c>
      <c r="D6765" s="154" t="s">
        <v>11830</v>
      </c>
      <c r="E6765" s="154" t="s">
        <v>13409</v>
      </c>
      <c r="F6765" s="154"/>
      <c r="G6765" s="154">
        <v>1</v>
      </c>
      <c r="H6765" s="182">
        <v>462</v>
      </c>
      <c r="I6765" s="192">
        <v>0.25</v>
      </c>
      <c r="J6765" s="188">
        <f t="shared" si="209"/>
        <v>346.5</v>
      </c>
    </row>
    <row r="6766" spans="1:10" s="155" customFormat="1" ht="15.75">
      <c r="A6766" s="53">
        <f t="shared" si="208"/>
        <v>6762</v>
      </c>
      <c r="B6766" s="153" t="s">
        <v>201</v>
      </c>
      <c r="C6766" s="154" t="s">
        <v>11831</v>
      </c>
      <c r="D6766" s="154" t="s">
        <v>11832</v>
      </c>
      <c r="E6766" s="154" t="s">
        <v>13409</v>
      </c>
      <c r="F6766" s="154"/>
      <c r="G6766" s="154">
        <v>1</v>
      </c>
      <c r="H6766" s="182">
        <v>552</v>
      </c>
      <c r="I6766" s="192">
        <v>0.25</v>
      </c>
      <c r="J6766" s="188">
        <f t="shared" si="209"/>
        <v>414</v>
      </c>
    </row>
    <row r="6767" spans="1:10" s="155" customFormat="1" ht="15.75">
      <c r="A6767" s="53">
        <f t="shared" si="208"/>
        <v>6763</v>
      </c>
      <c r="B6767" s="153" t="s">
        <v>201</v>
      </c>
      <c r="C6767" s="154" t="s">
        <v>11833</v>
      </c>
      <c r="D6767" s="154" t="s">
        <v>11834</v>
      </c>
      <c r="E6767" s="154" t="s">
        <v>13409</v>
      </c>
      <c r="F6767" s="154"/>
      <c r="G6767" s="154">
        <v>1</v>
      </c>
      <c r="H6767" s="182">
        <v>1110</v>
      </c>
      <c r="I6767" s="192">
        <v>0.25</v>
      </c>
      <c r="J6767" s="188">
        <f t="shared" si="209"/>
        <v>832.5</v>
      </c>
    </row>
    <row r="6768" spans="1:10" s="155" customFormat="1" ht="15.75">
      <c r="A6768" s="53">
        <f t="shared" si="208"/>
        <v>6764</v>
      </c>
      <c r="B6768" s="153" t="s">
        <v>201</v>
      </c>
      <c r="C6768" s="154" t="s">
        <v>11835</v>
      </c>
      <c r="D6768" s="154" t="s">
        <v>11836</v>
      </c>
      <c r="E6768" s="154" t="s">
        <v>13409</v>
      </c>
      <c r="F6768" s="154"/>
      <c r="G6768" s="154">
        <v>1</v>
      </c>
      <c r="H6768" s="182">
        <v>2230</v>
      </c>
      <c r="I6768" s="192">
        <v>0.25</v>
      </c>
      <c r="J6768" s="188">
        <f t="shared" si="209"/>
        <v>1672.5</v>
      </c>
    </row>
    <row r="6769" spans="1:10" s="155" customFormat="1" ht="15.75">
      <c r="A6769" s="53">
        <f t="shared" si="208"/>
        <v>6765</v>
      </c>
      <c r="B6769" s="153" t="s">
        <v>201</v>
      </c>
      <c r="C6769" s="154" t="s">
        <v>11837</v>
      </c>
      <c r="D6769" s="154" t="s">
        <v>11838</v>
      </c>
      <c r="E6769" s="154" t="s">
        <v>13409</v>
      </c>
      <c r="F6769" s="154"/>
      <c r="G6769" s="154">
        <v>1</v>
      </c>
      <c r="H6769" s="182">
        <v>1110</v>
      </c>
      <c r="I6769" s="192">
        <v>0.25</v>
      </c>
      <c r="J6769" s="188">
        <f t="shared" si="209"/>
        <v>832.5</v>
      </c>
    </row>
    <row r="6770" spans="1:10" s="155" customFormat="1" ht="15.75">
      <c r="A6770" s="53">
        <f t="shared" si="208"/>
        <v>6766</v>
      </c>
      <c r="B6770" s="153" t="s">
        <v>201</v>
      </c>
      <c r="C6770" s="154" t="s">
        <v>11839</v>
      </c>
      <c r="D6770" s="154" t="s">
        <v>11840</v>
      </c>
      <c r="E6770" s="154" t="s">
        <v>13409</v>
      </c>
      <c r="F6770" s="154"/>
      <c r="G6770" s="154">
        <v>1</v>
      </c>
      <c r="H6770" s="182">
        <v>1320</v>
      </c>
      <c r="I6770" s="192">
        <v>0.25</v>
      </c>
      <c r="J6770" s="188">
        <f t="shared" si="209"/>
        <v>990</v>
      </c>
    </row>
    <row r="6771" spans="1:10" s="155" customFormat="1" ht="15.75">
      <c r="A6771" s="53">
        <f t="shared" si="208"/>
        <v>6767</v>
      </c>
      <c r="B6771" s="153" t="s">
        <v>201</v>
      </c>
      <c r="C6771" s="154" t="s">
        <v>11841</v>
      </c>
      <c r="D6771" s="154" t="s">
        <v>11842</v>
      </c>
      <c r="E6771" s="154" t="s">
        <v>13409</v>
      </c>
      <c r="F6771" s="154"/>
      <c r="G6771" s="154">
        <v>1</v>
      </c>
      <c r="H6771" s="182">
        <v>2660</v>
      </c>
      <c r="I6771" s="192">
        <v>0.25</v>
      </c>
      <c r="J6771" s="188">
        <f t="shared" si="209"/>
        <v>1995</v>
      </c>
    </row>
    <row r="6772" spans="1:10" s="155" customFormat="1" ht="15.75">
      <c r="A6772" s="53">
        <f t="shared" si="208"/>
        <v>6768</v>
      </c>
      <c r="B6772" s="153" t="s">
        <v>201</v>
      </c>
      <c r="C6772" s="154" t="s">
        <v>11843</v>
      </c>
      <c r="D6772" s="154" t="s">
        <v>11844</v>
      </c>
      <c r="E6772" s="154" t="s">
        <v>13409</v>
      </c>
      <c r="F6772" s="154"/>
      <c r="G6772" s="154">
        <v>1</v>
      </c>
      <c r="H6772" s="182">
        <v>1290</v>
      </c>
      <c r="I6772" s="192">
        <v>0.25</v>
      </c>
      <c r="J6772" s="188">
        <f t="shared" si="209"/>
        <v>967.5</v>
      </c>
    </row>
    <row r="6773" spans="1:10" s="155" customFormat="1" ht="15.75">
      <c r="A6773" s="53">
        <f t="shared" si="208"/>
        <v>6769</v>
      </c>
      <c r="B6773" s="153" t="s">
        <v>201</v>
      </c>
      <c r="C6773" s="154" t="s">
        <v>11845</v>
      </c>
      <c r="D6773" s="154" t="s">
        <v>11846</v>
      </c>
      <c r="E6773" s="154" t="s">
        <v>13409</v>
      </c>
      <c r="F6773" s="154"/>
      <c r="G6773" s="154">
        <v>1</v>
      </c>
      <c r="H6773" s="182">
        <v>552</v>
      </c>
      <c r="I6773" s="192">
        <v>0.25</v>
      </c>
      <c r="J6773" s="188">
        <f t="shared" si="209"/>
        <v>414</v>
      </c>
    </row>
    <row r="6774" spans="1:10" s="155" customFormat="1" ht="15.75">
      <c r="A6774" s="53">
        <f t="shared" si="208"/>
        <v>6770</v>
      </c>
      <c r="B6774" s="153" t="s">
        <v>201</v>
      </c>
      <c r="C6774" s="154" t="s">
        <v>11847</v>
      </c>
      <c r="D6774" s="154" t="s">
        <v>11848</v>
      </c>
      <c r="E6774" s="154" t="s">
        <v>13409</v>
      </c>
      <c r="F6774" s="154"/>
      <c r="G6774" s="154">
        <v>1</v>
      </c>
      <c r="H6774" s="182">
        <v>1110</v>
      </c>
      <c r="I6774" s="192">
        <v>0.25</v>
      </c>
      <c r="J6774" s="188">
        <f t="shared" si="209"/>
        <v>832.5</v>
      </c>
    </row>
    <row r="6775" spans="1:10" s="155" customFormat="1" ht="15.75">
      <c r="A6775" s="53">
        <f t="shared" si="208"/>
        <v>6771</v>
      </c>
      <c r="B6775" s="153" t="s">
        <v>201</v>
      </c>
      <c r="C6775" s="154" t="s">
        <v>11849</v>
      </c>
      <c r="D6775" s="154" t="s">
        <v>11850</v>
      </c>
      <c r="E6775" s="154" t="s">
        <v>13409</v>
      </c>
      <c r="F6775" s="154"/>
      <c r="G6775" s="154">
        <v>1</v>
      </c>
      <c r="H6775" s="182">
        <v>2230</v>
      </c>
      <c r="I6775" s="192">
        <v>0.25</v>
      </c>
      <c r="J6775" s="188">
        <f t="shared" si="209"/>
        <v>1672.5</v>
      </c>
    </row>
    <row r="6776" spans="1:10" s="155" customFormat="1" ht="15.75">
      <c r="A6776" s="53">
        <f t="shared" si="208"/>
        <v>6772</v>
      </c>
      <c r="B6776" s="153" t="s">
        <v>201</v>
      </c>
      <c r="C6776" s="154" t="s">
        <v>11851</v>
      </c>
      <c r="D6776" s="154" t="s">
        <v>11852</v>
      </c>
      <c r="E6776" s="154" t="s">
        <v>13409</v>
      </c>
      <c r="F6776" s="154"/>
      <c r="G6776" s="154">
        <v>1</v>
      </c>
      <c r="H6776" s="182">
        <v>1380</v>
      </c>
      <c r="I6776" s="192">
        <v>0.25</v>
      </c>
      <c r="J6776" s="188">
        <f t="shared" si="209"/>
        <v>1035</v>
      </c>
    </row>
    <row r="6777" spans="1:10" s="155" customFormat="1" ht="15.75">
      <c r="A6777" s="53">
        <f t="shared" si="208"/>
        <v>6773</v>
      </c>
      <c r="B6777" s="153" t="s">
        <v>201</v>
      </c>
      <c r="C6777" s="154" t="s">
        <v>11853</v>
      </c>
      <c r="D6777" s="154" t="s">
        <v>11854</v>
      </c>
      <c r="E6777" s="154" t="s">
        <v>13409</v>
      </c>
      <c r="F6777" s="154"/>
      <c r="G6777" s="154">
        <v>1</v>
      </c>
      <c r="H6777" s="182">
        <v>1290</v>
      </c>
      <c r="I6777" s="192">
        <v>0.25</v>
      </c>
      <c r="J6777" s="188">
        <f t="shared" si="209"/>
        <v>967.5</v>
      </c>
    </row>
    <row r="6778" spans="1:10" s="155" customFormat="1" ht="15.75">
      <c r="A6778" s="53">
        <f t="shared" si="208"/>
        <v>6774</v>
      </c>
      <c r="B6778" s="153" t="s">
        <v>201</v>
      </c>
      <c r="C6778" s="154" t="s">
        <v>11855</v>
      </c>
      <c r="D6778" s="154" t="s">
        <v>11856</v>
      </c>
      <c r="E6778" s="154" t="s">
        <v>13409</v>
      </c>
      <c r="F6778" s="154"/>
      <c r="G6778" s="154">
        <v>1</v>
      </c>
      <c r="H6778" s="182">
        <v>462</v>
      </c>
      <c r="I6778" s="192">
        <v>0.25</v>
      </c>
      <c r="J6778" s="188">
        <f t="shared" si="209"/>
        <v>346.5</v>
      </c>
    </row>
    <row r="6779" spans="1:10" s="155" customFormat="1" ht="15.75">
      <c r="A6779" s="53">
        <f t="shared" si="208"/>
        <v>6775</v>
      </c>
      <c r="B6779" s="153" t="s">
        <v>201</v>
      </c>
      <c r="C6779" s="154" t="s">
        <v>11857</v>
      </c>
      <c r="D6779" s="154" t="s">
        <v>11858</v>
      </c>
      <c r="E6779" s="154" t="s">
        <v>13409</v>
      </c>
      <c r="F6779" s="154"/>
      <c r="G6779" s="154">
        <v>1</v>
      </c>
      <c r="H6779" s="182">
        <v>568</v>
      </c>
      <c r="I6779" s="192">
        <v>0.25</v>
      </c>
      <c r="J6779" s="188">
        <f t="shared" si="209"/>
        <v>426</v>
      </c>
    </row>
    <row r="6780" spans="1:10" s="155" customFormat="1" ht="30">
      <c r="A6780" s="53">
        <f t="shared" si="208"/>
        <v>6776</v>
      </c>
      <c r="B6780" s="153" t="s">
        <v>201</v>
      </c>
      <c r="C6780" s="154" t="s">
        <v>11859</v>
      </c>
      <c r="D6780" s="154" t="s">
        <v>11860</v>
      </c>
      <c r="E6780" s="154" t="s">
        <v>13409</v>
      </c>
      <c r="F6780" s="154"/>
      <c r="G6780" s="154">
        <v>1</v>
      </c>
      <c r="H6780" s="182">
        <v>1970</v>
      </c>
      <c r="I6780" s="192">
        <v>0.25</v>
      </c>
      <c r="J6780" s="188">
        <f t="shared" si="209"/>
        <v>1477.5</v>
      </c>
    </row>
    <row r="6781" spans="1:10" s="155" customFormat="1" ht="30">
      <c r="A6781" s="53">
        <f t="shared" si="208"/>
        <v>6777</v>
      </c>
      <c r="B6781" s="153" t="s">
        <v>201</v>
      </c>
      <c r="C6781" s="154" t="s">
        <v>11861</v>
      </c>
      <c r="D6781" s="154" t="s">
        <v>11862</v>
      </c>
      <c r="E6781" s="154" t="s">
        <v>13409</v>
      </c>
      <c r="F6781" s="154"/>
      <c r="G6781" s="154">
        <v>1</v>
      </c>
      <c r="H6781" s="182">
        <v>2390</v>
      </c>
      <c r="I6781" s="192">
        <v>0.25</v>
      </c>
      <c r="J6781" s="188">
        <f t="shared" si="209"/>
        <v>1792.5</v>
      </c>
    </row>
    <row r="6782" spans="1:10" s="155" customFormat="1" ht="30">
      <c r="A6782" s="53">
        <f t="shared" si="208"/>
        <v>6778</v>
      </c>
      <c r="B6782" s="153" t="s">
        <v>201</v>
      </c>
      <c r="C6782" s="154" t="s">
        <v>11863</v>
      </c>
      <c r="D6782" s="154" t="s">
        <v>11864</v>
      </c>
      <c r="E6782" s="154" t="s">
        <v>13409</v>
      </c>
      <c r="F6782" s="154"/>
      <c r="G6782" s="154">
        <v>1</v>
      </c>
      <c r="H6782" s="182">
        <v>2700</v>
      </c>
      <c r="I6782" s="192">
        <v>0.25</v>
      </c>
      <c r="J6782" s="188">
        <f t="shared" si="209"/>
        <v>2025</v>
      </c>
    </row>
    <row r="6783" spans="1:10" s="155" customFormat="1" ht="30">
      <c r="A6783" s="53">
        <f t="shared" si="208"/>
        <v>6779</v>
      </c>
      <c r="B6783" s="153" t="s">
        <v>201</v>
      </c>
      <c r="C6783" s="154" t="s">
        <v>11865</v>
      </c>
      <c r="D6783" s="154" t="s">
        <v>11866</v>
      </c>
      <c r="E6783" s="154" t="s">
        <v>13409</v>
      </c>
      <c r="F6783" s="154"/>
      <c r="G6783" s="154">
        <v>1</v>
      </c>
      <c r="H6783" s="182">
        <v>765</v>
      </c>
      <c r="I6783" s="192">
        <v>0.25</v>
      </c>
      <c r="J6783" s="188">
        <f t="shared" si="209"/>
        <v>573.75</v>
      </c>
    </row>
    <row r="6784" spans="1:10" s="155" customFormat="1" ht="15.75">
      <c r="A6784" s="53">
        <f t="shared" si="208"/>
        <v>6780</v>
      </c>
      <c r="B6784" s="153" t="s">
        <v>201</v>
      </c>
      <c r="C6784" s="154" t="s">
        <v>11867</v>
      </c>
      <c r="D6784" s="154" t="s">
        <v>11868</v>
      </c>
      <c r="E6784" s="154" t="s">
        <v>13409</v>
      </c>
      <c r="F6784" s="154"/>
      <c r="G6784" s="154">
        <v>1</v>
      </c>
      <c r="H6784" s="182">
        <v>568</v>
      </c>
      <c r="I6784" s="192">
        <v>0.25</v>
      </c>
      <c r="J6784" s="188">
        <f t="shared" si="209"/>
        <v>426</v>
      </c>
    </row>
    <row r="6785" spans="1:10" s="155" customFormat="1" ht="15.75">
      <c r="A6785" s="53">
        <f t="shared" si="208"/>
        <v>6781</v>
      </c>
      <c r="B6785" s="153" t="s">
        <v>201</v>
      </c>
      <c r="C6785" s="154" t="s">
        <v>11869</v>
      </c>
      <c r="D6785" s="154" t="s">
        <v>11870</v>
      </c>
      <c r="E6785" s="154" t="s">
        <v>13409</v>
      </c>
      <c r="F6785" s="154"/>
      <c r="G6785" s="154">
        <v>1</v>
      </c>
      <c r="H6785" s="182">
        <v>1350</v>
      </c>
      <c r="I6785" s="192">
        <v>0.25</v>
      </c>
      <c r="J6785" s="188">
        <f t="shared" si="209"/>
        <v>1012.5</v>
      </c>
    </row>
    <row r="6786" spans="1:10" s="155" customFormat="1" ht="15.75">
      <c r="A6786" s="53">
        <f t="shared" si="208"/>
        <v>6782</v>
      </c>
      <c r="B6786" s="153" t="s">
        <v>201</v>
      </c>
      <c r="C6786" s="154" t="s">
        <v>11871</v>
      </c>
      <c r="D6786" s="154" t="s">
        <v>11872</v>
      </c>
      <c r="E6786" s="154" t="s">
        <v>13409</v>
      </c>
      <c r="F6786" s="154"/>
      <c r="G6786" s="154">
        <v>1</v>
      </c>
      <c r="H6786" s="182">
        <v>2070</v>
      </c>
      <c r="I6786" s="192">
        <v>0.25</v>
      </c>
      <c r="J6786" s="188">
        <f t="shared" si="209"/>
        <v>1552.5</v>
      </c>
    </row>
    <row r="6787" spans="1:10" s="155" customFormat="1" ht="15.75">
      <c r="A6787" s="53">
        <f t="shared" si="208"/>
        <v>6783</v>
      </c>
      <c r="B6787" s="153" t="s">
        <v>201</v>
      </c>
      <c r="C6787" s="154" t="s">
        <v>11873</v>
      </c>
      <c r="D6787" s="154" t="s">
        <v>11874</v>
      </c>
      <c r="E6787" s="154" t="s">
        <v>13409</v>
      </c>
      <c r="F6787" s="154"/>
      <c r="G6787" s="154">
        <v>1</v>
      </c>
      <c r="H6787" s="182">
        <v>1620</v>
      </c>
      <c r="I6787" s="192">
        <v>0.25</v>
      </c>
      <c r="J6787" s="188">
        <f t="shared" si="209"/>
        <v>1215</v>
      </c>
    </row>
    <row r="6788" spans="1:10" s="155" customFormat="1" ht="15.75">
      <c r="A6788" s="53">
        <f t="shared" si="208"/>
        <v>6784</v>
      </c>
      <c r="B6788" s="153" t="s">
        <v>201</v>
      </c>
      <c r="C6788" s="154" t="s">
        <v>11875</v>
      </c>
      <c r="D6788" s="154" t="s">
        <v>11876</v>
      </c>
      <c r="E6788" s="154" t="s">
        <v>13409</v>
      </c>
      <c r="F6788" s="154"/>
      <c r="G6788" s="154">
        <v>1</v>
      </c>
      <c r="H6788" s="182">
        <v>1075</v>
      </c>
      <c r="I6788" s="192">
        <v>0.25</v>
      </c>
      <c r="J6788" s="188">
        <f t="shared" si="209"/>
        <v>806.25</v>
      </c>
    </row>
    <row r="6789" spans="1:10" s="155" customFormat="1" ht="15.75">
      <c r="A6789" s="53">
        <f t="shared" si="208"/>
        <v>6785</v>
      </c>
      <c r="B6789" s="153" t="s">
        <v>201</v>
      </c>
      <c r="C6789" s="154" t="s">
        <v>14388</v>
      </c>
      <c r="D6789" s="154" t="s">
        <v>14389</v>
      </c>
      <c r="E6789" s="154" t="s">
        <v>13409</v>
      </c>
      <c r="F6789" s="154"/>
      <c r="G6789" s="154">
        <v>1</v>
      </c>
      <c r="H6789" s="182">
        <v>880</v>
      </c>
      <c r="I6789" s="192">
        <v>0.25</v>
      </c>
      <c r="J6789" s="188">
        <f t="shared" si="209"/>
        <v>660</v>
      </c>
    </row>
    <row r="6790" spans="1:10" s="155" customFormat="1" ht="30">
      <c r="A6790" s="53">
        <f t="shared" si="208"/>
        <v>6786</v>
      </c>
      <c r="B6790" s="153" t="s">
        <v>201</v>
      </c>
      <c r="C6790" s="154" t="s">
        <v>14390</v>
      </c>
      <c r="D6790" s="154" t="s">
        <v>14391</v>
      </c>
      <c r="E6790" s="154" t="s">
        <v>13409</v>
      </c>
      <c r="F6790" s="154"/>
      <c r="G6790" s="154">
        <v>1</v>
      </c>
      <c r="H6790" s="182">
        <v>5850</v>
      </c>
      <c r="I6790" s="192">
        <v>0.25</v>
      </c>
      <c r="J6790" s="188">
        <f t="shared" si="209"/>
        <v>4387.5</v>
      </c>
    </row>
    <row r="6791" spans="1:10" s="155" customFormat="1" ht="30">
      <c r="A6791" s="53">
        <f t="shared" ref="A6791:A6854" si="210">A6790+1</f>
        <v>6787</v>
      </c>
      <c r="B6791" s="153" t="s">
        <v>201</v>
      </c>
      <c r="C6791" s="154" t="s">
        <v>14392</v>
      </c>
      <c r="D6791" s="154" t="s">
        <v>14393</v>
      </c>
      <c r="E6791" s="154" t="s">
        <v>13409</v>
      </c>
      <c r="F6791" s="154"/>
      <c r="G6791" s="154">
        <v>1</v>
      </c>
      <c r="H6791" s="182">
        <v>5850</v>
      </c>
      <c r="I6791" s="192">
        <v>0.25</v>
      </c>
      <c r="J6791" s="188">
        <f t="shared" si="209"/>
        <v>4387.5</v>
      </c>
    </row>
    <row r="6792" spans="1:10" s="155" customFormat="1" ht="30">
      <c r="A6792" s="53">
        <f t="shared" si="210"/>
        <v>6788</v>
      </c>
      <c r="B6792" s="153" t="s">
        <v>201</v>
      </c>
      <c r="C6792" s="154" t="s">
        <v>14394</v>
      </c>
      <c r="D6792" s="154" t="s">
        <v>14395</v>
      </c>
      <c r="E6792" s="154" t="s">
        <v>13409</v>
      </c>
      <c r="F6792" s="154"/>
      <c r="G6792" s="154">
        <v>1</v>
      </c>
      <c r="H6792" s="182">
        <v>5200</v>
      </c>
      <c r="I6792" s="192">
        <v>0.25</v>
      </c>
      <c r="J6792" s="188">
        <f t="shared" si="209"/>
        <v>3900</v>
      </c>
    </row>
    <row r="6793" spans="1:10" s="155" customFormat="1" ht="15.75">
      <c r="A6793" s="53">
        <f t="shared" si="210"/>
        <v>6789</v>
      </c>
      <c r="B6793" s="153" t="s">
        <v>201</v>
      </c>
      <c r="C6793" s="154" t="s">
        <v>14396</v>
      </c>
      <c r="D6793" s="154" t="s">
        <v>14397</v>
      </c>
      <c r="E6793" s="154" t="s">
        <v>13409</v>
      </c>
      <c r="F6793" s="154"/>
      <c r="G6793" s="154">
        <v>1</v>
      </c>
      <c r="H6793" s="182">
        <v>2060</v>
      </c>
      <c r="I6793" s="192">
        <v>0.25</v>
      </c>
      <c r="J6793" s="188">
        <f t="shared" si="209"/>
        <v>1545</v>
      </c>
    </row>
    <row r="6794" spans="1:10" s="155" customFormat="1" ht="15.75">
      <c r="A6794" s="53">
        <f t="shared" si="210"/>
        <v>6790</v>
      </c>
      <c r="B6794" s="153" t="s">
        <v>201</v>
      </c>
      <c r="C6794" s="154" t="s">
        <v>14398</v>
      </c>
      <c r="D6794" s="154" t="s">
        <v>14399</v>
      </c>
      <c r="E6794" s="154" t="s">
        <v>13409</v>
      </c>
      <c r="F6794" s="154"/>
      <c r="G6794" s="154">
        <v>1</v>
      </c>
      <c r="H6794" s="182">
        <v>1310</v>
      </c>
      <c r="I6794" s="192">
        <v>0.25</v>
      </c>
      <c r="J6794" s="188">
        <f t="shared" si="209"/>
        <v>982.5</v>
      </c>
    </row>
    <row r="6795" spans="1:10" s="155" customFormat="1" ht="30">
      <c r="A6795" s="53">
        <f t="shared" si="210"/>
        <v>6791</v>
      </c>
      <c r="B6795" s="153" t="s">
        <v>201</v>
      </c>
      <c r="C6795" s="154" t="s">
        <v>14400</v>
      </c>
      <c r="D6795" s="154" t="s">
        <v>14401</v>
      </c>
      <c r="E6795" s="154" t="s">
        <v>13409</v>
      </c>
      <c r="F6795" s="154"/>
      <c r="G6795" s="154">
        <v>1</v>
      </c>
      <c r="H6795" s="182">
        <v>3150</v>
      </c>
      <c r="I6795" s="192">
        <v>0.25</v>
      </c>
      <c r="J6795" s="188">
        <f t="shared" si="209"/>
        <v>2362.5</v>
      </c>
    </row>
    <row r="6796" spans="1:10" s="155" customFormat="1" ht="30">
      <c r="A6796" s="53">
        <f t="shared" si="210"/>
        <v>6792</v>
      </c>
      <c r="B6796" s="153" t="s">
        <v>201</v>
      </c>
      <c r="C6796" s="154" t="s">
        <v>14402</v>
      </c>
      <c r="D6796" s="154" t="s">
        <v>14403</v>
      </c>
      <c r="E6796" s="154" t="s">
        <v>13409</v>
      </c>
      <c r="F6796" s="154"/>
      <c r="G6796" s="154">
        <v>1</v>
      </c>
      <c r="H6796" s="182">
        <v>3150</v>
      </c>
      <c r="I6796" s="192">
        <v>0.25</v>
      </c>
      <c r="J6796" s="188">
        <f t="shared" si="209"/>
        <v>2362.5</v>
      </c>
    </row>
    <row r="6797" spans="1:10" s="155" customFormat="1" ht="30">
      <c r="A6797" s="53">
        <f t="shared" si="210"/>
        <v>6793</v>
      </c>
      <c r="B6797" s="153" t="s">
        <v>201</v>
      </c>
      <c r="C6797" s="154" t="s">
        <v>9819</v>
      </c>
      <c r="D6797" s="154" t="s">
        <v>14404</v>
      </c>
      <c r="E6797" s="154" t="s">
        <v>13409</v>
      </c>
      <c r="F6797" s="154"/>
      <c r="G6797" s="154">
        <v>1</v>
      </c>
      <c r="H6797" s="182">
        <v>1990</v>
      </c>
      <c r="I6797" s="192">
        <v>0.25</v>
      </c>
      <c r="J6797" s="188">
        <f t="shared" si="209"/>
        <v>1492.5</v>
      </c>
    </row>
    <row r="6798" spans="1:10" s="155" customFormat="1" ht="15.75">
      <c r="A6798" s="53">
        <f t="shared" si="210"/>
        <v>6794</v>
      </c>
      <c r="B6798" s="153" t="s">
        <v>201</v>
      </c>
      <c r="C6798" s="154" t="s">
        <v>14405</v>
      </c>
      <c r="D6798" s="154" t="s">
        <v>14406</v>
      </c>
      <c r="E6798" s="154" t="s">
        <v>13409</v>
      </c>
      <c r="F6798" s="154"/>
      <c r="G6798" s="154">
        <v>1</v>
      </c>
      <c r="H6798" s="182">
        <v>1740</v>
      </c>
      <c r="I6798" s="192">
        <v>0.25</v>
      </c>
      <c r="J6798" s="188">
        <f t="shared" si="209"/>
        <v>1305</v>
      </c>
    </row>
    <row r="6799" spans="1:10" s="155" customFormat="1" ht="15.75">
      <c r="A6799" s="53">
        <f t="shared" si="210"/>
        <v>6795</v>
      </c>
      <c r="B6799" s="153" t="s">
        <v>201</v>
      </c>
      <c r="C6799" s="154" t="s">
        <v>14407</v>
      </c>
      <c r="D6799" s="154" t="s">
        <v>14408</v>
      </c>
      <c r="E6799" s="154" t="s">
        <v>13409</v>
      </c>
      <c r="F6799" s="154"/>
      <c r="G6799" s="154">
        <v>1</v>
      </c>
      <c r="H6799" s="182">
        <v>1740</v>
      </c>
      <c r="I6799" s="192">
        <v>0.25</v>
      </c>
      <c r="J6799" s="188">
        <f t="shared" si="209"/>
        <v>1305</v>
      </c>
    </row>
    <row r="6800" spans="1:10" s="155" customFormat="1" ht="15.75">
      <c r="A6800" s="53">
        <f t="shared" si="210"/>
        <v>6796</v>
      </c>
      <c r="B6800" s="153" t="s">
        <v>201</v>
      </c>
      <c r="C6800" s="154" t="s">
        <v>14409</v>
      </c>
      <c r="D6800" s="154" t="s">
        <v>14410</v>
      </c>
      <c r="E6800" s="154" t="s">
        <v>13409</v>
      </c>
      <c r="F6800" s="154"/>
      <c r="G6800" s="154">
        <v>1</v>
      </c>
      <c r="H6800" s="182">
        <v>1230</v>
      </c>
      <c r="I6800" s="192">
        <v>0.25</v>
      </c>
      <c r="J6800" s="188">
        <f t="shared" si="209"/>
        <v>922.5</v>
      </c>
    </row>
    <row r="6801" spans="1:10" s="155" customFormat="1" ht="15.75">
      <c r="A6801" s="53">
        <f t="shared" si="210"/>
        <v>6797</v>
      </c>
      <c r="B6801" s="153" t="s">
        <v>201</v>
      </c>
      <c r="C6801" s="154" t="s">
        <v>14411</v>
      </c>
      <c r="D6801" s="154" t="s">
        <v>14412</v>
      </c>
      <c r="E6801" s="154" t="s">
        <v>13409</v>
      </c>
      <c r="F6801" s="154"/>
      <c r="G6801" s="154">
        <v>1</v>
      </c>
      <c r="H6801" s="182">
        <v>1880</v>
      </c>
      <c r="I6801" s="192">
        <v>0.25</v>
      </c>
      <c r="J6801" s="188">
        <f t="shared" si="209"/>
        <v>1410</v>
      </c>
    </row>
    <row r="6802" spans="1:10" s="155" customFormat="1" ht="30">
      <c r="A6802" s="53">
        <f t="shared" si="210"/>
        <v>6798</v>
      </c>
      <c r="B6802" s="153" t="s">
        <v>201</v>
      </c>
      <c r="C6802" s="154" t="s">
        <v>14413</v>
      </c>
      <c r="D6802" s="154" t="s">
        <v>14414</v>
      </c>
      <c r="E6802" s="154" t="s">
        <v>13409</v>
      </c>
      <c r="F6802" s="154"/>
      <c r="G6802" s="154">
        <v>1</v>
      </c>
      <c r="H6802" s="182">
        <v>204</v>
      </c>
      <c r="I6802" s="192">
        <v>0.25</v>
      </c>
      <c r="J6802" s="188">
        <f t="shared" ref="J6802:J6865" si="211">H6802*(1-I6802)</f>
        <v>153</v>
      </c>
    </row>
    <row r="6803" spans="1:10" s="155" customFormat="1" ht="30">
      <c r="A6803" s="53">
        <f t="shared" si="210"/>
        <v>6799</v>
      </c>
      <c r="B6803" s="153" t="s">
        <v>201</v>
      </c>
      <c r="C6803" s="154" t="s">
        <v>14415</v>
      </c>
      <c r="D6803" s="154" t="s">
        <v>14416</v>
      </c>
      <c r="E6803" s="154" t="s">
        <v>13409</v>
      </c>
      <c r="F6803" s="154"/>
      <c r="G6803" s="154">
        <v>1</v>
      </c>
      <c r="H6803" s="182">
        <v>680</v>
      </c>
      <c r="I6803" s="192">
        <v>0.25</v>
      </c>
      <c r="J6803" s="188">
        <f t="shared" si="211"/>
        <v>510</v>
      </c>
    </row>
    <row r="6804" spans="1:10" s="155" customFormat="1" ht="30">
      <c r="A6804" s="53">
        <f t="shared" si="210"/>
        <v>6800</v>
      </c>
      <c r="B6804" s="153" t="s">
        <v>201</v>
      </c>
      <c r="C6804" s="154" t="s">
        <v>14417</v>
      </c>
      <c r="D6804" s="154" t="s">
        <v>14418</v>
      </c>
      <c r="E6804" s="154" t="s">
        <v>13409</v>
      </c>
      <c r="F6804" s="154"/>
      <c r="G6804" s="154">
        <v>1</v>
      </c>
      <c r="H6804" s="182">
        <v>490</v>
      </c>
      <c r="I6804" s="192">
        <v>0.25</v>
      </c>
      <c r="J6804" s="188">
        <f t="shared" si="211"/>
        <v>367.5</v>
      </c>
    </row>
    <row r="6805" spans="1:10" s="155" customFormat="1" ht="30">
      <c r="A6805" s="53">
        <f t="shared" si="210"/>
        <v>6801</v>
      </c>
      <c r="B6805" s="153" t="s">
        <v>201</v>
      </c>
      <c r="C6805" s="154" t="s">
        <v>14419</v>
      </c>
      <c r="D6805" s="154" t="s">
        <v>14420</v>
      </c>
      <c r="E6805" s="154" t="s">
        <v>13409</v>
      </c>
      <c r="F6805" s="154"/>
      <c r="G6805" s="154">
        <v>1</v>
      </c>
      <c r="H6805" s="182">
        <v>490</v>
      </c>
      <c r="I6805" s="192">
        <v>0.25</v>
      </c>
      <c r="J6805" s="188">
        <f t="shared" si="211"/>
        <v>367.5</v>
      </c>
    </row>
    <row r="6806" spans="1:10" s="155" customFormat="1" ht="30">
      <c r="A6806" s="53">
        <f t="shared" si="210"/>
        <v>6802</v>
      </c>
      <c r="B6806" s="153" t="s">
        <v>201</v>
      </c>
      <c r="C6806" s="154" t="s">
        <v>14421</v>
      </c>
      <c r="D6806" s="154" t="s">
        <v>14422</v>
      </c>
      <c r="E6806" s="154" t="s">
        <v>13409</v>
      </c>
      <c r="F6806" s="154"/>
      <c r="G6806" s="154">
        <v>1</v>
      </c>
      <c r="H6806" s="182">
        <v>1360</v>
      </c>
      <c r="I6806" s="192">
        <v>0.25</v>
      </c>
      <c r="J6806" s="188">
        <f t="shared" si="211"/>
        <v>1020</v>
      </c>
    </row>
    <row r="6807" spans="1:10" s="155" customFormat="1" ht="30">
      <c r="A6807" s="53">
        <f t="shared" si="210"/>
        <v>6803</v>
      </c>
      <c r="B6807" s="153" t="s">
        <v>201</v>
      </c>
      <c r="C6807" s="154" t="s">
        <v>14423</v>
      </c>
      <c r="D6807" s="154" t="s">
        <v>14424</v>
      </c>
      <c r="E6807" s="154" t="s">
        <v>13409</v>
      </c>
      <c r="F6807" s="154"/>
      <c r="G6807" s="154">
        <v>1</v>
      </c>
      <c r="H6807" s="182">
        <v>955</v>
      </c>
      <c r="I6807" s="192">
        <v>0.25</v>
      </c>
      <c r="J6807" s="188">
        <f t="shared" si="211"/>
        <v>716.25</v>
      </c>
    </row>
    <row r="6808" spans="1:10" s="155" customFormat="1" ht="30">
      <c r="A6808" s="53">
        <f t="shared" si="210"/>
        <v>6804</v>
      </c>
      <c r="B6808" s="153" t="s">
        <v>201</v>
      </c>
      <c r="C6808" s="154" t="s">
        <v>14425</v>
      </c>
      <c r="D6808" s="154" t="s">
        <v>14426</v>
      </c>
      <c r="E6808" s="154" t="s">
        <v>13409</v>
      </c>
      <c r="F6808" s="154"/>
      <c r="G6808" s="154">
        <v>1</v>
      </c>
      <c r="H6808" s="182">
        <v>191</v>
      </c>
      <c r="I6808" s="192">
        <v>0.25</v>
      </c>
      <c r="J6808" s="188">
        <f t="shared" si="211"/>
        <v>143.25</v>
      </c>
    </row>
    <row r="6809" spans="1:10" s="155" customFormat="1" ht="30">
      <c r="A6809" s="53">
        <f t="shared" si="210"/>
        <v>6805</v>
      </c>
      <c r="B6809" s="153" t="s">
        <v>201</v>
      </c>
      <c r="C6809" s="154" t="s">
        <v>14427</v>
      </c>
      <c r="D6809" s="154" t="s">
        <v>14428</v>
      </c>
      <c r="E6809" s="154" t="s">
        <v>13409</v>
      </c>
      <c r="F6809" s="154"/>
      <c r="G6809" s="154">
        <v>1</v>
      </c>
      <c r="H6809" s="182">
        <v>545</v>
      </c>
      <c r="I6809" s="192">
        <v>0.25</v>
      </c>
      <c r="J6809" s="188">
        <f t="shared" si="211"/>
        <v>408.75</v>
      </c>
    </row>
    <row r="6810" spans="1:10" s="155" customFormat="1" ht="15.75">
      <c r="A6810" s="53">
        <f t="shared" si="210"/>
        <v>6806</v>
      </c>
      <c r="B6810" s="153" t="s">
        <v>201</v>
      </c>
      <c r="C6810" s="154" t="s">
        <v>10905</v>
      </c>
      <c r="D6810" s="154" t="s">
        <v>10906</v>
      </c>
      <c r="E6810" s="154" t="s">
        <v>13409</v>
      </c>
      <c r="F6810" s="154"/>
      <c r="G6810" s="154">
        <v>1</v>
      </c>
      <c r="H6810" s="182">
        <v>2490</v>
      </c>
      <c r="I6810" s="192">
        <v>0.25</v>
      </c>
      <c r="J6810" s="188">
        <f t="shared" si="211"/>
        <v>1867.5</v>
      </c>
    </row>
    <row r="6811" spans="1:10" s="155" customFormat="1" ht="30">
      <c r="A6811" s="53">
        <f t="shared" si="210"/>
        <v>6807</v>
      </c>
      <c r="B6811" s="153" t="s">
        <v>201</v>
      </c>
      <c r="C6811" s="154" t="s">
        <v>10907</v>
      </c>
      <c r="D6811" s="154" t="s">
        <v>10908</v>
      </c>
      <c r="E6811" s="154" t="s">
        <v>13409</v>
      </c>
      <c r="F6811" s="154"/>
      <c r="G6811" s="154">
        <v>1</v>
      </c>
      <c r="H6811" s="182">
        <v>3440</v>
      </c>
      <c r="I6811" s="192">
        <v>0.25</v>
      </c>
      <c r="J6811" s="188">
        <f t="shared" si="211"/>
        <v>2580</v>
      </c>
    </row>
    <row r="6812" spans="1:10" s="155" customFormat="1" ht="15.75">
      <c r="A6812" s="53">
        <f t="shared" si="210"/>
        <v>6808</v>
      </c>
      <c r="B6812" s="153" t="s">
        <v>201</v>
      </c>
      <c r="C6812" s="154" t="s">
        <v>10909</v>
      </c>
      <c r="D6812" s="154" t="s">
        <v>10910</v>
      </c>
      <c r="E6812" s="154" t="s">
        <v>13409</v>
      </c>
      <c r="F6812" s="154"/>
      <c r="G6812" s="154">
        <v>1</v>
      </c>
      <c r="H6812" s="182">
        <v>3780</v>
      </c>
      <c r="I6812" s="192">
        <v>0.25</v>
      </c>
      <c r="J6812" s="188">
        <f t="shared" si="211"/>
        <v>2835</v>
      </c>
    </row>
    <row r="6813" spans="1:10" s="155" customFormat="1" ht="15.75">
      <c r="A6813" s="53">
        <f t="shared" si="210"/>
        <v>6809</v>
      </c>
      <c r="B6813" s="153" t="s">
        <v>201</v>
      </c>
      <c r="C6813" s="154" t="s">
        <v>10911</v>
      </c>
      <c r="D6813" s="154" t="s">
        <v>10912</v>
      </c>
      <c r="E6813" s="154" t="s">
        <v>13409</v>
      </c>
      <c r="F6813" s="154"/>
      <c r="G6813" s="154">
        <v>1</v>
      </c>
      <c r="H6813" s="182">
        <v>3960</v>
      </c>
      <c r="I6813" s="192">
        <v>0.25</v>
      </c>
      <c r="J6813" s="188">
        <f t="shared" si="211"/>
        <v>2970</v>
      </c>
    </row>
    <row r="6814" spans="1:10" s="155" customFormat="1" ht="15.75">
      <c r="A6814" s="53">
        <f t="shared" si="210"/>
        <v>6810</v>
      </c>
      <c r="B6814" s="153" t="s">
        <v>201</v>
      </c>
      <c r="C6814" s="154" t="s">
        <v>10913</v>
      </c>
      <c r="D6814" s="154" t="s">
        <v>10914</v>
      </c>
      <c r="E6814" s="154" t="s">
        <v>13409</v>
      </c>
      <c r="F6814" s="154"/>
      <c r="G6814" s="154">
        <v>1</v>
      </c>
      <c r="H6814" s="182">
        <v>6090</v>
      </c>
      <c r="I6814" s="192">
        <v>0.25</v>
      </c>
      <c r="J6814" s="188">
        <f t="shared" si="211"/>
        <v>4567.5</v>
      </c>
    </row>
    <row r="6815" spans="1:10" s="155" customFormat="1" ht="15.75">
      <c r="A6815" s="53">
        <f t="shared" si="210"/>
        <v>6811</v>
      </c>
      <c r="B6815" s="153" t="s">
        <v>201</v>
      </c>
      <c r="C6815" s="154" t="s">
        <v>10915</v>
      </c>
      <c r="D6815" s="154" t="s">
        <v>10916</v>
      </c>
      <c r="E6815" s="154" t="s">
        <v>13409</v>
      </c>
      <c r="F6815" s="154"/>
      <c r="G6815" s="154">
        <v>1</v>
      </c>
      <c r="H6815" s="182">
        <v>3300</v>
      </c>
      <c r="I6815" s="192">
        <v>0.25</v>
      </c>
      <c r="J6815" s="188">
        <f t="shared" si="211"/>
        <v>2475</v>
      </c>
    </row>
    <row r="6816" spans="1:10" s="155" customFormat="1" ht="15.75">
      <c r="A6816" s="53">
        <f t="shared" si="210"/>
        <v>6812</v>
      </c>
      <c r="B6816" s="153" t="s">
        <v>201</v>
      </c>
      <c r="C6816" s="154" t="s">
        <v>14429</v>
      </c>
      <c r="D6816" s="154" t="s">
        <v>10917</v>
      </c>
      <c r="E6816" s="154" t="s">
        <v>13409</v>
      </c>
      <c r="F6816" s="154"/>
      <c r="G6816" s="154">
        <v>1</v>
      </c>
      <c r="H6816" s="182">
        <v>3710</v>
      </c>
      <c r="I6816" s="192">
        <v>0.25</v>
      </c>
      <c r="J6816" s="188">
        <f t="shared" si="211"/>
        <v>2782.5</v>
      </c>
    </row>
    <row r="6817" spans="1:10" s="155" customFormat="1" ht="15.75">
      <c r="A6817" s="53">
        <f t="shared" si="210"/>
        <v>6813</v>
      </c>
      <c r="B6817" s="153" t="s">
        <v>201</v>
      </c>
      <c r="C6817" s="154" t="s">
        <v>10918</v>
      </c>
      <c r="D6817" s="154" t="s">
        <v>10919</v>
      </c>
      <c r="E6817" s="154" t="s">
        <v>13409</v>
      </c>
      <c r="F6817" s="154"/>
      <c r="G6817" s="154">
        <v>1</v>
      </c>
      <c r="H6817" s="182">
        <v>1035</v>
      </c>
      <c r="I6817" s="192">
        <v>0.25</v>
      </c>
      <c r="J6817" s="188">
        <f t="shared" si="211"/>
        <v>776.25</v>
      </c>
    </row>
    <row r="6818" spans="1:10" s="155" customFormat="1" ht="15.75">
      <c r="A6818" s="53">
        <f t="shared" si="210"/>
        <v>6814</v>
      </c>
      <c r="B6818" s="153" t="s">
        <v>201</v>
      </c>
      <c r="C6818" s="154" t="s">
        <v>10920</v>
      </c>
      <c r="D6818" s="154" t="s">
        <v>10921</v>
      </c>
      <c r="E6818" s="154" t="s">
        <v>13409</v>
      </c>
      <c r="F6818" s="154"/>
      <c r="G6818" s="154">
        <v>1</v>
      </c>
      <c r="H6818" s="182">
        <v>950</v>
      </c>
      <c r="I6818" s="192">
        <v>0.25</v>
      </c>
      <c r="J6818" s="188">
        <f t="shared" si="211"/>
        <v>712.5</v>
      </c>
    </row>
    <row r="6819" spans="1:10" s="155" customFormat="1" ht="15.75">
      <c r="A6819" s="53">
        <f t="shared" si="210"/>
        <v>6815</v>
      </c>
      <c r="B6819" s="153" t="s">
        <v>201</v>
      </c>
      <c r="C6819" s="154" t="s">
        <v>14430</v>
      </c>
      <c r="D6819" s="154" t="s">
        <v>14431</v>
      </c>
      <c r="E6819" s="154" t="s">
        <v>13409</v>
      </c>
      <c r="F6819" s="154"/>
      <c r="G6819" s="154">
        <v>1</v>
      </c>
      <c r="H6819" s="182">
        <v>139</v>
      </c>
      <c r="I6819" s="192">
        <v>0.25</v>
      </c>
      <c r="J6819" s="188">
        <f t="shared" si="211"/>
        <v>104.25</v>
      </c>
    </row>
    <row r="6820" spans="1:10" s="155" customFormat="1" ht="15.75">
      <c r="A6820" s="53">
        <f t="shared" si="210"/>
        <v>6816</v>
      </c>
      <c r="B6820" s="153" t="s">
        <v>201</v>
      </c>
      <c r="C6820" s="154" t="s">
        <v>14432</v>
      </c>
      <c r="D6820" s="154" t="s">
        <v>14433</v>
      </c>
      <c r="E6820" s="154" t="s">
        <v>13409</v>
      </c>
      <c r="F6820" s="154"/>
      <c r="G6820" s="154">
        <v>1</v>
      </c>
      <c r="H6820" s="182">
        <v>9.67</v>
      </c>
      <c r="I6820" s="192">
        <v>0.25</v>
      </c>
      <c r="J6820" s="188">
        <f t="shared" si="211"/>
        <v>7.2524999999999995</v>
      </c>
    </row>
    <row r="6821" spans="1:10" s="155" customFormat="1" ht="15.75">
      <c r="A6821" s="53">
        <f t="shared" si="210"/>
        <v>6817</v>
      </c>
      <c r="B6821" s="153" t="s">
        <v>201</v>
      </c>
      <c r="C6821" s="154" t="s">
        <v>14434</v>
      </c>
      <c r="D6821" s="154" t="s">
        <v>14435</v>
      </c>
      <c r="E6821" s="154" t="s">
        <v>13409</v>
      </c>
      <c r="F6821" s="154"/>
      <c r="G6821" s="154">
        <v>1</v>
      </c>
      <c r="H6821" s="182">
        <v>152</v>
      </c>
      <c r="I6821" s="192">
        <v>0.25</v>
      </c>
      <c r="J6821" s="188">
        <f t="shared" si="211"/>
        <v>114</v>
      </c>
    </row>
    <row r="6822" spans="1:10" s="155" customFormat="1" ht="15.75">
      <c r="A6822" s="53">
        <f t="shared" si="210"/>
        <v>6818</v>
      </c>
      <c r="B6822" s="153" t="s">
        <v>201</v>
      </c>
      <c r="C6822" s="154" t="s">
        <v>14436</v>
      </c>
      <c r="D6822" s="154" t="s">
        <v>14437</v>
      </c>
      <c r="E6822" s="154" t="s">
        <v>13409</v>
      </c>
      <c r="F6822" s="154"/>
      <c r="G6822" s="154">
        <v>1</v>
      </c>
      <c r="H6822" s="182">
        <v>30.33</v>
      </c>
      <c r="I6822" s="192">
        <v>0.25</v>
      </c>
      <c r="J6822" s="188">
        <f t="shared" si="211"/>
        <v>22.747499999999999</v>
      </c>
    </row>
    <row r="6823" spans="1:10" s="155" customFormat="1" ht="15.75">
      <c r="A6823" s="53">
        <f t="shared" si="210"/>
        <v>6819</v>
      </c>
      <c r="B6823" s="153" t="s">
        <v>201</v>
      </c>
      <c r="C6823" s="154" t="s">
        <v>14438</v>
      </c>
      <c r="D6823" s="154" t="s">
        <v>14439</v>
      </c>
      <c r="E6823" s="154" t="s">
        <v>13409</v>
      </c>
      <c r="F6823" s="154"/>
      <c r="G6823" s="154">
        <v>1</v>
      </c>
      <c r="H6823" s="182">
        <v>11.67</v>
      </c>
      <c r="I6823" s="192">
        <v>0.25</v>
      </c>
      <c r="J6823" s="188">
        <f t="shared" si="211"/>
        <v>8.7524999999999995</v>
      </c>
    </row>
    <row r="6824" spans="1:10" s="155" customFormat="1" ht="15.75">
      <c r="A6824" s="53">
        <f t="shared" si="210"/>
        <v>6820</v>
      </c>
      <c r="B6824" s="153" t="s">
        <v>201</v>
      </c>
      <c r="C6824" s="154" t="s">
        <v>14440</v>
      </c>
      <c r="D6824" s="154" t="s">
        <v>14441</v>
      </c>
      <c r="E6824" s="154" t="s">
        <v>13409</v>
      </c>
      <c r="F6824" s="154"/>
      <c r="G6824" s="154">
        <v>1</v>
      </c>
      <c r="H6824" s="182">
        <v>71</v>
      </c>
      <c r="I6824" s="192">
        <v>0.25</v>
      </c>
      <c r="J6824" s="188">
        <f t="shared" si="211"/>
        <v>53.25</v>
      </c>
    </row>
    <row r="6825" spans="1:10" s="155" customFormat="1" ht="15.75">
      <c r="A6825" s="53">
        <f t="shared" si="210"/>
        <v>6821</v>
      </c>
      <c r="B6825" s="153" t="s">
        <v>201</v>
      </c>
      <c r="C6825" s="154" t="s">
        <v>14442</v>
      </c>
      <c r="D6825" s="154" t="s">
        <v>14443</v>
      </c>
      <c r="E6825" s="154" t="s">
        <v>13409</v>
      </c>
      <c r="F6825" s="154"/>
      <c r="G6825" s="154">
        <v>1</v>
      </c>
      <c r="H6825" s="182">
        <v>102</v>
      </c>
      <c r="I6825" s="192">
        <v>0.25</v>
      </c>
      <c r="J6825" s="188">
        <f t="shared" si="211"/>
        <v>76.5</v>
      </c>
    </row>
    <row r="6826" spans="1:10" s="155" customFormat="1" ht="15.75">
      <c r="A6826" s="53">
        <f t="shared" si="210"/>
        <v>6822</v>
      </c>
      <c r="B6826" s="153" t="s">
        <v>201</v>
      </c>
      <c r="C6826" s="154" t="s">
        <v>14444</v>
      </c>
      <c r="D6826" s="154" t="s">
        <v>14445</v>
      </c>
      <c r="E6826" s="154" t="s">
        <v>13409</v>
      </c>
      <c r="F6826" s="154"/>
      <c r="G6826" s="154">
        <v>1</v>
      </c>
      <c r="H6826" s="182">
        <v>820</v>
      </c>
      <c r="I6826" s="192">
        <v>0.25</v>
      </c>
      <c r="J6826" s="188">
        <f t="shared" si="211"/>
        <v>615</v>
      </c>
    </row>
    <row r="6827" spans="1:10" s="155" customFormat="1" ht="15.75">
      <c r="A6827" s="53">
        <f t="shared" si="210"/>
        <v>6823</v>
      </c>
      <c r="B6827" s="153" t="s">
        <v>201</v>
      </c>
      <c r="C6827" s="154" t="s">
        <v>14446</v>
      </c>
      <c r="D6827" s="154" t="s">
        <v>14447</v>
      </c>
      <c r="E6827" s="154" t="s">
        <v>13409</v>
      </c>
      <c r="F6827" s="154"/>
      <c r="G6827" s="154">
        <v>1</v>
      </c>
      <c r="H6827" s="182">
        <v>152</v>
      </c>
      <c r="I6827" s="192">
        <v>0.25</v>
      </c>
      <c r="J6827" s="188">
        <f t="shared" si="211"/>
        <v>114</v>
      </c>
    </row>
    <row r="6828" spans="1:10" s="155" customFormat="1" ht="15.75">
      <c r="A6828" s="53">
        <f t="shared" si="210"/>
        <v>6824</v>
      </c>
      <c r="B6828" s="153" t="s">
        <v>201</v>
      </c>
      <c r="C6828" s="154" t="s">
        <v>14448</v>
      </c>
      <c r="D6828" s="154" t="s">
        <v>14449</v>
      </c>
      <c r="E6828" s="154" t="s">
        <v>13409</v>
      </c>
      <c r="F6828" s="154"/>
      <c r="G6828" s="154">
        <v>1</v>
      </c>
      <c r="H6828" s="182">
        <v>25.33</v>
      </c>
      <c r="I6828" s="192">
        <v>0.25</v>
      </c>
      <c r="J6828" s="188">
        <f t="shared" si="211"/>
        <v>18.997499999999999</v>
      </c>
    </row>
    <row r="6829" spans="1:10" s="155" customFormat="1" ht="15.75">
      <c r="A6829" s="53">
        <f t="shared" si="210"/>
        <v>6825</v>
      </c>
      <c r="B6829" s="153" t="s">
        <v>201</v>
      </c>
      <c r="C6829" s="154" t="s">
        <v>14450</v>
      </c>
      <c r="D6829" s="154" t="s">
        <v>14451</v>
      </c>
      <c r="E6829" s="154" t="s">
        <v>13409</v>
      </c>
      <c r="F6829" s="154"/>
      <c r="G6829" s="154">
        <v>1</v>
      </c>
      <c r="H6829" s="182">
        <v>47.33</v>
      </c>
      <c r="I6829" s="192">
        <v>0.25</v>
      </c>
      <c r="J6829" s="188">
        <f t="shared" si="211"/>
        <v>35.497500000000002</v>
      </c>
    </row>
    <row r="6830" spans="1:10" s="155" customFormat="1" ht="15.75">
      <c r="A6830" s="53">
        <f t="shared" si="210"/>
        <v>6826</v>
      </c>
      <c r="B6830" s="153" t="s">
        <v>201</v>
      </c>
      <c r="C6830" s="154" t="s">
        <v>14452</v>
      </c>
      <c r="D6830" s="154" t="s">
        <v>14453</v>
      </c>
      <c r="E6830" s="154" t="s">
        <v>13409</v>
      </c>
      <c r="F6830" s="154"/>
      <c r="G6830" s="154">
        <v>1</v>
      </c>
      <c r="H6830" s="182">
        <v>686.67</v>
      </c>
      <c r="I6830" s="192">
        <v>0.25</v>
      </c>
      <c r="J6830" s="188">
        <f t="shared" si="211"/>
        <v>515.00249999999994</v>
      </c>
    </row>
    <row r="6831" spans="1:10" s="155" customFormat="1" ht="15.75">
      <c r="A6831" s="53">
        <f t="shared" si="210"/>
        <v>6827</v>
      </c>
      <c r="B6831" s="153" t="s">
        <v>201</v>
      </c>
      <c r="C6831" s="154" t="s">
        <v>14454</v>
      </c>
      <c r="D6831" s="154" t="s">
        <v>14455</v>
      </c>
      <c r="E6831" s="154" t="s">
        <v>13409</v>
      </c>
      <c r="F6831" s="154"/>
      <c r="G6831" s="154">
        <v>1</v>
      </c>
      <c r="H6831" s="182">
        <v>47.33</v>
      </c>
      <c r="I6831" s="192">
        <v>0.25</v>
      </c>
      <c r="J6831" s="188">
        <f t="shared" si="211"/>
        <v>35.497500000000002</v>
      </c>
    </row>
    <row r="6832" spans="1:10" s="155" customFormat="1" ht="15.75">
      <c r="A6832" s="53">
        <f t="shared" si="210"/>
        <v>6828</v>
      </c>
      <c r="B6832" s="153" t="s">
        <v>201</v>
      </c>
      <c r="C6832" s="154" t="s">
        <v>14456</v>
      </c>
      <c r="D6832" s="154" t="s">
        <v>14457</v>
      </c>
      <c r="E6832" s="154" t="s">
        <v>13409</v>
      </c>
      <c r="F6832" s="154"/>
      <c r="G6832" s="154">
        <v>1</v>
      </c>
      <c r="H6832" s="182">
        <v>102</v>
      </c>
      <c r="I6832" s="192">
        <v>0.25</v>
      </c>
      <c r="J6832" s="188">
        <f t="shared" si="211"/>
        <v>76.5</v>
      </c>
    </row>
    <row r="6833" spans="1:10" s="155" customFormat="1" ht="15.75">
      <c r="A6833" s="53">
        <f t="shared" si="210"/>
        <v>6829</v>
      </c>
      <c r="B6833" s="153" t="s">
        <v>201</v>
      </c>
      <c r="C6833" s="154" t="s">
        <v>14458</v>
      </c>
      <c r="D6833" s="154" t="s">
        <v>14459</v>
      </c>
      <c r="E6833" s="154" t="s">
        <v>13409</v>
      </c>
      <c r="F6833" s="154"/>
      <c r="G6833" s="154">
        <v>1</v>
      </c>
      <c r="H6833" s="182">
        <v>25.33</v>
      </c>
      <c r="I6833" s="192">
        <v>0.25</v>
      </c>
      <c r="J6833" s="188">
        <f t="shared" si="211"/>
        <v>18.997499999999999</v>
      </c>
    </row>
    <row r="6834" spans="1:10" s="155" customFormat="1" ht="15.75">
      <c r="A6834" s="53">
        <f t="shared" si="210"/>
        <v>6830</v>
      </c>
      <c r="B6834" s="153" t="s">
        <v>201</v>
      </c>
      <c r="C6834" s="154" t="s">
        <v>14460</v>
      </c>
      <c r="D6834" s="154" t="s">
        <v>14461</v>
      </c>
      <c r="E6834" s="154" t="s">
        <v>13409</v>
      </c>
      <c r="F6834" s="154"/>
      <c r="G6834" s="154">
        <v>1</v>
      </c>
      <c r="H6834" s="182">
        <v>47.33</v>
      </c>
      <c r="I6834" s="192">
        <v>0.25</v>
      </c>
      <c r="J6834" s="188">
        <f t="shared" si="211"/>
        <v>35.497500000000002</v>
      </c>
    </row>
    <row r="6835" spans="1:10" s="155" customFormat="1" ht="15.75">
      <c r="A6835" s="53">
        <f t="shared" si="210"/>
        <v>6831</v>
      </c>
      <c r="B6835" s="153" t="s">
        <v>201</v>
      </c>
      <c r="C6835" s="154" t="s">
        <v>14462</v>
      </c>
      <c r="D6835" s="154" t="s">
        <v>14463</v>
      </c>
      <c r="E6835" s="154" t="s">
        <v>13409</v>
      </c>
      <c r="F6835" s="154"/>
      <c r="G6835" s="154">
        <v>1</v>
      </c>
      <c r="H6835" s="182">
        <v>99.33</v>
      </c>
      <c r="I6835" s="192">
        <v>0.25</v>
      </c>
      <c r="J6835" s="188">
        <f t="shared" si="211"/>
        <v>74.497500000000002</v>
      </c>
    </row>
    <row r="6836" spans="1:10" s="155" customFormat="1" ht="15.75">
      <c r="A6836" s="53">
        <f t="shared" si="210"/>
        <v>6832</v>
      </c>
      <c r="B6836" s="153" t="s">
        <v>201</v>
      </c>
      <c r="C6836" s="154" t="s">
        <v>14464</v>
      </c>
      <c r="D6836" s="154" t="s">
        <v>14465</v>
      </c>
      <c r="E6836" s="154" t="s">
        <v>13409</v>
      </c>
      <c r="F6836" s="154"/>
      <c r="G6836" s="154">
        <v>1</v>
      </c>
      <c r="H6836" s="182">
        <v>17.5</v>
      </c>
      <c r="I6836" s="192">
        <v>0.25</v>
      </c>
      <c r="J6836" s="188">
        <f t="shared" si="211"/>
        <v>13.125</v>
      </c>
    </row>
    <row r="6837" spans="1:10" s="155" customFormat="1" ht="15.75">
      <c r="A6837" s="53">
        <f t="shared" si="210"/>
        <v>6833</v>
      </c>
      <c r="B6837" s="153" t="s">
        <v>201</v>
      </c>
      <c r="C6837" s="154" t="s">
        <v>14466</v>
      </c>
      <c r="D6837" s="154" t="s">
        <v>14467</v>
      </c>
      <c r="E6837" s="154" t="s">
        <v>13409</v>
      </c>
      <c r="F6837" s="154"/>
      <c r="G6837" s="154">
        <v>1</v>
      </c>
      <c r="H6837" s="182">
        <v>168</v>
      </c>
      <c r="I6837" s="192">
        <v>0.25</v>
      </c>
      <c r="J6837" s="188">
        <f t="shared" si="211"/>
        <v>126</v>
      </c>
    </row>
    <row r="6838" spans="1:10" s="155" customFormat="1" ht="15.75">
      <c r="A6838" s="53">
        <f t="shared" si="210"/>
        <v>6834</v>
      </c>
      <c r="B6838" s="153" t="s">
        <v>201</v>
      </c>
      <c r="C6838" s="154" t="s">
        <v>14468</v>
      </c>
      <c r="D6838" s="154" t="s">
        <v>14469</v>
      </c>
      <c r="E6838" s="154" t="s">
        <v>13409</v>
      </c>
      <c r="F6838" s="154"/>
      <c r="G6838" s="154">
        <v>1</v>
      </c>
      <c r="H6838" s="182">
        <v>2280</v>
      </c>
      <c r="I6838" s="192">
        <v>0.25</v>
      </c>
      <c r="J6838" s="188">
        <f t="shared" si="211"/>
        <v>1710</v>
      </c>
    </row>
    <row r="6839" spans="1:10" s="155" customFormat="1" ht="15.75">
      <c r="A6839" s="53">
        <f t="shared" si="210"/>
        <v>6835</v>
      </c>
      <c r="B6839" s="153" t="s">
        <v>201</v>
      </c>
      <c r="C6839" s="154" t="s">
        <v>14470</v>
      </c>
      <c r="D6839" s="154" t="s">
        <v>14471</v>
      </c>
      <c r="E6839" s="154" t="s">
        <v>13409</v>
      </c>
      <c r="F6839" s="154"/>
      <c r="G6839" s="154">
        <v>1</v>
      </c>
      <c r="H6839" s="182">
        <v>1030</v>
      </c>
      <c r="I6839" s="192">
        <v>0.25</v>
      </c>
      <c r="J6839" s="188">
        <f t="shared" si="211"/>
        <v>772.5</v>
      </c>
    </row>
    <row r="6840" spans="1:10" s="155" customFormat="1" ht="15.75">
      <c r="A6840" s="53">
        <f t="shared" si="210"/>
        <v>6836</v>
      </c>
      <c r="B6840" s="153" t="s">
        <v>201</v>
      </c>
      <c r="C6840" s="154" t="s">
        <v>14472</v>
      </c>
      <c r="D6840" s="154" t="s">
        <v>14473</v>
      </c>
      <c r="E6840" s="154" t="s">
        <v>13409</v>
      </c>
      <c r="F6840" s="154"/>
      <c r="G6840" s="154">
        <v>1</v>
      </c>
      <c r="H6840" s="182">
        <v>686.67</v>
      </c>
      <c r="I6840" s="192">
        <v>0.25</v>
      </c>
      <c r="J6840" s="188">
        <f t="shared" si="211"/>
        <v>515.00249999999994</v>
      </c>
    </row>
    <row r="6841" spans="1:10" s="155" customFormat="1" ht="15.75">
      <c r="A6841" s="53">
        <f t="shared" si="210"/>
        <v>6837</v>
      </c>
      <c r="B6841" s="153" t="s">
        <v>201</v>
      </c>
      <c r="C6841" s="154" t="s">
        <v>10697</v>
      </c>
      <c r="D6841" s="154" t="s">
        <v>10698</v>
      </c>
      <c r="E6841" s="154" t="s">
        <v>13409</v>
      </c>
      <c r="F6841" s="154"/>
      <c r="G6841" s="154">
        <v>1</v>
      </c>
      <c r="H6841" s="182">
        <v>3060</v>
      </c>
      <c r="I6841" s="192">
        <v>0.25</v>
      </c>
      <c r="J6841" s="188">
        <f t="shared" si="211"/>
        <v>2295</v>
      </c>
    </row>
    <row r="6842" spans="1:10" s="155" customFormat="1" ht="30">
      <c r="A6842" s="53">
        <f t="shared" si="210"/>
        <v>6838</v>
      </c>
      <c r="B6842" s="153" t="s">
        <v>201</v>
      </c>
      <c r="C6842" s="154" t="s">
        <v>10699</v>
      </c>
      <c r="D6842" s="154" t="s">
        <v>10700</v>
      </c>
      <c r="E6842" s="154" t="s">
        <v>13409</v>
      </c>
      <c r="F6842" s="154"/>
      <c r="G6842" s="154">
        <v>1</v>
      </c>
      <c r="H6842" s="182">
        <v>3500</v>
      </c>
      <c r="I6842" s="192">
        <v>0.25</v>
      </c>
      <c r="J6842" s="188">
        <f t="shared" si="211"/>
        <v>2625</v>
      </c>
    </row>
    <row r="6843" spans="1:10" s="155" customFormat="1" ht="15.75">
      <c r="A6843" s="53">
        <f t="shared" si="210"/>
        <v>6839</v>
      </c>
      <c r="B6843" s="153" t="s">
        <v>201</v>
      </c>
      <c r="C6843" s="154" t="s">
        <v>10701</v>
      </c>
      <c r="D6843" s="154" t="s">
        <v>10702</v>
      </c>
      <c r="E6843" s="154" t="s">
        <v>13409</v>
      </c>
      <c r="F6843" s="154"/>
      <c r="G6843" s="154">
        <v>1</v>
      </c>
      <c r="H6843" s="182">
        <v>3830</v>
      </c>
      <c r="I6843" s="192">
        <v>0.25</v>
      </c>
      <c r="J6843" s="188">
        <f t="shared" si="211"/>
        <v>2872.5</v>
      </c>
    </row>
    <row r="6844" spans="1:10" s="155" customFormat="1" ht="15.75">
      <c r="A6844" s="53">
        <f t="shared" si="210"/>
        <v>6840</v>
      </c>
      <c r="B6844" s="153" t="s">
        <v>201</v>
      </c>
      <c r="C6844" s="154" t="s">
        <v>14474</v>
      </c>
      <c r="D6844" s="154" t="s">
        <v>14475</v>
      </c>
      <c r="E6844" s="154" t="s">
        <v>13409</v>
      </c>
      <c r="F6844" s="154"/>
      <c r="G6844" s="154">
        <v>1</v>
      </c>
      <c r="H6844" s="182">
        <v>3020</v>
      </c>
      <c r="I6844" s="192">
        <v>0.25</v>
      </c>
      <c r="J6844" s="188">
        <f t="shared" si="211"/>
        <v>2265</v>
      </c>
    </row>
    <row r="6845" spans="1:10" s="155" customFormat="1" ht="15.75">
      <c r="A6845" s="53">
        <f t="shared" si="210"/>
        <v>6841</v>
      </c>
      <c r="B6845" s="153" t="s">
        <v>201</v>
      </c>
      <c r="C6845" s="154" t="s">
        <v>14476</v>
      </c>
      <c r="D6845" s="154" t="s">
        <v>14477</v>
      </c>
      <c r="E6845" s="154" t="s">
        <v>13409</v>
      </c>
      <c r="F6845" s="154"/>
      <c r="G6845" s="154">
        <v>1</v>
      </c>
      <c r="H6845" s="182">
        <v>2940</v>
      </c>
      <c r="I6845" s="192">
        <v>0.25</v>
      </c>
      <c r="J6845" s="188">
        <f t="shared" si="211"/>
        <v>2205</v>
      </c>
    </row>
    <row r="6846" spans="1:10" s="155" customFormat="1" ht="15.75">
      <c r="A6846" s="53">
        <f t="shared" si="210"/>
        <v>6842</v>
      </c>
      <c r="B6846" s="153" t="s">
        <v>201</v>
      </c>
      <c r="C6846" s="154" t="s">
        <v>14478</v>
      </c>
      <c r="D6846" s="154" t="s">
        <v>14479</v>
      </c>
      <c r="E6846" s="154" t="s">
        <v>13409</v>
      </c>
      <c r="F6846" s="154"/>
      <c r="G6846" s="154">
        <v>1</v>
      </c>
      <c r="H6846" s="182">
        <v>3000</v>
      </c>
      <c r="I6846" s="192">
        <v>0.25</v>
      </c>
      <c r="J6846" s="188">
        <f t="shared" si="211"/>
        <v>2250</v>
      </c>
    </row>
    <row r="6847" spans="1:10" s="155" customFormat="1" ht="15.75">
      <c r="A6847" s="53">
        <f t="shared" si="210"/>
        <v>6843</v>
      </c>
      <c r="B6847" s="153" t="s">
        <v>201</v>
      </c>
      <c r="C6847" s="154" t="s">
        <v>10703</v>
      </c>
      <c r="D6847" s="154" t="s">
        <v>10704</v>
      </c>
      <c r="E6847" s="154" t="s">
        <v>13409</v>
      </c>
      <c r="F6847" s="154"/>
      <c r="G6847" s="154">
        <v>1</v>
      </c>
      <c r="H6847" s="182">
        <v>3780</v>
      </c>
      <c r="I6847" s="192">
        <v>0.25</v>
      </c>
      <c r="J6847" s="188">
        <f t="shared" si="211"/>
        <v>2835</v>
      </c>
    </row>
    <row r="6848" spans="1:10" s="155" customFormat="1" ht="15.75">
      <c r="A6848" s="53">
        <f t="shared" si="210"/>
        <v>6844</v>
      </c>
      <c r="B6848" s="153" t="s">
        <v>201</v>
      </c>
      <c r="C6848" s="154" t="s">
        <v>10705</v>
      </c>
      <c r="D6848" s="154" t="s">
        <v>10706</v>
      </c>
      <c r="E6848" s="154" t="s">
        <v>13409</v>
      </c>
      <c r="F6848" s="154"/>
      <c r="G6848" s="154">
        <v>1</v>
      </c>
      <c r="H6848" s="182">
        <v>5680</v>
      </c>
      <c r="I6848" s="192">
        <v>0.25</v>
      </c>
      <c r="J6848" s="188">
        <f t="shared" si="211"/>
        <v>4260</v>
      </c>
    </row>
    <row r="6849" spans="1:10" s="155" customFormat="1" ht="15.75">
      <c r="A6849" s="53">
        <f t="shared" si="210"/>
        <v>6845</v>
      </c>
      <c r="B6849" s="153" t="s">
        <v>201</v>
      </c>
      <c r="C6849" s="154" t="s">
        <v>10707</v>
      </c>
      <c r="D6849" s="154" t="s">
        <v>10708</v>
      </c>
      <c r="E6849" s="154" t="s">
        <v>13409</v>
      </c>
      <c r="F6849" s="154"/>
      <c r="G6849" s="154">
        <v>1</v>
      </c>
      <c r="H6849" s="182">
        <v>18150</v>
      </c>
      <c r="I6849" s="192">
        <v>0.25</v>
      </c>
      <c r="J6849" s="188">
        <f t="shared" si="211"/>
        <v>13612.5</v>
      </c>
    </row>
    <row r="6850" spans="1:10" s="155" customFormat="1" ht="30">
      <c r="A6850" s="53">
        <f t="shared" si="210"/>
        <v>6846</v>
      </c>
      <c r="B6850" s="153" t="s">
        <v>201</v>
      </c>
      <c r="C6850" s="154" t="s">
        <v>10709</v>
      </c>
      <c r="D6850" s="154" t="s">
        <v>10710</v>
      </c>
      <c r="E6850" s="154" t="s">
        <v>13409</v>
      </c>
      <c r="F6850" s="154"/>
      <c r="G6850" s="154">
        <v>1</v>
      </c>
      <c r="H6850" s="182">
        <v>1400</v>
      </c>
      <c r="I6850" s="192">
        <v>0.25</v>
      </c>
      <c r="J6850" s="188">
        <f t="shared" si="211"/>
        <v>1050</v>
      </c>
    </row>
    <row r="6851" spans="1:10" s="155" customFormat="1" ht="30">
      <c r="A6851" s="53">
        <f t="shared" si="210"/>
        <v>6847</v>
      </c>
      <c r="B6851" s="153" t="s">
        <v>201</v>
      </c>
      <c r="C6851" s="154" t="s">
        <v>10711</v>
      </c>
      <c r="D6851" s="154" t="s">
        <v>10712</v>
      </c>
      <c r="E6851" s="154" t="s">
        <v>13409</v>
      </c>
      <c r="F6851" s="154"/>
      <c r="G6851" s="154">
        <v>1</v>
      </c>
      <c r="H6851" s="182">
        <v>1340</v>
      </c>
      <c r="I6851" s="192">
        <v>0.25</v>
      </c>
      <c r="J6851" s="188">
        <f t="shared" si="211"/>
        <v>1005</v>
      </c>
    </row>
    <row r="6852" spans="1:10" s="155" customFormat="1" ht="15.75">
      <c r="A6852" s="53">
        <f t="shared" si="210"/>
        <v>6848</v>
      </c>
      <c r="B6852" s="153" t="s">
        <v>201</v>
      </c>
      <c r="C6852" s="154" t="s">
        <v>10713</v>
      </c>
      <c r="D6852" s="154" t="s">
        <v>10714</v>
      </c>
      <c r="E6852" s="154" t="s">
        <v>13409</v>
      </c>
      <c r="F6852" s="154"/>
      <c r="G6852" s="154">
        <v>1</v>
      </c>
      <c r="H6852" s="182">
        <v>3300</v>
      </c>
      <c r="I6852" s="192">
        <v>0.25</v>
      </c>
      <c r="J6852" s="188">
        <f t="shared" si="211"/>
        <v>2475</v>
      </c>
    </row>
    <row r="6853" spans="1:10" s="155" customFormat="1" ht="15.75">
      <c r="A6853" s="53">
        <f t="shared" si="210"/>
        <v>6849</v>
      </c>
      <c r="B6853" s="153" t="s">
        <v>201</v>
      </c>
      <c r="C6853" s="154" t="s">
        <v>10715</v>
      </c>
      <c r="D6853" s="154" t="s">
        <v>10716</v>
      </c>
      <c r="E6853" s="154" t="s">
        <v>13409</v>
      </c>
      <c r="F6853" s="154"/>
      <c r="G6853" s="154">
        <v>1</v>
      </c>
      <c r="H6853" s="182">
        <v>3330</v>
      </c>
      <c r="I6853" s="192">
        <v>0.25</v>
      </c>
      <c r="J6853" s="188">
        <f t="shared" si="211"/>
        <v>2497.5</v>
      </c>
    </row>
    <row r="6854" spans="1:10" s="155" customFormat="1" ht="15.75">
      <c r="A6854" s="53">
        <f t="shared" si="210"/>
        <v>6850</v>
      </c>
      <c r="B6854" s="153" t="s">
        <v>201</v>
      </c>
      <c r="C6854" s="154" t="s">
        <v>10717</v>
      </c>
      <c r="D6854" s="154" t="s">
        <v>14480</v>
      </c>
      <c r="E6854" s="154" t="s">
        <v>13409</v>
      </c>
      <c r="F6854" s="154"/>
      <c r="G6854" s="154">
        <v>1</v>
      </c>
      <c r="H6854" s="182">
        <v>4880</v>
      </c>
      <c r="I6854" s="192">
        <v>0.25</v>
      </c>
      <c r="J6854" s="188">
        <f t="shared" si="211"/>
        <v>3660</v>
      </c>
    </row>
    <row r="6855" spans="1:10" s="155" customFormat="1" ht="15.75">
      <c r="A6855" s="53">
        <f t="shared" ref="A6855:A6918" si="212">A6854+1</f>
        <v>6851</v>
      </c>
      <c r="B6855" s="153" t="s">
        <v>201</v>
      </c>
      <c r="C6855" s="154" t="s">
        <v>10718</v>
      </c>
      <c r="D6855" s="154" t="s">
        <v>14481</v>
      </c>
      <c r="E6855" s="154" t="s">
        <v>13409</v>
      </c>
      <c r="F6855" s="154"/>
      <c r="G6855" s="154">
        <v>1</v>
      </c>
      <c r="H6855" s="182">
        <v>5690</v>
      </c>
      <c r="I6855" s="192">
        <v>0.25</v>
      </c>
      <c r="J6855" s="188">
        <f t="shared" si="211"/>
        <v>4267.5</v>
      </c>
    </row>
    <row r="6856" spans="1:10" s="155" customFormat="1" ht="15.75">
      <c r="A6856" s="53">
        <f t="shared" si="212"/>
        <v>6852</v>
      </c>
      <c r="B6856" s="153" t="s">
        <v>201</v>
      </c>
      <c r="C6856" s="154" t="s">
        <v>14482</v>
      </c>
      <c r="D6856" s="154" t="s">
        <v>14483</v>
      </c>
      <c r="E6856" s="154" t="s">
        <v>13409</v>
      </c>
      <c r="F6856" s="154"/>
      <c r="G6856" s="154">
        <v>1</v>
      </c>
      <c r="H6856" s="182">
        <v>4900</v>
      </c>
      <c r="I6856" s="192">
        <v>0.25</v>
      </c>
      <c r="J6856" s="188">
        <f t="shared" si="211"/>
        <v>3675</v>
      </c>
    </row>
    <row r="6857" spans="1:10" s="155" customFormat="1" ht="15.75">
      <c r="A6857" s="53">
        <f t="shared" si="212"/>
        <v>6853</v>
      </c>
      <c r="B6857" s="153" t="s">
        <v>201</v>
      </c>
      <c r="C6857" s="154" t="s">
        <v>10719</v>
      </c>
      <c r="D6857" s="154" t="s">
        <v>10720</v>
      </c>
      <c r="E6857" s="154" t="s">
        <v>13409</v>
      </c>
      <c r="F6857" s="154"/>
      <c r="G6857" s="154">
        <v>1</v>
      </c>
      <c r="H6857" s="182">
        <v>3340</v>
      </c>
      <c r="I6857" s="192">
        <v>0.25</v>
      </c>
      <c r="J6857" s="188">
        <f t="shared" si="211"/>
        <v>2505</v>
      </c>
    </row>
    <row r="6858" spans="1:10" s="155" customFormat="1" ht="15.75">
      <c r="A6858" s="53">
        <f t="shared" si="212"/>
        <v>6854</v>
      </c>
      <c r="B6858" s="153" t="s">
        <v>201</v>
      </c>
      <c r="C6858" s="154" t="s">
        <v>10721</v>
      </c>
      <c r="D6858" s="154" t="s">
        <v>10722</v>
      </c>
      <c r="E6858" s="154" t="s">
        <v>13409</v>
      </c>
      <c r="F6858" s="154"/>
      <c r="G6858" s="154">
        <v>1</v>
      </c>
      <c r="H6858" s="182">
        <v>1500</v>
      </c>
      <c r="I6858" s="192">
        <v>0.25</v>
      </c>
      <c r="J6858" s="188">
        <f t="shared" si="211"/>
        <v>1125</v>
      </c>
    </row>
    <row r="6859" spans="1:10" s="155" customFormat="1" ht="15.75">
      <c r="A6859" s="53">
        <f t="shared" si="212"/>
        <v>6855</v>
      </c>
      <c r="B6859" s="153" t="s">
        <v>201</v>
      </c>
      <c r="C6859" s="154" t="s">
        <v>10723</v>
      </c>
      <c r="D6859" s="154" t="s">
        <v>10724</v>
      </c>
      <c r="E6859" s="154" t="s">
        <v>13409</v>
      </c>
      <c r="F6859" s="154"/>
      <c r="G6859" s="154">
        <v>1</v>
      </c>
      <c r="H6859" s="182">
        <v>1220</v>
      </c>
      <c r="I6859" s="192">
        <v>0.25</v>
      </c>
      <c r="J6859" s="188">
        <f t="shared" si="211"/>
        <v>915</v>
      </c>
    </row>
    <row r="6860" spans="1:10" s="155" customFormat="1" ht="15.75">
      <c r="A6860" s="53">
        <f t="shared" si="212"/>
        <v>6856</v>
      </c>
      <c r="B6860" s="153" t="s">
        <v>201</v>
      </c>
      <c r="C6860" s="154" t="s">
        <v>10725</v>
      </c>
      <c r="D6860" s="154" t="s">
        <v>10726</v>
      </c>
      <c r="E6860" s="154" t="s">
        <v>13409</v>
      </c>
      <c r="F6860" s="154"/>
      <c r="G6860" s="154">
        <v>1</v>
      </c>
      <c r="H6860" s="182">
        <v>1460</v>
      </c>
      <c r="I6860" s="192">
        <v>0.25</v>
      </c>
      <c r="J6860" s="188">
        <f t="shared" si="211"/>
        <v>1095</v>
      </c>
    </row>
    <row r="6861" spans="1:10" s="155" customFormat="1" ht="30">
      <c r="A6861" s="53">
        <f t="shared" si="212"/>
        <v>6857</v>
      </c>
      <c r="B6861" s="153" t="s">
        <v>201</v>
      </c>
      <c r="C6861" s="154" t="s">
        <v>10727</v>
      </c>
      <c r="D6861" s="154" t="s">
        <v>10728</v>
      </c>
      <c r="E6861" s="154" t="s">
        <v>13409</v>
      </c>
      <c r="F6861" s="154"/>
      <c r="G6861" s="154">
        <v>1</v>
      </c>
      <c r="H6861" s="182">
        <v>1650</v>
      </c>
      <c r="I6861" s="192">
        <v>0.25</v>
      </c>
      <c r="J6861" s="188">
        <f t="shared" si="211"/>
        <v>1237.5</v>
      </c>
    </row>
    <row r="6862" spans="1:10" s="155" customFormat="1" ht="30">
      <c r="A6862" s="53">
        <f t="shared" si="212"/>
        <v>6858</v>
      </c>
      <c r="B6862" s="153" t="s">
        <v>201</v>
      </c>
      <c r="C6862" s="154" t="s">
        <v>10729</v>
      </c>
      <c r="D6862" s="154" t="s">
        <v>10730</v>
      </c>
      <c r="E6862" s="154" t="s">
        <v>13409</v>
      </c>
      <c r="F6862" s="154"/>
      <c r="G6862" s="154">
        <v>1</v>
      </c>
      <c r="H6862" s="182">
        <v>3330</v>
      </c>
      <c r="I6862" s="192">
        <v>0.25</v>
      </c>
      <c r="J6862" s="188">
        <f t="shared" si="211"/>
        <v>2497.5</v>
      </c>
    </row>
    <row r="6863" spans="1:10" s="155" customFormat="1" ht="45">
      <c r="A6863" s="53">
        <f t="shared" si="212"/>
        <v>6859</v>
      </c>
      <c r="B6863" s="153" t="s">
        <v>201</v>
      </c>
      <c r="C6863" s="154" t="s">
        <v>9700</v>
      </c>
      <c r="D6863" s="154" t="s">
        <v>9701</v>
      </c>
      <c r="E6863" s="154" t="s">
        <v>13409</v>
      </c>
      <c r="F6863" s="154"/>
      <c r="G6863" s="154">
        <v>1</v>
      </c>
      <c r="H6863" s="182">
        <v>1110</v>
      </c>
      <c r="I6863" s="192">
        <v>0.25</v>
      </c>
      <c r="J6863" s="188">
        <f t="shared" si="211"/>
        <v>832.5</v>
      </c>
    </row>
    <row r="6864" spans="1:10" s="155" customFormat="1" ht="45">
      <c r="A6864" s="53">
        <f t="shared" si="212"/>
        <v>6860</v>
      </c>
      <c r="B6864" s="153" t="s">
        <v>201</v>
      </c>
      <c r="C6864" s="154" t="s">
        <v>9702</v>
      </c>
      <c r="D6864" s="154" t="s">
        <v>9703</v>
      </c>
      <c r="E6864" s="154" t="s">
        <v>13409</v>
      </c>
      <c r="F6864" s="154"/>
      <c r="G6864" s="154">
        <v>1</v>
      </c>
      <c r="H6864" s="182">
        <v>850</v>
      </c>
      <c r="I6864" s="192">
        <v>0.25</v>
      </c>
      <c r="J6864" s="188">
        <f t="shared" si="211"/>
        <v>637.5</v>
      </c>
    </row>
    <row r="6865" spans="1:10" s="155" customFormat="1" ht="15.75">
      <c r="A6865" s="53">
        <f t="shared" si="212"/>
        <v>6861</v>
      </c>
      <c r="B6865" s="153" t="s">
        <v>201</v>
      </c>
      <c r="C6865" s="154" t="s">
        <v>9704</v>
      </c>
      <c r="D6865" s="154" t="s">
        <v>9705</v>
      </c>
      <c r="E6865" s="154" t="s">
        <v>13409</v>
      </c>
      <c r="F6865" s="154"/>
      <c r="G6865" s="154">
        <v>1</v>
      </c>
      <c r="H6865" s="182">
        <v>580</v>
      </c>
      <c r="I6865" s="192">
        <v>0.25</v>
      </c>
      <c r="J6865" s="188">
        <f t="shared" si="211"/>
        <v>435</v>
      </c>
    </row>
    <row r="6866" spans="1:10" s="155" customFormat="1" ht="15.75">
      <c r="A6866" s="53">
        <f t="shared" si="212"/>
        <v>6862</v>
      </c>
      <c r="B6866" s="153" t="s">
        <v>201</v>
      </c>
      <c r="C6866" s="154" t="s">
        <v>9706</v>
      </c>
      <c r="D6866" s="154" t="s">
        <v>9707</v>
      </c>
      <c r="E6866" s="154" t="s">
        <v>13409</v>
      </c>
      <c r="F6866" s="154"/>
      <c r="G6866" s="154">
        <v>1</v>
      </c>
      <c r="H6866" s="182">
        <v>845</v>
      </c>
      <c r="I6866" s="192">
        <v>0.25</v>
      </c>
      <c r="J6866" s="188">
        <f t="shared" ref="J6866:J6929" si="213">H6866*(1-I6866)</f>
        <v>633.75</v>
      </c>
    </row>
    <row r="6867" spans="1:10" s="155" customFormat="1" ht="15.75">
      <c r="A6867" s="53">
        <f t="shared" si="212"/>
        <v>6863</v>
      </c>
      <c r="B6867" s="153" t="s">
        <v>201</v>
      </c>
      <c r="C6867" s="154" t="s">
        <v>9708</v>
      </c>
      <c r="D6867" s="154" t="s">
        <v>9709</v>
      </c>
      <c r="E6867" s="154" t="s">
        <v>13409</v>
      </c>
      <c r="F6867" s="154"/>
      <c r="G6867" s="154">
        <v>1</v>
      </c>
      <c r="H6867" s="182">
        <v>770</v>
      </c>
      <c r="I6867" s="192">
        <v>0.25</v>
      </c>
      <c r="J6867" s="188">
        <f t="shared" si="213"/>
        <v>577.5</v>
      </c>
    </row>
    <row r="6868" spans="1:10" s="155" customFormat="1" ht="75">
      <c r="A6868" s="53">
        <f t="shared" si="212"/>
        <v>6864</v>
      </c>
      <c r="B6868" s="153" t="s">
        <v>201</v>
      </c>
      <c r="C6868" s="154" t="s">
        <v>9710</v>
      </c>
      <c r="D6868" s="154" t="s">
        <v>9711</v>
      </c>
      <c r="E6868" s="154" t="s">
        <v>13409</v>
      </c>
      <c r="F6868" s="154"/>
      <c r="G6868" s="154">
        <v>1</v>
      </c>
      <c r="H6868" s="182">
        <v>3620</v>
      </c>
      <c r="I6868" s="192">
        <v>0.25</v>
      </c>
      <c r="J6868" s="188">
        <f t="shared" si="213"/>
        <v>2715</v>
      </c>
    </row>
    <row r="6869" spans="1:10" s="155" customFormat="1" ht="15.75">
      <c r="A6869" s="53">
        <f t="shared" si="212"/>
        <v>6865</v>
      </c>
      <c r="B6869" s="153" t="s">
        <v>201</v>
      </c>
      <c r="C6869" s="154" t="s">
        <v>9712</v>
      </c>
      <c r="D6869" s="154" t="s">
        <v>9713</v>
      </c>
      <c r="E6869" s="154" t="s">
        <v>13409</v>
      </c>
      <c r="F6869" s="154"/>
      <c r="G6869" s="154">
        <v>1</v>
      </c>
      <c r="H6869" s="182">
        <v>3940</v>
      </c>
      <c r="I6869" s="192">
        <v>0.25</v>
      </c>
      <c r="J6869" s="188">
        <f t="shared" si="213"/>
        <v>2955</v>
      </c>
    </row>
    <row r="6870" spans="1:10" s="155" customFormat="1" ht="15.75">
      <c r="A6870" s="53">
        <f t="shared" si="212"/>
        <v>6866</v>
      </c>
      <c r="B6870" s="153" t="s">
        <v>201</v>
      </c>
      <c r="C6870" s="154" t="s">
        <v>9714</v>
      </c>
      <c r="D6870" s="154" t="s">
        <v>9715</v>
      </c>
      <c r="E6870" s="154" t="s">
        <v>13409</v>
      </c>
      <c r="F6870" s="154"/>
      <c r="G6870" s="154">
        <v>1</v>
      </c>
      <c r="H6870" s="182">
        <v>3940</v>
      </c>
      <c r="I6870" s="192">
        <v>0.25</v>
      </c>
      <c r="J6870" s="188">
        <f t="shared" si="213"/>
        <v>2955</v>
      </c>
    </row>
    <row r="6871" spans="1:10" s="155" customFormat="1" ht="15.75">
      <c r="A6871" s="53">
        <f t="shared" si="212"/>
        <v>6867</v>
      </c>
      <c r="B6871" s="153" t="s">
        <v>201</v>
      </c>
      <c r="C6871" s="154" t="s">
        <v>9716</v>
      </c>
      <c r="D6871" s="154" t="s">
        <v>9717</v>
      </c>
      <c r="E6871" s="154" t="s">
        <v>13409</v>
      </c>
      <c r="F6871" s="154"/>
      <c r="G6871" s="154">
        <v>1</v>
      </c>
      <c r="H6871" s="182">
        <v>3980</v>
      </c>
      <c r="I6871" s="192">
        <v>0.25</v>
      </c>
      <c r="J6871" s="188">
        <f t="shared" si="213"/>
        <v>2985</v>
      </c>
    </row>
    <row r="6872" spans="1:10" s="155" customFormat="1" ht="15.75">
      <c r="A6872" s="53">
        <f t="shared" si="212"/>
        <v>6868</v>
      </c>
      <c r="B6872" s="153" t="s">
        <v>201</v>
      </c>
      <c r="C6872" s="154" t="s">
        <v>9718</v>
      </c>
      <c r="D6872" s="154" t="s">
        <v>9719</v>
      </c>
      <c r="E6872" s="154" t="s">
        <v>13409</v>
      </c>
      <c r="F6872" s="154"/>
      <c r="G6872" s="154">
        <v>1</v>
      </c>
      <c r="H6872" s="182">
        <v>3940</v>
      </c>
      <c r="I6872" s="192">
        <v>0.25</v>
      </c>
      <c r="J6872" s="188">
        <f t="shared" si="213"/>
        <v>2955</v>
      </c>
    </row>
    <row r="6873" spans="1:10" s="155" customFormat="1" ht="15.75">
      <c r="A6873" s="53">
        <f t="shared" si="212"/>
        <v>6869</v>
      </c>
      <c r="B6873" s="153" t="s">
        <v>201</v>
      </c>
      <c r="C6873" s="154" t="s">
        <v>9720</v>
      </c>
      <c r="D6873" s="154" t="s">
        <v>9721</v>
      </c>
      <c r="E6873" s="154" t="s">
        <v>13409</v>
      </c>
      <c r="F6873" s="154"/>
      <c r="G6873" s="154">
        <v>1</v>
      </c>
      <c r="H6873" s="182">
        <v>3940</v>
      </c>
      <c r="I6873" s="192">
        <v>0.25</v>
      </c>
      <c r="J6873" s="188">
        <f t="shared" si="213"/>
        <v>2955</v>
      </c>
    </row>
    <row r="6874" spans="1:10" s="155" customFormat="1" ht="15.75">
      <c r="A6874" s="53">
        <f t="shared" si="212"/>
        <v>6870</v>
      </c>
      <c r="B6874" s="153" t="s">
        <v>201</v>
      </c>
      <c r="C6874" s="154" t="s">
        <v>9722</v>
      </c>
      <c r="D6874" s="154" t="s">
        <v>9723</v>
      </c>
      <c r="E6874" s="154" t="s">
        <v>13409</v>
      </c>
      <c r="F6874" s="154"/>
      <c r="G6874" s="154">
        <v>1</v>
      </c>
      <c r="H6874" s="182">
        <v>3940</v>
      </c>
      <c r="I6874" s="192">
        <v>0.25</v>
      </c>
      <c r="J6874" s="188">
        <f t="shared" si="213"/>
        <v>2955</v>
      </c>
    </row>
    <row r="6875" spans="1:10" s="155" customFormat="1" ht="15.75">
      <c r="A6875" s="53">
        <f t="shared" si="212"/>
        <v>6871</v>
      </c>
      <c r="B6875" s="153" t="s">
        <v>201</v>
      </c>
      <c r="C6875" s="154" t="s">
        <v>9724</v>
      </c>
      <c r="D6875" s="154" t="s">
        <v>9725</v>
      </c>
      <c r="E6875" s="154" t="s">
        <v>13409</v>
      </c>
      <c r="F6875" s="154"/>
      <c r="G6875" s="154">
        <v>1</v>
      </c>
      <c r="H6875" s="182">
        <v>3940</v>
      </c>
      <c r="I6875" s="192">
        <v>0.25</v>
      </c>
      <c r="J6875" s="188">
        <f t="shared" si="213"/>
        <v>2955</v>
      </c>
    </row>
    <row r="6876" spans="1:10" s="155" customFormat="1" ht="60">
      <c r="A6876" s="53">
        <f t="shared" si="212"/>
        <v>6872</v>
      </c>
      <c r="B6876" s="153" t="s">
        <v>201</v>
      </c>
      <c r="C6876" s="154" t="s">
        <v>9726</v>
      </c>
      <c r="D6876" s="154" t="s">
        <v>9727</v>
      </c>
      <c r="E6876" s="154" t="s">
        <v>13409</v>
      </c>
      <c r="F6876" s="154"/>
      <c r="G6876" s="154">
        <v>1</v>
      </c>
      <c r="H6876" s="182">
        <v>2400</v>
      </c>
      <c r="I6876" s="192">
        <v>0.25</v>
      </c>
      <c r="J6876" s="188">
        <f t="shared" si="213"/>
        <v>1800</v>
      </c>
    </row>
    <row r="6877" spans="1:10" s="155" customFormat="1" ht="15.75">
      <c r="A6877" s="53">
        <f t="shared" si="212"/>
        <v>6873</v>
      </c>
      <c r="B6877" s="153" t="s">
        <v>201</v>
      </c>
      <c r="C6877" s="154" t="s">
        <v>9728</v>
      </c>
      <c r="D6877" s="154" t="s">
        <v>9729</v>
      </c>
      <c r="E6877" s="154" t="s">
        <v>13409</v>
      </c>
      <c r="F6877" s="154"/>
      <c r="G6877" s="154">
        <v>1</v>
      </c>
      <c r="H6877" s="182">
        <v>2630</v>
      </c>
      <c r="I6877" s="192">
        <v>0.25</v>
      </c>
      <c r="J6877" s="188">
        <f t="shared" si="213"/>
        <v>1972.5</v>
      </c>
    </row>
    <row r="6878" spans="1:10" s="155" customFormat="1" ht="15.75">
      <c r="A6878" s="53">
        <f t="shared" si="212"/>
        <v>6874</v>
      </c>
      <c r="B6878" s="153" t="s">
        <v>201</v>
      </c>
      <c r="C6878" s="154" t="s">
        <v>9730</v>
      </c>
      <c r="D6878" s="154" t="s">
        <v>9731</v>
      </c>
      <c r="E6878" s="154" t="s">
        <v>13409</v>
      </c>
      <c r="F6878" s="154"/>
      <c r="G6878" s="154">
        <v>1</v>
      </c>
      <c r="H6878" s="182">
        <v>2610</v>
      </c>
      <c r="I6878" s="192">
        <v>0.25</v>
      </c>
      <c r="J6878" s="188">
        <f t="shared" si="213"/>
        <v>1957.5</v>
      </c>
    </row>
    <row r="6879" spans="1:10" s="155" customFormat="1" ht="15.75">
      <c r="A6879" s="53">
        <f t="shared" si="212"/>
        <v>6875</v>
      </c>
      <c r="B6879" s="153" t="s">
        <v>201</v>
      </c>
      <c r="C6879" s="154" t="s">
        <v>9732</v>
      </c>
      <c r="D6879" s="154" t="s">
        <v>9733</v>
      </c>
      <c r="E6879" s="154" t="s">
        <v>13409</v>
      </c>
      <c r="F6879" s="154"/>
      <c r="G6879" s="154">
        <v>1</v>
      </c>
      <c r="H6879" s="182">
        <v>2630</v>
      </c>
      <c r="I6879" s="192">
        <v>0.25</v>
      </c>
      <c r="J6879" s="188">
        <f t="shared" si="213"/>
        <v>1972.5</v>
      </c>
    </row>
    <row r="6880" spans="1:10" s="155" customFormat="1" ht="15.75">
      <c r="A6880" s="53">
        <f t="shared" si="212"/>
        <v>6876</v>
      </c>
      <c r="B6880" s="153" t="s">
        <v>201</v>
      </c>
      <c r="C6880" s="154" t="s">
        <v>9734</v>
      </c>
      <c r="D6880" s="154" t="s">
        <v>9735</v>
      </c>
      <c r="E6880" s="154" t="s">
        <v>13409</v>
      </c>
      <c r="F6880" s="154"/>
      <c r="G6880" s="154">
        <v>1</v>
      </c>
      <c r="H6880" s="182">
        <v>2610</v>
      </c>
      <c r="I6880" s="192">
        <v>0.25</v>
      </c>
      <c r="J6880" s="188">
        <f t="shared" si="213"/>
        <v>1957.5</v>
      </c>
    </row>
    <row r="6881" spans="1:10" s="155" customFormat="1" ht="15.75">
      <c r="A6881" s="53">
        <f t="shared" si="212"/>
        <v>6877</v>
      </c>
      <c r="B6881" s="153" t="s">
        <v>201</v>
      </c>
      <c r="C6881" s="154" t="s">
        <v>9736</v>
      </c>
      <c r="D6881" s="154" t="s">
        <v>9737</v>
      </c>
      <c r="E6881" s="154" t="s">
        <v>13409</v>
      </c>
      <c r="F6881" s="154"/>
      <c r="G6881" s="154">
        <v>1</v>
      </c>
      <c r="H6881" s="182">
        <v>2610</v>
      </c>
      <c r="I6881" s="192">
        <v>0.25</v>
      </c>
      <c r="J6881" s="188">
        <f t="shared" si="213"/>
        <v>1957.5</v>
      </c>
    </row>
    <row r="6882" spans="1:10" s="155" customFormat="1" ht="15.75">
      <c r="A6882" s="53">
        <f t="shared" si="212"/>
        <v>6878</v>
      </c>
      <c r="B6882" s="153" t="s">
        <v>201</v>
      </c>
      <c r="C6882" s="154" t="s">
        <v>9738</v>
      </c>
      <c r="D6882" s="154" t="s">
        <v>9739</v>
      </c>
      <c r="E6882" s="154" t="s">
        <v>13409</v>
      </c>
      <c r="F6882" s="154"/>
      <c r="G6882" s="154">
        <v>1</v>
      </c>
      <c r="H6882" s="182">
        <v>2610</v>
      </c>
      <c r="I6882" s="192">
        <v>0.25</v>
      </c>
      <c r="J6882" s="188">
        <f t="shared" si="213"/>
        <v>1957.5</v>
      </c>
    </row>
    <row r="6883" spans="1:10" s="155" customFormat="1" ht="15.75">
      <c r="A6883" s="53">
        <f t="shared" si="212"/>
        <v>6879</v>
      </c>
      <c r="B6883" s="153" t="s">
        <v>201</v>
      </c>
      <c r="C6883" s="154" t="s">
        <v>9740</v>
      </c>
      <c r="D6883" s="154" t="s">
        <v>9741</v>
      </c>
      <c r="E6883" s="154" t="s">
        <v>13409</v>
      </c>
      <c r="F6883" s="154"/>
      <c r="G6883" s="154">
        <v>1</v>
      </c>
      <c r="H6883" s="182">
        <v>2630</v>
      </c>
      <c r="I6883" s="192">
        <v>0.25</v>
      </c>
      <c r="J6883" s="188">
        <f t="shared" si="213"/>
        <v>1972.5</v>
      </c>
    </row>
    <row r="6884" spans="1:10" s="155" customFormat="1" ht="15.75">
      <c r="A6884" s="53">
        <f t="shared" si="212"/>
        <v>6880</v>
      </c>
      <c r="B6884" s="153" t="s">
        <v>201</v>
      </c>
      <c r="C6884" s="154" t="s">
        <v>9742</v>
      </c>
      <c r="D6884" s="154" t="s">
        <v>9743</v>
      </c>
      <c r="E6884" s="154" t="s">
        <v>13409</v>
      </c>
      <c r="F6884" s="154"/>
      <c r="G6884" s="154">
        <v>1</v>
      </c>
      <c r="H6884" s="182">
        <v>2670</v>
      </c>
      <c r="I6884" s="192">
        <v>0.25</v>
      </c>
      <c r="J6884" s="188">
        <f t="shared" si="213"/>
        <v>2002.5</v>
      </c>
    </row>
    <row r="6885" spans="1:10" s="155" customFormat="1" ht="15.75">
      <c r="A6885" s="53">
        <f t="shared" si="212"/>
        <v>6881</v>
      </c>
      <c r="B6885" s="153" t="s">
        <v>201</v>
      </c>
      <c r="C6885" s="154" t="s">
        <v>9744</v>
      </c>
      <c r="D6885" s="154" t="s">
        <v>9745</v>
      </c>
      <c r="E6885" s="154" t="s">
        <v>13409</v>
      </c>
      <c r="F6885" s="154"/>
      <c r="G6885" s="154">
        <v>1</v>
      </c>
      <c r="H6885" s="182">
        <v>2720</v>
      </c>
      <c r="I6885" s="192">
        <v>0.25</v>
      </c>
      <c r="J6885" s="188">
        <f t="shared" si="213"/>
        <v>2040</v>
      </c>
    </row>
    <row r="6886" spans="1:10" s="155" customFormat="1" ht="15.75">
      <c r="A6886" s="53">
        <f t="shared" si="212"/>
        <v>6882</v>
      </c>
      <c r="B6886" s="153" t="s">
        <v>201</v>
      </c>
      <c r="C6886" s="154" t="s">
        <v>9746</v>
      </c>
      <c r="D6886" s="154" t="s">
        <v>9747</v>
      </c>
      <c r="E6886" s="154" t="s">
        <v>13409</v>
      </c>
      <c r="F6886" s="154"/>
      <c r="G6886" s="154">
        <v>1</v>
      </c>
      <c r="H6886" s="182">
        <v>2890</v>
      </c>
      <c r="I6886" s="192">
        <v>0.25</v>
      </c>
      <c r="J6886" s="188">
        <f t="shared" si="213"/>
        <v>2167.5</v>
      </c>
    </row>
    <row r="6887" spans="1:10" s="155" customFormat="1" ht="15.75">
      <c r="A6887" s="53">
        <f t="shared" si="212"/>
        <v>6883</v>
      </c>
      <c r="B6887" s="153" t="s">
        <v>201</v>
      </c>
      <c r="C6887" s="154" t="s">
        <v>9748</v>
      </c>
      <c r="D6887" s="154" t="s">
        <v>9749</v>
      </c>
      <c r="E6887" s="154" t="s">
        <v>13409</v>
      </c>
      <c r="F6887" s="154"/>
      <c r="G6887" s="154">
        <v>1</v>
      </c>
      <c r="H6887" s="182">
        <v>2720</v>
      </c>
      <c r="I6887" s="192">
        <v>0.25</v>
      </c>
      <c r="J6887" s="188">
        <f t="shared" si="213"/>
        <v>2040</v>
      </c>
    </row>
    <row r="6888" spans="1:10" s="155" customFormat="1" ht="15.75">
      <c r="A6888" s="53">
        <f t="shared" si="212"/>
        <v>6884</v>
      </c>
      <c r="B6888" s="153" t="s">
        <v>201</v>
      </c>
      <c r="C6888" s="154" t="s">
        <v>9750</v>
      </c>
      <c r="D6888" s="154" t="s">
        <v>9751</v>
      </c>
      <c r="E6888" s="154" t="s">
        <v>13409</v>
      </c>
      <c r="F6888" s="154"/>
      <c r="G6888" s="154">
        <v>1</v>
      </c>
      <c r="H6888" s="182">
        <v>2890</v>
      </c>
      <c r="I6888" s="192">
        <v>0.25</v>
      </c>
      <c r="J6888" s="188">
        <f t="shared" si="213"/>
        <v>2167.5</v>
      </c>
    </row>
    <row r="6889" spans="1:10" s="155" customFormat="1" ht="15.75">
      <c r="A6889" s="53">
        <f t="shared" si="212"/>
        <v>6885</v>
      </c>
      <c r="B6889" s="153" t="s">
        <v>201</v>
      </c>
      <c r="C6889" s="154" t="s">
        <v>9752</v>
      </c>
      <c r="D6889" s="154" t="s">
        <v>9753</v>
      </c>
      <c r="E6889" s="154" t="s">
        <v>13409</v>
      </c>
      <c r="F6889" s="154"/>
      <c r="G6889" s="154">
        <v>1</v>
      </c>
      <c r="H6889" s="182">
        <v>2890</v>
      </c>
      <c r="I6889" s="192">
        <v>0.25</v>
      </c>
      <c r="J6889" s="188">
        <f t="shared" si="213"/>
        <v>2167.5</v>
      </c>
    </row>
    <row r="6890" spans="1:10" s="155" customFormat="1" ht="15.75">
      <c r="A6890" s="53">
        <f t="shared" si="212"/>
        <v>6886</v>
      </c>
      <c r="B6890" s="153" t="s">
        <v>201</v>
      </c>
      <c r="C6890" s="154" t="s">
        <v>9754</v>
      </c>
      <c r="D6890" s="154" t="s">
        <v>9755</v>
      </c>
      <c r="E6890" s="154" t="s">
        <v>13409</v>
      </c>
      <c r="F6890" s="154"/>
      <c r="G6890" s="154">
        <v>1</v>
      </c>
      <c r="H6890" s="182">
        <v>2890</v>
      </c>
      <c r="I6890" s="192">
        <v>0.25</v>
      </c>
      <c r="J6890" s="188">
        <f t="shared" si="213"/>
        <v>2167.5</v>
      </c>
    </row>
    <row r="6891" spans="1:10" s="155" customFormat="1" ht="30">
      <c r="A6891" s="53">
        <f t="shared" si="212"/>
        <v>6887</v>
      </c>
      <c r="B6891" s="153" t="s">
        <v>201</v>
      </c>
      <c r="C6891" s="154" t="s">
        <v>9756</v>
      </c>
      <c r="D6891" s="154" t="s">
        <v>9757</v>
      </c>
      <c r="E6891" s="154" t="s">
        <v>13409</v>
      </c>
      <c r="F6891" s="154"/>
      <c r="G6891" s="154">
        <v>1</v>
      </c>
      <c r="H6891" s="182">
        <v>3500</v>
      </c>
      <c r="I6891" s="192">
        <v>0.25</v>
      </c>
      <c r="J6891" s="188">
        <f t="shared" si="213"/>
        <v>2625</v>
      </c>
    </row>
    <row r="6892" spans="1:10" s="155" customFormat="1" ht="30">
      <c r="A6892" s="53">
        <f t="shared" si="212"/>
        <v>6888</v>
      </c>
      <c r="B6892" s="153" t="s">
        <v>201</v>
      </c>
      <c r="C6892" s="154" t="s">
        <v>14484</v>
      </c>
      <c r="D6892" s="154" t="s">
        <v>9758</v>
      </c>
      <c r="E6892" s="154" t="s">
        <v>13409</v>
      </c>
      <c r="F6892" s="154"/>
      <c r="G6892" s="154">
        <v>1</v>
      </c>
      <c r="H6892" s="182">
        <v>335</v>
      </c>
      <c r="I6892" s="192">
        <v>0.25</v>
      </c>
      <c r="J6892" s="188">
        <f t="shared" si="213"/>
        <v>251.25</v>
      </c>
    </row>
    <row r="6893" spans="1:10" s="155" customFormat="1" ht="30">
      <c r="A6893" s="53">
        <f t="shared" si="212"/>
        <v>6889</v>
      </c>
      <c r="B6893" s="153" t="s">
        <v>201</v>
      </c>
      <c r="C6893" s="154" t="s">
        <v>9759</v>
      </c>
      <c r="D6893" s="154" t="s">
        <v>9760</v>
      </c>
      <c r="E6893" s="154" t="s">
        <v>13409</v>
      </c>
      <c r="F6893" s="154"/>
      <c r="G6893" s="154">
        <v>1</v>
      </c>
      <c r="H6893" s="182">
        <v>233</v>
      </c>
      <c r="I6893" s="192">
        <v>0.25</v>
      </c>
      <c r="J6893" s="188">
        <f t="shared" si="213"/>
        <v>174.75</v>
      </c>
    </row>
    <row r="6894" spans="1:10" s="155" customFormat="1" ht="30">
      <c r="A6894" s="53">
        <f t="shared" si="212"/>
        <v>6890</v>
      </c>
      <c r="B6894" s="153" t="s">
        <v>201</v>
      </c>
      <c r="C6894" s="154" t="s">
        <v>9761</v>
      </c>
      <c r="D6894" s="154" t="s">
        <v>9762</v>
      </c>
      <c r="E6894" s="154" t="s">
        <v>13409</v>
      </c>
      <c r="F6894" s="154"/>
      <c r="G6894" s="154">
        <v>1</v>
      </c>
      <c r="H6894" s="182">
        <v>233</v>
      </c>
      <c r="I6894" s="192">
        <v>0.25</v>
      </c>
      <c r="J6894" s="188">
        <f t="shared" si="213"/>
        <v>174.75</v>
      </c>
    </row>
    <row r="6895" spans="1:10" s="155" customFormat="1" ht="30">
      <c r="A6895" s="53">
        <f t="shared" si="212"/>
        <v>6891</v>
      </c>
      <c r="B6895" s="153" t="s">
        <v>201</v>
      </c>
      <c r="C6895" s="154" t="s">
        <v>9763</v>
      </c>
      <c r="D6895" s="154" t="s">
        <v>9764</v>
      </c>
      <c r="E6895" s="154" t="s">
        <v>13409</v>
      </c>
      <c r="F6895" s="154"/>
      <c r="G6895" s="154">
        <v>1</v>
      </c>
      <c r="H6895" s="182">
        <v>925</v>
      </c>
      <c r="I6895" s="192">
        <v>0.25</v>
      </c>
      <c r="J6895" s="188">
        <f t="shared" si="213"/>
        <v>693.75</v>
      </c>
    </row>
    <row r="6896" spans="1:10" s="155" customFormat="1" ht="15.75">
      <c r="A6896" s="53">
        <f t="shared" si="212"/>
        <v>6892</v>
      </c>
      <c r="B6896" s="153" t="s">
        <v>201</v>
      </c>
      <c r="C6896" s="154" t="s">
        <v>9765</v>
      </c>
      <c r="D6896" s="154" t="s">
        <v>9766</v>
      </c>
      <c r="E6896" s="154" t="s">
        <v>13409</v>
      </c>
      <c r="F6896" s="154"/>
      <c r="G6896" s="154">
        <v>1</v>
      </c>
      <c r="H6896" s="182">
        <v>1690</v>
      </c>
      <c r="I6896" s="192">
        <v>0.25</v>
      </c>
      <c r="J6896" s="188">
        <f t="shared" si="213"/>
        <v>1267.5</v>
      </c>
    </row>
    <row r="6897" spans="1:10" s="155" customFormat="1" ht="15.75">
      <c r="A6897" s="53">
        <f t="shared" si="212"/>
        <v>6893</v>
      </c>
      <c r="B6897" s="153" t="s">
        <v>201</v>
      </c>
      <c r="C6897" s="154" t="s">
        <v>9767</v>
      </c>
      <c r="D6897" s="154" t="s">
        <v>9768</v>
      </c>
      <c r="E6897" s="154" t="s">
        <v>13409</v>
      </c>
      <c r="F6897" s="154"/>
      <c r="G6897" s="154">
        <v>1</v>
      </c>
      <c r="H6897" s="182">
        <v>1420</v>
      </c>
      <c r="I6897" s="192">
        <v>0.25</v>
      </c>
      <c r="J6897" s="188">
        <f t="shared" si="213"/>
        <v>1065</v>
      </c>
    </row>
    <row r="6898" spans="1:10" s="155" customFormat="1" ht="15.75">
      <c r="A6898" s="53">
        <f t="shared" si="212"/>
        <v>6894</v>
      </c>
      <c r="B6898" s="153" t="s">
        <v>201</v>
      </c>
      <c r="C6898" s="154" t="s">
        <v>9769</v>
      </c>
      <c r="D6898" s="154" t="s">
        <v>9770</v>
      </c>
      <c r="E6898" s="154" t="s">
        <v>13409</v>
      </c>
      <c r="F6898" s="154"/>
      <c r="G6898" s="154">
        <v>1</v>
      </c>
      <c r="H6898" s="182">
        <v>1530</v>
      </c>
      <c r="I6898" s="192">
        <v>0.25</v>
      </c>
      <c r="J6898" s="188">
        <f t="shared" si="213"/>
        <v>1147.5</v>
      </c>
    </row>
    <row r="6899" spans="1:10" s="155" customFormat="1" ht="15.75">
      <c r="A6899" s="53">
        <f t="shared" si="212"/>
        <v>6895</v>
      </c>
      <c r="B6899" s="153" t="s">
        <v>201</v>
      </c>
      <c r="C6899" s="154" t="s">
        <v>9771</v>
      </c>
      <c r="D6899" s="154" t="s">
        <v>9772</v>
      </c>
      <c r="E6899" s="154" t="s">
        <v>13409</v>
      </c>
      <c r="F6899" s="154"/>
      <c r="G6899" s="154">
        <v>1</v>
      </c>
      <c r="H6899" s="182">
        <v>1530</v>
      </c>
      <c r="I6899" s="192">
        <v>0.25</v>
      </c>
      <c r="J6899" s="188">
        <f t="shared" si="213"/>
        <v>1147.5</v>
      </c>
    </row>
    <row r="6900" spans="1:10" s="155" customFormat="1" ht="15.75">
      <c r="A6900" s="53">
        <f t="shared" si="212"/>
        <v>6896</v>
      </c>
      <c r="B6900" s="153" t="s">
        <v>201</v>
      </c>
      <c r="C6900" s="154" t="s">
        <v>9773</v>
      </c>
      <c r="D6900" s="154" t="s">
        <v>9774</v>
      </c>
      <c r="E6900" s="154" t="s">
        <v>13409</v>
      </c>
      <c r="F6900" s="154"/>
      <c r="G6900" s="154">
        <v>1</v>
      </c>
      <c r="H6900" s="182">
        <v>1550</v>
      </c>
      <c r="I6900" s="192">
        <v>0.25</v>
      </c>
      <c r="J6900" s="188">
        <f t="shared" si="213"/>
        <v>1162.5</v>
      </c>
    </row>
    <row r="6901" spans="1:10" s="155" customFormat="1" ht="15.75">
      <c r="A6901" s="53">
        <f t="shared" si="212"/>
        <v>6897</v>
      </c>
      <c r="B6901" s="153" t="s">
        <v>201</v>
      </c>
      <c r="C6901" s="154" t="s">
        <v>9775</v>
      </c>
      <c r="D6901" s="154" t="s">
        <v>9776</v>
      </c>
      <c r="E6901" s="154" t="s">
        <v>13409</v>
      </c>
      <c r="F6901" s="154"/>
      <c r="G6901" s="154">
        <v>1</v>
      </c>
      <c r="H6901" s="182">
        <v>1530</v>
      </c>
      <c r="I6901" s="192">
        <v>0.25</v>
      </c>
      <c r="J6901" s="188">
        <f t="shared" si="213"/>
        <v>1147.5</v>
      </c>
    </row>
    <row r="6902" spans="1:10" s="155" customFormat="1" ht="15.75">
      <c r="A6902" s="53">
        <f t="shared" si="212"/>
        <v>6898</v>
      </c>
      <c r="B6902" s="153" t="s">
        <v>201</v>
      </c>
      <c r="C6902" s="154" t="s">
        <v>9777</v>
      </c>
      <c r="D6902" s="154" t="s">
        <v>9778</v>
      </c>
      <c r="E6902" s="154" t="s">
        <v>13409</v>
      </c>
      <c r="F6902" s="154"/>
      <c r="G6902" s="154">
        <v>1</v>
      </c>
      <c r="H6902" s="182">
        <v>1530</v>
      </c>
      <c r="I6902" s="192">
        <v>0.25</v>
      </c>
      <c r="J6902" s="188">
        <f t="shared" si="213"/>
        <v>1147.5</v>
      </c>
    </row>
    <row r="6903" spans="1:10" s="155" customFormat="1" ht="15.75">
      <c r="A6903" s="53">
        <f t="shared" si="212"/>
        <v>6899</v>
      </c>
      <c r="B6903" s="153" t="s">
        <v>201</v>
      </c>
      <c r="C6903" s="154" t="s">
        <v>9779</v>
      </c>
      <c r="D6903" s="154" t="s">
        <v>9780</v>
      </c>
      <c r="E6903" s="154" t="s">
        <v>13409</v>
      </c>
      <c r="F6903" s="154"/>
      <c r="G6903" s="154">
        <v>1</v>
      </c>
      <c r="H6903" s="182">
        <v>1530</v>
      </c>
      <c r="I6903" s="192">
        <v>0.25</v>
      </c>
      <c r="J6903" s="188">
        <f t="shared" si="213"/>
        <v>1147.5</v>
      </c>
    </row>
    <row r="6904" spans="1:10" s="155" customFormat="1" ht="15.75">
      <c r="A6904" s="53">
        <f t="shared" si="212"/>
        <v>6900</v>
      </c>
      <c r="B6904" s="153" t="s">
        <v>201</v>
      </c>
      <c r="C6904" s="154" t="s">
        <v>9781</v>
      </c>
      <c r="D6904" s="154" t="s">
        <v>9782</v>
      </c>
      <c r="E6904" s="154" t="s">
        <v>13409</v>
      </c>
      <c r="F6904" s="154"/>
      <c r="G6904" s="154">
        <v>1</v>
      </c>
      <c r="H6904" s="182">
        <v>1530</v>
      </c>
      <c r="I6904" s="192">
        <v>0.25</v>
      </c>
      <c r="J6904" s="188">
        <f t="shared" si="213"/>
        <v>1147.5</v>
      </c>
    </row>
    <row r="6905" spans="1:10" s="155" customFormat="1" ht="30">
      <c r="A6905" s="53">
        <f t="shared" si="212"/>
        <v>6901</v>
      </c>
      <c r="B6905" s="153" t="s">
        <v>201</v>
      </c>
      <c r="C6905" s="154" t="s">
        <v>9783</v>
      </c>
      <c r="D6905" s="154" t="s">
        <v>9784</v>
      </c>
      <c r="E6905" s="154" t="s">
        <v>13409</v>
      </c>
      <c r="F6905" s="154"/>
      <c r="G6905" s="154">
        <v>1</v>
      </c>
      <c r="H6905" s="182">
        <v>1390</v>
      </c>
      <c r="I6905" s="192">
        <v>0.25</v>
      </c>
      <c r="J6905" s="188">
        <f t="shared" si="213"/>
        <v>1042.5</v>
      </c>
    </row>
    <row r="6906" spans="1:10" s="155" customFormat="1" ht="30">
      <c r="A6906" s="53">
        <f t="shared" si="212"/>
        <v>6902</v>
      </c>
      <c r="B6906" s="153" t="s">
        <v>201</v>
      </c>
      <c r="C6906" s="154" t="s">
        <v>9785</v>
      </c>
      <c r="D6906" s="154" t="s">
        <v>9786</v>
      </c>
      <c r="E6906" s="154" t="s">
        <v>13409</v>
      </c>
      <c r="F6906" s="154"/>
      <c r="G6906" s="154">
        <v>1</v>
      </c>
      <c r="H6906" s="182">
        <v>2230</v>
      </c>
      <c r="I6906" s="192">
        <v>0.25</v>
      </c>
      <c r="J6906" s="188">
        <f t="shared" si="213"/>
        <v>1672.5</v>
      </c>
    </row>
    <row r="6907" spans="1:10" s="155" customFormat="1" ht="15.75">
      <c r="A6907" s="53">
        <f t="shared" si="212"/>
        <v>6903</v>
      </c>
      <c r="B6907" s="153" t="s">
        <v>201</v>
      </c>
      <c r="C6907" s="154" t="s">
        <v>9787</v>
      </c>
      <c r="D6907" s="154" t="s">
        <v>9788</v>
      </c>
      <c r="E6907" s="154" t="s">
        <v>13409</v>
      </c>
      <c r="F6907" s="154"/>
      <c r="G6907" s="154">
        <v>1</v>
      </c>
      <c r="H6907" s="182">
        <v>740</v>
      </c>
      <c r="I6907" s="192">
        <v>0.25</v>
      </c>
      <c r="J6907" s="188">
        <f t="shared" si="213"/>
        <v>555</v>
      </c>
    </row>
    <row r="6908" spans="1:10" s="155" customFormat="1" ht="15.75">
      <c r="A6908" s="53">
        <f t="shared" si="212"/>
        <v>6904</v>
      </c>
      <c r="B6908" s="153" t="s">
        <v>201</v>
      </c>
      <c r="C6908" s="154" t="s">
        <v>9789</v>
      </c>
      <c r="D6908" s="154" t="s">
        <v>9790</v>
      </c>
      <c r="E6908" s="154" t="s">
        <v>13409</v>
      </c>
      <c r="F6908" s="154"/>
      <c r="G6908" s="154">
        <v>1</v>
      </c>
      <c r="H6908" s="182">
        <v>242</v>
      </c>
      <c r="I6908" s="192">
        <v>0.25</v>
      </c>
      <c r="J6908" s="188">
        <f t="shared" si="213"/>
        <v>181.5</v>
      </c>
    </row>
    <row r="6909" spans="1:10" s="155" customFormat="1" ht="15.75">
      <c r="A6909" s="53">
        <f t="shared" si="212"/>
        <v>6905</v>
      </c>
      <c r="B6909" s="153" t="s">
        <v>201</v>
      </c>
      <c r="C6909" s="154" t="s">
        <v>9791</v>
      </c>
      <c r="D6909" s="154" t="s">
        <v>9792</v>
      </c>
      <c r="E6909" s="154" t="s">
        <v>13409</v>
      </c>
      <c r="F6909" s="154"/>
      <c r="G6909" s="154">
        <v>1</v>
      </c>
      <c r="H6909" s="182">
        <v>311</v>
      </c>
      <c r="I6909" s="192">
        <v>0.25</v>
      </c>
      <c r="J6909" s="188">
        <f t="shared" si="213"/>
        <v>233.25</v>
      </c>
    </row>
    <row r="6910" spans="1:10" s="155" customFormat="1" ht="15.75">
      <c r="A6910" s="53">
        <f t="shared" si="212"/>
        <v>6906</v>
      </c>
      <c r="B6910" s="153" t="s">
        <v>201</v>
      </c>
      <c r="C6910" s="154" t="s">
        <v>9793</v>
      </c>
      <c r="D6910" s="154" t="s">
        <v>9794</v>
      </c>
      <c r="E6910" s="154" t="s">
        <v>13409</v>
      </c>
      <c r="F6910" s="154"/>
      <c r="G6910" s="154">
        <v>1</v>
      </c>
      <c r="H6910" s="182">
        <v>595</v>
      </c>
      <c r="I6910" s="192">
        <v>0.25</v>
      </c>
      <c r="J6910" s="188">
        <f t="shared" si="213"/>
        <v>446.25</v>
      </c>
    </row>
    <row r="6911" spans="1:10" s="155" customFormat="1" ht="15.75">
      <c r="A6911" s="53">
        <f t="shared" si="212"/>
        <v>6907</v>
      </c>
      <c r="B6911" s="153" t="s">
        <v>201</v>
      </c>
      <c r="C6911" s="154" t="s">
        <v>9795</v>
      </c>
      <c r="D6911" s="154" t="s">
        <v>9796</v>
      </c>
      <c r="E6911" s="154" t="s">
        <v>13409</v>
      </c>
      <c r="F6911" s="154"/>
      <c r="G6911" s="154">
        <v>1</v>
      </c>
      <c r="H6911" s="182">
        <v>1140</v>
      </c>
      <c r="I6911" s="192">
        <v>0.25</v>
      </c>
      <c r="J6911" s="188">
        <f t="shared" si="213"/>
        <v>855</v>
      </c>
    </row>
    <row r="6912" spans="1:10" s="155" customFormat="1" ht="15.75">
      <c r="A6912" s="53">
        <f t="shared" si="212"/>
        <v>6908</v>
      </c>
      <c r="B6912" s="153" t="s">
        <v>201</v>
      </c>
      <c r="C6912" s="154" t="s">
        <v>9797</v>
      </c>
      <c r="D6912" s="154" t="s">
        <v>9798</v>
      </c>
      <c r="E6912" s="154" t="s">
        <v>13409</v>
      </c>
      <c r="F6912" s="154"/>
      <c r="G6912" s="154">
        <v>1</v>
      </c>
      <c r="H6912" s="182">
        <v>1940</v>
      </c>
      <c r="I6912" s="192">
        <v>0.25</v>
      </c>
      <c r="J6912" s="188">
        <f t="shared" si="213"/>
        <v>1455</v>
      </c>
    </row>
    <row r="6913" spans="1:10" s="155" customFormat="1" ht="15.75">
      <c r="A6913" s="53">
        <f t="shared" si="212"/>
        <v>6909</v>
      </c>
      <c r="B6913" s="153" t="s">
        <v>201</v>
      </c>
      <c r="C6913" s="154" t="s">
        <v>9799</v>
      </c>
      <c r="D6913" s="154" t="s">
        <v>9800</v>
      </c>
      <c r="E6913" s="154" t="s">
        <v>13409</v>
      </c>
      <c r="F6913" s="154"/>
      <c r="G6913" s="154">
        <v>1</v>
      </c>
      <c r="H6913" s="182">
        <v>76</v>
      </c>
      <c r="I6913" s="192">
        <v>0.25</v>
      </c>
      <c r="J6913" s="188">
        <f t="shared" si="213"/>
        <v>57</v>
      </c>
    </row>
    <row r="6914" spans="1:10" s="155" customFormat="1" ht="90">
      <c r="A6914" s="53">
        <f t="shared" si="212"/>
        <v>6910</v>
      </c>
      <c r="B6914" s="153" t="s">
        <v>201</v>
      </c>
      <c r="C6914" s="154" t="s">
        <v>9801</v>
      </c>
      <c r="D6914" s="154" t="s">
        <v>9802</v>
      </c>
      <c r="E6914" s="154" t="s">
        <v>13409</v>
      </c>
      <c r="F6914" s="154"/>
      <c r="G6914" s="154">
        <v>1</v>
      </c>
      <c r="H6914" s="182">
        <v>2380</v>
      </c>
      <c r="I6914" s="192">
        <v>0.25</v>
      </c>
      <c r="J6914" s="188">
        <f t="shared" si="213"/>
        <v>1785</v>
      </c>
    </row>
    <row r="6915" spans="1:10" s="155" customFormat="1" ht="15.75">
      <c r="A6915" s="53">
        <f t="shared" si="212"/>
        <v>6911</v>
      </c>
      <c r="B6915" s="153" t="s">
        <v>201</v>
      </c>
      <c r="C6915" s="154" t="s">
        <v>9803</v>
      </c>
      <c r="D6915" s="154" t="s">
        <v>9804</v>
      </c>
      <c r="E6915" s="154" t="s">
        <v>13409</v>
      </c>
      <c r="F6915" s="154"/>
      <c r="G6915" s="154">
        <v>1</v>
      </c>
      <c r="H6915" s="182">
        <v>2520</v>
      </c>
      <c r="I6915" s="192">
        <v>0.25</v>
      </c>
      <c r="J6915" s="188">
        <f t="shared" si="213"/>
        <v>1890</v>
      </c>
    </row>
    <row r="6916" spans="1:10" s="155" customFormat="1" ht="15.75">
      <c r="A6916" s="53">
        <f t="shared" si="212"/>
        <v>6912</v>
      </c>
      <c r="B6916" s="153" t="s">
        <v>201</v>
      </c>
      <c r="C6916" s="154" t="s">
        <v>9805</v>
      </c>
      <c r="D6916" s="154" t="s">
        <v>9806</v>
      </c>
      <c r="E6916" s="154" t="s">
        <v>13409</v>
      </c>
      <c r="F6916" s="154"/>
      <c r="G6916" s="154">
        <v>1</v>
      </c>
      <c r="H6916" s="182">
        <v>2520</v>
      </c>
      <c r="I6916" s="192">
        <v>0.25</v>
      </c>
      <c r="J6916" s="188">
        <f t="shared" si="213"/>
        <v>1890</v>
      </c>
    </row>
    <row r="6917" spans="1:10" s="155" customFormat="1" ht="15.75">
      <c r="A6917" s="53">
        <f t="shared" si="212"/>
        <v>6913</v>
      </c>
      <c r="B6917" s="153" t="s">
        <v>201</v>
      </c>
      <c r="C6917" s="154" t="s">
        <v>9807</v>
      </c>
      <c r="D6917" s="154" t="s">
        <v>9808</v>
      </c>
      <c r="E6917" s="154" t="s">
        <v>13409</v>
      </c>
      <c r="F6917" s="154"/>
      <c r="G6917" s="154">
        <v>1</v>
      </c>
      <c r="H6917" s="182">
        <v>2540</v>
      </c>
      <c r="I6917" s="192">
        <v>0.25</v>
      </c>
      <c r="J6917" s="188">
        <f t="shared" si="213"/>
        <v>1905</v>
      </c>
    </row>
    <row r="6918" spans="1:10" s="155" customFormat="1" ht="15.75">
      <c r="A6918" s="53">
        <f t="shared" si="212"/>
        <v>6914</v>
      </c>
      <c r="B6918" s="153" t="s">
        <v>201</v>
      </c>
      <c r="C6918" s="154" t="s">
        <v>9809</v>
      </c>
      <c r="D6918" s="154" t="s">
        <v>9810</v>
      </c>
      <c r="E6918" s="154" t="s">
        <v>13409</v>
      </c>
      <c r="F6918" s="154"/>
      <c r="G6918" s="154">
        <v>1</v>
      </c>
      <c r="H6918" s="182">
        <v>2520</v>
      </c>
      <c r="I6918" s="192">
        <v>0.25</v>
      </c>
      <c r="J6918" s="188">
        <f t="shared" si="213"/>
        <v>1890</v>
      </c>
    </row>
    <row r="6919" spans="1:10" s="155" customFormat="1" ht="15.75">
      <c r="A6919" s="53">
        <f t="shared" ref="A6919:A6982" si="214">A6918+1</f>
        <v>6915</v>
      </c>
      <c r="B6919" s="153" t="s">
        <v>201</v>
      </c>
      <c r="C6919" s="154" t="s">
        <v>9811</v>
      </c>
      <c r="D6919" s="154" t="s">
        <v>9812</v>
      </c>
      <c r="E6919" s="154" t="s">
        <v>13409</v>
      </c>
      <c r="F6919" s="154"/>
      <c r="G6919" s="154">
        <v>1</v>
      </c>
      <c r="H6919" s="182">
        <v>70</v>
      </c>
      <c r="I6919" s="192">
        <v>0.25</v>
      </c>
      <c r="J6919" s="188">
        <f t="shared" si="213"/>
        <v>52.5</v>
      </c>
    </row>
    <row r="6920" spans="1:10" s="155" customFormat="1" ht="15.75">
      <c r="A6920" s="53">
        <f t="shared" si="214"/>
        <v>6916</v>
      </c>
      <c r="B6920" s="153" t="s">
        <v>201</v>
      </c>
      <c r="C6920" s="154" t="s">
        <v>9813</v>
      </c>
      <c r="D6920" s="154" t="s">
        <v>9814</v>
      </c>
      <c r="E6920" s="154" t="s">
        <v>13409</v>
      </c>
      <c r="F6920" s="154"/>
      <c r="G6920" s="154">
        <v>1</v>
      </c>
      <c r="H6920" s="182">
        <v>2520</v>
      </c>
      <c r="I6920" s="192">
        <v>0.25</v>
      </c>
      <c r="J6920" s="188">
        <f t="shared" si="213"/>
        <v>1890</v>
      </c>
    </row>
    <row r="6921" spans="1:10" s="155" customFormat="1" ht="15.75">
      <c r="A6921" s="53">
        <f t="shared" si="214"/>
        <v>6917</v>
      </c>
      <c r="B6921" s="153" t="s">
        <v>201</v>
      </c>
      <c r="C6921" s="154" t="s">
        <v>9815</v>
      </c>
      <c r="D6921" s="154" t="s">
        <v>9816</v>
      </c>
      <c r="E6921" s="154" t="s">
        <v>13409</v>
      </c>
      <c r="F6921" s="154"/>
      <c r="G6921" s="154">
        <v>1</v>
      </c>
      <c r="H6921" s="182">
        <v>2540</v>
      </c>
      <c r="I6921" s="192">
        <v>0.25</v>
      </c>
      <c r="J6921" s="188">
        <f t="shared" si="213"/>
        <v>1905</v>
      </c>
    </row>
    <row r="6922" spans="1:10" s="155" customFormat="1" ht="15.75">
      <c r="A6922" s="53">
        <f t="shared" si="214"/>
        <v>6918</v>
      </c>
      <c r="B6922" s="153" t="s">
        <v>201</v>
      </c>
      <c r="C6922" s="154" t="s">
        <v>9817</v>
      </c>
      <c r="D6922" s="154" t="s">
        <v>9818</v>
      </c>
      <c r="E6922" s="154" t="s">
        <v>13409</v>
      </c>
      <c r="F6922" s="154"/>
      <c r="G6922" s="154">
        <v>1</v>
      </c>
      <c r="H6922" s="182">
        <v>2540</v>
      </c>
      <c r="I6922" s="192">
        <v>0.25</v>
      </c>
      <c r="J6922" s="188">
        <f t="shared" si="213"/>
        <v>1905</v>
      </c>
    </row>
    <row r="6923" spans="1:10" s="155" customFormat="1" ht="45">
      <c r="A6923" s="53">
        <f t="shared" si="214"/>
        <v>6919</v>
      </c>
      <c r="B6923" s="153" t="s">
        <v>201</v>
      </c>
      <c r="C6923" s="154" t="s">
        <v>9820</v>
      </c>
      <c r="D6923" s="154" t="s">
        <v>9821</v>
      </c>
      <c r="E6923" s="154" t="s">
        <v>13409</v>
      </c>
      <c r="F6923" s="154"/>
      <c r="G6923" s="154">
        <v>1</v>
      </c>
      <c r="H6923" s="182">
        <v>3610</v>
      </c>
      <c r="I6923" s="192">
        <v>0.25</v>
      </c>
      <c r="J6923" s="188">
        <f t="shared" si="213"/>
        <v>2707.5</v>
      </c>
    </row>
    <row r="6924" spans="1:10" s="155" customFormat="1" ht="60">
      <c r="A6924" s="53">
        <f t="shared" si="214"/>
        <v>6920</v>
      </c>
      <c r="B6924" s="153" t="s">
        <v>201</v>
      </c>
      <c r="C6924" s="154" t="s">
        <v>9822</v>
      </c>
      <c r="D6924" s="154" t="s">
        <v>9823</v>
      </c>
      <c r="E6924" s="154" t="s">
        <v>13409</v>
      </c>
      <c r="F6924" s="154"/>
      <c r="G6924" s="154">
        <v>1</v>
      </c>
      <c r="H6924" s="182">
        <v>4020</v>
      </c>
      <c r="I6924" s="192">
        <v>0.25</v>
      </c>
      <c r="J6924" s="188">
        <f t="shared" si="213"/>
        <v>3015</v>
      </c>
    </row>
    <row r="6925" spans="1:10" s="155" customFormat="1" ht="45">
      <c r="A6925" s="53">
        <f t="shared" si="214"/>
        <v>6921</v>
      </c>
      <c r="B6925" s="153" t="s">
        <v>201</v>
      </c>
      <c r="C6925" s="154" t="s">
        <v>9824</v>
      </c>
      <c r="D6925" s="154" t="s">
        <v>9825</v>
      </c>
      <c r="E6925" s="154" t="s">
        <v>13409</v>
      </c>
      <c r="F6925" s="154"/>
      <c r="G6925" s="154">
        <v>1</v>
      </c>
      <c r="H6925" s="182">
        <v>3810</v>
      </c>
      <c r="I6925" s="192">
        <v>0.25</v>
      </c>
      <c r="J6925" s="188">
        <f t="shared" si="213"/>
        <v>2857.5</v>
      </c>
    </row>
    <row r="6926" spans="1:10" s="155" customFormat="1" ht="15.75">
      <c r="A6926" s="53">
        <f t="shared" si="214"/>
        <v>6922</v>
      </c>
      <c r="B6926" s="153" t="s">
        <v>201</v>
      </c>
      <c r="C6926" s="154" t="s">
        <v>9826</v>
      </c>
      <c r="D6926" s="154" t="s">
        <v>9827</v>
      </c>
      <c r="E6926" s="154" t="s">
        <v>13409</v>
      </c>
      <c r="F6926" s="154"/>
      <c r="G6926" s="154">
        <v>1</v>
      </c>
      <c r="H6926" s="182">
        <v>4090</v>
      </c>
      <c r="I6926" s="192">
        <v>0.25</v>
      </c>
      <c r="J6926" s="188">
        <f t="shared" si="213"/>
        <v>3067.5</v>
      </c>
    </row>
    <row r="6927" spans="1:10" s="155" customFormat="1" ht="15.75">
      <c r="A6927" s="53">
        <f t="shared" si="214"/>
        <v>6923</v>
      </c>
      <c r="B6927" s="153" t="s">
        <v>201</v>
      </c>
      <c r="C6927" s="154" t="s">
        <v>9828</v>
      </c>
      <c r="D6927" s="154" t="s">
        <v>9829</v>
      </c>
      <c r="E6927" s="154" t="s">
        <v>13409</v>
      </c>
      <c r="F6927" s="154"/>
      <c r="G6927" s="154">
        <v>1</v>
      </c>
      <c r="H6927" s="182">
        <v>4090</v>
      </c>
      <c r="I6927" s="192">
        <v>0.25</v>
      </c>
      <c r="J6927" s="188">
        <f t="shared" si="213"/>
        <v>3067.5</v>
      </c>
    </row>
    <row r="6928" spans="1:10" s="155" customFormat="1" ht="15.75">
      <c r="A6928" s="53">
        <f t="shared" si="214"/>
        <v>6924</v>
      </c>
      <c r="B6928" s="153" t="s">
        <v>201</v>
      </c>
      <c r="C6928" s="154" t="s">
        <v>9830</v>
      </c>
      <c r="D6928" s="154" t="s">
        <v>9831</v>
      </c>
      <c r="E6928" s="154" t="s">
        <v>13409</v>
      </c>
      <c r="F6928" s="154"/>
      <c r="G6928" s="154">
        <v>1</v>
      </c>
      <c r="H6928" s="182">
        <v>4090</v>
      </c>
      <c r="I6928" s="192">
        <v>0.25</v>
      </c>
      <c r="J6928" s="188">
        <f t="shared" si="213"/>
        <v>3067.5</v>
      </c>
    </row>
    <row r="6929" spans="1:10" s="155" customFormat="1" ht="45">
      <c r="A6929" s="53">
        <f t="shared" si="214"/>
        <v>6925</v>
      </c>
      <c r="B6929" s="153" t="s">
        <v>201</v>
      </c>
      <c r="C6929" s="154" t="s">
        <v>9832</v>
      </c>
      <c r="D6929" s="154" t="s">
        <v>9833</v>
      </c>
      <c r="E6929" s="154" t="s">
        <v>13409</v>
      </c>
      <c r="F6929" s="154"/>
      <c r="G6929" s="154">
        <v>1</v>
      </c>
      <c r="H6929" s="182">
        <v>3640</v>
      </c>
      <c r="I6929" s="192">
        <v>0.25</v>
      </c>
      <c r="J6929" s="188">
        <f t="shared" si="213"/>
        <v>2730</v>
      </c>
    </row>
    <row r="6930" spans="1:10" s="155" customFormat="1" ht="15.75">
      <c r="A6930" s="53">
        <f t="shared" si="214"/>
        <v>6926</v>
      </c>
      <c r="B6930" s="153" t="s">
        <v>201</v>
      </c>
      <c r="C6930" s="154" t="s">
        <v>9834</v>
      </c>
      <c r="D6930" s="154" t="s">
        <v>9835</v>
      </c>
      <c r="E6930" s="154" t="s">
        <v>13409</v>
      </c>
      <c r="F6930" s="154"/>
      <c r="G6930" s="154">
        <v>1</v>
      </c>
      <c r="H6930" s="182">
        <v>4060</v>
      </c>
      <c r="I6930" s="192">
        <v>0.25</v>
      </c>
      <c r="J6930" s="188">
        <f t="shared" ref="J6930:J6993" si="215">H6930*(1-I6930)</f>
        <v>3045</v>
      </c>
    </row>
    <row r="6931" spans="1:10" s="155" customFormat="1" ht="15.75">
      <c r="A6931" s="53">
        <f t="shared" si="214"/>
        <v>6927</v>
      </c>
      <c r="B6931" s="153" t="s">
        <v>201</v>
      </c>
      <c r="C6931" s="154" t="s">
        <v>14485</v>
      </c>
      <c r="D6931" s="154" t="s">
        <v>9836</v>
      </c>
      <c r="E6931" s="154" t="s">
        <v>13409</v>
      </c>
      <c r="F6931" s="154"/>
      <c r="G6931" s="154">
        <v>1</v>
      </c>
      <c r="H6931" s="182">
        <v>339</v>
      </c>
      <c r="I6931" s="192">
        <v>0.25</v>
      </c>
      <c r="J6931" s="188">
        <f t="shared" si="215"/>
        <v>254.25</v>
      </c>
    </row>
    <row r="6932" spans="1:10" s="155" customFormat="1" ht="15.75">
      <c r="A6932" s="53">
        <f t="shared" si="214"/>
        <v>6928</v>
      </c>
      <c r="B6932" s="153" t="s">
        <v>201</v>
      </c>
      <c r="C6932" s="154" t="s">
        <v>9837</v>
      </c>
      <c r="D6932" s="154" t="s">
        <v>9838</v>
      </c>
      <c r="E6932" s="154" t="s">
        <v>13409</v>
      </c>
      <c r="F6932" s="154"/>
      <c r="G6932" s="154">
        <v>1</v>
      </c>
      <c r="H6932" s="182">
        <v>339</v>
      </c>
      <c r="I6932" s="192">
        <v>0.25</v>
      </c>
      <c r="J6932" s="188">
        <f t="shared" si="215"/>
        <v>254.25</v>
      </c>
    </row>
    <row r="6933" spans="1:10" s="155" customFormat="1" ht="15.75">
      <c r="A6933" s="53">
        <f t="shared" si="214"/>
        <v>6929</v>
      </c>
      <c r="B6933" s="153" t="s">
        <v>201</v>
      </c>
      <c r="C6933" s="154" t="s">
        <v>9839</v>
      </c>
      <c r="D6933" s="154" t="s">
        <v>9840</v>
      </c>
      <c r="E6933" s="154" t="s">
        <v>13409</v>
      </c>
      <c r="F6933" s="154"/>
      <c r="G6933" s="154">
        <v>1</v>
      </c>
      <c r="H6933" s="182">
        <v>1060</v>
      </c>
      <c r="I6933" s="192">
        <v>0.25</v>
      </c>
      <c r="J6933" s="188">
        <f t="shared" si="215"/>
        <v>795</v>
      </c>
    </row>
    <row r="6934" spans="1:10" s="155" customFormat="1" ht="15.75">
      <c r="A6934" s="53">
        <f t="shared" si="214"/>
        <v>6930</v>
      </c>
      <c r="B6934" s="153" t="s">
        <v>201</v>
      </c>
      <c r="C6934" s="154" t="s">
        <v>9841</v>
      </c>
      <c r="D6934" s="154" t="s">
        <v>9842</v>
      </c>
      <c r="E6934" s="154" t="s">
        <v>13409</v>
      </c>
      <c r="F6934" s="154"/>
      <c r="G6934" s="154">
        <v>1</v>
      </c>
      <c r="H6934" s="182">
        <v>524</v>
      </c>
      <c r="I6934" s="192">
        <v>0.25</v>
      </c>
      <c r="J6934" s="188">
        <f t="shared" si="215"/>
        <v>393</v>
      </c>
    </row>
    <row r="6935" spans="1:10" s="155" customFormat="1" ht="30">
      <c r="A6935" s="53">
        <f t="shared" si="214"/>
        <v>6931</v>
      </c>
      <c r="B6935" s="153" t="s">
        <v>201</v>
      </c>
      <c r="C6935" s="154" t="s">
        <v>9843</v>
      </c>
      <c r="D6935" s="154" t="s">
        <v>9844</v>
      </c>
      <c r="E6935" s="154" t="s">
        <v>13409</v>
      </c>
      <c r="F6935" s="154"/>
      <c r="G6935" s="154">
        <v>1</v>
      </c>
      <c r="H6935" s="182">
        <v>1400</v>
      </c>
      <c r="I6935" s="192">
        <v>0.25</v>
      </c>
      <c r="J6935" s="188">
        <f t="shared" si="215"/>
        <v>1050</v>
      </c>
    </row>
    <row r="6936" spans="1:10" s="155" customFormat="1" ht="30">
      <c r="A6936" s="53">
        <f t="shared" si="214"/>
        <v>6932</v>
      </c>
      <c r="B6936" s="153" t="s">
        <v>201</v>
      </c>
      <c r="C6936" s="154" t="s">
        <v>9845</v>
      </c>
      <c r="D6936" s="154" t="s">
        <v>9846</v>
      </c>
      <c r="E6936" s="154" t="s">
        <v>13409</v>
      </c>
      <c r="F6936" s="154"/>
      <c r="G6936" s="154">
        <v>1</v>
      </c>
      <c r="H6936" s="182">
        <v>1040</v>
      </c>
      <c r="I6936" s="192">
        <v>0.25</v>
      </c>
      <c r="J6936" s="188">
        <f t="shared" si="215"/>
        <v>780</v>
      </c>
    </row>
    <row r="6937" spans="1:10" s="155" customFormat="1" ht="15.75">
      <c r="A6937" s="53">
        <f t="shared" si="214"/>
        <v>6933</v>
      </c>
      <c r="B6937" s="153" t="s">
        <v>201</v>
      </c>
      <c r="C6937" s="154" t="s">
        <v>9847</v>
      </c>
      <c r="D6937" s="154" t="s">
        <v>9848</v>
      </c>
      <c r="E6937" s="154" t="s">
        <v>13409</v>
      </c>
      <c r="F6937" s="154"/>
      <c r="G6937" s="154">
        <v>1</v>
      </c>
      <c r="H6937" s="182">
        <v>313</v>
      </c>
      <c r="I6937" s="192">
        <v>0.25</v>
      </c>
      <c r="J6937" s="188">
        <f t="shared" si="215"/>
        <v>234.75</v>
      </c>
    </row>
    <row r="6938" spans="1:10" s="155" customFormat="1" ht="15.75">
      <c r="A6938" s="53">
        <f t="shared" si="214"/>
        <v>6934</v>
      </c>
      <c r="B6938" s="153" t="s">
        <v>201</v>
      </c>
      <c r="C6938" s="154" t="s">
        <v>10731</v>
      </c>
      <c r="D6938" s="154" t="s">
        <v>10732</v>
      </c>
      <c r="E6938" s="154" t="s">
        <v>13409</v>
      </c>
      <c r="F6938" s="154"/>
      <c r="G6938" s="154">
        <v>1</v>
      </c>
      <c r="H6938" s="182">
        <v>3470</v>
      </c>
      <c r="I6938" s="192">
        <v>0.25</v>
      </c>
      <c r="J6938" s="188">
        <f t="shared" si="215"/>
        <v>2602.5</v>
      </c>
    </row>
    <row r="6939" spans="1:10" s="155" customFormat="1" ht="45">
      <c r="A6939" s="53">
        <f t="shared" si="214"/>
        <v>6935</v>
      </c>
      <c r="B6939" s="153" t="s">
        <v>201</v>
      </c>
      <c r="C6939" s="154" t="s">
        <v>10733</v>
      </c>
      <c r="D6939" s="154" t="s">
        <v>10734</v>
      </c>
      <c r="E6939" s="154" t="s">
        <v>13409</v>
      </c>
      <c r="F6939" s="154"/>
      <c r="G6939" s="154">
        <v>1</v>
      </c>
      <c r="H6939" s="182">
        <v>19060</v>
      </c>
      <c r="I6939" s="192">
        <v>0.25</v>
      </c>
      <c r="J6939" s="188">
        <f t="shared" si="215"/>
        <v>14295</v>
      </c>
    </row>
    <row r="6940" spans="1:10" s="155" customFormat="1" ht="15.75">
      <c r="A6940" s="53">
        <f t="shared" si="214"/>
        <v>6936</v>
      </c>
      <c r="B6940" s="153" t="s">
        <v>201</v>
      </c>
      <c r="C6940" s="154" t="s">
        <v>14486</v>
      </c>
      <c r="D6940" s="154" t="s">
        <v>14487</v>
      </c>
      <c r="E6940" s="154" t="s">
        <v>13409</v>
      </c>
      <c r="F6940" s="154"/>
      <c r="G6940" s="154">
        <v>1</v>
      </c>
      <c r="H6940" s="182">
        <v>26980</v>
      </c>
      <c r="I6940" s="192">
        <v>0.25</v>
      </c>
      <c r="J6940" s="188">
        <f t="shared" si="215"/>
        <v>20235</v>
      </c>
    </row>
    <row r="6941" spans="1:10" s="155" customFormat="1" ht="30">
      <c r="A6941" s="53">
        <f t="shared" si="214"/>
        <v>6937</v>
      </c>
      <c r="B6941" s="153" t="s">
        <v>201</v>
      </c>
      <c r="C6941" s="154" t="s">
        <v>14488</v>
      </c>
      <c r="D6941" s="154" t="s">
        <v>14489</v>
      </c>
      <c r="E6941" s="154" t="s">
        <v>13409</v>
      </c>
      <c r="F6941" s="154"/>
      <c r="G6941" s="154">
        <v>1</v>
      </c>
      <c r="H6941" s="182">
        <v>37550</v>
      </c>
      <c r="I6941" s="192">
        <v>0.25</v>
      </c>
      <c r="J6941" s="188">
        <f t="shared" si="215"/>
        <v>28162.5</v>
      </c>
    </row>
    <row r="6942" spans="1:10" s="155" customFormat="1" ht="30">
      <c r="A6942" s="53">
        <f t="shared" si="214"/>
        <v>6938</v>
      </c>
      <c r="B6942" s="153" t="s">
        <v>201</v>
      </c>
      <c r="C6942" s="154" t="s">
        <v>14490</v>
      </c>
      <c r="D6942" s="154" t="s">
        <v>14491</v>
      </c>
      <c r="E6942" s="154" t="s">
        <v>13409</v>
      </c>
      <c r="F6942" s="154"/>
      <c r="G6942" s="154">
        <v>1</v>
      </c>
      <c r="H6942" s="182">
        <v>38370</v>
      </c>
      <c r="I6942" s="192">
        <v>0.25</v>
      </c>
      <c r="J6942" s="188">
        <f t="shared" si="215"/>
        <v>28777.5</v>
      </c>
    </row>
    <row r="6943" spans="1:10" s="155" customFormat="1" ht="15.75">
      <c r="A6943" s="53">
        <f t="shared" si="214"/>
        <v>6939</v>
      </c>
      <c r="B6943" s="153" t="s">
        <v>201</v>
      </c>
      <c r="C6943" s="154" t="s">
        <v>14492</v>
      </c>
      <c r="D6943" s="154" t="s">
        <v>14493</v>
      </c>
      <c r="E6943" s="154" t="s">
        <v>13409</v>
      </c>
      <c r="F6943" s="154"/>
      <c r="G6943" s="154">
        <v>1</v>
      </c>
      <c r="H6943" s="182">
        <v>36010</v>
      </c>
      <c r="I6943" s="192">
        <v>0.25</v>
      </c>
      <c r="J6943" s="188">
        <f t="shared" si="215"/>
        <v>27007.5</v>
      </c>
    </row>
    <row r="6944" spans="1:10" s="155" customFormat="1" ht="15.75">
      <c r="A6944" s="53">
        <f t="shared" si="214"/>
        <v>6940</v>
      </c>
      <c r="B6944" s="153" t="s">
        <v>201</v>
      </c>
      <c r="C6944" s="154" t="s">
        <v>14494</v>
      </c>
      <c r="D6944" s="154" t="s">
        <v>14495</v>
      </c>
      <c r="E6944" s="154" t="s">
        <v>13409</v>
      </c>
      <c r="F6944" s="154"/>
      <c r="G6944" s="154">
        <v>1</v>
      </c>
      <c r="H6944" s="182">
        <v>37560</v>
      </c>
      <c r="I6944" s="192">
        <v>0.25</v>
      </c>
      <c r="J6944" s="188">
        <f t="shared" si="215"/>
        <v>28170</v>
      </c>
    </row>
    <row r="6945" spans="1:10" s="155" customFormat="1" ht="15.75">
      <c r="A6945" s="53">
        <f t="shared" si="214"/>
        <v>6941</v>
      </c>
      <c r="B6945" s="153" t="s">
        <v>201</v>
      </c>
      <c r="C6945" s="154" t="s">
        <v>14496</v>
      </c>
      <c r="D6945" s="154" t="s">
        <v>14497</v>
      </c>
      <c r="E6945" s="154" t="s">
        <v>13409</v>
      </c>
      <c r="F6945" s="154"/>
      <c r="G6945" s="154">
        <v>1</v>
      </c>
      <c r="H6945" s="182">
        <v>36010</v>
      </c>
      <c r="I6945" s="192">
        <v>0.25</v>
      </c>
      <c r="J6945" s="188">
        <f t="shared" si="215"/>
        <v>27007.5</v>
      </c>
    </row>
    <row r="6946" spans="1:10" s="155" customFormat="1" ht="15.75">
      <c r="A6946" s="53">
        <f t="shared" si="214"/>
        <v>6942</v>
      </c>
      <c r="B6946" s="153" t="s">
        <v>201</v>
      </c>
      <c r="C6946" s="154" t="s">
        <v>14498</v>
      </c>
      <c r="D6946" s="154" t="s">
        <v>14499</v>
      </c>
      <c r="E6946" s="154" t="s">
        <v>13409</v>
      </c>
      <c r="F6946" s="154"/>
      <c r="G6946" s="154">
        <v>1</v>
      </c>
      <c r="H6946" s="182">
        <v>38500</v>
      </c>
      <c r="I6946" s="192">
        <v>0.25</v>
      </c>
      <c r="J6946" s="188">
        <f t="shared" si="215"/>
        <v>28875</v>
      </c>
    </row>
    <row r="6947" spans="1:10" s="155" customFormat="1" ht="15.75">
      <c r="A6947" s="53">
        <f t="shared" si="214"/>
        <v>6943</v>
      </c>
      <c r="B6947" s="153" t="s">
        <v>201</v>
      </c>
      <c r="C6947" s="154" t="s">
        <v>14500</v>
      </c>
      <c r="D6947" s="154" t="s">
        <v>14501</v>
      </c>
      <c r="E6947" s="154" t="s">
        <v>13409</v>
      </c>
      <c r="F6947" s="154"/>
      <c r="G6947" s="154">
        <v>1</v>
      </c>
      <c r="H6947" s="182">
        <v>38480</v>
      </c>
      <c r="I6947" s="192">
        <v>0.25</v>
      </c>
      <c r="J6947" s="188">
        <f t="shared" si="215"/>
        <v>28860</v>
      </c>
    </row>
    <row r="6948" spans="1:10" s="155" customFormat="1" ht="15.75">
      <c r="A6948" s="53">
        <f t="shared" si="214"/>
        <v>6944</v>
      </c>
      <c r="B6948" s="153" t="s">
        <v>201</v>
      </c>
      <c r="C6948" s="154" t="s">
        <v>14502</v>
      </c>
      <c r="D6948" s="154" t="s">
        <v>14503</v>
      </c>
      <c r="E6948" s="154" t="s">
        <v>13409</v>
      </c>
      <c r="F6948" s="154"/>
      <c r="G6948" s="154">
        <v>1</v>
      </c>
      <c r="H6948" s="182">
        <v>39310</v>
      </c>
      <c r="I6948" s="192">
        <v>0.25</v>
      </c>
      <c r="J6948" s="188">
        <f t="shared" si="215"/>
        <v>29482.5</v>
      </c>
    </row>
    <row r="6949" spans="1:10" s="155" customFormat="1" ht="30">
      <c r="A6949" s="53">
        <f t="shared" si="214"/>
        <v>6945</v>
      </c>
      <c r="B6949" s="153" t="s">
        <v>201</v>
      </c>
      <c r="C6949" s="154" t="s">
        <v>10735</v>
      </c>
      <c r="D6949" s="154" t="s">
        <v>10736</v>
      </c>
      <c r="E6949" s="154" t="s">
        <v>13409</v>
      </c>
      <c r="F6949" s="154"/>
      <c r="G6949" s="154">
        <v>1</v>
      </c>
      <c r="H6949" s="182">
        <v>3370</v>
      </c>
      <c r="I6949" s="192">
        <v>0.25</v>
      </c>
      <c r="J6949" s="188">
        <f t="shared" si="215"/>
        <v>2527.5</v>
      </c>
    </row>
    <row r="6950" spans="1:10" s="155" customFormat="1" ht="30">
      <c r="A6950" s="53">
        <f t="shared" si="214"/>
        <v>6946</v>
      </c>
      <c r="B6950" s="153" t="s">
        <v>201</v>
      </c>
      <c r="C6950" s="154" t="s">
        <v>10737</v>
      </c>
      <c r="D6950" s="154" t="s">
        <v>10738</v>
      </c>
      <c r="E6950" s="154" t="s">
        <v>13409</v>
      </c>
      <c r="F6950" s="154"/>
      <c r="G6950" s="154">
        <v>1</v>
      </c>
      <c r="H6950" s="182">
        <v>4360</v>
      </c>
      <c r="I6950" s="192">
        <v>0.25</v>
      </c>
      <c r="J6950" s="188">
        <f t="shared" si="215"/>
        <v>3270</v>
      </c>
    </row>
    <row r="6951" spans="1:10" s="155" customFormat="1" ht="15.75">
      <c r="A6951" s="53">
        <f t="shared" si="214"/>
        <v>6947</v>
      </c>
      <c r="B6951" s="153" t="s">
        <v>201</v>
      </c>
      <c r="C6951" s="154" t="s">
        <v>10739</v>
      </c>
      <c r="D6951" s="154" t="s">
        <v>14504</v>
      </c>
      <c r="E6951" s="154" t="s">
        <v>13409</v>
      </c>
      <c r="F6951" s="154"/>
      <c r="G6951" s="154">
        <v>1</v>
      </c>
      <c r="H6951" s="182">
        <v>730</v>
      </c>
      <c r="I6951" s="192">
        <v>0.25</v>
      </c>
      <c r="J6951" s="188">
        <f t="shared" si="215"/>
        <v>547.5</v>
      </c>
    </row>
    <row r="6952" spans="1:10" s="155" customFormat="1" ht="30">
      <c r="A6952" s="53">
        <f t="shared" si="214"/>
        <v>6948</v>
      </c>
      <c r="B6952" s="153" t="s">
        <v>201</v>
      </c>
      <c r="C6952" s="154" t="s">
        <v>10173</v>
      </c>
      <c r="D6952" s="154" t="s">
        <v>10174</v>
      </c>
      <c r="E6952" s="154" t="s">
        <v>13409</v>
      </c>
      <c r="F6952" s="154"/>
      <c r="G6952" s="154">
        <v>1</v>
      </c>
      <c r="H6952" s="182">
        <v>1850</v>
      </c>
      <c r="I6952" s="192">
        <v>0.25</v>
      </c>
      <c r="J6952" s="188">
        <f t="shared" si="215"/>
        <v>1387.5</v>
      </c>
    </row>
    <row r="6953" spans="1:10" s="155" customFormat="1" ht="30">
      <c r="A6953" s="53">
        <f t="shared" si="214"/>
        <v>6949</v>
      </c>
      <c r="B6953" s="153" t="s">
        <v>201</v>
      </c>
      <c r="C6953" s="154" t="s">
        <v>10175</v>
      </c>
      <c r="D6953" s="154" t="s">
        <v>10176</v>
      </c>
      <c r="E6953" s="154" t="s">
        <v>13409</v>
      </c>
      <c r="F6953" s="154"/>
      <c r="G6953" s="154">
        <v>1</v>
      </c>
      <c r="H6953" s="182">
        <v>1990</v>
      </c>
      <c r="I6953" s="192">
        <v>0.25</v>
      </c>
      <c r="J6953" s="188">
        <f t="shared" si="215"/>
        <v>1492.5</v>
      </c>
    </row>
    <row r="6954" spans="1:10" s="155" customFormat="1" ht="15.75">
      <c r="A6954" s="53">
        <f t="shared" si="214"/>
        <v>6950</v>
      </c>
      <c r="B6954" s="153" t="s">
        <v>201</v>
      </c>
      <c r="C6954" s="154" t="s">
        <v>10177</v>
      </c>
      <c r="D6954" s="154" t="s">
        <v>10178</v>
      </c>
      <c r="E6954" s="154" t="s">
        <v>13409</v>
      </c>
      <c r="F6954" s="154"/>
      <c r="G6954" s="154">
        <v>1</v>
      </c>
      <c r="H6954" s="182">
        <v>1860</v>
      </c>
      <c r="I6954" s="192">
        <v>0.25</v>
      </c>
      <c r="J6954" s="188">
        <f t="shared" si="215"/>
        <v>1395</v>
      </c>
    </row>
    <row r="6955" spans="1:10" s="155" customFormat="1" ht="15.75">
      <c r="A6955" s="53">
        <f t="shared" si="214"/>
        <v>6951</v>
      </c>
      <c r="B6955" s="153" t="s">
        <v>201</v>
      </c>
      <c r="C6955" s="154" t="s">
        <v>10179</v>
      </c>
      <c r="D6955" s="154" t="s">
        <v>10180</v>
      </c>
      <c r="E6955" s="154" t="s">
        <v>13409</v>
      </c>
      <c r="F6955" s="154"/>
      <c r="G6955" s="154">
        <v>1</v>
      </c>
      <c r="H6955" s="182">
        <v>2000</v>
      </c>
      <c r="I6955" s="192">
        <v>0.25</v>
      </c>
      <c r="J6955" s="188">
        <f t="shared" si="215"/>
        <v>1500</v>
      </c>
    </row>
    <row r="6956" spans="1:10" s="155" customFormat="1" ht="15.75">
      <c r="A6956" s="53">
        <f t="shared" si="214"/>
        <v>6952</v>
      </c>
      <c r="B6956" s="153" t="s">
        <v>201</v>
      </c>
      <c r="C6956" s="154" t="s">
        <v>10181</v>
      </c>
      <c r="D6956" s="154" t="s">
        <v>10182</v>
      </c>
      <c r="E6956" s="154" t="s">
        <v>13409</v>
      </c>
      <c r="F6956" s="154"/>
      <c r="G6956" s="154">
        <v>1</v>
      </c>
      <c r="H6956" s="182">
        <v>895</v>
      </c>
      <c r="I6956" s="192">
        <v>0.25</v>
      </c>
      <c r="J6956" s="188">
        <f t="shared" si="215"/>
        <v>671.25</v>
      </c>
    </row>
    <row r="6957" spans="1:10" s="155" customFormat="1" ht="15.75">
      <c r="A6957" s="53">
        <f t="shared" si="214"/>
        <v>6953</v>
      </c>
      <c r="B6957" s="153" t="s">
        <v>201</v>
      </c>
      <c r="C6957" s="154" t="s">
        <v>10183</v>
      </c>
      <c r="D6957" s="154" t="s">
        <v>10184</v>
      </c>
      <c r="E6957" s="154" t="s">
        <v>13409</v>
      </c>
      <c r="F6957" s="154"/>
      <c r="G6957" s="154">
        <v>1</v>
      </c>
      <c r="H6957" s="182">
        <v>985</v>
      </c>
      <c r="I6957" s="192">
        <v>0.25</v>
      </c>
      <c r="J6957" s="188">
        <f t="shared" si="215"/>
        <v>738.75</v>
      </c>
    </row>
    <row r="6958" spans="1:10" s="155" customFormat="1" ht="15.75">
      <c r="A6958" s="53">
        <f t="shared" si="214"/>
        <v>6954</v>
      </c>
      <c r="B6958" s="153" t="s">
        <v>201</v>
      </c>
      <c r="C6958" s="154" t="s">
        <v>10185</v>
      </c>
      <c r="D6958" s="154" t="s">
        <v>10186</v>
      </c>
      <c r="E6958" s="154" t="s">
        <v>13409</v>
      </c>
      <c r="F6958" s="154"/>
      <c r="G6958" s="154">
        <v>1</v>
      </c>
      <c r="H6958" s="182">
        <v>202</v>
      </c>
      <c r="I6958" s="192">
        <v>0.25</v>
      </c>
      <c r="J6958" s="188">
        <f t="shared" si="215"/>
        <v>151.5</v>
      </c>
    </row>
    <row r="6959" spans="1:10" s="155" customFormat="1" ht="15.75">
      <c r="A6959" s="53">
        <f t="shared" si="214"/>
        <v>6955</v>
      </c>
      <c r="B6959" s="153" t="s">
        <v>201</v>
      </c>
      <c r="C6959" s="154" t="s">
        <v>10187</v>
      </c>
      <c r="D6959" s="154" t="s">
        <v>10188</v>
      </c>
      <c r="E6959" s="154" t="s">
        <v>13409</v>
      </c>
      <c r="F6959" s="154"/>
      <c r="G6959" s="154">
        <v>1</v>
      </c>
      <c r="H6959" s="182">
        <v>1470</v>
      </c>
      <c r="I6959" s="192">
        <v>0.25</v>
      </c>
      <c r="J6959" s="188">
        <f t="shared" si="215"/>
        <v>1102.5</v>
      </c>
    </row>
    <row r="6960" spans="1:10" s="155" customFormat="1" ht="30">
      <c r="A6960" s="53">
        <f t="shared" si="214"/>
        <v>6956</v>
      </c>
      <c r="B6960" s="153" t="s">
        <v>201</v>
      </c>
      <c r="C6960" s="154" t="s">
        <v>10189</v>
      </c>
      <c r="D6960" s="154" t="s">
        <v>10190</v>
      </c>
      <c r="E6960" s="154" t="s">
        <v>13409</v>
      </c>
      <c r="F6960" s="154"/>
      <c r="G6960" s="154">
        <v>1</v>
      </c>
      <c r="H6960" s="182">
        <v>1170</v>
      </c>
      <c r="I6960" s="192">
        <v>0.25</v>
      </c>
      <c r="J6960" s="188">
        <f t="shared" si="215"/>
        <v>877.5</v>
      </c>
    </row>
    <row r="6961" spans="1:10" s="155" customFormat="1" ht="15.75">
      <c r="A6961" s="53">
        <f t="shared" si="214"/>
        <v>6957</v>
      </c>
      <c r="B6961" s="153" t="s">
        <v>201</v>
      </c>
      <c r="C6961" s="154" t="s">
        <v>10191</v>
      </c>
      <c r="D6961" s="154" t="s">
        <v>10192</v>
      </c>
      <c r="E6961" s="154" t="s">
        <v>13409</v>
      </c>
      <c r="F6961" s="154"/>
      <c r="G6961" s="154">
        <v>1</v>
      </c>
      <c r="H6961" s="182">
        <v>164</v>
      </c>
      <c r="I6961" s="192">
        <v>0.25</v>
      </c>
      <c r="J6961" s="188">
        <f t="shared" si="215"/>
        <v>123</v>
      </c>
    </row>
    <row r="6962" spans="1:10" s="155" customFormat="1" ht="15.75">
      <c r="A6962" s="53">
        <f t="shared" si="214"/>
        <v>6958</v>
      </c>
      <c r="B6962" s="153" t="s">
        <v>201</v>
      </c>
      <c r="C6962" s="154" t="s">
        <v>10193</v>
      </c>
      <c r="D6962" s="154" t="s">
        <v>10194</v>
      </c>
      <c r="E6962" s="154" t="s">
        <v>13409</v>
      </c>
      <c r="F6962" s="154"/>
      <c r="G6962" s="154">
        <v>1</v>
      </c>
      <c r="H6962" s="182">
        <v>600</v>
      </c>
      <c r="I6962" s="192">
        <v>0.25</v>
      </c>
      <c r="J6962" s="188">
        <f t="shared" si="215"/>
        <v>450</v>
      </c>
    </row>
    <row r="6963" spans="1:10" s="155" customFormat="1" ht="15.75">
      <c r="A6963" s="53">
        <f t="shared" si="214"/>
        <v>6959</v>
      </c>
      <c r="B6963" s="153" t="s">
        <v>201</v>
      </c>
      <c r="C6963" s="154" t="s">
        <v>10195</v>
      </c>
      <c r="D6963" s="154" t="s">
        <v>10196</v>
      </c>
      <c r="E6963" s="154" t="s">
        <v>13409</v>
      </c>
      <c r="F6963" s="154"/>
      <c r="G6963" s="154">
        <v>1</v>
      </c>
      <c r="H6963" s="182">
        <v>560</v>
      </c>
      <c r="I6963" s="192">
        <v>0.25</v>
      </c>
      <c r="J6963" s="188">
        <f t="shared" si="215"/>
        <v>420</v>
      </c>
    </row>
    <row r="6964" spans="1:10" s="155" customFormat="1" ht="15.75">
      <c r="A6964" s="53">
        <f t="shared" si="214"/>
        <v>6960</v>
      </c>
      <c r="B6964" s="153" t="s">
        <v>201</v>
      </c>
      <c r="C6964" s="154" t="s">
        <v>1352</v>
      </c>
      <c r="D6964" s="154" t="s">
        <v>10197</v>
      </c>
      <c r="E6964" s="154" t="s">
        <v>13409</v>
      </c>
      <c r="F6964" s="154"/>
      <c r="G6964" s="154">
        <v>1</v>
      </c>
      <c r="H6964" s="182">
        <v>408</v>
      </c>
      <c r="I6964" s="192">
        <v>0.25</v>
      </c>
      <c r="J6964" s="188">
        <f t="shared" si="215"/>
        <v>306</v>
      </c>
    </row>
    <row r="6965" spans="1:10" s="155" customFormat="1" ht="15.75">
      <c r="A6965" s="53">
        <f t="shared" si="214"/>
        <v>6961</v>
      </c>
      <c r="B6965" s="153" t="s">
        <v>201</v>
      </c>
      <c r="C6965" s="154" t="s">
        <v>10198</v>
      </c>
      <c r="D6965" s="154" t="s">
        <v>10199</v>
      </c>
      <c r="E6965" s="154" t="s">
        <v>13409</v>
      </c>
      <c r="F6965" s="154"/>
      <c r="G6965" s="154">
        <v>1</v>
      </c>
      <c r="H6965" s="182">
        <v>695</v>
      </c>
      <c r="I6965" s="192">
        <v>0.25</v>
      </c>
      <c r="J6965" s="188">
        <f t="shared" si="215"/>
        <v>521.25</v>
      </c>
    </row>
    <row r="6966" spans="1:10" s="155" customFormat="1" ht="15.75">
      <c r="A6966" s="53">
        <f t="shared" si="214"/>
        <v>6962</v>
      </c>
      <c r="B6966" s="153" t="s">
        <v>201</v>
      </c>
      <c r="C6966" s="154" t="s">
        <v>10200</v>
      </c>
      <c r="D6966" s="154" t="s">
        <v>10201</v>
      </c>
      <c r="E6966" s="154" t="s">
        <v>13409</v>
      </c>
      <c r="F6966" s="154"/>
      <c r="G6966" s="154">
        <v>1</v>
      </c>
      <c r="H6966" s="182">
        <v>640</v>
      </c>
      <c r="I6966" s="192">
        <v>0.25</v>
      </c>
      <c r="J6966" s="188">
        <f t="shared" si="215"/>
        <v>480</v>
      </c>
    </row>
    <row r="6967" spans="1:10" s="155" customFormat="1" ht="15.75">
      <c r="A6967" s="53">
        <f t="shared" si="214"/>
        <v>6963</v>
      </c>
      <c r="B6967" s="153" t="s">
        <v>201</v>
      </c>
      <c r="C6967" s="154" t="s">
        <v>10202</v>
      </c>
      <c r="D6967" s="154" t="s">
        <v>10203</v>
      </c>
      <c r="E6967" s="154" t="s">
        <v>13409</v>
      </c>
      <c r="F6967" s="154"/>
      <c r="G6967" s="154">
        <v>1</v>
      </c>
      <c r="H6967" s="182">
        <v>600</v>
      </c>
      <c r="I6967" s="192">
        <v>0.25</v>
      </c>
      <c r="J6967" s="188">
        <f t="shared" si="215"/>
        <v>450</v>
      </c>
    </row>
    <row r="6968" spans="1:10" s="155" customFormat="1" ht="15.75">
      <c r="A6968" s="53">
        <f t="shared" si="214"/>
        <v>6964</v>
      </c>
      <c r="B6968" s="153" t="s">
        <v>201</v>
      </c>
      <c r="C6968" s="154" t="s">
        <v>10204</v>
      </c>
      <c r="D6968" s="154" t="s">
        <v>10205</v>
      </c>
      <c r="E6968" s="154" t="s">
        <v>13409</v>
      </c>
      <c r="F6968" s="154"/>
      <c r="G6968" s="154">
        <v>1</v>
      </c>
      <c r="H6968" s="182">
        <v>535</v>
      </c>
      <c r="I6968" s="192">
        <v>0.25</v>
      </c>
      <c r="J6968" s="188">
        <f t="shared" si="215"/>
        <v>401.25</v>
      </c>
    </row>
    <row r="6969" spans="1:10" s="155" customFormat="1" ht="15.75">
      <c r="A6969" s="53">
        <f t="shared" si="214"/>
        <v>6965</v>
      </c>
      <c r="B6969" s="153" t="s">
        <v>201</v>
      </c>
      <c r="C6969" s="154" t="s">
        <v>10206</v>
      </c>
      <c r="D6969" s="154" t="s">
        <v>10207</v>
      </c>
      <c r="E6969" s="154" t="s">
        <v>13409</v>
      </c>
      <c r="F6969" s="154"/>
      <c r="G6969" s="154">
        <v>1</v>
      </c>
      <c r="H6969" s="182">
        <v>935</v>
      </c>
      <c r="I6969" s="192">
        <v>0.25</v>
      </c>
      <c r="J6969" s="188">
        <f t="shared" si="215"/>
        <v>701.25</v>
      </c>
    </row>
    <row r="6970" spans="1:10" s="155" customFormat="1" ht="15.75">
      <c r="A6970" s="53">
        <f t="shared" si="214"/>
        <v>6966</v>
      </c>
      <c r="B6970" s="153" t="s">
        <v>201</v>
      </c>
      <c r="C6970" s="154" t="s">
        <v>10208</v>
      </c>
      <c r="D6970" s="154" t="s">
        <v>10209</v>
      </c>
      <c r="E6970" s="154" t="s">
        <v>13409</v>
      </c>
      <c r="F6970" s="154"/>
      <c r="G6970" s="154">
        <v>1</v>
      </c>
      <c r="H6970" s="182">
        <v>875</v>
      </c>
      <c r="I6970" s="192">
        <v>0.25</v>
      </c>
      <c r="J6970" s="188">
        <f t="shared" si="215"/>
        <v>656.25</v>
      </c>
    </row>
    <row r="6971" spans="1:10" s="155" customFormat="1" ht="15.75">
      <c r="A6971" s="53">
        <f t="shared" si="214"/>
        <v>6967</v>
      </c>
      <c r="B6971" s="153" t="s">
        <v>201</v>
      </c>
      <c r="C6971" s="154" t="s">
        <v>10210</v>
      </c>
      <c r="D6971" s="154" t="s">
        <v>10211</v>
      </c>
      <c r="E6971" s="154" t="s">
        <v>13409</v>
      </c>
      <c r="F6971" s="154"/>
      <c r="G6971" s="154">
        <v>1</v>
      </c>
      <c r="H6971" s="182">
        <v>905</v>
      </c>
      <c r="I6971" s="192">
        <v>0.25</v>
      </c>
      <c r="J6971" s="188">
        <f t="shared" si="215"/>
        <v>678.75</v>
      </c>
    </row>
    <row r="6972" spans="1:10" s="155" customFormat="1" ht="15.75">
      <c r="A6972" s="53">
        <f t="shared" si="214"/>
        <v>6968</v>
      </c>
      <c r="B6972" s="153" t="s">
        <v>201</v>
      </c>
      <c r="C6972" s="154" t="s">
        <v>1354</v>
      </c>
      <c r="D6972" s="154" t="s">
        <v>10212</v>
      </c>
      <c r="E6972" s="154" t="s">
        <v>13409</v>
      </c>
      <c r="F6972" s="154"/>
      <c r="G6972" s="154">
        <v>1</v>
      </c>
      <c r="H6972" s="182">
        <v>755</v>
      </c>
      <c r="I6972" s="192">
        <v>0.25</v>
      </c>
      <c r="J6972" s="188">
        <f t="shared" si="215"/>
        <v>566.25</v>
      </c>
    </row>
    <row r="6973" spans="1:10" s="155" customFormat="1" ht="15.75">
      <c r="A6973" s="53">
        <f t="shared" si="214"/>
        <v>6969</v>
      </c>
      <c r="B6973" s="153" t="s">
        <v>201</v>
      </c>
      <c r="C6973" s="154" t="s">
        <v>10213</v>
      </c>
      <c r="D6973" s="154" t="s">
        <v>10214</v>
      </c>
      <c r="E6973" s="154" t="s">
        <v>13409</v>
      </c>
      <c r="F6973" s="154"/>
      <c r="G6973" s="154">
        <v>1</v>
      </c>
      <c r="H6973" s="182">
        <v>226</v>
      </c>
      <c r="I6973" s="192">
        <v>0.25</v>
      </c>
      <c r="J6973" s="188">
        <f t="shared" si="215"/>
        <v>169.5</v>
      </c>
    </row>
    <row r="6974" spans="1:10" s="155" customFormat="1" ht="15.75">
      <c r="A6974" s="53">
        <f t="shared" si="214"/>
        <v>6970</v>
      </c>
      <c r="B6974" s="153" t="s">
        <v>201</v>
      </c>
      <c r="C6974" s="154" t="s">
        <v>10215</v>
      </c>
      <c r="D6974" s="154" t="s">
        <v>10216</v>
      </c>
      <c r="E6974" s="154" t="s">
        <v>13409</v>
      </c>
      <c r="F6974" s="154"/>
      <c r="G6974" s="154">
        <v>1</v>
      </c>
      <c r="H6974" s="182">
        <v>1620</v>
      </c>
      <c r="I6974" s="192">
        <v>0.25</v>
      </c>
      <c r="J6974" s="188">
        <f t="shared" si="215"/>
        <v>1215</v>
      </c>
    </row>
    <row r="6975" spans="1:10" s="155" customFormat="1" ht="15.75">
      <c r="A6975" s="53">
        <f t="shared" si="214"/>
        <v>6971</v>
      </c>
      <c r="B6975" s="153" t="s">
        <v>201</v>
      </c>
      <c r="C6975" s="154" t="s">
        <v>10217</v>
      </c>
      <c r="D6975" s="154" t="s">
        <v>10218</v>
      </c>
      <c r="E6975" s="154" t="s">
        <v>13409</v>
      </c>
      <c r="F6975" s="154"/>
      <c r="G6975" s="154">
        <v>1</v>
      </c>
      <c r="H6975" s="182">
        <v>1530</v>
      </c>
      <c r="I6975" s="192">
        <v>0.25</v>
      </c>
      <c r="J6975" s="188">
        <f t="shared" si="215"/>
        <v>1147.5</v>
      </c>
    </row>
    <row r="6976" spans="1:10" s="155" customFormat="1" ht="15.75">
      <c r="A6976" s="53">
        <f t="shared" si="214"/>
        <v>6972</v>
      </c>
      <c r="B6976" s="153" t="s">
        <v>201</v>
      </c>
      <c r="C6976" s="154" t="s">
        <v>10219</v>
      </c>
      <c r="D6976" s="154" t="s">
        <v>10220</v>
      </c>
      <c r="E6976" s="154" t="s">
        <v>13409</v>
      </c>
      <c r="F6976" s="154"/>
      <c r="G6976" s="154">
        <v>1</v>
      </c>
      <c r="H6976" s="182">
        <v>1660</v>
      </c>
      <c r="I6976" s="192">
        <v>0.25</v>
      </c>
      <c r="J6976" s="188">
        <f t="shared" si="215"/>
        <v>1245</v>
      </c>
    </row>
    <row r="6977" spans="1:10" s="155" customFormat="1" ht="15.75">
      <c r="A6977" s="53">
        <f t="shared" si="214"/>
        <v>6973</v>
      </c>
      <c r="B6977" s="153" t="s">
        <v>201</v>
      </c>
      <c r="C6977" s="154" t="s">
        <v>10221</v>
      </c>
      <c r="D6977" s="154" t="s">
        <v>10222</v>
      </c>
      <c r="E6977" s="154" t="s">
        <v>13409</v>
      </c>
      <c r="F6977" s="154"/>
      <c r="G6977" s="154">
        <v>1</v>
      </c>
      <c r="H6977" s="182">
        <v>1230</v>
      </c>
      <c r="I6977" s="192">
        <v>0.25</v>
      </c>
      <c r="J6977" s="188">
        <f t="shared" si="215"/>
        <v>922.5</v>
      </c>
    </row>
    <row r="6978" spans="1:10" s="155" customFormat="1" ht="15.75">
      <c r="A6978" s="53">
        <f t="shared" si="214"/>
        <v>6974</v>
      </c>
      <c r="B6978" s="153" t="s">
        <v>201</v>
      </c>
      <c r="C6978" s="154" t="s">
        <v>10223</v>
      </c>
      <c r="D6978" s="154" t="s">
        <v>10224</v>
      </c>
      <c r="E6978" s="154" t="s">
        <v>13409</v>
      </c>
      <c r="F6978" s="154"/>
      <c r="G6978" s="154">
        <v>1</v>
      </c>
      <c r="H6978" s="182">
        <v>1270</v>
      </c>
      <c r="I6978" s="192">
        <v>0.25</v>
      </c>
      <c r="J6978" s="188">
        <f t="shared" si="215"/>
        <v>952.5</v>
      </c>
    </row>
    <row r="6979" spans="1:10" s="155" customFormat="1" ht="15.75">
      <c r="A6979" s="53">
        <f t="shared" si="214"/>
        <v>6975</v>
      </c>
      <c r="B6979" s="153" t="s">
        <v>201</v>
      </c>
      <c r="C6979" s="154" t="s">
        <v>14505</v>
      </c>
      <c r="D6979" s="154" t="s">
        <v>14506</v>
      </c>
      <c r="E6979" s="154" t="s">
        <v>13409</v>
      </c>
      <c r="F6979" s="154"/>
      <c r="G6979" s="154">
        <v>1</v>
      </c>
      <c r="H6979" s="182">
        <v>850</v>
      </c>
      <c r="I6979" s="192">
        <v>0.25</v>
      </c>
      <c r="J6979" s="188">
        <f t="shared" si="215"/>
        <v>637.5</v>
      </c>
    </row>
    <row r="6980" spans="1:10" s="155" customFormat="1" ht="15.75">
      <c r="A6980" s="53">
        <f t="shared" si="214"/>
        <v>6976</v>
      </c>
      <c r="B6980" s="153" t="s">
        <v>201</v>
      </c>
      <c r="C6980" s="154" t="s">
        <v>14507</v>
      </c>
      <c r="D6980" s="154" t="s">
        <v>14508</v>
      </c>
      <c r="E6980" s="154" t="s">
        <v>13409</v>
      </c>
      <c r="F6980" s="154"/>
      <c r="G6980" s="154">
        <v>1</v>
      </c>
      <c r="H6980" s="182">
        <v>850</v>
      </c>
      <c r="I6980" s="192">
        <v>0.25</v>
      </c>
      <c r="J6980" s="188">
        <f t="shared" si="215"/>
        <v>637.5</v>
      </c>
    </row>
    <row r="6981" spans="1:10" s="155" customFormat="1" ht="15.75">
      <c r="A6981" s="53">
        <f t="shared" si="214"/>
        <v>6977</v>
      </c>
      <c r="B6981" s="153" t="s">
        <v>201</v>
      </c>
      <c r="C6981" s="154" t="s">
        <v>14509</v>
      </c>
      <c r="D6981" s="154" t="s">
        <v>14510</v>
      </c>
      <c r="E6981" s="154" t="s">
        <v>13409</v>
      </c>
      <c r="F6981" s="154"/>
      <c r="G6981" s="154">
        <v>1</v>
      </c>
      <c r="H6981" s="182">
        <v>860</v>
      </c>
      <c r="I6981" s="192">
        <v>0.25</v>
      </c>
      <c r="J6981" s="188">
        <f t="shared" si="215"/>
        <v>645</v>
      </c>
    </row>
    <row r="6982" spans="1:10" s="155" customFormat="1" ht="15.75">
      <c r="A6982" s="53">
        <f t="shared" si="214"/>
        <v>6978</v>
      </c>
      <c r="B6982" s="153" t="s">
        <v>201</v>
      </c>
      <c r="C6982" s="154" t="s">
        <v>14511</v>
      </c>
      <c r="D6982" s="154" t="s">
        <v>14512</v>
      </c>
      <c r="E6982" s="154" t="s">
        <v>13409</v>
      </c>
      <c r="F6982" s="154"/>
      <c r="G6982" s="154">
        <v>1</v>
      </c>
      <c r="H6982" s="182">
        <v>770</v>
      </c>
      <c r="I6982" s="192">
        <v>0.25</v>
      </c>
      <c r="J6982" s="188">
        <f t="shared" si="215"/>
        <v>577.5</v>
      </c>
    </row>
    <row r="6983" spans="1:10" s="155" customFormat="1" ht="15.75">
      <c r="A6983" s="53">
        <f t="shared" ref="A6983:A7046" si="216">A6982+1</f>
        <v>6979</v>
      </c>
      <c r="B6983" s="153" t="s">
        <v>201</v>
      </c>
      <c r="C6983" s="154" t="s">
        <v>14513</v>
      </c>
      <c r="D6983" s="154" t="s">
        <v>14514</v>
      </c>
      <c r="E6983" s="154" t="s">
        <v>13409</v>
      </c>
      <c r="F6983" s="154"/>
      <c r="G6983" s="154">
        <v>1</v>
      </c>
      <c r="H6983" s="182">
        <v>770</v>
      </c>
      <c r="I6983" s="192">
        <v>0.25</v>
      </c>
      <c r="J6983" s="188">
        <f t="shared" si="215"/>
        <v>577.5</v>
      </c>
    </row>
    <row r="6984" spans="1:10" s="155" customFormat="1" ht="15.75">
      <c r="A6984" s="53">
        <f t="shared" si="216"/>
        <v>6980</v>
      </c>
      <c r="B6984" s="153" t="s">
        <v>201</v>
      </c>
      <c r="C6984" s="154" t="s">
        <v>14515</v>
      </c>
      <c r="D6984" s="154" t="s">
        <v>14516</v>
      </c>
      <c r="E6984" s="154" t="s">
        <v>13409</v>
      </c>
      <c r="F6984" s="154"/>
      <c r="G6984" s="154">
        <v>1</v>
      </c>
      <c r="H6984" s="182">
        <v>770</v>
      </c>
      <c r="I6984" s="192">
        <v>0.25</v>
      </c>
      <c r="J6984" s="188">
        <f t="shared" si="215"/>
        <v>577.5</v>
      </c>
    </row>
    <row r="6985" spans="1:10" s="155" customFormat="1" ht="15.75">
      <c r="A6985" s="53">
        <f t="shared" si="216"/>
        <v>6981</v>
      </c>
      <c r="B6985" s="153" t="s">
        <v>201</v>
      </c>
      <c r="C6985" s="154" t="s">
        <v>10225</v>
      </c>
      <c r="D6985" s="154" t="s">
        <v>10226</v>
      </c>
      <c r="E6985" s="154" t="s">
        <v>13409</v>
      </c>
      <c r="F6985" s="154"/>
      <c r="G6985" s="154">
        <v>1</v>
      </c>
      <c r="H6985" s="182">
        <v>199</v>
      </c>
      <c r="I6985" s="192">
        <v>0.25</v>
      </c>
      <c r="J6985" s="188">
        <f t="shared" si="215"/>
        <v>149.25</v>
      </c>
    </row>
    <row r="6986" spans="1:10" s="155" customFormat="1" ht="15.75">
      <c r="A6986" s="53">
        <f t="shared" si="216"/>
        <v>6982</v>
      </c>
      <c r="B6986" s="153" t="s">
        <v>201</v>
      </c>
      <c r="C6986" s="154" t="s">
        <v>10227</v>
      </c>
      <c r="D6986" s="154" t="s">
        <v>10228</v>
      </c>
      <c r="E6986" s="154" t="s">
        <v>13409</v>
      </c>
      <c r="F6986" s="154"/>
      <c r="G6986" s="154">
        <v>1</v>
      </c>
      <c r="H6986" s="182">
        <v>217</v>
      </c>
      <c r="I6986" s="192">
        <v>0.25</v>
      </c>
      <c r="J6986" s="188">
        <f t="shared" si="215"/>
        <v>162.75</v>
      </c>
    </row>
    <row r="6987" spans="1:10" s="155" customFormat="1" ht="15.75">
      <c r="A6987" s="53">
        <f t="shared" si="216"/>
        <v>6983</v>
      </c>
      <c r="B6987" s="153" t="s">
        <v>201</v>
      </c>
      <c r="C6987" s="154" t="s">
        <v>14517</v>
      </c>
      <c r="D6987" s="154" t="s">
        <v>14518</v>
      </c>
      <c r="E6987" s="154" t="s">
        <v>13409</v>
      </c>
      <c r="F6987" s="154"/>
      <c r="G6987" s="154">
        <v>1</v>
      </c>
      <c r="H6987" s="182">
        <v>855</v>
      </c>
      <c r="I6987" s="192">
        <v>0.25</v>
      </c>
      <c r="J6987" s="188">
        <f t="shared" si="215"/>
        <v>641.25</v>
      </c>
    </row>
    <row r="6988" spans="1:10" s="155" customFormat="1" ht="15.75">
      <c r="A6988" s="53">
        <f t="shared" si="216"/>
        <v>6984</v>
      </c>
      <c r="B6988" s="153" t="s">
        <v>201</v>
      </c>
      <c r="C6988" s="154" t="s">
        <v>14519</v>
      </c>
      <c r="D6988" s="154" t="s">
        <v>14520</v>
      </c>
      <c r="E6988" s="154" t="s">
        <v>13409</v>
      </c>
      <c r="F6988" s="154"/>
      <c r="G6988" s="154">
        <v>1</v>
      </c>
      <c r="H6988" s="182">
        <v>855</v>
      </c>
      <c r="I6988" s="192">
        <v>0.25</v>
      </c>
      <c r="J6988" s="188">
        <f t="shared" si="215"/>
        <v>641.25</v>
      </c>
    </row>
    <row r="6989" spans="1:10" s="155" customFormat="1" ht="15.75">
      <c r="A6989" s="53">
        <f t="shared" si="216"/>
        <v>6985</v>
      </c>
      <c r="B6989" s="153" t="s">
        <v>201</v>
      </c>
      <c r="C6989" s="154" t="s">
        <v>14521</v>
      </c>
      <c r="D6989" s="154" t="s">
        <v>14522</v>
      </c>
      <c r="E6989" s="154" t="s">
        <v>13409</v>
      </c>
      <c r="F6989" s="154"/>
      <c r="G6989" s="154">
        <v>1</v>
      </c>
      <c r="H6989" s="182">
        <v>855</v>
      </c>
      <c r="I6989" s="192">
        <v>0.25</v>
      </c>
      <c r="J6989" s="188">
        <f t="shared" si="215"/>
        <v>641.25</v>
      </c>
    </row>
    <row r="6990" spans="1:10" s="155" customFormat="1" ht="15.75">
      <c r="A6990" s="53">
        <f t="shared" si="216"/>
        <v>6986</v>
      </c>
      <c r="B6990" s="153" t="s">
        <v>201</v>
      </c>
      <c r="C6990" s="154" t="s">
        <v>14523</v>
      </c>
      <c r="D6990" s="154" t="s">
        <v>14524</v>
      </c>
      <c r="E6990" s="154" t="s">
        <v>13409</v>
      </c>
      <c r="F6990" s="154"/>
      <c r="G6990" s="154">
        <v>1</v>
      </c>
      <c r="H6990" s="182">
        <v>865</v>
      </c>
      <c r="I6990" s="192">
        <v>0.25</v>
      </c>
      <c r="J6990" s="188">
        <f t="shared" si="215"/>
        <v>648.75</v>
      </c>
    </row>
    <row r="6991" spans="1:10" s="155" customFormat="1" ht="15.75">
      <c r="A6991" s="53">
        <f t="shared" si="216"/>
        <v>6987</v>
      </c>
      <c r="B6991" s="153" t="s">
        <v>201</v>
      </c>
      <c r="C6991" s="154" t="s">
        <v>14525</v>
      </c>
      <c r="D6991" s="154" t="s">
        <v>14526</v>
      </c>
      <c r="E6991" s="154" t="s">
        <v>13409</v>
      </c>
      <c r="F6991" s="154"/>
      <c r="G6991" s="154">
        <v>1</v>
      </c>
      <c r="H6991" s="182">
        <v>775</v>
      </c>
      <c r="I6991" s="192">
        <v>0.25</v>
      </c>
      <c r="J6991" s="188">
        <f t="shared" si="215"/>
        <v>581.25</v>
      </c>
    </row>
    <row r="6992" spans="1:10" s="155" customFormat="1" ht="15.75">
      <c r="A6992" s="53">
        <f t="shared" si="216"/>
        <v>6988</v>
      </c>
      <c r="B6992" s="153" t="s">
        <v>201</v>
      </c>
      <c r="C6992" s="154" t="s">
        <v>14527</v>
      </c>
      <c r="D6992" s="154" t="s">
        <v>14528</v>
      </c>
      <c r="E6992" s="154" t="s">
        <v>13409</v>
      </c>
      <c r="F6992" s="154"/>
      <c r="G6992" s="154">
        <v>1</v>
      </c>
      <c r="H6992" s="182">
        <v>785</v>
      </c>
      <c r="I6992" s="192">
        <v>0.25</v>
      </c>
      <c r="J6992" s="188">
        <f t="shared" si="215"/>
        <v>588.75</v>
      </c>
    </row>
    <row r="6993" spans="1:10" s="155" customFormat="1" ht="15.75">
      <c r="A6993" s="53">
        <f t="shared" si="216"/>
        <v>6989</v>
      </c>
      <c r="B6993" s="153" t="s">
        <v>201</v>
      </c>
      <c r="C6993" s="154" t="s">
        <v>14529</v>
      </c>
      <c r="D6993" s="154" t="s">
        <v>14530</v>
      </c>
      <c r="E6993" s="154" t="s">
        <v>13409</v>
      </c>
      <c r="F6993" s="154"/>
      <c r="G6993" s="154">
        <v>1</v>
      </c>
      <c r="H6993" s="182">
        <v>775</v>
      </c>
      <c r="I6993" s="192">
        <v>0.25</v>
      </c>
      <c r="J6993" s="188">
        <f t="shared" si="215"/>
        <v>581.25</v>
      </c>
    </row>
    <row r="6994" spans="1:10" s="155" customFormat="1" ht="15.75">
      <c r="A6994" s="53">
        <f t="shared" si="216"/>
        <v>6990</v>
      </c>
      <c r="B6994" s="153" t="s">
        <v>201</v>
      </c>
      <c r="C6994" s="154" t="s">
        <v>14531</v>
      </c>
      <c r="D6994" s="154" t="s">
        <v>14532</v>
      </c>
      <c r="E6994" s="154" t="s">
        <v>13409</v>
      </c>
      <c r="F6994" s="154"/>
      <c r="G6994" s="154">
        <v>1</v>
      </c>
      <c r="H6994" s="182">
        <v>785</v>
      </c>
      <c r="I6994" s="192">
        <v>0.25</v>
      </c>
      <c r="J6994" s="188">
        <f t="shared" ref="J6994:J7057" si="217">H6994*(1-I6994)</f>
        <v>588.75</v>
      </c>
    </row>
    <row r="6995" spans="1:10" s="155" customFormat="1" ht="15.75">
      <c r="A6995" s="53">
        <f t="shared" si="216"/>
        <v>6991</v>
      </c>
      <c r="B6995" s="153" t="s">
        <v>201</v>
      </c>
      <c r="C6995" s="154" t="s">
        <v>14533</v>
      </c>
      <c r="D6995" s="154" t="s">
        <v>14534</v>
      </c>
      <c r="E6995" s="154" t="s">
        <v>13409</v>
      </c>
      <c r="F6995" s="154"/>
      <c r="G6995" s="154">
        <v>1</v>
      </c>
      <c r="H6995" s="182">
        <v>305</v>
      </c>
      <c r="I6995" s="192">
        <v>0.25</v>
      </c>
      <c r="J6995" s="188">
        <f t="shared" si="217"/>
        <v>228.75</v>
      </c>
    </row>
    <row r="6996" spans="1:10" s="155" customFormat="1" ht="15.75">
      <c r="A6996" s="53">
        <f t="shared" si="216"/>
        <v>6992</v>
      </c>
      <c r="B6996" s="153" t="s">
        <v>201</v>
      </c>
      <c r="C6996" s="154" t="s">
        <v>10229</v>
      </c>
      <c r="D6996" s="154" t="s">
        <v>14535</v>
      </c>
      <c r="E6996" s="154" t="s">
        <v>13409</v>
      </c>
      <c r="F6996" s="154"/>
      <c r="G6996" s="154">
        <v>1</v>
      </c>
      <c r="H6996" s="182">
        <v>195</v>
      </c>
      <c r="I6996" s="192">
        <v>0.25</v>
      </c>
      <c r="J6996" s="188">
        <f t="shared" si="217"/>
        <v>146.25</v>
      </c>
    </row>
    <row r="6997" spans="1:10" s="155" customFormat="1" ht="15.75">
      <c r="A6997" s="53">
        <f t="shared" si="216"/>
        <v>6993</v>
      </c>
      <c r="B6997" s="153" t="s">
        <v>201</v>
      </c>
      <c r="C6997" s="154" t="s">
        <v>14536</v>
      </c>
      <c r="D6997" s="154" t="s">
        <v>14537</v>
      </c>
      <c r="E6997" s="154" t="s">
        <v>13409</v>
      </c>
      <c r="F6997" s="154"/>
      <c r="G6997" s="154">
        <v>1</v>
      </c>
      <c r="H6997" s="182">
        <v>195</v>
      </c>
      <c r="I6997" s="192">
        <v>0.25</v>
      </c>
      <c r="J6997" s="188">
        <f t="shared" si="217"/>
        <v>146.25</v>
      </c>
    </row>
    <row r="6998" spans="1:10" s="155" customFormat="1" ht="15.75">
      <c r="A6998" s="53">
        <f t="shared" si="216"/>
        <v>6994</v>
      </c>
      <c r="B6998" s="153" t="s">
        <v>201</v>
      </c>
      <c r="C6998" s="154" t="s">
        <v>11877</v>
      </c>
      <c r="D6998" s="154" t="s">
        <v>11878</v>
      </c>
      <c r="E6998" s="154" t="s">
        <v>13409</v>
      </c>
      <c r="F6998" s="154"/>
      <c r="G6998" s="154">
        <v>1</v>
      </c>
      <c r="H6998" s="182">
        <v>3300</v>
      </c>
      <c r="I6998" s="192">
        <v>0.25</v>
      </c>
      <c r="J6998" s="188">
        <f t="shared" si="217"/>
        <v>2475</v>
      </c>
    </row>
    <row r="6999" spans="1:10" s="155" customFormat="1" ht="15.75">
      <c r="A6999" s="53">
        <f t="shared" si="216"/>
        <v>6995</v>
      </c>
      <c r="B6999" s="153" t="s">
        <v>201</v>
      </c>
      <c r="C6999" s="154" t="s">
        <v>11879</v>
      </c>
      <c r="D6999" s="154" t="s">
        <v>11880</v>
      </c>
      <c r="E6999" s="154" t="s">
        <v>13409</v>
      </c>
      <c r="F6999" s="154"/>
      <c r="G6999" s="154">
        <v>1</v>
      </c>
      <c r="H6999" s="182">
        <v>1590</v>
      </c>
      <c r="I6999" s="192">
        <v>0.25</v>
      </c>
      <c r="J6999" s="188">
        <f t="shared" si="217"/>
        <v>1192.5</v>
      </c>
    </row>
    <row r="7000" spans="1:10" s="155" customFormat="1" ht="15.75">
      <c r="A7000" s="53">
        <f t="shared" si="216"/>
        <v>6996</v>
      </c>
      <c r="B7000" s="153" t="s">
        <v>201</v>
      </c>
      <c r="C7000" s="154" t="s">
        <v>11881</v>
      </c>
      <c r="D7000" s="154" t="s">
        <v>11882</v>
      </c>
      <c r="E7000" s="154" t="s">
        <v>13409</v>
      </c>
      <c r="F7000" s="154"/>
      <c r="G7000" s="154">
        <v>1</v>
      </c>
      <c r="H7000" s="182">
        <v>2150</v>
      </c>
      <c r="I7000" s="192">
        <v>0.25</v>
      </c>
      <c r="J7000" s="188">
        <f t="shared" si="217"/>
        <v>1612.5</v>
      </c>
    </row>
    <row r="7001" spans="1:10" s="155" customFormat="1" ht="15.75">
      <c r="A7001" s="53">
        <f t="shared" si="216"/>
        <v>6997</v>
      </c>
      <c r="B7001" s="153" t="s">
        <v>201</v>
      </c>
      <c r="C7001" s="154" t="s">
        <v>11883</v>
      </c>
      <c r="D7001" s="154" t="s">
        <v>11884</v>
      </c>
      <c r="E7001" s="154" t="s">
        <v>13409</v>
      </c>
      <c r="F7001" s="154"/>
      <c r="G7001" s="154">
        <v>1</v>
      </c>
      <c r="H7001" s="182">
        <v>1660</v>
      </c>
      <c r="I7001" s="192">
        <v>0.25</v>
      </c>
      <c r="J7001" s="188">
        <f t="shared" si="217"/>
        <v>1245</v>
      </c>
    </row>
    <row r="7002" spans="1:10" s="155" customFormat="1" ht="15.75">
      <c r="A7002" s="53">
        <f t="shared" si="216"/>
        <v>6998</v>
      </c>
      <c r="B7002" s="153" t="s">
        <v>201</v>
      </c>
      <c r="C7002" s="154" t="s">
        <v>11885</v>
      </c>
      <c r="D7002" s="154" t="s">
        <v>11886</v>
      </c>
      <c r="E7002" s="154" t="s">
        <v>13409</v>
      </c>
      <c r="F7002" s="154"/>
      <c r="G7002" s="154">
        <v>1</v>
      </c>
      <c r="H7002" s="182">
        <v>1880</v>
      </c>
      <c r="I7002" s="192">
        <v>0.25</v>
      </c>
      <c r="J7002" s="188">
        <f t="shared" si="217"/>
        <v>1410</v>
      </c>
    </row>
    <row r="7003" spans="1:10" s="155" customFormat="1" ht="15.75">
      <c r="A7003" s="53">
        <f t="shared" si="216"/>
        <v>6999</v>
      </c>
      <c r="B7003" s="153" t="s">
        <v>201</v>
      </c>
      <c r="C7003" s="154" t="s">
        <v>11887</v>
      </c>
      <c r="D7003" s="154" t="s">
        <v>11888</v>
      </c>
      <c r="E7003" s="154" t="s">
        <v>13409</v>
      </c>
      <c r="F7003" s="154"/>
      <c r="G7003" s="154">
        <v>1</v>
      </c>
      <c r="H7003" s="182">
        <v>2540</v>
      </c>
      <c r="I7003" s="192">
        <v>0.25</v>
      </c>
      <c r="J7003" s="188">
        <f t="shared" si="217"/>
        <v>1905</v>
      </c>
    </row>
    <row r="7004" spans="1:10" s="155" customFormat="1" ht="15.75">
      <c r="A7004" s="53">
        <f t="shared" si="216"/>
        <v>7000</v>
      </c>
      <c r="B7004" s="153" t="s">
        <v>201</v>
      </c>
      <c r="C7004" s="154" t="s">
        <v>11889</v>
      </c>
      <c r="D7004" s="154" t="s">
        <v>11890</v>
      </c>
      <c r="E7004" s="154" t="s">
        <v>13409</v>
      </c>
      <c r="F7004" s="154"/>
      <c r="G7004" s="154">
        <v>1</v>
      </c>
      <c r="H7004" s="182">
        <v>1950</v>
      </c>
      <c r="I7004" s="192">
        <v>0.25</v>
      </c>
      <c r="J7004" s="188">
        <f t="shared" si="217"/>
        <v>1462.5</v>
      </c>
    </row>
    <row r="7005" spans="1:10" s="155" customFormat="1" ht="15.75">
      <c r="A7005" s="53">
        <f t="shared" si="216"/>
        <v>7001</v>
      </c>
      <c r="B7005" s="153" t="s">
        <v>201</v>
      </c>
      <c r="C7005" s="154" t="s">
        <v>12005</v>
      </c>
      <c r="D7005" s="154" t="s">
        <v>12006</v>
      </c>
      <c r="E7005" s="154" t="s">
        <v>13409</v>
      </c>
      <c r="F7005" s="154"/>
      <c r="G7005" s="154">
        <v>1</v>
      </c>
      <c r="H7005" s="182">
        <v>54.5</v>
      </c>
      <c r="I7005" s="192">
        <v>0.25</v>
      </c>
      <c r="J7005" s="188">
        <f t="shared" si="217"/>
        <v>40.875</v>
      </c>
    </row>
    <row r="7006" spans="1:10" s="155" customFormat="1" ht="15.75">
      <c r="A7006" s="53">
        <f t="shared" si="216"/>
        <v>7002</v>
      </c>
      <c r="B7006" s="153" t="s">
        <v>201</v>
      </c>
      <c r="C7006" s="154" t="s">
        <v>12007</v>
      </c>
      <c r="D7006" s="154" t="s">
        <v>12008</v>
      </c>
      <c r="E7006" s="154" t="s">
        <v>13409</v>
      </c>
      <c r="F7006" s="154"/>
      <c r="G7006" s="154">
        <v>1</v>
      </c>
      <c r="H7006" s="182">
        <v>58.5</v>
      </c>
      <c r="I7006" s="192">
        <v>0.25</v>
      </c>
      <c r="J7006" s="188">
        <f t="shared" si="217"/>
        <v>43.875</v>
      </c>
    </row>
    <row r="7007" spans="1:10" s="155" customFormat="1" ht="15.75">
      <c r="A7007" s="53">
        <f t="shared" si="216"/>
        <v>7003</v>
      </c>
      <c r="B7007" s="153" t="s">
        <v>201</v>
      </c>
      <c r="C7007" s="154" t="s">
        <v>12009</v>
      </c>
      <c r="D7007" s="154" t="s">
        <v>12010</v>
      </c>
      <c r="E7007" s="154" t="s">
        <v>13409</v>
      </c>
      <c r="F7007" s="154"/>
      <c r="G7007" s="154">
        <v>1</v>
      </c>
      <c r="H7007" s="182">
        <v>94.5</v>
      </c>
      <c r="I7007" s="192">
        <v>0.25</v>
      </c>
      <c r="J7007" s="188">
        <f t="shared" si="217"/>
        <v>70.875</v>
      </c>
    </row>
    <row r="7008" spans="1:10" s="155" customFormat="1" ht="15.75">
      <c r="A7008" s="53">
        <f t="shared" si="216"/>
        <v>7004</v>
      </c>
      <c r="B7008" s="153" t="s">
        <v>201</v>
      </c>
      <c r="C7008" s="154" t="s">
        <v>12011</v>
      </c>
      <c r="D7008" s="154" t="s">
        <v>12012</v>
      </c>
      <c r="E7008" s="154" t="s">
        <v>13409</v>
      </c>
      <c r="F7008" s="154"/>
      <c r="G7008" s="154">
        <v>1</v>
      </c>
      <c r="H7008" s="182">
        <v>60</v>
      </c>
      <c r="I7008" s="192">
        <v>0.25</v>
      </c>
      <c r="J7008" s="188">
        <f t="shared" si="217"/>
        <v>45</v>
      </c>
    </row>
    <row r="7009" spans="1:10" s="155" customFormat="1" ht="15.75">
      <c r="A7009" s="53">
        <f t="shared" si="216"/>
        <v>7005</v>
      </c>
      <c r="B7009" s="153" t="s">
        <v>201</v>
      </c>
      <c r="C7009" s="154" t="s">
        <v>12013</v>
      </c>
      <c r="D7009" s="154" t="s">
        <v>12014</v>
      </c>
      <c r="E7009" s="154" t="s">
        <v>13409</v>
      </c>
      <c r="F7009" s="154"/>
      <c r="G7009" s="154">
        <v>1</v>
      </c>
      <c r="H7009" s="182">
        <v>25.5</v>
      </c>
      <c r="I7009" s="192">
        <v>0.25</v>
      </c>
      <c r="J7009" s="188">
        <f t="shared" si="217"/>
        <v>19.125</v>
      </c>
    </row>
    <row r="7010" spans="1:10" s="155" customFormat="1" ht="15.75">
      <c r="A7010" s="53">
        <f t="shared" si="216"/>
        <v>7006</v>
      </c>
      <c r="B7010" s="153" t="s">
        <v>201</v>
      </c>
      <c r="C7010" s="154" t="s">
        <v>12015</v>
      </c>
      <c r="D7010" s="154" t="s">
        <v>12016</v>
      </c>
      <c r="E7010" s="154" t="s">
        <v>13409</v>
      </c>
      <c r="F7010" s="154"/>
      <c r="G7010" s="154">
        <v>1</v>
      </c>
      <c r="H7010" s="182">
        <v>30</v>
      </c>
      <c r="I7010" s="192">
        <v>0.25</v>
      </c>
      <c r="J7010" s="188">
        <f t="shared" si="217"/>
        <v>22.5</v>
      </c>
    </row>
    <row r="7011" spans="1:10" s="155" customFormat="1" ht="15.75">
      <c r="A7011" s="53">
        <f t="shared" si="216"/>
        <v>7007</v>
      </c>
      <c r="B7011" s="153" t="s">
        <v>201</v>
      </c>
      <c r="C7011" s="154" t="s">
        <v>12017</v>
      </c>
      <c r="D7011" s="154" t="s">
        <v>12018</v>
      </c>
      <c r="E7011" s="154" t="s">
        <v>13409</v>
      </c>
      <c r="F7011" s="154"/>
      <c r="G7011" s="154">
        <v>1</v>
      </c>
      <c r="H7011" s="182">
        <v>38</v>
      </c>
      <c r="I7011" s="192">
        <v>0.25</v>
      </c>
      <c r="J7011" s="188">
        <f t="shared" si="217"/>
        <v>28.5</v>
      </c>
    </row>
    <row r="7012" spans="1:10" s="155" customFormat="1" ht="15.75">
      <c r="A7012" s="53">
        <f t="shared" si="216"/>
        <v>7008</v>
      </c>
      <c r="B7012" s="153" t="s">
        <v>201</v>
      </c>
      <c r="C7012" s="154" t="s">
        <v>12019</v>
      </c>
      <c r="D7012" s="154" t="s">
        <v>12020</v>
      </c>
      <c r="E7012" s="154" t="s">
        <v>13409</v>
      </c>
      <c r="F7012" s="154"/>
      <c r="G7012" s="154">
        <v>1</v>
      </c>
      <c r="H7012" s="182">
        <v>31.5</v>
      </c>
      <c r="I7012" s="192">
        <v>0.25</v>
      </c>
      <c r="J7012" s="188">
        <f t="shared" si="217"/>
        <v>23.625</v>
      </c>
    </row>
    <row r="7013" spans="1:10" s="155" customFormat="1" ht="15.75">
      <c r="A7013" s="53">
        <f t="shared" si="216"/>
        <v>7009</v>
      </c>
      <c r="B7013" s="153" t="s">
        <v>201</v>
      </c>
      <c r="C7013" s="154" t="s">
        <v>12021</v>
      </c>
      <c r="D7013" s="154" t="s">
        <v>12022</v>
      </c>
      <c r="E7013" s="154" t="s">
        <v>13409</v>
      </c>
      <c r="F7013" s="154"/>
      <c r="G7013" s="154">
        <v>1</v>
      </c>
      <c r="H7013" s="182">
        <v>267</v>
      </c>
      <c r="I7013" s="192">
        <v>0.25</v>
      </c>
      <c r="J7013" s="188">
        <f t="shared" si="217"/>
        <v>200.25</v>
      </c>
    </row>
    <row r="7014" spans="1:10" s="155" customFormat="1" ht="15.75">
      <c r="A7014" s="53">
        <f t="shared" si="216"/>
        <v>7010</v>
      </c>
      <c r="B7014" s="153" t="s">
        <v>201</v>
      </c>
      <c r="C7014" s="154" t="s">
        <v>12023</v>
      </c>
      <c r="D7014" s="154" t="s">
        <v>12024</v>
      </c>
      <c r="E7014" s="154" t="s">
        <v>13409</v>
      </c>
      <c r="F7014" s="154"/>
      <c r="G7014" s="154">
        <v>1</v>
      </c>
      <c r="H7014" s="182">
        <v>109</v>
      </c>
      <c r="I7014" s="192">
        <v>0.25</v>
      </c>
      <c r="J7014" s="188">
        <f t="shared" si="217"/>
        <v>81.75</v>
      </c>
    </row>
    <row r="7015" spans="1:10" s="155" customFormat="1" ht="15.75">
      <c r="A7015" s="53">
        <f t="shared" si="216"/>
        <v>7011</v>
      </c>
      <c r="B7015" s="153" t="s">
        <v>201</v>
      </c>
      <c r="C7015" s="154" t="s">
        <v>12025</v>
      </c>
      <c r="D7015" s="154" t="s">
        <v>12026</v>
      </c>
      <c r="E7015" s="154" t="s">
        <v>13409</v>
      </c>
      <c r="F7015" s="154"/>
      <c r="G7015" s="154">
        <v>1</v>
      </c>
      <c r="H7015" s="182">
        <v>114</v>
      </c>
      <c r="I7015" s="192">
        <v>0.25</v>
      </c>
      <c r="J7015" s="188">
        <f t="shared" si="217"/>
        <v>85.5</v>
      </c>
    </row>
    <row r="7016" spans="1:10" s="155" customFormat="1" ht="15.75">
      <c r="A7016" s="53">
        <f t="shared" si="216"/>
        <v>7012</v>
      </c>
      <c r="B7016" s="153" t="s">
        <v>201</v>
      </c>
      <c r="C7016" s="154" t="s">
        <v>12027</v>
      </c>
      <c r="D7016" s="154" t="s">
        <v>12028</v>
      </c>
      <c r="E7016" s="154" t="s">
        <v>13409</v>
      </c>
      <c r="F7016" s="154"/>
      <c r="G7016" s="154">
        <v>1</v>
      </c>
      <c r="H7016" s="182">
        <v>102.5</v>
      </c>
      <c r="I7016" s="192">
        <v>0.25</v>
      </c>
      <c r="J7016" s="188">
        <f t="shared" si="217"/>
        <v>76.875</v>
      </c>
    </row>
    <row r="7017" spans="1:10" s="155" customFormat="1" ht="15.75">
      <c r="A7017" s="53">
        <f t="shared" si="216"/>
        <v>7013</v>
      </c>
      <c r="B7017" s="153" t="s">
        <v>201</v>
      </c>
      <c r="C7017" s="154" t="s">
        <v>12029</v>
      </c>
      <c r="D7017" s="154" t="s">
        <v>12030</v>
      </c>
      <c r="E7017" s="154" t="s">
        <v>13409</v>
      </c>
      <c r="F7017" s="154"/>
      <c r="G7017" s="154">
        <v>1</v>
      </c>
      <c r="H7017" s="182">
        <v>106.5</v>
      </c>
      <c r="I7017" s="192">
        <v>0.25</v>
      </c>
      <c r="J7017" s="188">
        <f t="shared" si="217"/>
        <v>79.875</v>
      </c>
    </row>
    <row r="7018" spans="1:10" s="155" customFormat="1" ht="15.75">
      <c r="A7018" s="53">
        <f t="shared" si="216"/>
        <v>7014</v>
      </c>
      <c r="B7018" s="153" t="s">
        <v>201</v>
      </c>
      <c r="C7018" s="154" t="s">
        <v>12031</v>
      </c>
      <c r="D7018" s="154" t="s">
        <v>12032</v>
      </c>
      <c r="E7018" s="154" t="s">
        <v>13409</v>
      </c>
      <c r="F7018" s="154"/>
      <c r="G7018" s="154">
        <v>1</v>
      </c>
      <c r="H7018" s="182">
        <v>51</v>
      </c>
      <c r="I7018" s="192">
        <v>0.25</v>
      </c>
      <c r="J7018" s="188">
        <f t="shared" si="217"/>
        <v>38.25</v>
      </c>
    </row>
    <row r="7019" spans="1:10" s="155" customFormat="1" ht="15.75">
      <c r="A7019" s="53">
        <f t="shared" si="216"/>
        <v>7015</v>
      </c>
      <c r="B7019" s="153" t="s">
        <v>201</v>
      </c>
      <c r="C7019" s="154" t="s">
        <v>12033</v>
      </c>
      <c r="D7019" s="154" t="s">
        <v>12034</v>
      </c>
      <c r="E7019" s="154" t="s">
        <v>13409</v>
      </c>
      <c r="F7019" s="154"/>
      <c r="G7019" s="154">
        <v>1</v>
      </c>
      <c r="H7019" s="182">
        <v>51</v>
      </c>
      <c r="I7019" s="192">
        <v>0.25</v>
      </c>
      <c r="J7019" s="188">
        <f t="shared" si="217"/>
        <v>38.25</v>
      </c>
    </row>
    <row r="7020" spans="1:10" s="155" customFormat="1" ht="15.75">
      <c r="A7020" s="53">
        <f t="shared" si="216"/>
        <v>7016</v>
      </c>
      <c r="B7020" s="153" t="s">
        <v>201</v>
      </c>
      <c r="C7020" s="154" t="s">
        <v>12035</v>
      </c>
      <c r="D7020" s="154" t="s">
        <v>12036</v>
      </c>
      <c r="E7020" s="154" t="s">
        <v>13409</v>
      </c>
      <c r="F7020" s="154"/>
      <c r="G7020" s="154">
        <v>1</v>
      </c>
      <c r="H7020" s="182">
        <v>51</v>
      </c>
      <c r="I7020" s="192">
        <v>0.25</v>
      </c>
      <c r="J7020" s="188">
        <f t="shared" si="217"/>
        <v>38.25</v>
      </c>
    </row>
    <row r="7021" spans="1:10" s="155" customFormat="1" ht="15.75">
      <c r="A7021" s="53">
        <f t="shared" si="216"/>
        <v>7017</v>
      </c>
      <c r="B7021" s="153" t="s">
        <v>201</v>
      </c>
      <c r="C7021" s="154" t="s">
        <v>12037</v>
      </c>
      <c r="D7021" s="154" t="s">
        <v>12038</v>
      </c>
      <c r="E7021" s="154" t="s">
        <v>13409</v>
      </c>
      <c r="F7021" s="154"/>
      <c r="G7021" s="154">
        <v>1</v>
      </c>
      <c r="H7021" s="182">
        <v>51</v>
      </c>
      <c r="I7021" s="192">
        <v>0.25</v>
      </c>
      <c r="J7021" s="188">
        <f t="shared" si="217"/>
        <v>38.25</v>
      </c>
    </row>
    <row r="7022" spans="1:10" s="155" customFormat="1" ht="15.75">
      <c r="A7022" s="53">
        <f t="shared" si="216"/>
        <v>7018</v>
      </c>
      <c r="B7022" s="153" t="s">
        <v>201</v>
      </c>
      <c r="C7022" s="154" t="s">
        <v>12039</v>
      </c>
      <c r="D7022" s="154" t="s">
        <v>12040</v>
      </c>
      <c r="E7022" s="154" t="s">
        <v>13409</v>
      </c>
      <c r="F7022" s="154"/>
      <c r="G7022" s="154">
        <v>1</v>
      </c>
      <c r="H7022" s="182">
        <v>64.5</v>
      </c>
      <c r="I7022" s="192">
        <v>0.25</v>
      </c>
      <c r="J7022" s="188">
        <f t="shared" si="217"/>
        <v>48.375</v>
      </c>
    </row>
    <row r="7023" spans="1:10" s="155" customFormat="1" ht="15.75">
      <c r="A7023" s="53">
        <f t="shared" si="216"/>
        <v>7019</v>
      </c>
      <c r="B7023" s="153" t="s">
        <v>201</v>
      </c>
      <c r="C7023" s="154" t="s">
        <v>12041</v>
      </c>
      <c r="D7023" s="154" t="s">
        <v>12042</v>
      </c>
      <c r="E7023" s="154" t="s">
        <v>13409</v>
      </c>
      <c r="F7023" s="154"/>
      <c r="G7023" s="154">
        <v>1</v>
      </c>
      <c r="H7023" s="182">
        <v>98</v>
      </c>
      <c r="I7023" s="192">
        <v>0.25</v>
      </c>
      <c r="J7023" s="188">
        <f t="shared" si="217"/>
        <v>73.5</v>
      </c>
    </row>
    <row r="7024" spans="1:10" s="155" customFormat="1" ht="15.75">
      <c r="A7024" s="53">
        <f t="shared" si="216"/>
        <v>7020</v>
      </c>
      <c r="B7024" s="153" t="s">
        <v>201</v>
      </c>
      <c r="C7024" s="154" t="s">
        <v>12043</v>
      </c>
      <c r="D7024" s="154" t="s">
        <v>12044</v>
      </c>
      <c r="E7024" s="154" t="s">
        <v>13409</v>
      </c>
      <c r="F7024" s="154"/>
      <c r="G7024" s="154">
        <v>1</v>
      </c>
      <c r="H7024" s="182">
        <v>128</v>
      </c>
      <c r="I7024" s="192">
        <v>0.25</v>
      </c>
      <c r="J7024" s="188">
        <f t="shared" si="217"/>
        <v>96</v>
      </c>
    </row>
    <row r="7025" spans="1:10" s="155" customFormat="1" ht="15.75">
      <c r="A7025" s="53">
        <f t="shared" si="216"/>
        <v>7021</v>
      </c>
      <c r="B7025" s="153" t="s">
        <v>201</v>
      </c>
      <c r="C7025" s="154" t="s">
        <v>12045</v>
      </c>
      <c r="D7025" s="154" t="s">
        <v>12046</v>
      </c>
      <c r="E7025" s="154" t="s">
        <v>13409</v>
      </c>
      <c r="F7025" s="154"/>
      <c r="G7025" s="154">
        <v>1</v>
      </c>
      <c r="H7025" s="182">
        <v>66</v>
      </c>
      <c r="I7025" s="192">
        <v>0.25</v>
      </c>
      <c r="J7025" s="188">
        <f t="shared" si="217"/>
        <v>49.5</v>
      </c>
    </row>
    <row r="7026" spans="1:10" s="155" customFormat="1" ht="15.75">
      <c r="A7026" s="53">
        <f t="shared" si="216"/>
        <v>7022</v>
      </c>
      <c r="B7026" s="153" t="s">
        <v>201</v>
      </c>
      <c r="C7026" s="154" t="s">
        <v>12047</v>
      </c>
      <c r="D7026" s="154" t="s">
        <v>12048</v>
      </c>
      <c r="E7026" s="154" t="s">
        <v>13409</v>
      </c>
      <c r="F7026" s="154"/>
      <c r="G7026" s="154">
        <v>1</v>
      </c>
      <c r="H7026" s="182">
        <v>56</v>
      </c>
      <c r="I7026" s="192">
        <v>0.25</v>
      </c>
      <c r="J7026" s="188">
        <f t="shared" si="217"/>
        <v>42</v>
      </c>
    </row>
    <row r="7027" spans="1:10" s="155" customFormat="1" ht="15.75">
      <c r="A7027" s="53">
        <f t="shared" si="216"/>
        <v>7023</v>
      </c>
      <c r="B7027" s="153" t="s">
        <v>201</v>
      </c>
      <c r="C7027" s="154" t="s">
        <v>12049</v>
      </c>
      <c r="D7027" s="154" t="s">
        <v>12050</v>
      </c>
      <c r="E7027" s="154" t="s">
        <v>13409</v>
      </c>
      <c r="F7027" s="154"/>
      <c r="G7027" s="154">
        <v>1</v>
      </c>
      <c r="H7027" s="182">
        <v>98</v>
      </c>
      <c r="I7027" s="192">
        <v>0.25</v>
      </c>
      <c r="J7027" s="188">
        <f t="shared" si="217"/>
        <v>73.5</v>
      </c>
    </row>
    <row r="7028" spans="1:10" s="155" customFormat="1" ht="15.75">
      <c r="A7028" s="53">
        <f t="shared" si="216"/>
        <v>7024</v>
      </c>
      <c r="B7028" s="153" t="s">
        <v>201</v>
      </c>
      <c r="C7028" s="154" t="s">
        <v>12051</v>
      </c>
      <c r="D7028" s="154" t="s">
        <v>12052</v>
      </c>
      <c r="E7028" s="154" t="s">
        <v>13409</v>
      </c>
      <c r="F7028" s="154"/>
      <c r="G7028" s="154">
        <v>1</v>
      </c>
      <c r="H7028" s="182">
        <v>92</v>
      </c>
      <c r="I7028" s="192">
        <v>0.25</v>
      </c>
      <c r="J7028" s="188">
        <f t="shared" si="217"/>
        <v>69</v>
      </c>
    </row>
    <row r="7029" spans="1:10" s="155" customFormat="1" ht="15.75">
      <c r="A7029" s="53">
        <f t="shared" si="216"/>
        <v>7025</v>
      </c>
      <c r="B7029" s="153" t="s">
        <v>201</v>
      </c>
      <c r="C7029" s="154" t="s">
        <v>12053</v>
      </c>
      <c r="D7029" s="154" t="s">
        <v>12054</v>
      </c>
      <c r="E7029" s="154" t="s">
        <v>13409</v>
      </c>
      <c r="F7029" s="154"/>
      <c r="G7029" s="154">
        <v>1</v>
      </c>
      <c r="H7029" s="182">
        <v>74</v>
      </c>
      <c r="I7029" s="192">
        <v>0.25</v>
      </c>
      <c r="J7029" s="188">
        <f t="shared" si="217"/>
        <v>55.5</v>
      </c>
    </row>
    <row r="7030" spans="1:10" s="155" customFormat="1" ht="15.75">
      <c r="A7030" s="53">
        <f t="shared" si="216"/>
        <v>7026</v>
      </c>
      <c r="B7030" s="153" t="s">
        <v>201</v>
      </c>
      <c r="C7030" s="154" t="s">
        <v>12055</v>
      </c>
      <c r="D7030" s="154" t="s">
        <v>12056</v>
      </c>
      <c r="E7030" s="154" t="s">
        <v>13409</v>
      </c>
      <c r="F7030" s="154"/>
      <c r="G7030" s="154">
        <v>1</v>
      </c>
      <c r="H7030" s="182">
        <v>48.5</v>
      </c>
      <c r="I7030" s="192">
        <v>0.25</v>
      </c>
      <c r="J7030" s="188">
        <f t="shared" si="217"/>
        <v>36.375</v>
      </c>
    </row>
    <row r="7031" spans="1:10" s="155" customFormat="1" ht="15.75">
      <c r="A7031" s="53">
        <f t="shared" si="216"/>
        <v>7027</v>
      </c>
      <c r="B7031" s="153" t="s">
        <v>201</v>
      </c>
      <c r="C7031" s="154" t="s">
        <v>12057</v>
      </c>
      <c r="D7031" s="154" t="s">
        <v>12058</v>
      </c>
      <c r="E7031" s="154" t="s">
        <v>13409</v>
      </c>
      <c r="F7031" s="154"/>
      <c r="G7031" s="154">
        <v>1</v>
      </c>
      <c r="H7031" s="182">
        <v>49.5</v>
      </c>
      <c r="I7031" s="192">
        <v>0.25</v>
      </c>
      <c r="J7031" s="188">
        <f t="shared" si="217"/>
        <v>37.125</v>
      </c>
    </row>
    <row r="7032" spans="1:10" s="155" customFormat="1" ht="15.75">
      <c r="A7032" s="53">
        <f t="shared" si="216"/>
        <v>7028</v>
      </c>
      <c r="B7032" s="153" t="s">
        <v>201</v>
      </c>
      <c r="C7032" s="154" t="s">
        <v>12059</v>
      </c>
      <c r="D7032" s="154" t="s">
        <v>12060</v>
      </c>
      <c r="E7032" s="154" t="s">
        <v>13409</v>
      </c>
      <c r="F7032" s="154"/>
      <c r="G7032" s="154">
        <v>1</v>
      </c>
      <c r="H7032" s="182">
        <v>55</v>
      </c>
      <c r="I7032" s="192">
        <v>0.25</v>
      </c>
      <c r="J7032" s="188">
        <f t="shared" si="217"/>
        <v>41.25</v>
      </c>
    </row>
    <row r="7033" spans="1:10" s="155" customFormat="1" ht="15.75">
      <c r="A7033" s="53">
        <f t="shared" si="216"/>
        <v>7029</v>
      </c>
      <c r="B7033" s="153" t="s">
        <v>201</v>
      </c>
      <c r="C7033" s="154" t="s">
        <v>12061</v>
      </c>
      <c r="D7033" s="154" t="s">
        <v>12062</v>
      </c>
      <c r="E7033" s="154" t="s">
        <v>13409</v>
      </c>
      <c r="F7033" s="154"/>
      <c r="G7033" s="154">
        <v>1</v>
      </c>
      <c r="H7033" s="182">
        <v>48.5</v>
      </c>
      <c r="I7033" s="192">
        <v>0.25</v>
      </c>
      <c r="J7033" s="188">
        <f t="shared" si="217"/>
        <v>36.375</v>
      </c>
    </row>
    <row r="7034" spans="1:10" s="155" customFormat="1" ht="15.75">
      <c r="A7034" s="53">
        <f t="shared" si="216"/>
        <v>7030</v>
      </c>
      <c r="B7034" s="153" t="s">
        <v>201</v>
      </c>
      <c r="C7034" s="154" t="s">
        <v>12063</v>
      </c>
      <c r="D7034" s="154" t="s">
        <v>12064</v>
      </c>
      <c r="E7034" s="154" t="s">
        <v>13409</v>
      </c>
      <c r="F7034" s="154"/>
      <c r="G7034" s="154">
        <v>1</v>
      </c>
      <c r="H7034" s="182">
        <v>50</v>
      </c>
      <c r="I7034" s="192">
        <v>0.25</v>
      </c>
      <c r="J7034" s="188">
        <f t="shared" si="217"/>
        <v>37.5</v>
      </c>
    </row>
    <row r="7035" spans="1:10" s="155" customFormat="1" ht="15.75">
      <c r="A7035" s="53">
        <f t="shared" si="216"/>
        <v>7031</v>
      </c>
      <c r="B7035" s="153" t="s">
        <v>201</v>
      </c>
      <c r="C7035" s="154" t="s">
        <v>12065</v>
      </c>
      <c r="D7035" s="154" t="s">
        <v>12066</v>
      </c>
      <c r="E7035" s="154" t="s">
        <v>13409</v>
      </c>
      <c r="F7035" s="154"/>
      <c r="G7035" s="154">
        <v>1</v>
      </c>
      <c r="H7035" s="182">
        <v>55</v>
      </c>
      <c r="I7035" s="192">
        <v>0.25</v>
      </c>
      <c r="J7035" s="188">
        <f t="shared" si="217"/>
        <v>41.25</v>
      </c>
    </row>
    <row r="7036" spans="1:10" s="155" customFormat="1" ht="15.75">
      <c r="A7036" s="53">
        <f t="shared" si="216"/>
        <v>7032</v>
      </c>
      <c r="B7036" s="153" t="s">
        <v>201</v>
      </c>
      <c r="C7036" s="154" t="s">
        <v>12067</v>
      </c>
      <c r="D7036" s="154" t="s">
        <v>12068</v>
      </c>
      <c r="E7036" s="154" t="s">
        <v>13409</v>
      </c>
      <c r="F7036" s="154"/>
      <c r="G7036" s="154">
        <v>1</v>
      </c>
      <c r="H7036" s="182">
        <v>39</v>
      </c>
      <c r="I7036" s="192">
        <v>0.25</v>
      </c>
      <c r="J7036" s="188">
        <f t="shared" si="217"/>
        <v>29.25</v>
      </c>
    </row>
    <row r="7037" spans="1:10" s="155" customFormat="1" ht="15.75">
      <c r="A7037" s="53">
        <f t="shared" si="216"/>
        <v>7033</v>
      </c>
      <c r="B7037" s="153" t="s">
        <v>201</v>
      </c>
      <c r="C7037" s="154" t="s">
        <v>12069</v>
      </c>
      <c r="D7037" s="154" t="s">
        <v>12070</v>
      </c>
      <c r="E7037" s="154" t="s">
        <v>13409</v>
      </c>
      <c r="F7037" s="154"/>
      <c r="G7037" s="154">
        <v>1</v>
      </c>
      <c r="H7037" s="182">
        <v>48.5</v>
      </c>
      <c r="I7037" s="192">
        <v>0.25</v>
      </c>
      <c r="J7037" s="188">
        <f t="shared" si="217"/>
        <v>36.375</v>
      </c>
    </row>
    <row r="7038" spans="1:10" s="155" customFormat="1" ht="15.75">
      <c r="A7038" s="53">
        <f t="shared" si="216"/>
        <v>7034</v>
      </c>
      <c r="B7038" s="153" t="s">
        <v>201</v>
      </c>
      <c r="C7038" s="154" t="s">
        <v>12071</v>
      </c>
      <c r="D7038" s="154" t="s">
        <v>12072</v>
      </c>
      <c r="E7038" s="154" t="s">
        <v>13409</v>
      </c>
      <c r="F7038" s="154"/>
      <c r="G7038" s="154">
        <v>1</v>
      </c>
      <c r="H7038" s="182">
        <v>48.5</v>
      </c>
      <c r="I7038" s="192">
        <v>0.25</v>
      </c>
      <c r="J7038" s="188">
        <f t="shared" si="217"/>
        <v>36.375</v>
      </c>
    </row>
    <row r="7039" spans="1:10" s="155" customFormat="1" ht="15.75">
      <c r="A7039" s="53">
        <f t="shared" si="216"/>
        <v>7035</v>
      </c>
      <c r="B7039" s="153" t="s">
        <v>201</v>
      </c>
      <c r="C7039" s="154" t="s">
        <v>12073</v>
      </c>
      <c r="D7039" s="154" t="s">
        <v>12074</v>
      </c>
      <c r="E7039" s="154" t="s">
        <v>13409</v>
      </c>
      <c r="F7039" s="154"/>
      <c r="G7039" s="154">
        <v>1</v>
      </c>
      <c r="H7039" s="182">
        <v>48.5</v>
      </c>
      <c r="I7039" s="192">
        <v>0.25</v>
      </c>
      <c r="J7039" s="188">
        <f t="shared" si="217"/>
        <v>36.375</v>
      </c>
    </row>
    <row r="7040" spans="1:10" s="155" customFormat="1" ht="15.75">
      <c r="A7040" s="53">
        <f t="shared" si="216"/>
        <v>7036</v>
      </c>
      <c r="B7040" s="153" t="s">
        <v>201</v>
      </c>
      <c r="C7040" s="154" t="s">
        <v>12075</v>
      </c>
      <c r="D7040" s="154" t="s">
        <v>12076</v>
      </c>
      <c r="E7040" s="154" t="s">
        <v>13409</v>
      </c>
      <c r="F7040" s="154"/>
      <c r="G7040" s="154">
        <v>1</v>
      </c>
      <c r="H7040" s="182">
        <v>48.5</v>
      </c>
      <c r="I7040" s="192">
        <v>0.25</v>
      </c>
      <c r="J7040" s="188">
        <f t="shared" si="217"/>
        <v>36.375</v>
      </c>
    </row>
    <row r="7041" spans="1:10" s="155" customFormat="1" ht="15.75">
      <c r="A7041" s="53">
        <f t="shared" si="216"/>
        <v>7037</v>
      </c>
      <c r="B7041" s="153" t="s">
        <v>201</v>
      </c>
      <c r="C7041" s="154" t="s">
        <v>12077</v>
      </c>
      <c r="D7041" s="154" t="s">
        <v>12078</v>
      </c>
      <c r="E7041" s="154" t="s">
        <v>13409</v>
      </c>
      <c r="F7041" s="154"/>
      <c r="G7041" s="154">
        <v>1</v>
      </c>
      <c r="H7041" s="182">
        <v>75</v>
      </c>
      <c r="I7041" s="192">
        <v>0.25</v>
      </c>
      <c r="J7041" s="188">
        <f t="shared" si="217"/>
        <v>56.25</v>
      </c>
    </row>
    <row r="7042" spans="1:10" s="155" customFormat="1" ht="15.75">
      <c r="A7042" s="53">
        <f t="shared" si="216"/>
        <v>7038</v>
      </c>
      <c r="B7042" s="153" t="s">
        <v>201</v>
      </c>
      <c r="C7042" s="154" t="s">
        <v>12079</v>
      </c>
      <c r="D7042" s="154" t="s">
        <v>12080</v>
      </c>
      <c r="E7042" s="154" t="s">
        <v>13409</v>
      </c>
      <c r="F7042" s="154"/>
      <c r="G7042" s="154">
        <v>1</v>
      </c>
      <c r="H7042" s="182">
        <v>61</v>
      </c>
      <c r="I7042" s="192">
        <v>0.25</v>
      </c>
      <c r="J7042" s="188">
        <f t="shared" si="217"/>
        <v>45.75</v>
      </c>
    </row>
    <row r="7043" spans="1:10" s="155" customFormat="1" ht="15.75">
      <c r="A7043" s="53">
        <f t="shared" si="216"/>
        <v>7039</v>
      </c>
      <c r="B7043" s="153" t="s">
        <v>201</v>
      </c>
      <c r="C7043" s="154" t="s">
        <v>12081</v>
      </c>
      <c r="D7043" s="154" t="s">
        <v>12082</v>
      </c>
      <c r="E7043" s="154" t="s">
        <v>13409</v>
      </c>
      <c r="F7043" s="154"/>
      <c r="G7043" s="154">
        <v>1</v>
      </c>
      <c r="H7043" s="182">
        <v>78</v>
      </c>
      <c r="I7043" s="192">
        <v>0.25</v>
      </c>
      <c r="J7043" s="188">
        <f t="shared" si="217"/>
        <v>58.5</v>
      </c>
    </row>
    <row r="7044" spans="1:10" s="155" customFormat="1" ht="15.75">
      <c r="A7044" s="53">
        <f t="shared" si="216"/>
        <v>7040</v>
      </c>
      <c r="B7044" s="153" t="s">
        <v>201</v>
      </c>
      <c r="C7044" s="154" t="s">
        <v>12083</v>
      </c>
      <c r="D7044" s="154" t="s">
        <v>12084</v>
      </c>
      <c r="E7044" s="154" t="s">
        <v>13409</v>
      </c>
      <c r="F7044" s="154"/>
      <c r="G7044" s="154">
        <v>1</v>
      </c>
      <c r="H7044" s="182">
        <v>146</v>
      </c>
      <c r="I7044" s="192">
        <v>0.25</v>
      </c>
      <c r="J7044" s="188">
        <f t="shared" si="217"/>
        <v>109.5</v>
      </c>
    </row>
    <row r="7045" spans="1:10" s="155" customFormat="1" ht="15.75">
      <c r="A7045" s="53">
        <f t="shared" si="216"/>
        <v>7041</v>
      </c>
      <c r="B7045" s="153" t="s">
        <v>201</v>
      </c>
      <c r="C7045" s="154" t="s">
        <v>12085</v>
      </c>
      <c r="D7045" s="154" t="s">
        <v>12086</v>
      </c>
      <c r="E7045" s="154" t="s">
        <v>13409</v>
      </c>
      <c r="F7045" s="154"/>
      <c r="G7045" s="154">
        <v>1</v>
      </c>
      <c r="H7045" s="182">
        <v>61</v>
      </c>
      <c r="I7045" s="192">
        <v>0.25</v>
      </c>
      <c r="J7045" s="188">
        <f t="shared" si="217"/>
        <v>45.75</v>
      </c>
    </row>
    <row r="7046" spans="1:10" s="155" customFormat="1" ht="15.75">
      <c r="A7046" s="53">
        <f t="shared" si="216"/>
        <v>7042</v>
      </c>
      <c r="B7046" s="153" t="s">
        <v>201</v>
      </c>
      <c r="C7046" s="154" t="s">
        <v>12087</v>
      </c>
      <c r="D7046" s="154" t="s">
        <v>12088</v>
      </c>
      <c r="E7046" s="154" t="s">
        <v>13409</v>
      </c>
      <c r="F7046" s="154"/>
      <c r="G7046" s="154">
        <v>1</v>
      </c>
      <c r="H7046" s="182">
        <v>52.5</v>
      </c>
      <c r="I7046" s="192">
        <v>0.25</v>
      </c>
      <c r="J7046" s="188">
        <f t="shared" si="217"/>
        <v>39.375</v>
      </c>
    </row>
    <row r="7047" spans="1:10" s="155" customFormat="1" ht="15.75">
      <c r="A7047" s="53">
        <f t="shared" ref="A7047:A7110" si="218">A7046+1</f>
        <v>7043</v>
      </c>
      <c r="B7047" s="153" t="s">
        <v>201</v>
      </c>
      <c r="C7047" s="154" t="s">
        <v>12089</v>
      </c>
      <c r="D7047" s="154" t="s">
        <v>12090</v>
      </c>
      <c r="E7047" s="154" t="s">
        <v>13409</v>
      </c>
      <c r="F7047" s="154"/>
      <c r="G7047" s="154">
        <v>1</v>
      </c>
      <c r="H7047" s="182">
        <v>78</v>
      </c>
      <c r="I7047" s="192">
        <v>0.25</v>
      </c>
      <c r="J7047" s="188">
        <f t="shared" si="217"/>
        <v>58.5</v>
      </c>
    </row>
    <row r="7048" spans="1:10" s="155" customFormat="1" ht="15.75">
      <c r="A7048" s="53">
        <f t="shared" si="218"/>
        <v>7044</v>
      </c>
      <c r="B7048" s="153" t="s">
        <v>201</v>
      </c>
      <c r="C7048" s="154" t="s">
        <v>12091</v>
      </c>
      <c r="D7048" s="154" t="s">
        <v>12092</v>
      </c>
      <c r="E7048" s="154" t="s">
        <v>13409</v>
      </c>
      <c r="F7048" s="154"/>
      <c r="G7048" s="154">
        <v>1</v>
      </c>
      <c r="H7048" s="182">
        <v>201</v>
      </c>
      <c r="I7048" s="192">
        <v>0.25</v>
      </c>
      <c r="J7048" s="188">
        <f t="shared" si="217"/>
        <v>150.75</v>
      </c>
    </row>
    <row r="7049" spans="1:10" s="155" customFormat="1" ht="15.75">
      <c r="A7049" s="53">
        <f t="shared" si="218"/>
        <v>7045</v>
      </c>
      <c r="B7049" s="153" t="s">
        <v>201</v>
      </c>
      <c r="C7049" s="154" t="s">
        <v>12093</v>
      </c>
      <c r="D7049" s="154" t="s">
        <v>12094</v>
      </c>
      <c r="E7049" s="154" t="s">
        <v>13409</v>
      </c>
      <c r="F7049" s="154"/>
      <c r="G7049" s="154">
        <v>1</v>
      </c>
      <c r="H7049" s="182">
        <v>670</v>
      </c>
      <c r="I7049" s="192">
        <v>0.25</v>
      </c>
      <c r="J7049" s="188">
        <f t="shared" si="217"/>
        <v>502.5</v>
      </c>
    </row>
    <row r="7050" spans="1:10" s="155" customFormat="1" ht="15.75">
      <c r="A7050" s="53">
        <f t="shared" si="218"/>
        <v>7046</v>
      </c>
      <c r="B7050" s="153" t="s">
        <v>201</v>
      </c>
      <c r="C7050" s="154" t="s">
        <v>12095</v>
      </c>
      <c r="D7050" s="154" t="s">
        <v>12096</v>
      </c>
      <c r="E7050" s="154" t="s">
        <v>13409</v>
      </c>
      <c r="F7050" s="154"/>
      <c r="G7050" s="154">
        <v>1</v>
      </c>
      <c r="H7050" s="182">
        <v>27</v>
      </c>
      <c r="I7050" s="192">
        <v>0.25</v>
      </c>
      <c r="J7050" s="188">
        <f t="shared" si="217"/>
        <v>20.25</v>
      </c>
    </row>
    <row r="7051" spans="1:10" s="155" customFormat="1" ht="15.75">
      <c r="A7051" s="53">
        <f t="shared" si="218"/>
        <v>7047</v>
      </c>
      <c r="B7051" s="153" t="s">
        <v>201</v>
      </c>
      <c r="C7051" s="154" t="s">
        <v>12097</v>
      </c>
      <c r="D7051" s="154" t="s">
        <v>12098</v>
      </c>
      <c r="E7051" s="154" t="s">
        <v>13409</v>
      </c>
      <c r="F7051" s="154"/>
      <c r="G7051" s="154">
        <v>1</v>
      </c>
      <c r="H7051" s="182">
        <v>835</v>
      </c>
      <c r="I7051" s="192">
        <v>0.25</v>
      </c>
      <c r="J7051" s="188">
        <f t="shared" si="217"/>
        <v>626.25</v>
      </c>
    </row>
    <row r="7052" spans="1:10" s="155" customFormat="1" ht="15.75">
      <c r="A7052" s="53">
        <f t="shared" si="218"/>
        <v>7048</v>
      </c>
      <c r="B7052" s="153" t="s">
        <v>201</v>
      </c>
      <c r="C7052" s="154" t="s">
        <v>12099</v>
      </c>
      <c r="D7052" s="154" t="s">
        <v>12100</v>
      </c>
      <c r="E7052" s="154" t="s">
        <v>13409</v>
      </c>
      <c r="F7052" s="154"/>
      <c r="G7052" s="154">
        <v>1</v>
      </c>
      <c r="H7052" s="182">
        <v>920</v>
      </c>
      <c r="I7052" s="192">
        <v>0.25</v>
      </c>
      <c r="J7052" s="188">
        <f t="shared" si="217"/>
        <v>690</v>
      </c>
    </row>
    <row r="7053" spans="1:10" s="155" customFormat="1" ht="15.75">
      <c r="A7053" s="53">
        <f t="shared" si="218"/>
        <v>7049</v>
      </c>
      <c r="B7053" s="153" t="s">
        <v>201</v>
      </c>
      <c r="C7053" s="154" t="s">
        <v>12101</v>
      </c>
      <c r="D7053" s="154" t="s">
        <v>12102</v>
      </c>
      <c r="E7053" s="154" t="s">
        <v>13409</v>
      </c>
      <c r="F7053" s="154"/>
      <c r="G7053" s="154">
        <v>1</v>
      </c>
      <c r="H7053" s="182">
        <v>169</v>
      </c>
      <c r="I7053" s="192">
        <v>0.25</v>
      </c>
      <c r="J7053" s="188">
        <f t="shared" si="217"/>
        <v>126.75</v>
      </c>
    </row>
    <row r="7054" spans="1:10" s="155" customFormat="1" ht="15.75">
      <c r="A7054" s="53">
        <f t="shared" si="218"/>
        <v>7050</v>
      </c>
      <c r="B7054" s="153" t="s">
        <v>201</v>
      </c>
      <c r="C7054" s="154" t="s">
        <v>12103</v>
      </c>
      <c r="D7054" s="154" t="s">
        <v>12104</v>
      </c>
      <c r="E7054" s="154" t="s">
        <v>13409</v>
      </c>
      <c r="F7054" s="154"/>
      <c r="G7054" s="154">
        <v>1</v>
      </c>
      <c r="H7054" s="182">
        <v>3110</v>
      </c>
      <c r="I7054" s="192">
        <v>0.25</v>
      </c>
      <c r="J7054" s="188">
        <f t="shared" si="217"/>
        <v>2332.5</v>
      </c>
    </row>
    <row r="7055" spans="1:10" s="155" customFormat="1" ht="15.75">
      <c r="A7055" s="53">
        <f t="shared" si="218"/>
        <v>7051</v>
      </c>
      <c r="B7055" s="153" t="s">
        <v>201</v>
      </c>
      <c r="C7055" s="154" t="s">
        <v>12105</v>
      </c>
      <c r="D7055" s="154" t="s">
        <v>12106</v>
      </c>
      <c r="E7055" s="154" t="s">
        <v>13409</v>
      </c>
      <c r="F7055" s="154"/>
      <c r="G7055" s="154">
        <v>1</v>
      </c>
      <c r="H7055" s="182">
        <v>3120</v>
      </c>
      <c r="I7055" s="192">
        <v>0.25</v>
      </c>
      <c r="J7055" s="188">
        <f t="shared" si="217"/>
        <v>2340</v>
      </c>
    </row>
    <row r="7056" spans="1:10" s="155" customFormat="1" ht="15.75">
      <c r="A7056" s="53">
        <f t="shared" si="218"/>
        <v>7052</v>
      </c>
      <c r="B7056" s="153" t="s">
        <v>201</v>
      </c>
      <c r="C7056" s="154" t="s">
        <v>12107</v>
      </c>
      <c r="D7056" s="154" t="s">
        <v>12108</v>
      </c>
      <c r="E7056" s="154" t="s">
        <v>13409</v>
      </c>
      <c r="F7056" s="154"/>
      <c r="G7056" s="154">
        <v>1</v>
      </c>
      <c r="H7056" s="182">
        <v>317</v>
      </c>
      <c r="I7056" s="192">
        <v>0.25</v>
      </c>
      <c r="J7056" s="188">
        <f t="shared" si="217"/>
        <v>237.75</v>
      </c>
    </row>
    <row r="7057" spans="1:10" s="155" customFormat="1" ht="15.75">
      <c r="A7057" s="53">
        <f t="shared" si="218"/>
        <v>7053</v>
      </c>
      <c r="B7057" s="153" t="s">
        <v>201</v>
      </c>
      <c r="C7057" s="154" t="s">
        <v>12109</v>
      </c>
      <c r="D7057" s="154" t="s">
        <v>12110</v>
      </c>
      <c r="E7057" s="154" t="s">
        <v>13409</v>
      </c>
      <c r="F7057" s="154"/>
      <c r="G7057" s="154">
        <v>1</v>
      </c>
      <c r="H7057" s="182">
        <v>288</v>
      </c>
      <c r="I7057" s="192">
        <v>0.25</v>
      </c>
      <c r="J7057" s="188">
        <f t="shared" si="217"/>
        <v>216</v>
      </c>
    </row>
    <row r="7058" spans="1:10" s="155" customFormat="1" ht="15.75">
      <c r="A7058" s="53">
        <f t="shared" si="218"/>
        <v>7054</v>
      </c>
      <c r="B7058" s="153" t="s">
        <v>201</v>
      </c>
      <c r="C7058" s="154" t="s">
        <v>12111</v>
      </c>
      <c r="D7058" s="154" t="s">
        <v>12112</v>
      </c>
      <c r="E7058" s="154" t="s">
        <v>13409</v>
      </c>
      <c r="F7058" s="154"/>
      <c r="G7058" s="154">
        <v>1</v>
      </c>
      <c r="H7058" s="182">
        <v>4590</v>
      </c>
      <c r="I7058" s="192">
        <v>0.25</v>
      </c>
      <c r="J7058" s="188">
        <f t="shared" ref="J7058:J7091" si="219">H7058*(1-I7058)</f>
        <v>3442.5</v>
      </c>
    </row>
    <row r="7059" spans="1:10" s="155" customFormat="1" ht="15.75">
      <c r="A7059" s="53">
        <f t="shared" si="218"/>
        <v>7055</v>
      </c>
      <c r="B7059" s="153" t="s">
        <v>201</v>
      </c>
      <c r="C7059" s="154" t="s">
        <v>12113</v>
      </c>
      <c r="D7059" s="154" t="s">
        <v>12114</v>
      </c>
      <c r="E7059" s="154" t="s">
        <v>13409</v>
      </c>
      <c r="F7059" s="154"/>
      <c r="G7059" s="154">
        <v>1</v>
      </c>
      <c r="H7059" s="182">
        <v>4950</v>
      </c>
      <c r="I7059" s="192">
        <v>0.25</v>
      </c>
      <c r="J7059" s="188">
        <f t="shared" si="219"/>
        <v>3712.5</v>
      </c>
    </row>
    <row r="7060" spans="1:10" s="155" customFormat="1" ht="15.75">
      <c r="A7060" s="53">
        <f t="shared" si="218"/>
        <v>7056</v>
      </c>
      <c r="B7060" s="153" t="s">
        <v>201</v>
      </c>
      <c r="C7060" s="154" t="s">
        <v>12115</v>
      </c>
      <c r="D7060" s="154" t="s">
        <v>12116</v>
      </c>
      <c r="E7060" s="154" t="s">
        <v>13409</v>
      </c>
      <c r="F7060" s="154"/>
      <c r="G7060" s="154">
        <v>1</v>
      </c>
      <c r="H7060" s="182">
        <v>4910</v>
      </c>
      <c r="I7060" s="192">
        <v>0.25</v>
      </c>
      <c r="J7060" s="188">
        <f t="shared" si="219"/>
        <v>3682.5</v>
      </c>
    </row>
    <row r="7061" spans="1:10" s="155" customFormat="1" ht="15.75">
      <c r="A7061" s="53">
        <f t="shared" si="218"/>
        <v>7057</v>
      </c>
      <c r="B7061" s="153" t="s">
        <v>201</v>
      </c>
      <c r="C7061" s="154" t="s">
        <v>12117</v>
      </c>
      <c r="D7061" s="154" t="s">
        <v>12118</v>
      </c>
      <c r="E7061" s="154" t="s">
        <v>13409</v>
      </c>
      <c r="F7061" s="154"/>
      <c r="G7061" s="154">
        <v>1</v>
      </c>
      <c r="H7061" s="182">
        <v>4910</v>
      </c>
      <c r="I7061" s="192">
        <v>0.25</v>
      </c>
      <c r="J7061" s="188">
        <f t="shared" si="219"/>
        <v>3682.5</v>
      </c>
    </row>
    <row r="7062" spans="1:10" s="155" customFormat="1" ht="15.75">
      <c r="A7062" s="53">
        <f t="shared" si="218"/>
        <v>7058</v>
      </c>
      <c r="B7062" s="153" t="s">
        <v>201</v>
      </c>
      <c r="C7062" s="154" t="s">
        <v>12119</v>
      </c>
      <c r="D7062" s="154" t="s">
        <v>12120</v>
      </c>
      <c r="E7062" s="154" t="s">
        <v>13409</v>
      </c>
      <c r="F7062" s="154"/>
      <c r="G7062" s="154">
        <v>1</v>
      </c>
      <c r="H7062" s="182">
        <v>4910</v>
      </c>
      <c r="I7062" s="192">
        <v>0.25</v>
      </c>
      <c r="J7062" s="188">
        <f t="shared" si="219"/>
        <v>3682.5</v>
      </c>
    </row>
    <row r="7063" spans="1:10" s="155" customFormat="1" ht="15.75">
      <c r="A7063" s="53">
        <f t="shared" si="218"/>
        <v>7059</v>
      </c>
      <c r="B7063" s="153" t="s">
        <v>201</v>
      </c>
      <c r="C7063" s="154" t="s">
        <v>12121</v>
      </c>
      <c r="D7063" s="154" t="s">
        <v>12122</v>
      </c>
      <c r="E7063" s="154" t="s">
        <v>13409</v>
      </c>
      <c r="F7063" s="154"/>
      <c r="G7063" s="154">
        <v>1</v>
      </c>
      <c r="H7063" s="182">
        <v>225</v>
      </c>
      <c r="I7063" s="192">
        <v>0.25</v>
      </c>
      <c r="J7063" s="188">
        <f t="shared" si="219"/>
        <v>168.75</v>
      </c>
    </row>
    <row r="7064" spans="1:10" s="155" customFormat="1" ht="15.75">
      <c r="A7064" s="53">
        <f t="shared" si="218"/>
        <v>7060</v>
      </c>
      <c r="B7064" s="153" t="s">
        <v>201</v>
      </c>
      <c r="C7064" s="154" t="s">
        <v>12123</v>
      </c>
      <c r="D7064" s="154" t="s">
        <v>12124</v>
      </c>
      <c r="E7064" s="154" t="s">
        <v>13409</v>
      </c>
      <c r="F7064" s="154"/>
      <c r="G7064" s="154">
        <v>1</v>
      </c>
      <c r="H7064" s="182">
        <v>30</v>
      </c>
      <c r="I7064" s="192">
        <v>0.25</v>
      </c>
      <c r="J7064" s="188">
        <f t="shared" si="219"/>
        <v>22.5</v>
      </c>
    </row>
    <row r="7065" spans="1:10" s="155" customFormat="1" ht="15.75">
      <c r="A7065" s="53">
        <f t="shared" si="218"/>
        <v>7061</v>
      </c>
      <c r="B7065" s="153" t="s">
        <v>201</v>
      </c>
      <c r="C7065" s="154" t="s">
        <v>12125</v>
      </c>
      <c r="D7065" s="154" t="s">
        <v>12126</v>
      </c>
      <c r="E7065" s="154" t="s">
        <v>13409</v>
      </c>
      <c r="F7065" s="154"/>
      <c r="G7065" s="154">
        <v>1</v>
      </c>
      <c r="H7065" s="182">
        <v>28</v>
      </c>
      <c r="I7065" s="192">
        <v>0.25</v>
      </c>
      <c r="J7065" s="188">
        <f t="shared" si="219"/>
        <v>21</v>
      </c>
    </row>
    <row r="7066" spans="1:10" s="155" customFormat="1" ht="15.75">
      <c r="A7066" s="53">
        <f t="shared" si="218"/>
        <v>7062</v>
      </c>
      <c r="B7066" s="153" t="s">
        <v>201</v>
      </c>
      <c r="C7066" s="154" t="s">
        <v>12127</v>
      </c>
      <c r="D7066" s="154" t="s">
        <v>12128</v>
      </c>
      <c r="E7066" s="154" t="s">
        <v>13409</v>
      </c>
      <c r="F7066" s="154"/>
      <c r="G7066" s="154">
        <v>1</v>
      </c>
      <c r="H7066" s="182">
        <v>237</v>
      </c>
      <c r="I7066" s="192">
        <v>0.25</v>
      </c>
      <c r="J7066" s="188">
        <f t="shared" si="219"/>
        <v>177.75</v>
      </c>
    </row>
    <row r="7067" spans="1:10" s="155" customFormat="1" ht="15.75">
      <c r="A7067" s="53">
        <f t="shared" si="218"/>
        <v>7063</v>
      </c>
      <c r="B7067" s="153" t="s">
        <v>201</v>
      </c>
      <c r="C7067" s="154" t="s">
        <v>12129</v>
      </c>
      <c r="D7067" s="154" t="s">
        <v>12130</v>
      </c>
      <c r="E7067" s="154" t="s">
        <v>13409</v>
      </c>
      <c r="F7067" s="154"/>
      <c r="G7067" s="154">
        <v>1</v>
      </c>
      <c r="H7067" s="182">
        <v>38.5</v>
      </c>
      <c r="I7067" s="192">
        <v>0.25</v>
      </c>
      <c r="J7067" s="188">
        <f t="shared" si="219"/>
        <v>28.875</v>
      </c>
    </row>
    <row r="7068" spans="1:10" s="155" customFormat="1" ht="15.75">
      <c r="A7068" s="53">
        <f t="shared" si="218"/>
        <v>7064</v>
      </c>
      <c r="B7068" s="153" t="s">
        <v>201</v>
      </c>
      <c r="C7068" s="154" t="s">
        <v>12131</v>
      </c>
      <c r="D7068" s="154" t="s">
        <v>12132</v>
      </c>
      <c r="E7068" s="154" t="s">
        <v>13409</v>
      </c>
      <c r="F7068" s="154"/>
      <c r="G7068" s="154">
        <v>1</v>
      </c>
      <c r="H7068" s="182">
        <v>346</v>
      </c>
      <c r="I7068" s="192">
        <v>0.25</v>
      </c>
      <c r="J7068" s="188">
        <f t="shared" si="219"/>
        <v>259.5</v>
      </c>
    </row>
    <row r="7069" spans="1:10" s="155" customFormat="1" ht="15.75">
      <c r="A7069" s="53">
        <f t="shared" si="218"/>
        <v>7065</v>
      </c>
      <c r="B7069" s="153" t="s">
        <v>201</v>
      </c>
      <c r="C7069" s="154" t="s">
        <v>12133</v>
      </c>
      <c r="D7069" s="154" t="s">
        <v>12134</v>
      </c>
      <c r="E7069" s="154" t="s">
        <v>13409</v>
      </c>
      <c r="F7069" s="154"/>
      <c r="G7069" s="154">
        <v>1</v>
      </c>
      <c r="H7069" s="182">
        <v>85.5</v>
      </c>
      <c r="I7069" s="192">
        <v>0.25</v>
      </c>
      <c r="J7069" s="188">
        <f t="shared" si="219"/>
        <v>64.125</v>
      </c>
    </row>
    <row r="7070" spans="1:10" s="155" customFormat="1" ht="15.75">
      <c r="A7070" s="53">
        <f t="shared" si="218"/>
        <v>7066</v>
      </c>
      <c r="B7070" s="153" t="s">
        <v>201</v>
      </c>
      <c r="C7070" s="154" t="s">
        <v>12135</v>
      </c>
      <c r="D7070" s="154" t="s">
        <v>12136</v>
      </c>
      <c r="E7070" s="154" t="s">
        <v>13409</v>
      </c>
      <c r="F7070" s="154"/>
      <c r="G7070" s="154">
        <v>1</v>
      </c>
      <c r="H7070" s="182">
        <v>985</v>
      </c>
      <c r="I7070" s="192">
        <v>0.25</v>
      </c>
      <c r="J7070" s="188">
        <f t="shared" si="219"/>
        <v>738.75</v>
      </c>
    </row>
    <row r="7071" spans="1:10" s="155" customFormat="1" ht="15.75">
      <c r="A7071" s="53">
        <f t="shared" si="218"/>
        <v>7067</v>
      </c>
      <c r="B7071" s="153" t="s">
        <v>201</v>
      </c>
      <c r="C7071" s="154" t="s">
        <v>12137</v>
      </c>
      <c r="D7071" s="154" t="s">
        <v>12138</v>
      </c>
      <c r="E7071" s="154" t="s">
        <v>13409</v>
      </c>
      <c r="F7071" s="154"/>
      <c r="G7071" s="154">
        <v>1</v>
      </c>
      <c r="H7071" s="182">
        <v>1110</v>
      </c>
      <c r="I7071" s="192">
        <v>0.25</v>
      </c>
      <c r="J7071" s="188">
        <f t="shared" si="219"/>
        <v>832.5</v>
      </c>
    </row>
    <row r="7072" spans="1:10" s="155" customFormat="1" ht="15.75">
      <c r="A7072" s="53">
        <f t="shared" si="218"/>
        <v>7068</v>
      </c>
      <c r="B7072" s="153" t="s">
        <v>201</v>
      </c>
      <c r="C7072" s="154" t="s">
        <v>12139</v>
      </c>
      <c r="D7072" s="154" t="s">
        <v>12140</v>
      </c>
      <c r="E7072" s="154" t="s">
        <v>13409</v>
      </c>
      <c r="F7072" s="154"/>
      <c r="G7072" s="154">
        <v>1</v>
      </c>
      <c r="H7072" s="182">
        <v>1770</v>
      </c>
      <c r="I7072" s="192">
        <v>0.25</v>
      </c>
      <c r="J7072" s="188">
        <f t="shared" si="219"/>
        <v>1327.5</v>
      </c>
    </row>
    <row r="7073" spans="1:10" s="155" customFormat="1" ht="30">
      <c r="A7073" s="53">
        <f t="shared" si="218"/>
        <v>7069</v>
      </c>
      <c r="B7073" s="153" t="s">
        <v>201</v>
      </c>
      <c r="C7073" s="154" t="s">
        <v>12141</v>
      </c>
      <c r="D7073" s="154" t="s">
        <v>12142</v>
      </c>
      <c r="E7073" s="154" t="s">
        <v>13409</v>
      </c>
      <c r="F7073" s="154"/>
      <c r="G7073" s="154">
        <v>1</v>
      </c>
      <c r="H7073" s="182">
        <v>281</v>
      </c>
      <c r="I7073" s="192">
        <v>0.25</v>
      </c>
      <c r="J7073" s="188">
        <f t="shared" si="219"/>
        <v>210.75</v>
      </c>
    </row>
    <row r="7074" spans="1:10" s="155" customFormat="1" ht="15.75">
      <c r="A7074" s="53">
        <f t="shared" si="218"/>
        <v>7070</v>
      </c>
      <c r="B7074" s="153" t="s">
        <v>201</v>
      </c>
      <c r="C7074" s="154" t="s">
        <v>10144</v>
      </c>
      <c r="D7074" s="154" t="s">
        <v>10145</v>
      </c>
      <c r="E7074" s="154" t="s">
        <v>13409</v>
      </c>
      <c r="F7074" s="154"/>
      <c r="G7074" s="154">
        <v>1</v>
      </c>
      <c r="H7074" s="182">
        <v>32.56</v>
      </c>
      <c r="I7074" s="192">
        <v>0.25</v>
      </c>
      <c r="J7074" s="188">
        <f t="shared" si="219"/>
        <v>24.42</v>
      </c>
    </row>
    <row r="7075" spans="1:10" s="155" customFormat="1" ht="15.75">
      <c r="A7075" s="53">
        <f t="shared" si="218"/>
        <v>7071</v>
      </c>
      <c r="B7075" s="153" t="s">
        <v>201</v>
      </c>
      <c r="C7075" s="154" t="s">
        <v>10146</v>
      </c>
      <c r="D7075" s="154" t="s">
        <v>10147</v>
      </c>
      <c r="E7075" s="154" t="s">
        <v>13409</v>
      </c>
      <c r="F7075" s="154"/>
      <c r="G7075" s="154">
        <v>1</v>
      </c>
      <c r="H7075" s="182">
        <v>126.29</v>
      </c>
      <c r="I7075" s="192">
        <v>0.25</v>
      </c>
      <c r="J7075" s="188">
        <f t="shared" si="219"/>
        <v>94.717500000000001</v>
      </c>
    </row>
    <row r="7076" spans="1:10" s="155" customFormat="1" ht="15.75">
      <c r="A7076" s="53">
        <f t="shared" si="218"/>
        <v>7072</v>
      </c>
      <c r="B7076" s="153" t="s">
        <v>201</v>
      </c>
      <c r="C7076" s="154" t="s">
        <v>10148</v>
      </c>
      <c r="D7076" s="154" t="s">
        <v>10149</v>
      </c>
      <c r="E7076" s="154" t="s">
        <v>13409</v>
      </c>
      <c r="F7076" s="154"/>
      <c r="G7076" s="154">
        <v>1</v>
      </c>
      <c r="H7076" s="182">
        <v>421.87</v>
      </c>
      <c r="I7076" s="192">
        <v>0.25</v>
      </c>
      <c r="J7076" s="188">
        <f t="shared" si="219"/>
        <v>316.40250000000003</v>
      </c>
    </row>
    <row r="7077" spans="1:10" s="155" customFormat="1" ht="15.75">
      <c r="A7077" s="53">
        <f t="shared" si="218"/>
        <v>7073</v>
      </c>
      <c r="B7077" s="153" t="s">
        <v>201</v>
      </c>
      <c r="C7077" s="154" t="s">
        <v>10150</v>
      </c>
      <c r="D7077" s="154" t="s">
        <v>10151</v>
      </c>
      <c r="E7077" s="154" t="s">
        <v>13409</v>
      </c>
      <c r="F7077" s="154"/>
      <c r="G7077" s="154">
        <v>1</v>
      </c>
      <c r="H7077" s="182">
        <v>380.64</v>
      </c>
      <c r="I7077" s="192">
        <v>0.25</v>
      </c>
      <c r="J7077" s="188">
        <f t="shared" si="219"/>
        <v>285.48</v>
      </c>
    </row>
    <row r="7078" spans="1:10" s="155" customFormat="1" ht="15.75">
      <c r="A7078" s="53">
        <f t="shared" si="218"/>
        <v>7074</v>
      </c>
      <c r="B7078" s="153" t="s">
        <v>201</v>
      </c>
      <c r="C7078" s="154" t="s">
        <v>10152</v>
      </c>
      <c r="D7078" s="154" t="s">
        <v>10153</v>
      </c>
      <c r="E7078" s="154" t="s">
        <v>13409</v>
      </c>
      <c r="F7078" s="154"/>
      <c r="G7078" s="154">
        <v>1</v>
      </c>
      <c r="H7078" s="182">
        <v>336.07</v>
      </c>
      <c r="I7078" s="192">
        <v>0.25</v>
      </c>
      <c r="J7078" s="188">
        <f t="shared" si="219"/>
        <v>252.05250000000001</v>
      </c>
    </row>
    <row r="7079" spans="1:10" s="155" customFormat="1" ht="15.75">
      <c r="A7079" s="53">
        <f t="shared" si="218"/>
        <v>7075</v>
      </c>
      <c r="B7079" s="153" t="s">
        <v>201</v>
      </c>
      <c r="C7079" s="154" t="s">
        <v>10154</v>
      </c>
      <c r="D7079" s="154" t="s">
        <v>10155</v>
      </c>
      <c r="E7079" s="154" t="s">
        <v>13409</v>
      </c>
      <c r="F7079" s="154"/>
      <c r="G7079" s="154">
        <v>1</v>
      </c>
      <c r="H7079" s="182">
        <v>336.07</v>
      </c>
      <c r="I7079" s="192">
        <v>0.25</v>
      </c>
      <c r="J7079" s="188">
        <f t="shared" si="219"/>
        <v>252.05250000000001</v>
      </c>
    </row>
    <row r="7080" spans="1:10" s="155" customFormat="1" ht="15.75">
      <c r="A7080" s="53">
        <f t="shared" si="218"/>
        <v>7076</v>
      </c>
      <c r="B7080" s="153" t="s">
        <v>201</v>
      </c>
      <c r="C7080" s="154" t="s">
        <v>10156</v>
      </c>
      <c r="D7080" s="154" t="s">
        <v>10157</v>
      </c>
      <c r="E7080" s="154" t="s">
        <v>13409</v>
      </c>
      <c r="F7080" s="154"/>
      <c r="G7080" s="154">
        <v>1</v>
      </c>
      <c r="H7080" s="182">
        <v>390</v>
      </c>
      <c r="I7080" s="192">
        <v>0.25</v>
      </c>
      <c r="J7080" s="188">
        <f t="shared" si="219"/>
        <v>292.5</v>
      </c>
    </row>
    <row r="7081" spans="1:10" s="155" customFormat="1" ht="15.75">
      <c r="A7081" s="53">
        <f t="shared" si="218"/>
        <v>7077</v>
      </c>
      <c r="B7081" s="153" t="s">
        <v>201</v>
      </c>
      <c r="C7081" s="154" t="s">
        <v>10158</v>
      </c>
      <c r="D7081" s="154" t="s">
        <v>10159</v>
      </c>
      <c r="E7081" s="154" t="s">
        <v>13409</v>
      </c>
      <c r="F7081" s="154"/>
      <c r="G7081" s="154">
        <v>1</v>
      </c>
      <c r="H7081" s="182">
        <v>456</v>
      </c>
      <c r="I7081" s="192">
        <v>0.25</v>
      </c>
      <c r="J7081" s="188">
        <f t="shared" si="219"/>
        <v>342</v>
      </c>
    </row>
    <row r="7082" spans="1:10" s="155" customFormat="1" ht="15.75">
      <c r="A7082" s="53">
        <f t="shared" si="218"/>
        <v>7078</v>
      </c>
      <c r="B7082" s="153" t="s">
        <v>201</v>
      </c>
      <c r="C7082" s="154" t="s">
        <v>10160</v>
      </c>
      <c r="D7082" s="154" t="s">
        <v>10161</v>
      </c>
      <c r="E7082" s="154" t="s">
        <v>13409</v>
      </c>
      <c r="F7082" s="154"/>
      <c r="G7082" s="154">
        <v>1</v>
      </c>
      <c r="H7082" s="182">
        <v>572.22</v>
      </c>
      <c r="I7082" s="192">
        <v>0.25</v>
      </c>
      <c r="J7082" s="188">
        <f t="shared" si="219"/>
        <v>429.16500000000002</v>
      </c>
    </row>
    <row r="7083" spans="1:10" s="155" customFormat="1" ht="15.75">
      <c r="A7083" s="53">
        <f t="shared" si="218"/>
        <v>7079</v>
      </c>
      <c r="B7083" s="153" t="s">
        <v>201</v>
      </c>
      <c r="C7083" s="154" t="s">
        <v>14538</v>
      </c>
      <c r="D7083" s="154" t="s">
        <v>10164</v>
      </c>
      <c r="E7083" s="154" t="s">
        <v>13409</v>
      </c>
      <c r="F7083" s="154"/>
      <c r="G7083" s="154">
        <v>1</v>
      </c>
      <c r="H7083" s="182">
        <v>443.2</v>
      </c>
      <c r="I7083" s="192">
        <v>0.25</v>
      </c>
      <c r="J7083" s="188">
        <f t="shared" si="219"/>
        <v>332.4</v>
      </c>
    </row>
    <row r="7084" spans="1:10" s="155" customFormat="1" ht="15.75">
      <c r="A7084" s="53">
        <f t="shared" si="218"/>
        <v>7080</v>
      </c>
      <c r="B7084" s="153" t="s">
        <v>201</v>
      </c>
      <c r="C7084" s="154" t="s">
        <v>14539</v>
      </c>
      <c r="D7084" s="154" t="s">
        <v>14540</v>
      </c>
      <c r="E7084" s="154" t="s">
        <v>13409</v>
      </c>
      <c r="F7084" s="154"/>
      <c r="G7084" s="154">
        <v>1</v>
      </c>
      <c r="H7084" s="182">
        <v>435.16</v>
      </c>
      <c r="I7084" s="192">
        <v>0.25</v>
      </c>
      <c r="J7084" s="188">
        <f t="shared" si="219"/>
        <v>326.37</v>
      </c>
    </row>
    <row r="7085" spans="1:10" s="155" customFormat="1" ht="15.75">
      <c r="A7085" s="53">
        <f t="shared" si="218"/>
        <v>7081</v>
      </c>
      <c r="B7085" s="153" t="s">
        <v>201</v>
      </c>
      <c r="C7085" s="154" t="s">
        <v>10165</v>
      </c>
      <c r="D7085" s="154" t="s">
        <v>10166</v>
      </c>
      <c r="E7085" s="154" t="s">
        <v>13409</v>
      </c>
      <c r="F7085" s="154"/>
      <c r="G7085" s="154">
        <v>1</v>
      </c>
      <c r="H7085" s="182">
        <v>311.88</v>
      </c>
      <c r="I7085" s="192">
        <v>0.25</v>
      </c>
      <c r="J7085" s="188">
        <f t="shared" si="219"/>
        <v>233.91</v>
      </c>
    </row>
    <row r="7086" spans="1:10" s="155" customFormat="1" ht="15.75">
      <c r="A7086" s="53">
        <f t="shared" si="218"/>
        <v>7082</v>
      </c>
      <c r="B7086" s="153" t="s">
        <v>201</v>
      </c>
      <c r="C7086" s="154" t="s">
        <v>10167</v>
      </c>
      <c r="D7086" s="154" t="s">
        <v>10168</v>
      </c>
      <c r="E7086" s="154" t="s">
        <v>13409</v>
      </c>
      <c r="F7086" s="154"/>
      <c r="G7086" s="154">
        <v>1</v>
      </c>
      <c r="H7086" s="182">
        <v>311.88</v>
      </c>
      <c r="I7086" s="192">
        <v>0.25</v>
      </c>
      <c r="J7086" s="188">
        <f t="shared" si="219"/>
        <v>233.91</v>
      </c>
    </row>
    <row r="7087" spans="1:10" s="155" customFormat="1" ht="15.75">
      <c r="A7087" s="53">
        <f t="shared" si="218"/>
        <v>7083</v>
      </c>
      <c r="B7087" s="153" t="s">
        <v>201</v>
      </c>
      <c r="C7087" s="154" t="s">
        <v>14541</v>
      </c>
      <c r="D7087" s="154" t="s">
        <v>14542</v>
      </c>
      <c r="E7087" s="154" t="s">
        <v>13409</v>
      </c>
      <c r="F7087" s="154"/>
      <c r="G7087" s="154">
        <v>1</v>
      </c>
      <c r="H7087" s="182">
        <v>311.88</v>
      </c>
      <c r="I7087" s="192">
        <v>0.25</v>
      </c>
      <c r="J7087" s="188">
        <f t="shared" si="219"/>
        <v>233.91</v>
      </c>
    </row>
    <row r="7088" spans="1:10" s="155" customFormat="1" ht="15.75">
      <c r="A7088" s="53">
        <f t="shared" si="218"/>
        <v>7084</v>
      </c>
      <c r="B7088" s="153" t="s">
        <v>201</v>
      </c>
      <c r="C7088" s="154" t="s">
        <v>14543</v>
      </c>
      <c r="D7088" s="154" t="s">
        <v>14544</v>
      </c>
      <c r="E7088" s="154" t="s">
        <v>13409</v>
      </c>
      <c r="F7088" s="154"/>
      <c r="G7088" s="154">
        <v>1</v>
      </c>
      <c r="H7088" s="182">
        <v>311.88</v>
      </c>
      <c r="I7088" s="192">
        <v>0.25</v>
      </c>
      <c r="J7088" s="188">
        <f t="shared" si="219"/>
        <v>233.91</v>
      </c>
    </row>
    <row r="7089" spans="1:10" s="155" customFormat="1" ht="30">
      <c r="A7089" s="53">
        <f t="shared" si="218"/>
        <v>7085</v>
      </c>
      <c r="B7089" s="153" t="s">
        <v>201</v>
      </c>
      <c r="C7089" s="154" t="s">
        <v>10169</v>
      </c>
      <c r="D7089" s="154" t="s">
        <v>10170</v>
      </c>
      <c r="E7089" s="154" t="s">
        <v>13409</v>
      </c>
      <c r="F7089" s="154"/>
      <c r="G7089" s="154">
        <v>1</v>
      </c>
      <c r="H7089" s="182">
        <v>79.84</v>
      </c>
      <c r="I7089" s="192">
        <v>0.25</v>
      </c>
      <c r="J7089" s="188">
        <f t="shared" si="219"/>
        <v>59.88</v>
      </c>
    </row>
    <row r="7090" spans="1:10" s="155" customFormat="1" ht="15.75">
      <c r="A7090" s="53">
        <f t="shared" si="218"/>
        <v>7086</v>
      </c>
      <c r="B7090" s="153" t="s">
        <v>201</v>
      </c>
      <c r="C7090" s="154" t="s">
        <v>10171</v>
      </c>
      <c r="D7090" s="154" t="s">
        <v>10172</v>
      </c>
      <c r="E7090" s="154" t="s">
        <v>13409</v>
      </c>
      <c r="F7090" s="154"/>
      <c r="G7090" s="154">
        <v>1</v>
      </c>
      <c r="H7090" s="182">
        <v>471.62</v>
      </c>
      <c r="I7090" s="192">
        <v>0.25</v>
      </c>
      <c r="J7090" s="188">
        <f t="shared" si="219"/>
        <v>353.71500000000003</v>
      </c>
    </row>
    <row r="7091" spans="1:10" s="155" customFormat="1" ht="15.75">
      <c r="A7091" s="53">
        <f t="shared" si="218"/>
        <v>7087</v>
      </c>
      <c r="B7091" s="153" t="s">
        <v>201</v>
      </c>
      <c r="C7091" s="154" t="s">
        <v>10162</v>
      </c>
      <c r="D7091" s="154" t="s">
        <v>10163</v>
      </c>
      <c r="E7091" s="154" t="s">
        <v>13409</v>
      </c>
      <c r="F7091" s="154"/>
      <c r="G7091" s="154">
        <v>1</v>
      </c>
      <c r="H7091" s="182">
        <v>203.42</v>
      </c>
      <c r="I7091" s="192">
        <v>0.25</v>
      </c>
      <c r="J7091" s="188">
        <f t="shared" si="219"/>
        <v>152.565</v>
      </c>
    </row>
    <row r="7092" spans="1:10" ht="15.75">
      <c r="A7092" s="53">
        <f t="shared" si="218"/>
        <v>7088</v>
      </c>
      <c r="B7092" s="158" t="s">
        <v>205</v>
      </c>
      <c r="C7092" s="158" t="s">
        <v>12149</v>
      </c>
      <c r="D7092" s="158" t="s">
        <v>12150</v>
      </c>
      <c r="E7092" s="158" t="s">
        <v>211</v>
      </c>
      <c r="F7092" s="158"/>
      <c r="G7092" s="158">
        <v>1</v>
      </c>
      <c r="H7092" s="183">
        <v>13.74</v>
      </c>
      <c r="I7092" s="191">
        <v>0.25</v>
      </c>
      <c r="J7092" s="187">
        <f t="shared" ref="J7092:J7128" si="220">H7092*(1-I7092)</f>
        <v>10.305</v>
      </c>
    </row>
    <row r="7093" spans="1:10" ht="15.75">
      <c r="A7093" s="53">
        <f t="shared" si="218"/>
        <v>7089</v>
      </c>
      <c r="B7093" s="158" t="s">
        <v>205</v>
      </c>
      <c r="C7093" s="158" t="s">
        <v>12151</v>
      </c>
      <c r="D7093" s="158" t="s">
        <v>12152</v>
      </c>
      <c r="E7093" s="158" t="s">
        <v>211</v>
      </c>
      <c r="F7093" s="158"/>
      <c r="G7093" s="158">
        <v>1</v>
      </c>
      <c r="H7093" s="183">
        <v>33.06</v>
      </c>
      <c r="I7093" s="191">
        <v>0.25</v>
      </c>
      <c r="J7093" s="187">
        <f t="shared" si="220"/>
        <v>24.795000000000002</v>
      </c>
    </row>
    <row r="7094" spans="1:10" ht="15.75">
      <c r="A7094" s="53">
        <f t="shared" si="218"/>
        <v>7090</v>
      </c>
      <c r="B7094" s="158" t="s">
        <v>205</v>
      </c>
      <c r="C7094" s="158" t="s">
        <v>12153</v>
      </c>
      <c r="D7094" s="158" t="s">
        <v>12154</v>
      </c>
      <c r="E7094" s="158" t="s">
        <v>211</v>
      </c>
      <c r="F7094" s="158"/>
      <c r="G7094" s="158">
        <v>1</v>
      </c>
      <c r="H7094" s="183">
        <v>23.86</v>
      </c>
      <c r="I7094" s="191">
        <v>0.25</v>
      </c>
      <c r="J7094" s="187">
        <f t="shared" si="220"/>
        <v>17.895</v>
      </c>
    </row>
    <row r="7095" spans="1:10" ht="15.75">
      <c r="A7095" s="53">
        <f t="shared" si="218"/>
        <v>7091</v>
      </c>
      <c r="B7095" s="158" t="s">
        <v>205</v>
      </c>
      <c r="C7095" s="158" t="s">
        <v>12155</v>
      </c>
      <c r="D7095" s="158" t="s">
        <v>12156</v>
      </c>
      <c r="E7095" s="158" t="s">
        <v>211</v>
      </c>
      <c r="F7095" s="158"/>
      <c r="G7095" s="158">
        <v>1</v>
      </c>
      <c r="H7095" s="183">
        <v>30.19</v>
      </c>
      <c r="I7095" s="191">
        <v>0.25</v>
      </c>
      <c r="J7095" s="187">
        <f t="shared" si="220"/>
        <v>22.642500000000002</v>
      </c>
    </row>
    <row r="7096" spans="1:10" ht="15.75">
      <c r="A7096" s="53">
        <f t="shared" si="218"/>
        <v>7092</v>
      </c>
      <c r="B7096" s="158" t="s">
        <v>205</v>
      </c>
      <c r="C7096" s="158" t="s">
        <v>12157</v>
      </c>
      <c r="D7096" s="158" t="s">
        <v>12158</v>
      </c>
      <c r="E7096" s="158" t="s">
        <v>211</v>
      </c>
      <c r="F7096" s="158"/>
      <c r="G7096" s="158">
        <v>1</v>
      </c>
      <c r="H7096" s="183">
        <v>37.89</v>
      </c>
      <c r="I7096" s="191">
        <v>0.25</v>
      </c>
      <c r="J7096" s="187">
        <f t="shared" si="220"/>
        <v>28.4175</v>
      </c>
    </row>
    <row r="7097" spans="1:10" ht="15.75">
      <c r="A7097" s="53">
        <f t="shared" si="218"/>
        <v>7093</v>
      </c>
      <c r="B7097" s="158" t="s">
        <v>205</v>
      </c>
      <c r="C7097" s="158" t="s">
        <v>12159</v>
      </c>
      <c r="D7097" s="158" t="s">
        <v>12160</v>
      </c>
      <c r="E7097" s="158" t="s">
        <v>211</v>
      </c>
      <c r="F7097" s="158"/>
      <c r="G7097" s="158">
        <v>1</v>
      </c>
      <c r="H7097" s="183">
        <v>86.54</v>
      </c>
      <c r="I7097" s="191">
        <v>0.25</v>
      </c>
      <c r="J7097" s="187">
        <f t="shared" si="220"/>
        <v>64.905000000000001</v>
      </c>
    </row>
    <row r="7098" spans="1:10" ht="15.75">
      <c r="A7098" s="53">
        <f t="shared" si="218"/>
        <v>7094</v>
      </c>
      <c r="B7098" s="158" t="s">
        <v>205</v>
      </c>
      <c r="C7098" s="158" t="s">
        <v>12161</v>
      </c>
      <c r="D7098" s="158" t="s">
        <v>12162</v>
      </c>
      <c r="E7098" s="158" t="s">
        <v>211</v>
      </c>
      <c r="F7098" s="158"/>
      <c r="G7098" s="158">
        <v>1</v>
      </c>
      <c r="H7098" s="183">
        <v>60.38</v>
      </c>
      <c r="I7098" s="191">
        <v>0.25</v>
      </c>
      <c r="J7098" s="187">
        <f t="shared" si="220"/>
        <v>45.285000000000004</v>
      </c>
    </row>
    <row r="7099" spans="1:10" ht="15.75">
      <c r="A7099" s="53">
        <f t="shared" si="218"/>
        <v>7095</v>
      </c>
      <c r="B7099" s="158" t="s">
        <v>205</v>
      </c>
      <c r="C7099" s="158" t="s">
        <v>12163</v>
      </c>
      <c r="D7099" s="158" t="s">
        <v>12164</v>
      </c>
      <c r="E7099" s="158" t="s">
        <v>211</v>
      </c>
      <c r="F7099" s="158"/>
      <c r="G7099" s="158">
        <v>1</v>
      </c>
      <c r="H7099" s="183">
        <v>88.84</v>
      </c>
      <c r="I7099" s="191">
        <v>0.25</v>
      </c>
      <c r="J7099" s="187">
        <f t="shared" si="220"/>
        <v>66.63</v>
      </c>
    </row>
    <row r="7100" spans="1:10" ht="15.75">
      <c r="A7100" s="53">
        <f t="shared" si="218"/>
        <v>7096</v>
      </c>
      <c r="B7100" s="158" t="s">
        <v>205</v>
      </c>
      <c r="C7100" s="158" t="s">
        <v>12165</v>
      </c>
      <c r="D7100" s="158" t="s">
        <v>12166</v>
      </c>
      <c r="E7100" s="158" t="s">
        <v>211</v>
      </c>
      <c r="F7100" s="158"/>
      <c r="G7100" s="158">
        <v>1</v>
      </c>
      <c r="H7100" s="183">
        <v>85.68</v>
      </c>
      <c r="I7100" s="191">
        <v>0.25</v>
      </c>
      <c r="J7100" s="187">
        <f t="shared" si="220"/>
        <v>64.260000000000005</v>
      </c>
    </row>
    <row r="7101" spans="1:10" ht="15.75">
      <c r="A7101" s="53">
        <f t="shared" si="218"/>
        <v>7097</v>
      </c>
      <c r="B7101" s="158" t="s">
        <v>205</v>
      </c>
      <c r="C7101" s="158" t="s">
        <v>12167</v>
      </c>
      <c r="D7101" s="158" t="s">
        <v>12168</v>
      </c>
      <c r="E7101" s="158" t="s">
        <v>211</v>
      </c>
      <c r="F7101" s="158"/>
      <c r="G7101" s="158">
        <v>1</v>
      </c>
      <c r="H7101" s="183">
        <v>124.06</v>
      </c>
      <c r="I7101" s="191">
        <v>0.25</v>
      </c>
      <c r="J7101" s="187">
        <f t="shared" si="220"/>
        <v>93.045000000000002</v>
      </c>
    </row>
    <row r="7102" spans="1:10" ht="15.75">
      <c r="A7102" s="53">
        <f t="shared" si="218"/>
        <v>7098</v>
      </c>
      <c r="B7102" s="158" t="s">
        <v>205</v>
      </c>
      <c r="C7102" s="158" t="s">
        <v>12169</v>
      </c>
      <c r="D7102" s="158" t="s">
        <v>12170</v>
      </c>
      <c r="E7102" s="158" t="s">
        <v>211</v>
      </c>
      <c r="F7102" s="158"/>
      <c r="G7102" s="158">
        <v>1</v>
      </c>
      <c r="H7102" s="183">
        <v>125.06</v>
      </c>
      <c r="I7102" s="191">
        <v>0.25</v>
      </c>
      <c r="J7102" s="187">
        <f t="shared" si="220"/>
        <v>93.795000000000002</v>
      </c>
    </row>
    <row r="7103" spans="1:10" ht="15.75">
      <c r="A7103" s="53">
        <f t="shared" si="218"/>
        <v>7099</v>
      </c>
      <c r="B7103" s="158" t="s">
        <v>205</v>
      </c>
      <c r="C7103" s="158" t="s">
        <v>12171</v>
      </c>
      <c r="D7103" s="158" t="s">
        <v>12172</v>
      </c>
      <c r="E7103" s="158" t="s">
        <v>211</v>
      </c>
      <c r="F7103" s="158"/>
      <c r="G7103" s="158">
        <v>1</v>
      </c>
      <c r="H7103" s="183">
        <v>222.4</v>
      </c>
      <c r="I7103" s="191">
        <v>0.25</v>
      </c>
      <c r="J7103" s="187">
        <f t="shared" si="220"/>
        <v>166.8</v>
      </c>
    </row>
    <row r="7104" spans="1:10" ht="15.75">
      <c r="A7104" s="53">
        <f t="shared" si="218"/>
        <v>7100</v>
      </c>
      <c r="B7104" s="158" t="s">
        <v>205</v>
      </c>
      <c r="C7104" s="158" t="s">
        <v>12173</v>
      </c>
      <c r="D7104" s="158" t="s">
        <v>12174</v>
      </c>
      <c r="E7104" s="158" t="s">
        <v>211</v>
      </c>
      <c r="F7104" s="158"/>
      <c r="G7104" s="158">
        <v>1</v>
      </c>
      <c r="H7104" s="183">
        <v>345</v>
      </c>
      <c r="I7104" s="191">
        <v>0.25</v>
      </c>
      <c r="J7104" s="187">
        <f t="shared" si="220"/>
        <v>258.75</v>
      </c>
    </row>
    <row r="7105" spans="1:10" ht="15.75">
      <c r="A7105" s="53">
        <f t="shared" si="218"/>
        <v>7101</v>
      </c>
      <c r="B7105" s="158" t="s">
        <v>205</v>
      </c>
      <c r="C7105" s="158" t="s">
        <v>12175</v>
      </c>
      <c r="D7105" s="158" t="s">
        <v>12176</v>
      </c>
      <c r="E7105" s="158" t="s">
        <v>211</v>
      </c>
      <c r="F7105" s="158"/>
      <c r="G7105" s="158">
        <v>1</v>
      </c>
      <c r="H7105" s="183">
        <v>396.78</v>
      </c>
      <c r="I7105" s="191">
        <v>0.25</v>
      </c>
      <c r="J7105" s="187">
        <f t="shared" si="220"/>
        <v>297.58499999999998</v>
      </c>
    </row>
    <row r="7106" spans="1:10" ht="15.75">
      <c r="A7106" s="53">
        <f t="shared" si="218"/>
        <v>7102</v>
      </c>
      <c r="B7106" s="142" t="s">
        <v>199</v>
      </c>
      <c r="C7106" s="159" t="s">
        <v>12177</v>
      </c>
      <c r="D7106" s="121" t="s">
        <v>12178</v>
      </c>
      <c r="E7106" s="121" t="s">
        <v>211</v>
      </c>
      <c r="F7106" s="121" t="s">
        <v>200</v>
      </c>
      <c r="G7106" s="121">
        <v>1</v>
      </c>
      <c r="H7106" s="148">
        <v>239.82</v>
      </c>
      <c r="I7106" s="193">
        <v>0.25</v>
      </c>
      <c r="J7106" s="187">
        <f t="shared" si="220"/>
        <v>179.86500000000001</v>
      </c>
    </row>
    <row r="7107" spans="1:10" ht="15.75">
      <c r="A7107" s="53">
        <f t="shared" si="218"/>
        <v>7103</v>
      </c>
      <c r="B7107" s="142" t="s">
        <v>199</v>
      </c>
      <c r="C7107" s="159" t="s">
        <v>12179</v>
      </c>
      <c r="D7107" s="121" t="s">
        <v>12180</v>
      </c>
      <c r="E7107" s="121" t="s">
        <v>211</v>
      </c>
      <c r="F7107" s="121" t="s">
        <v>200</v>
      </c>
      <c r="G7107" s="121">
        <v>1</v>
      </c>
      <c r="H7107" s="148">
        <v>216.25</v>
      </c>
      <c r="I7107" s="193">
        <v>0.25</v>
      </c>
      <c r="J7107" s="187">
        <f t="shared" si="220"/>
        <v>162.1875</v>
      </c>
    </row>
    <row r="7108" spans="1:10" ht="15.75">
      <c r="A7108" s="53">
        <f t="shared" si="218"/>
        <v>7104</v>
      </c>
      <c r="B7108" s="142" t="s">
        <v>199</v>
      </c>
      <c r="C7108" s="159" t="s">
        <v>12181</v>
      </c>
      <c r="D7108" s="121" t="s">
        <v>12182</v>
      </c>
      <c r="E7108" s="121" t="s">
        <v>211</v>
      </c>
      <c r="F7108" s="121" t="s">
        <v>200</v>
      </c>
      <c r="G7108" s="121">
        <v>1</v>
      </c>
      <c r="H7108" s="148">
        <v>264.29000000000002</v>
      </c>
      <c r="I7108" s="193">
        <v>0.25</v>
      </c>
      <c r="J7108" s="187">
        <f t="shared" si="220"/>
        <v>198.21750000000003</v>
      </c>
    </row>
    <row r="7109" spans="1:10" ht="15.75">
      <c r="A7109" s="53">
        <f t="shared" si="218"/>
        <v>7105</v>
      </c>
      <c r="B7109" s="142" t="s">
        <v>199</v>
      </c>
      <c r="C7109" s="159" t="s">
        <v>12183</v>
      </c>
      <c r="D7109" s="121" t="s">
        <v>12184</v>
      </c>
      <c r="E7109" s="121" t="s">
        <v>211</v>
      </c>
      <c r="F7109" s="121" t="s">
        <v>200</v>
      </c>
      <c r="G7109" s="121">
        <v>1</v>
      </c>
      <c r="H7109" s="148">
        <v>346.5</v>
      </c>
      <c r="I7109" s="193">
        <v>0.25</v>
      </c>
      <c r="J7109" s="187">
        <f t="shared" si="220"/>
        <v>259.875</v>
      </c>
    </row>
    <row r="7110" spans="1:10" ht="15.75">
      <c r="A7110" s="53">
        <f t="shared" si="218"/>
        <v>7106</v>
      </c>
      <c r="B7110" s="142" t="s">
        <v>199</v>
      </c>
      <c r="C7110" s="159" t="s">
        <v>12185</v>
      </c>
      <c r="D7110" s="121" t="s">
        <v>12186</v>
      </c>
      <c r="E7110" s="121" t="s">
        <v>211</v>
      </c>
      <c r="F7110" s="121" t="s">
        <v>200</v>
      </c>
      <c r="G7110" s="121">
        <v>1</v>
      </c>
      <c r="H7110" s="148">
        <v>386.61</v>
      </c>
      <c r="I7110" s="193">
        <v>0.25</v>
      </c>
      <c r="J7110" s="187">
        <f t="shared" si="220"/>
        <v>289.95749999999998</v>
      </c>
    </row>
    <row r="7111" spans="1:10" ht="15.75">
      <c r="A7111" s="53">
        <f t="shared" ref="A7111:A7174" si="221">A7110+1</f>
        <v>7107</v>
      </c>
      <c r="B7111" s="142" t="s">
        <v>199</v>
      </c>
      <c r="C7111" s="159" t="s">
        <v>12187</v>
      </c>
      <c r="D7111" s="121" t="s">
        <v>12188</v>
      </c>
      <c r="E7111" s="121" t="s">
        <v>211</v>
      </c>
      <c r="F7111" s="121" t="s">
        <v>200</v>
      </c>
      <c r="G7111" s="121">
        <v>1</v>
      </c>
      <c r="H7111" s="148">
        <v>408</v>
      </c>
      <c r="I7111" s="193">
        <v>0.25</v>
      </c>
      <c r="J7111" s="187">
        <f t="shared" si="220"/>
        <v>306</v>
      </c>
    </row>
    <row r="7112" spans="1:10" ht="15.75">
      <c r="A7112" s="53">
        <f t="shared" si="221"/>
        <v>7108</v>
      </c>
      <c r="B7112" s="142" t="s">
        <v>199</v>
      </c>
      <c r="C7112" s="159" t="s">
        <v>12189</v>
      </c>
      <c r="D7112" s="121" t="s">
        <v>12190</v>
      </c>
      <c r="E7112" s="121" t="s">
        <v>211</v>
      </c>
      <c r="F7112" s="121" t="s">
        <v>200</v>
      </c>
      <c r="G7112" s="121">
        <v>1</v>
      </c>
      <c r="H7112" s="148">
        <v>588.25</v>
      </c>
      <c r="I7112" s="193">
        <v>0.25</v>
      </c>
      <c r="J7112" s="187">
        <f t="shared" si="220"/>
        <v>441.1875</v>
      </c>
    </row>
    <row r="7113" spans="1:10" ht="15.75">
      <c r="A7113" s="53">
        <f t="shared" si="221"/>
        <v>7109</v>
      </c>
      <c r="B7113" s="142" t="s">
        <v>199</v>
      </c>
      <c r="C7113" s="159" t="s">
        <v>12191</v>
      </c>
      <c r="D7113" s="160" t="s">
        <v>12192</v>
      </c>
      <c r="E7113" s="121" t="s">
        <v>211</v>
      </c>
      <c r="F7113" s="121" t="s">
        <v>200</v>
      </c>
      <c r="G7113" s="121">
        <v>1</v>
      </c>
      <c r="H7113" s="148">
        <v>284.87</v>
      </c>
      <c r="I7113" s="193">
        <v>0.25</v>
      </c>
      <c r="J7113" s="187">
        <f t="shared" si="220"/>
        <v>213.6525</v>
      </c>
    </row>
    <row r="7114" spans="1:10" ht="15.75">
      <c r="A7114" s="53">
        <f t="shared" si="221"/>
        <v>7110</v>
      </c>
      <c r="B7114" s="142" t="s">
        <v>199</v>
      </c>
      <c r="C7114" s="121" t="s">
        <v>12193</v>
      </c>
      <c r="D7114" s="160" t="s">
        <v>12194</v>
      </c>
      <c r="E7114" s="121" t="s">
        <v>211</v>
      </c>
      <c r="F7114" s="121" t="s">
        <v>200</v>
      </c>
      <c r="G7114" s="121">
        <v>1</v>
      </c>
      <c r="H7114" s="148">
        <v>325.56</v>
      </c>
      <c r="I7114" s="193">
        <v>0.25</v>
      </c>
      <c r="J7114" s="187">
        <f t="shared" si="220"/>
        <v>244.17000000000002</v>
      </c>
    </row>
    <row r="7115" spans="1:10" ht="15.75">
      <c r="A7115" s="53">
        <f t="shared" si="221"/>
        <v>7111</v>
      </c>
      <c r="B7115" s="142" t="s">
        <v>199</v>
      </c>
      <c r="C7115" s="121" t="s">
        <v>12195</v>
      </c>
      <c r="D7115" s="160" t="s">
        <v>12196</v>
      </c>
      <c r="E7115" s="121" t="s">
        <v>211</v>
      </c>
      <c r="F7115" s="121" t="s">
        <v>200</v>
      </c>
      <c r="G7115" s="121">
        <v>1</v>
      </c>
      <c r="H7115" s="148">
        <v>442.8</v>
      </c>
      <c r="I7115" s="193">
        <v>0.25</v>
      </c>
      <c r="J7115" s="187">
        <f t="shared" si="220"/>
        <v>332.1</v>
      </c>
    </row>
    <row r="7116" spans="1:10" ht="15.75">
      <c r="A7116" s="53">
        <f t="shared" si="221"/>
        <v>7112</v>
      </c>
      <c r="B7116" s="142" t="s">
        <v>199</v>
      </c>
      <c r="C7116" s="159" t="s">
        <v>12197</v>
      </c>
      <c r="D7116" s="160" t="s">
        <v>12198</v>
      </c>
      <c r="E7116" s="121" t="s">
        <v>211</v>
      </c>
      <c r="F7116" s="121" t="s">
        <v>200</v>
      </c>
      <c r="G7116" s="121">
        <v>1</v>
      </c>
      <c r="H7116" s="148">
        <v>220.25</v>
      </c>
      <c r="I7116" s="193">
        <v>0.25</v>
      </c>
      <c r="J7116" s="187">
        <f t="shared" si="220"/>
        <v>165.1875</v>
      </c>
    </row>
    <row r="7117" spans="1:10" ht="15.75">
      <c r="A7117" s="53">
        <f t="shared" si="221"/>
        <v>7113</v>
      </c>
      <c r="B7117" s="142" t="s">
        <v>199</v>
      </c>
      <c r="C7117" s="159" t="s">
        <v>12199</v>
      </c>
      <c r="D7117" s="121" t="s">
        <v>12200</v>
      </c>
      <c r="E7117" s="121" t="s">
        <v>211</v>
      </c>
      <c r="F7117" s="121" t="s">
        <v>200</v>
      </c>
      <c r="G7117" s="121">
        <v>1</v>
      </c>
      <c r="H7117" s="148">
        <v>280.5</v>
      </c>
      <c r="I7117" s="193">
        <v>0.25</v>
      </c>
      <c r="J7117" s="187">
        <f t="shared" si="220"/>
        <v>210.375</v>
      </c>
    </row>
    <row r="7118" spans="1:10" ht="15.75">
      <c r="A7118" s="53">
        <f t="shared" si="221"/>
        <v>7114</v>
      </c>
      <c r="B7118" s="142" t="s">
        <v>199</v>
      </c>
      <c r="C7118" s="159" t="s">
        <v>12201</v>
      </c>
      <c r="D7118" s="121" t="s">
        <v>12202</v>
      </c>
      <c r="E7118" s="121" t="s">
        <v>211</v>
      </c>
      <c r="F7118" s="121" t="s">
        <v>200</v>
      </c>
      <c r="G7118" s="121">
        <v>1</v>
      </c>
      <c r="H7118" s="148">
        <v>386.61</v>
      </c>
      <c r="I7118" s="193">
        <v>0.25</v>
      </c>
      <c r="J7118" s="187">
        <f t="shared" si="220"/>
        <v>289.95749999999998</v>
      </c>
    </row>
    <row r="7119" spans="1:10" ht="15.75">
      <c r="A7119" s="53">
        <f t="shared" si="221"/>
        <v>7115</v>
      </c>
      <c r="B7119" s="142" t="s">
        <v>199</v>
      </c>
      <c r="C7119" s="159" t="s">
        <v>12203</v>
      </c>
      <c r="D7119" s="121" t="s">
        <v>12204</v>
      </c>
      <c r="E7119" s="121" t="s">
        <v>211</v>
      </c>
      <c r="F7119" s="121" t="s">
        <v>200</v>
      </c>
      <c r="G7119" s="121">
        <v>1</v>
      </c>
      <c r="H7119" s="148">
        <v>418.2</v>
      </c>
      <c r="I7119" s="193">
        <v>0.25</v>
      </c>
      <c r="J7119" s="187">
        <f t="shared" si="220"/>
        <v>313.64999999999998</v>
      </c>
    </row>
    <row r="7120" spans="1:10" ht="15.75">
      <c r="A7120" s="53">
        <f t="shared" si="221"/>
        <v>7116</v>
      </c>
      <c r="B7120" s="142" t="s">
        <v>199</v>
      </c>
      <c r="C7120" s="159" t="s">
        <v>12205</v>
      </c>
      <c r="D7120" s="121" t="s">
        <v>12206</v>
      </c>
      <c r="E7120" s="121" t="s">
        <v>211</v>
      </c>
      <c r="F7120" s="121" t="s">
        <v>200</v>
      </c>
      <c r="G7120" s="121">
        <v>1</v>
      </c>
      <c r="H7120" s="148">
        <v>588.25</v>
      </c>
      <c r="I7120" s="193">
        <v>0.25</v>
      </c>
      <c r="J7120" s="187">
        <f t="shared" si="220"/>
        <v>441.1875</v>
      </c>
    </row>
    <row r="7121" spans="1:10" ht="15.75">
      <c r="A7121" s="53">
        <f t="shared" si="221"/>
        <v>7117</v>
      </c>
      <c r="B7121" s="142" t="s">
        <v>199</v>
      </c>
      <c r="C7121" s="159" t="s">
        <v>12207</v>
      </c>
      <c r="D7121" s="161" t="s">
        <v>12208</v>
      </c>
      <c r="E7121" s="121" t="s">
        <v>211</v>
      </c>
      <c r="F7121" s="121" t="s">
        <v>200</v>
      </c>
      <c r="G7121" s="121">
        <v>1</v>
      </c>
      <c r="H7121" s="148">
        <v>290.57</v>
      </c>
      <c r="I7121" s="193">
        <v>0.25</v>
      </c>
      <c r="J7121" s="187">
        <f t="shared" si="220"/>
        <v>217.92750000000001</v>
      </c>
    </row>
    <row r="7122" spans="1:10" ht="15.75">
      <c r="A7122" s="53">
        <f t="shared" si="221"/>
        <v>7118</v>
      </c>
      <c r="B7122" s="142" t="s">
        <v>199</v>
      </c>
      <c r="C7122" s="159" t="s">
        <v>12209</v>
      </c>
      <c r="D7122" s="161" t="s">
        <v>12210</v>
      </c>
      <c r="E7122" s="121" t="s">
        <v>211</v>
      </c>
      <c r="F7122" s="121" t="s">
        <v>200</v>
      </c>
      <c r="G7122" s="121">
        <v>1</v>
      </c>
      <c r="H7122" s="148">
        <v>271.3</v>
      </c>
      <c r="I7122" s="193">
        <v>0.25</v>
      </c>
      <c r="J7122" s="187">
        <f t="shared" si="220"/>
        <v>203.47500000000002</v>
      </c>
    </row>
    <row r="7123" spans="1:10" ht="15.75">
      <c r="A7123" s="53">
        <f t="shared" si="221"/>
        <v>7119</v>
      </c>
      <c r="B7123" s="142" t="s">
        <v>199</v>
      </c>
      <c r="C7123" s="159" t="s">
        <v>12211</v>
      </c>
      <c r="D7123" s="121" t="s">
        <v>12212</v>
      </c>
      <c r="E7123" s="121" t="s">
        <v>211</v>
      </c>
      <c r="F7123" s="121" t="s">
        <v>200</v>
      </c>
      <c r="G7123" s="121">
        <v>1</v>
      </c>
      <c r="H7123" s="148">
        <v>332.08</v>
      </c>
      <c r="I7123" s="193">
        <v>0.25</v>
      </c>
      <c r="J7123" s="187">
        <f t="shared" si="220"/>
        <v>249.06</v>
      </c>
    </row>
    <row r="7124" spans="1:10" ht="15.75">
      <c r="A7124" s="53">
        <f t="shared" si="221"/>
        <v>7120</v>
      </c>
      <c r="B7124" s="142" t="s">
        <v>199</v>
      </c>
      <c r="C7124" s="159" t="s">
        <v>12213</v>
      </c>
      <c r="D7124" s="161" t="s">
        <v>12214</v>
      </c>
      <c r="E7124" s="121" t="s">
        <v>211</v>
      </c>
      <c r="F7124" s="121" t="s">
        <v>200</v>
      </c>
      <c r="G7124" s="121">
        <v>1</v>
      </c>
      <c r="H7124" s="148">
        <v>325.56</v>
      </c>
      <c r="I7124" s="193">
        <v>0.25</v>
      </c>
      <c r="J7124" s="187">
        <f t="shared" si="220"/>
        <v>244.17000000000002</v>
      </c>
    </row>
    <row r="7125" spans="1:10" ht="15.75">
      <c r="A7125" s="53">
        <f t="shared" si="221"/>
        <v>7121</v>
      </c>
      <c r="B7125" s="142" t="s">
        <v>199</v>
      </c>
      <c r="C7125" s="159" t="s">
        <v>12215</v>
      </c>
      <c r="D7125" s="161" t="s">
        <v>12210</v>
      </c>
      <c r="E7125" s="121" t="s">
        <v>211</v>
      </c>
      <c r="F7125" s="121" t="s">
        <v>200</v>
      </c>
      <c r="G7125" s="121">
        <v>1</v>
      </c>
      <c r="H7125" s="148">
        <v>386.61</v>
      </c>
      <c r="I7125" s="193">
        <v>0.25</v>
      </c>
      <c r="J7125" s="187">
        <f t="shared" si="220"/>
        <v>289.95749999999998</v>
      </c>
    </row>
    <row r="7126" spans="1:10" ht="15.75">
      <c r="A7126" s="53">
        <f t="shared" si="221"/>
        <v>7122</v>
      </c>
      <c r="B7126" s="142" t="s">
        <v>199</v>
      </c>
      <c r="C7126" s="159" t="s">
        <v>12216</v>
      </c>
      <c r="D7126" s="161" t="s">
        <v>12214</v>
      </c>
      <c r="E7126" s="121" t="s">
        <v>211</v>
      </c>
      <c r="F7126" s="121" t="s">
        <v>200</v>
      </c>
      <c r="G7126" s="121">
        <v>1</v>
      </c>
      <c r="H7126" s="148">
        <v>409.25</v>
      </c>
      <c r="I7126" s="193">
        <v>0.25</v>
      </c>
      <c r="J7126" s="187">
        <f t="shared" si="220"/>
        <v>306.9375</v>
      </c>
    </row>
    <row r="7127" spans="1:10" ht="30">
      <c r="A7127" s="53">
        <f t="shared" si="221"/>
        <v>7123</v>
      </c>
      <c r="B7127" s="142" t="s">
        <v>199</v>
      </c>
      <c r="C7127" s="121" t="s">
        <v>12217</v>
      </c>
      <c r="D7127" s="121" t="s">
        <v>12218</v>
      </c>
      <c r="E7127" s="121" t="s">
        <v>211</v>
      </c>
      <c r="F7127" s="121" t="s">
        <v>200</v>
      </c>
      <c r="G7127" s="121">
        <v>1</v>
      </c>
      <c r="H7127" s="148">
        <v>813.75</v>
      </c>
      <c r="I7127" s="193">
        <v>0.25</v>
      </c>
      <c r="J7127" s="187">
        <f t="shared" si="220"/>
        <v>610.3125</v>
      </c>
    </row>
    <row r="7128" spans="1:10" ht="15.75">
      <c r="A7128" s="53">
        <f t="shared" si="221"/>
        <v>7124</v>
      </c>
      <c r="B7128" s="142" t="s">
        <v>199</v>
      </c>
      <c r="C7128" s="121" t="s">
        <v>12219</v>
      </c>
      <c r="D7128" s="121" t="s">
        <v>12220</v>
      </c>
      <c r="E7128" s="121" t="s">
        <v>211</v>
      </c>
      <c r="F7128" s="121" t="s">
        <v>200</v>
      </c>
      <c r="G7128" s="121">
        <v>1</v>
      </c>
      <c r="H7128" s="148">
        <v>1878.45</v>
      </c>
      <c r="I7128" s="193">
        <v>0.25</v>
      </c>
      <c r="J7128" s="187">
        <f t="shared" si="220"/>
        <v>1408.8375000000001</v>
      </c>
    </row>
    <row r="7129" spans="1:10" ht="15.75">
      <c r="A7129" s="53">
        <f t="shared" si="221"/>
        <v>7125</v>
      </c>
      <c r="B7129" s="142" t="s">
        <v>199</v>
      </c>
      <c r="C7129" s="121" t="s">
        <v>12221</v>
      </c>
      <c r="D7129" s="121" t="s">
        <v>12222</v>
      </c>
      <c r="E7129" s="121" t="s">
        <v>211</v>
      </c>
      <c r="F7129" s="121" t="s">
        <v>200</v>
      </c>
      <c r="G7129" s="121">
        <v>1</v>
      </c>
      <c r="H7129" s="148">
        <v>577.5</v>
      </c>
      <c r="I7129" s="193">
        <v>0.25</v>
      </c>
      <c r="J7129" s="187">
        <f t="shared" ref="J7129:J7192" si="222">H7129*(1-I7129)</f>
        <v>433.125</v>
      </c>
    </row>
    <row r="7130" spans="1:10" ht="15.75">
      <c r="A7130" s="53">
        <f t="shared" si="221"/>
        <v>7126</v>
      </c>
      <c r="B7130" s="142" t="s">
        <v>199</v>
      </c>
      <c r="C7130" s="159" t="s">
        <v>12223</v>
      </c>
      <c r="D7130" s="160" t="s">
        <v>12224</v>
      </c>
      <c r="E7130" s="121" t="s">
        <v>211</v>
      </c>
      <c r="F7130" s="121" t="s">
        <v>200</v>
      </c>
      <c r="G7130" s="121">
        <v>1</v>
      </c>
      <c r="H7130" s="148">
        <v>307.8</v>
      </c>
      <c r="I7130" s="193">
        <v>0.25</v>
      </c>
      <c r="J7130" s="187">
        <f t="shared" si="222"/>
        <v>230.85000000000002</v>
      </c>
    </row>
    <row r="7131" spans="1:10" ht="30">
      <c r="A7131" s="53">
        <f t="shared" si="221"/>
        <v>7127</v>
      </c>
      <c r="B7131" s="142" t="s">
        <v>199</v>
      </c>
      <c r="C7131" s="121" t="s">
        <v>12225</v>
      </c>
      <c r="D7131" s="162" t="s">
        <v>12226</v>
      </c>
      <c r="E7131" s="121" t="s">
        <v>211</v>
      </c>
      <c r="F7131" s="121" t="s">
        <v>200</v>
      </c>
      <c r="G7131" s="121">
        <v>1</v>
      </c>
      <c r="H7131" s="148">
        <v>219.75</v>
      </c>
      <c r="I7131" s="193">
        <v>0.25</v>
      </c>
      <c r="J7131" s="187">
        <f t="shared" si="222"/>
        <v>164.8125</v>
      </c>
    </row>
    <row r="7132" spans="1:10" ht="15.75">
      <c r="A7132" s="53">
        <f t="shared" si="221"/>
        <v>7128</v>
      </c>
      <c r="B7132" s="142" t="s">
        <v>199</v>
      </c>
      <c r="C7132" s="121" t="s">
        <v>12227</v>
      </c>
      <c r="D7132" s="162" t="s">
        <v>12228</v>
      </c>
      <c r="E7132" s="121" t="s">
        <v>211</v>
      </c>
      <c r="F7132" s="121" t="s">
        <v>200</v>
      </c>
      <c r="G7132" s="121">
        <v>1</v>
      </c>
      <c r="H7132" s="148">
        <v>113.22</v>
      </c>
      <c r="I7132" s="193">
        <v>0.25</v>
      </c>
      <c r="J7132" s="187">
        <f t="shared" si="222"/>
        <v>84.914999999999992</v>
      </c>
    </row>
    <row r="7133" spans="1:10" ht="15.75">
      <c r="A7133" s="53">
        <f t="shared" si="221"/>
        <v>7129</v>
      </c>
      <c r="B7133" s="142" t="s">
        <v>199</v>
      </c>
      <c r="C7133" s="121" t="s">
        <v>12229</v>
      </c>
      <c r="D7133" s="162" t="s">
        <v>12230</v>
      </c>
      <c r="E7133" s="121" t="s">
        <v>211</v>
      </c>
      <c r="F7133" s="121" t="s">
        <v>200</v>
      </c>
      <c r="G7133" s="121">
        <v>1</v>
      </c>
      <c r="H7133" s="148">
        <v>116.55</v>
      </c>
      <c r="I7133" s="193">
        <v>0.25</v>
      </c>
      <c r="J7133" s="187">
        <f t="shared" si="222"/>
        <v>87.412499999999994</v>
      </c>
    </row>
    <row r="7134" spans="1:10" ht="15.75">
      <c r="A7134" s="53">
        <f t="shared" si="221"/>
        <v>7130</v>
      </c>
      <c r="B7134" s="142" t="s">
        <v>199</v>
      </c>
      <c r="C7134" s="121" t="s">
        <v>12231</v>
      </c>
      <c r="D7134" s="162" t="s">
        <v>12232</v>
      </c>
      <c r="E7134" s="121" t="s">
        <v>211</v>
      </c>
      <c r="F7134" s="121" t="s">
        <v>200</v>
      </c>
      <c r="G7134" s="121">
        <v>1</v>
      </c>
      <c r="H7134" s="148">
        <v>273</v>
      </c>
      <c r="I7134" s="193">
        <v>0.25</v>
      </c>
      <c r="J7134" s="187">
        <f t="shared" si="222"/>
        <v>204.75</v>
      </c>
    </row>
    <row r="7135" spans="1:10" ht="30">
      <c r="A7135" s="53">
        <f t="shared" si="221"/>
        <v>7131</v>
      </c>
      <c r="B7135" s="142" t="s">
        <v>199</v>
      </c>
      <c r="C7135" s="121" t="s">
        <v>12233</v>
      </c>
      <c r="D7135" s="162" t="s">
        <v>12234</v>
      </c>
      <c r="E7135" s="121" t="s">
        <v>211</v>
      </c>
      <c r="F7135" s="121" t="s">
        <v>200</v>
      </c>
      <c r="G7135" s="121">
        <v>1</v>
      </c>
      <c r="H7135" s="148">
        <v>273</v>
      </c>
      <c r="I7135" s="193">
        <v>0.25</v>
      </c>
      <c r="J7135" s="187">
        <f t="shared" si="222"/>
        <v>204.75</v>
      </c>
    </row>
    <row r="7136" spans="1:10" ht="30">
      <c r="A7136" s="53">
        <f t="shared" si="221"/>
        <v>7132</v>
      </c>
      <c r="B7136" s="142" t="s">
        <v>199</v>
      </c>
      <c r="C7136" s="121" t="s">
        <v>12235</v>
      </c>
      <c r="D7136" s="162" t="s">
        <v>12236</v>
      </c>
      <c r="E7136" s="121" t="s">
        <v>211</v>
      </c>
      <c r="F7136" s="121" t="s">
        <v>200</v>
      </c>
      <c r="G7136" s="121">
        <v>1</v>
      </c>
      <c r="H7136" s="148">
        <v>197.66</v>
      </c>
      <c r="I7136" s="193">
        <v>0.25</v>
      </c>
      <c r="J7136" s="187">
        <f t="shared" si="222"/>
        <v>148.245</v>
      </c>
    </row>
    <row r="7137" spans="1:10" ht="30">
      <c r="A7137" s="53">
        <f t="shared" si="221"/>
        <v>7133</v>
      </c>
      <c r="B7137" s="142" t="s">
        <v>199</v>
      </c>
      <c r="C7137" s="121" t="s">
        <v>12237</v>
      </c>
      <c r="D7137" s="162" t="s">
        <v>12238</v>
      </c>
      <c r="E7137" s="121" t="s">
        <v>211</v>
      </c>
      <c r="F7137" s="121" t="s">
        <v>200</v>
      </c>
      <c r="G7137" s="121">
        <v>1</v>
      </c>
      <c r="H7137" s="148">
        <v>307.95999999999998</v>
      </c>
      <c r="I7137" s="193">
        <v>0.25</v>
      </c>
      <c r="J7137" s="187">
        <f t="shared" si="222"/>
        <v>230.96999999999997</v>
      </c>
    </row>
    <row r="7138" spans="1:10" ht="30">
      <c r="A7138" s="53">
        <f t="shared" si="221"/>
        <v>7134</v>
      </c>
      <c r="B7138" s="142" t="s">
        <v>199</v>
      </c>
      <c r="C7138" s="121" t="s">
        <v>12239</v>
      </c>
      <c r="D7138" s="162" t="s">
        <v>12240</v>
      </c>
      <c r="E7138" s="121" t="s">
        <v>211</v>
      </c>
      <c r="F7138" s="121" t="s">
        <v>200</v>
      </c>
      <c r="G7138" s="121">
        <v>1</v>
      </c>
      <c r="H7138" s="148">
        <v>265.2</v>
      </c>
      <c r="I7138" s="193">
        <v>0.25</v>
      </c>
      <c r="J7138" s="187">
        <f t="shared" si="222"/>
        <v>198.89999999999998</v>
      </c>
    </row>
    <row r="7139" spans="1:10" ht="15.75">
      <c r="A7139" s="53">
        <f t="shared" si="221"/>
        <v>7135</v>
      </c>
      <c r="B7139" s="142" t="s">
        <v>199</v>
      </c>
      <c r="C7139" s="121" t="s">
        <v>12241</v>
      </c>
      <c r="D7139" s="162" t="s">
        <v>12242</v>
      </c>
      <c r="E7139" s="121" t="s">
        <v>211</v>
      </c>
      <c r="F7139" s="121" t="s">
        <v>200</v>
      </c>
      <c r="G7139" s="121">
        <v>1</v>
      </c>
      <c r="H7139" s="148">
        <v>468.75</v>
      </c>
      <c r="I7139" s="193">
        <v>0.25</v>
      </c>
      <c r="J7139" s="187">
        <f t="shared" si="222"/>
        <v>351.5625</v>
      </c>
    </row>
    <row r="7140" spans="1:10" ht="15.75">
      <c r="A7140" s="53">
        <f t="shared" si="221"/>
        <v>7136</v>
      </c>
      <c r="B7140" s="142" t="s">
        <v>199</v>
      </c>
      <c r="C7140" s="121" t="s">
        <v>12243</v>
      </c>
      <c r="D7140" s="162" t="s">
        <v>12244</v>
      </c>
      <c r="E7140" s="121" t="s">
        <v>211</v>
      </c>
      <c r="F7140" s="121" t="s">
        <v>200</v>
      </c>
      <c r="G7140" s="121">
        <v>1</v>
      </c>
      <c r="H7140" s="148">
        <v>105.57</v>
      </c>
      <c r="I7140" s="193">
        <v>0.25</v>
      </c>
      <c r="J7140" s="187">
        <f t="shared" si="222"/>
        <v>79.177499999999995</v>
      </c>
    </row>
    <row r="7141" spans="1:10" ht="30">
      <c r="A7141" s="53">
        <f t="shared" si="221"/>
        <v>7137</v>
      </c>
      <c r="B7141" s="142" t="s">
        <v>199</v>
      </c>
      <c r="C7141" s="121" t="s">
        <v>12245</v>
      </c>
      <c r="D7141" s="162" t="s">
        <v>12246</v>
      </c>
      <c r="E7141" s="121" t="s">
        <v>211</v>
      </c>
      <c r="F7141" s="121" t="s">
        <v>200</v>
      </c>
      <c r="G7141" s="121">
        <v>1</v>
      </c>
      <c r="H7141" s="148">
        <v>170.85</v>
      </c>
      <c r="I7141" s="193">
        <v>0.25</v>
      </c>
      <c r="J7141" s="187">
        <f t="shared" si="222"/>
        <v>128.13749999999999</v>
      </c>
    </row>
    <row r="7142" spans="1:10" ht="30">
      <c r="A7142" s="53">
        <f t="shared" si="221"/>
        <v>7138</v>
      </c>
      <c r="B7142" s="142" t="s">
        <v>199</v>
      </c>
      <c r="C7142" s="121" t="s">
        <v>12247</v>
      </c>
      <c r="D7142" s="162" t="s">
        <v>12248</v>
      </c>
      <c r="E7142" s="121" t="s">
        <v>211</v>
      </c>
      <c r="F7142" s="121" t="s">
        <v>200</v>
      </c>
      <c r="G7142" s="121">
        <v>1</v>
      </c>
      <c r="H7142" s="148">
        <v>198</v>
      </c>
      <c r="I7142" s="193">
        <v>0.25</v>
      </c>
      <c r="J7142" s="187">
        <f t="shared" si="222"/>
        <v>148.5</v>
      </c>
    </row>
    <row r="7143" spans="1:10" ht="30">
      <c r="A7143" s="53">
        <f t="shared" si="221"/>
        <v>7139</v>
      </c>
      <c r="B7143" s="142" t="s">
        <v>199</v>
      </c>
      <c r="C7143" s="121" t="s">
        <v>12249</v>
      </c>
      <c r="D7143" s="162" t="s">
        <v>12250</v>
      </c>
      <c r="E7143" s="121" t="s">
        <v>211</v>
      </c>
      <c r="F7143" s="121" t="s">
        <v>200</v>
      </c>
      <c r="G7143" s="121">
        <v>1</v>
      </c>
      <c r="H7143" s="148">
        <v>203.47</v>
      </c>
      <c r="I7143" s="193">
        <v>0.25</v>
      </c>
      <c r="J7143" s="187">
        <f t="shared" si="222"/>
        <v>152.60249999999999</v>
      </c>
    </row>
    <row r="7144" spans="1:10" ht="30">
      <c r="A7144" s="53">
        <f t="shared" si="221"/>
        <v>7140</v>
      </c>
      <c r="B7144" s="142" t="s">
        <v>199</v>
      </c>
      <c r="C7144" s="121" t="s">
        <v>12251</v>
      </c>
      <c r="D7144" s="162" t="s">
        <v>12252</v>
      </c>
      <c r="E7144" s="121" t="s">
        <v>211</v>
      </c>
      <c r="F7144" s="121" t="s">
        <v>200</v>
      </c>
      <c r="G7144" s="121">
        <v>1</v>
      </c>
      <c r="H7144" s="148">
        <v>317.02</v>
      </c>
      <c r="I7144" s="193">
        <v>0.25</v>
      </c>
      <c r="J7144" s="187">
        <f t="shared" si="222"/>
        <v>237.76499999999999</v>
      </c>
    </row>
    <row r="7145" spans="1:10" ht="15.75">
      <c r="A7145" s="53">
        <f t="shared" si="221"/>
        <v>7141</v>
      </c>
      <c r="B7145" s="142" t="s">
        <v>199</v>
      </c>
      <c r="C7145" s="121" t="s">
        <v>12253</v>
      </c>
      <c r="D7145" s="162" t="s">
        <v>12254</v>
      </c>
      <c r="E7145" s="121" t="s">
        <v>211</v>
      </c>
      <c r="F7145" s="121" t="s">
        <v>200</v>
      </c>
      <c r="G7145" s="121">
        <v>1</v>
      </c>
      <c r="H7145" s="148">
        <v>94.5</v>
      </c>
      <c r="I7145" s="193">
        <v>0.25</v>
      </c>
      <c r="J7145" s="187">
        <f t="shared" si="222"/>
        <v>70.875</v>
      </c>
    </row>
    <row r="7146" spans="1:10" ht="15.75">
      <c r="A7146" s="53">
        <f t="shared" si="221"/>
        <v>7142</v>
      </c>
      <c r="B7146" s="142" t="s">
        <v>199</v>
      </c>
      <c r="C7146" s="121" t="s">
        <v>12255</v>
      </c>
      <c r="D7146" s="162" t="s">
        <v>12256</v>
      </c>
      <c r="E7146" s="121" t="s">
        <v>211</v>
      </c>
      <c r="F7146" s="121" t="s">
        <v>200</v>
      </c>
      <c r="G7146" s="121">
        <v>1</v>
      </c>
      <c r="H7146" s="148">
        <v>273</v>
      </c>
      <c r="I7146" s="193">
        <v>0.25</v>
      </c>
      <c r="J7146" s="187">
        <f t="shared" si="222"/>
        <v>204.75</v>
      </c>
    </row>
    <row r="7147" spans="1:10" ht="15.75">
      <c r="A7147" s="53">
        <f t="shared" si="221"/>
        <v>7143</v>
      </c>
      <c r="B7147" s="142" t="s">
        <v>199</v>
      </c>
      <c r="C7147" s="121" t="s">
        <v>12257</v>
      </c>
      <c r="D7147" s="162" t="s">
        <v>12258</v>
      </c>
      <c r="E7147" s="121" t="s">
        <v>211</v>
      </c>
      <c r="F7147" s="121" t="s">
        <v>200</v>
      </c>
      <c r="G7147" s="121">
        <v>1</v>
      </c>
      <c r="H7147" s="148">
        <v>131.25</v>
      </c>
      <c r="I7147" s="193">
        <v>0.25</v>
      </c>
      <c r="J7147" s="187">
        <f t="shared" si="222"/>
        <v>98.4375</v>
      </c>
    </row>
    <row r="7148" spans="1:10" ht="15.75">
      <c r="A7148" s="53">
        <f t="shared" si="221"/>
        <v>7144</v>
      </c>
      <c r="B7148" s="142" t="s">
        <v>199</v>
      </c>
      <c r="C7148" s="121" t="s">
        <v>12259</v>
      </c>
      <c r="D7148" s="162" t="s">
        <v>12260</v>
      </c>
      <c r="E7148" s="121" t="s">
        <v>211</v>
      </c>
      <c r="F7148" s="121" t="s">
        <v>200</v>
      </c>
      <c r="G7148" s="121">
        <v>1</v>
      </c>
      <c r="H7148" s="148">
        <v>468.75</v>
      </c>
      <c r="I7148" s="193">
        <v>0.25</v>
      </c>
      <c r="J7148" s="187">
        <f t="shared" si="222"/>
        <v>351.5625</v>
      </c>
    </row>
    <row r="7149" spans="1:10" ht="30">
      <c r="A7149" s="53">
        <f t="shared" si="221"/>
        <v>7145</v>
      </c>
      <c r="B7149" s="142" t="s">
        <v>199</v>
      </c>
      <c r="C7149" s="121" t="s">
        <v>12261</v>
      </c>
      <c r="D7149" s="162" t="s">
        <v>12262</v>
      </c>
      <c r="E7149" s="121" t="s">
        <v>211</v>
      </c>
      <c r="F7149" s="121" t="s">
        <v>200</v>
      </c>
      <c r="G7149" s="121">
        <v>1</v>
      </c>
      <c r="H7149" s="148">
        <v>175.88</v>
      </c>
      <c r="I7149" s="193">
        <v>0.25</v>
      </c>
      <c r="J7149" s="187">
        <f t="shared" si="222"/>
        <v>131.91</v>
      </c>
    </row>
    <row r="7150" spans="1:10" ht="15.75">
      <c r="A7150" s="53">
        <f t="shared" si="221"/>
        <v>7146</v>
      </c>
      <c r="B7150" s="142" t="s">
        <v>199</v>
      </c>
      <c r="C7150" s="121" t="s">
        <v>12263</v>
      </c>
      <c r="D7150" s="162" t="s">
        <v>12264</v>
      </c>
      <c r="E7150" s="121" t="s">
        <v>211</v>
      </c>
      <c r="F7150" s="121" t="s">
        <v>200</v>
      </c>
      <c r="G7150" s="121">
        <v>1</v>
      </c>
      <c r="H7150" s="148">
        <v>1200.57</v>
      </c>
      <c r="I7150" s="193">
        <v>0.25</v>
      </c>
      <c r="J7150" s="187">
        <f t="shared" si="222"/>
        <v>900.42750000000001</v>
      </c>
    </row>
    <row r="7151" spans="1:10" ht="30">
      <c r="A7151" s="53">
        <f t="shared" si="221"/>
        <v>7147</v>
      </c>
      <c r="B7151" s="142" t="s">
        <v>199</v>
      </c>
      <c r="C7151" s="121" t="s">
        <v>12265</v>
      </c>
      <c r="D7151" s="162" t="s">
        <v>12266</v>
      </c>
      <c r="E7151" s="121" t="s">
        <v>211</v>
      </c>
      <c r="F7151" s="121" t="s">
        <v>200</v>
      </c>
      <c r="G7151" s="121">
        <v>1</v>
      </c>
      <c r="H7151" s="148">
        <v>1452.94</v>
      </c>
      <c r="I7151" s="193">
        <v>0.25</v>
      </c>
      <c r="J7151" s="187">
        <f t="shared" si="222"/>
        <v>1089.7049999999999</v>
      </c>
    </row>
    <row r="7152" spans="1:10" ht="15.75">
      <c r="A7152" s="53">
        <f t="shared" si="221"/>
        <v>7148</v>
      </c>
      <c r="B7152" s="142" t="s">
        <v>199</v>
      </c>
      <c r="C7152" s="121" t="s">
        <v>12267</v>
      </c>
      <c r="D7152" s="162" t="s">
        <v>12268</v>
      </c>
      <c r="E7152" s="121" t="s">
        <v>211</v>
      </c>
      <c r="F7152" s="121" t="s">
        <v>200</v>
      </c>
      <c r="G7152" s="121">
        <v>1</v>
      </c>
      <c r="H7152" s="148">
        <v>420</v>
      </c>
      <c r="I7152" s="193">
        <v>0.25</v>
      </c>
      <c r="J7152" s="187">
        <f t="shared" si="222"/>
        <v>315</v>
      </c>
    </row>
    <row r="7153" spans="1:10" ht="30">
      <c r="A7153" s="53">
        <f t="shared" si="221"/>
        <v>7149</v>
      </c>
      <c r="B7153" s="142" t="s">
        <v>199</v>
      </c>
      <c r="C7153" s="121" t="s">
        <v>12269</v>
      </c>
      <c r="D7153" s="121" t="s">
        <v>12270</v>
      </c>
      <c r="E7153" s="121" t="s">
        <v>211</v>
      </c>
      <c r="F7153" s="121" t="s">
        <v>200</v>
      </c>
      <c r="G7153" s="121">
        <v>1</v>
      </c>
      <c r="H7153" s="148">
        <v>517.66</v>
      </c>
      <c r="I7153" s="193">
        <v>0.25</v>
      </c>
      <c r="J7153" s="187">
        <f t="shared" si="222"/>
        <v>388.245</v>
      </c>
    </row>
    <row r="7154" spans="1:10" ht="30">
      <c r="A7154" s="53">
        <f t="shared" si="221"/>
        <v>7150</v>
      </c>
      <c r="B7154" s="142" t="s">
        <v>199</v>
      </c>
      <c r="C7154" s="121" t="s">
        <v>12271</v>
      </c>
      <c r="D7154" s="121" t="s">
        <v>12272</v>
      </c>
      <c r="E7154" s="121" t="s">
        <v>211</v>
      </c>
      <c r="F7154" s="121" t="s">
        <v>200</v>
      </c>
      <c r="G7154" s="121">
        <v>1</v>
      </c>
      <c r="H7154" s="148">
        <v>591.53</v>
      </c>
      <c r="I7154" s="193">
        <v>0.25</v>
      </c>
      <c r="J7154" s="187">
        <f t="shared" si="222"/>
        <v>443.64749999999998</v>
      </c>
    </row>
    <row r="7155" spans="1:10" ht="30">
      <c r="A7155" s="53">
        <f t="shared" si="221"/>
        <v>7151</v>
      </c>
      <c r="B7155" s="142" t="s">
        <v>199</v>
      </c>
      <c r="C7155" s="121" t="s">
        <v>12273</v>
      </c>
      <c r="D7155" s="121" t="s">
        <v>12274</v>
      </c>
      <c r="E7155" s="121" t="s">
        <v>211</v>
      </c>
      <c r="F7155" s="121" t="s">
        <v>200</v>
      </c>
      <c r="G7155" s="121">
        <v>1</v>
      </c>
      <c r="H7155" s="148">
        <v>747.2</v>
      </c>
      <c r="I7155" s="193">
        <v>0.25</v>
      </c>
      <c r="J7155" s="187">
        <f t="shared" si="222"/>
        <v>560.40000000000009</v>
      </c>
    </row>
    <row r="7156" spans="1:10" ht="30">
      <c r="A7156" s="53">
        <f t="shared" si="221"/>
        <v>7152</v>
      </c>
      <c r="B7156" s="142" t="s">
        <v>199</v>
      </c>
      <c r="C7156" s="121" t="s">
        <v>12275</v>
      </c>
      <c r="D7156" s="121" t="s">
        <v>12276</v>
      </c>
      <c r="E7156" s="121" t="s">
        <v>211</v>
      </c>
      <c r="F7156" s="121" t="s">
        <v>200</v>
      </c>
      <c r="G7156" s="121">
        <v>1</v>
      </c>
      <c r="H7156" s="148">
        <v>1111.04</v>
      </c>
      <c r="I7156" s="193">
        <v>0.25</v>
      </c>
      <c r="J7156" s="187">
        <f t="shared" si="222"/>
        <v>833.28</v>
      </c>
    </row>
    <row r="7157" spans="1:10" ht="30">
      <c r="A7157" s="53">
        <f t="shared" si="221"/>
        <v>7153</v>
      </c>
      <c r="B7157" s="142" t="s">
        <v>199</v>
      </c>
      <c r="C7157" s="121" t="s">
        <v>12277</v>
      </c>
      <c r="D7157" s="121" t="s">
        <v>12278</v>
      </c>
      <c r="E7157" s="121" t="s">
        <v>211</v>
      </c>
      <c r="F7157" s="121" t="s">
        <v>200</v>
      </c>
      <c r="G7157" s="121">
        <v>1</v>
      </c>
      <c r="H7157" s="148">
        <v>1132.4100000000001</v>
      </c>
      <c r="I7157" s="193">
        <v>0.25</v>
      </c>
      <c r="J7157" s="187">
        <f t="shared" si="222"/>
        <v>849.30750000000012</v>
      </c>
    </row>
    <row r="7158" spans="1:10" ht="30">
      <c r="A7158" s="53">
        <f t="shared" si="221"/>
        <v>7154</v>
      </c>
      <c r="B7158" s="142" t="s">
        <v>199</v>
      </c>
      <c r="C7158" s="121" t="s">
        <v>12279</v>
      </c>
      <c r="D7158" s="121" t="s">
        <v>12280</v>
      </c>
      <c r="E7158" s="121" t="s">
        <v>211</v>
      </c>
      <c r="F7158" s="121" t="s">
        <v>200</v>
      </c>
      <c r="G7158" s="121">
        <v>1</v>
      </c>
      <c r="H7158" s="148">
        <v>1410.17</v>
      </c>
      <c r="I7158" s="193">
        <v>0.25</v>
      </c>
      <c r="J7158" s="187">
        <f t="shared" si="222"/>
        <v>1057.6275000000001</v>
      </c>
    </row>
    <row r="7159" spans="1:10" ht="30">
      <c r="A7159" s="53">
        <f t="shared" si="221"/>
        <v>7155</v>
      </c>
      <c r="B7159" s="142" t="s">
        <v>199</v>
      </c>
      <c r="C7159" s="121" t="s">
        <v>12281</v>
      </c>
      <c r="D7159" s="121" t="s">
        <v>12282</v>
      </c>
      <c r="E7159" s="121" t="s">
        <v>211</v>
      </c>
      <c r="F7159" s="121" t="s">
        <v>200</v>
      </c>
      <c r="G7159" s="121">
        <v>1</v>
      </c>
      <c r="H7159" s="148">
        <v>1495.64</v>
      </c>
      <c r="I7159" s="193">
        <v>0.25</v>
      </c>
      <c r="J7159" s="187">
        <f t="shared" si="222"/>
        <v>1121.73</v>
      </c>
    </row>
    <row r="7160" spans="1:10" ht="15.75">
      <c r="A7160" s="53">
        <f t="shared" si="221"/>
        <v>7156</v>
      </c>
      <c r="B7160" s="142" t="s">
        <v>199</v>
      </c>
      <c r="C7160" s="121" t="s">
        <v>12283</v>
      </c>
      <c r="D7160" s="121" t="s">
        <v>12284</v>
      </c>
      <c r="E7160" s="121" t="s">
        <v>211</v>
      </c>
      <c r="F7160" s="121" t="s">
        <v>200</v>
      </c>
      <c r="G7160" s="121">
        <v>1</v>
      </c>
      <c r="H7160" s="148">
        <v>1442.5</v>
      </c>
      <c r="I7160" s="193">
        <v>0.25</v>
      </c>
      <c r="J7160" s="187">
        <f t="shared" si="222"/>
        <v>1081.875</v>
      </c>
    </row>
    <row r="7161" spans="1:10" ht="15.75">
      <c r="A7161" s="53">
        <f t="shared" si="221"/>
        <v>7157</v>
      </c>
      <c r="B7161" s="142" t="s">
        <v>199</v>
      </c>
      <c r="C7161" s="121" t="s">
        <v>12285</v>
      </c>
      <c r="D7161" s="121" t="s">
        <v>12286</v>
      </c>
      <c r="E7161" s="121" t="s">
        <v>211</v>
      </c>
      <c r="F7161" s="121" t="s">
        <v>200</v>
      </c>
      <c r="G7161" s="121">
        <v>1</v>
      </c>
      <c r="H7161" s="148">
        <v>1370.63</v>
      </c>
      <c r="I7161" s="193">
        <v>0.25</v>
      </c>
      <c r="J7161" s="187">
        <f t="shared" si="222"/>
        <v>1027.9725000000001</v>
      </c>
    </row>
    <row r="7162" spans="1:10" ht="15.75">
      <c r="A7162" s="53">
        <f t="shared" si="221"/>
        <v>7158</v>
      </c>
      <c r="B7162" s="142" t="s">
        <v>199</v>
      </c>
      <c r="C7162" s="121" t="s">
        <v>12287</v>
      </c>
      <c r="D7162" s="121" t="s">
        <v>12288</v>
      </c>
      <c r="E7162" s="121" t="s">
        <v>211</v>
      </c>
      <c r="F7162" s="121" t="s">
        <v>200</v>
      </c>
      <c r="G7162" s="121">
        <v>1</v>
      </c>
      <c r="H7162" s="148">
        <v>1341.25</v>
      </c>
      <c r="I7162" s="193">
        <v>0.25</v>
      </c>
      <c r="J7162" s="187">
        <f t="shared" si="222"/>
        <v>1005.9375</v>
      </c>
    </row>
    <row r="7163" spans="1:10" ht="30">
      <c r="A7163" s="53">
        <f t="shared" si="221"/>
        <v>7159</v>
      </c>
      <c r="B7163" s="142" t="s">
        <v>199</v>
      </c>
      <c r="C7163" s="121" t="s">
        <v>12289</v>
      </c>
      <c r="D7163" s="121" t="s">
        <v>12290</v>
      </c>
      <c r="E7163" s="121" t="s">
        <v>211</v>
      </c>
      <c r="F7163" s="121" t="s">
        <v>200</v>
      </c>
      <c r="G7163" s="121">
        <v>1</v>
      </c>
      <c r="H7163" s="148">
        <v>1415</v>
      </c>
      <c r="I7163" s="193">
        <v>0.25</v>
      </c>
      <c r="J7163" s="187">
        <f t="shared" si="222"/>
        <v>1061.25</v>
      </c>
    </row>
    <row r="7164" spans="1:10" ht="30">
      <c r="A7164" s="53">
        <f t="shared" si="221"/>
        <v>7160</v>
      </c>
      <c r="B7164" s="142" t="s">
        <v>199</v>
      </c>
      <c r="C7164" s="121" t="s">
        <v>12291</v>
      </c>
      <c r="D7164" s="121" t="s">
        <v>12292</v>
      </c>
      <c r="E7164" s="121" t="s">
        <v>211</v>
      </c>
      <c r="F7164" s="121" t="s">
        <v>200</v>
      </c>
      <c r="G7164" s="121">
        <v>1</v>
      </c>
      <c r="H7164" s="148">
        <v>1657</v>
      </c>
      <c r="I7164" s="193">
        <v>0.25</v>
      </c>
      <c r="J7164" s="187">
        <f t="shared" si="222"/>
        <v>1242.75</v>
      </c>
    </row>
    <row r="7165" spans="1:10" ht="15.75">
      <c r="A7165" s="53">
        <f t="shared" si="221"/>
        <v>7161</v>
      </c>
      <c r="B7165" s="142" t="s">
        <v>199</v>
      </c>
      <c r="C7165" s="121" t="s">
        <v>12293</v>
      </c>
      <c r="D7165" s="121" t="s">
        <v>12294</v>
      </c>
      <c r="E7165" s="121" t="s">
        <v>211</v>
      </c>
      <c r="F7165" s="121" t="s">
        <v>200</v>
      </c>
      <c r="G7165" s="121">
        <v>1</v>
      </c>
      <c r="H7165" s="148">
        <v>1515.63</v>
      </c>
      <c r="I7165" s="193">
        <v>0.25</v>
      </c>
      <c r="J7165" s="187">
        <f t="shared" si="222"/>
        <v>1136.7225000000001</v>
      </c>
    </row>
    <row r="7166" spans="1:10" ht="15.75">
      <c r="A7166" s="53">
        <f t="shared" si="221"/>
        <v>7162</v>
      </c>
      <c r="B7166" s="142" t="s">
        <v>199</v>
      </c>
      <c r="C7166" s="121" t="s">
        <v>12295</v>
      </c>
      <c r="D7166" s="121" t="s">
        <v>12296</v>
      </c>
      <c r="E7166" s="121" t="s">
        <v>211</v>
      </c>
      <c r="F7166" s="121" t="s">
        <v>200</v>
      </c>
      <c r="G7166" s="121">
        <v>1</v>
      </c>
      <c r="H7166" s="148">
        <v>1917.5</v>
      </c>
      <c r="I7166" s="193">
        <v>0.25</v>
      </c>
      <c r="J7166" s="187">
        <f t="shared" si="222"/>
        <v>1438.125</v>
      </c>
    </row>
    <row r="7167" spans="1:10" ht="15.75">
      <c r="A7167" s="53">
        <f t="shared" si="221"/>
        <v>7163</v>
      </c>
      <c r="B7167" s="142" t="s">
        <v>199</v>
      </c>
      <c r="C7167" s="121" t="s">
        <v>12297</v>
      </c>
      <c r="D7167" s="121" t="s">
        <v>12296</v>
      </c>
      <c r="E7167" s="121" t="s">
        <v>211</v>
      </c>
      <c r="F7167" s="121" t="s">
        <v>200</v>
      </c>
      <c r="G7167" s="121">
        <v>1</v>
      </c>
      <c r="H7167" s="148">
        <v>1812.5</v>
      </c>
      <c r="I7167" s="193">
        <v>0.25</v>
      </c>
      <c r="J7167" s="187">
        <f t="shared" si="222"/>
        <v>1359.375</v>
      </c>
    </row>
    <row r="7168" spans="1:10" ht="15.75">
      <c r="A7168" s="53">
        <f t="shared" si="221"/>
        <v>7164</v>
      </c>
      <c r="B7168" s="142" t="s">
        <v>199</v>
      </c>
      <c r="C7168" s="121" t="s">
        <v>12298</v>
      </c>
      <c r="D7168" s="121" t="s">
        <v>12299</v>
      </c>
      <c r="E7168" s="121" t="s">
        <v>211</v>
      </c>
      <c r="F7168" s="121" t="s">
        <v>200</v>
      </c>
      <c r="G7168" s="121">
        <v>1</v>
      </c>
      <c r="H7168" s="148">
        <v>2312.5</v>
      </c>
      <c r="I7168" s="193">
        <v>0.25</v>
      </c>
      <c r="J7168" s="187">
        <f t="shared" si="222"/>
        <v>1734.375</v>
      </c>
    </row>
    <row r="7169" spans="1:10" ht="30">
      <c r="A7169" s="53">
        <f t="shared" si="221"/>
        <v>7165</v>
      </c>
      <c r="B7169" s="142" t="s">
        <v>199</v>
      </c>
      <c r="C7169" s="121" t="s">
        <v>12300</v>
      </c>
      <c r="D7169" s="121" t="s">
        <v>12301</v>
      </c>
      <c r="E7169" s="121" t="s">
        <v>211</v>
      </c>
      <c r="F7169" s="121" t="s">
        <v>200</v>
      </c>
      <c r="G7169" s="121">
        <v>1</v>
      </c>
      <c r="H7169" s="148">
        <v>1862.5</v>
      </c>
      <c r="I7169" s="193">
        <v>0.25</v>
      </c>
      <c r="J7169" s="187">
        <f t="shared" si="222"/>
        <v>1396.875</v>
      </c>
    </row>
    <row r="7170" spans="1:10" ht="30">
      <c r="A7170" s="53">
        <f t="shared" si="221"/>
        <v>7166</v>
      </c>
      <c r="B7170" s="142" t="s">
        <v>199</v>
      </c>
      <c r="C7170" s="121" t="s">
        <v>12302</v>
      </c>
      <c r="D7170" s="121" t="s">
        <v>12303</v>
      </c>
      <c r="E7170" s="121" t="s">
        <v>211</v>
      </c>
      <c r="F7170" s="121" t="s">
        <v>200</v>
      </c>
      <c r="G7170" s="121">
        <v>1</v>
      </c>
      <c r="H7170" s="148">
        <v>2255</v>
      </c>
      <c r="I7170" s="193">
        <v>0.25</v>
      </c>
      <c r="J7170" s="187">
        <f t="shared" si="222"/>
        <v>1691.25</v>
      </c>
    </row>
    <row r="7171" spans="1:10" ht="30">
      <c r="A7171" s="53">
        <f t="shared" si="221"/>
        <v>7167</v>
      </c>
      <c r="B7171" s="142" t="s">
        <v>199</v>
      </c>
      <c r="C7171" s="159" t="s">
        <v>12304</v>
      </c>
      <c r="D7171" s="121" t="s">
        <v>12305</v>
      </c>
      <c r="E7171" s="121" t="s">
        <v>211</v>
      </c>
      <c r="F7171" s="121" t="s">
        <v>200</v>
      </c>
      <c r="G7171" s="121">
        <v>1</v>
      </c>
      <c r="H7171" s="148">
        <v>1259.98</v>
      </c>
      <c r="I7171" s="193">
        <v>0.25</v>
      </c>
      <c r="J7171" s="187">
        <f t="shared" si="222"/>
        <v>944.98500000000001</v>
      </c>
    </row>
    <row r="7172" spans="1:10" ht="30">
      <c r="A7172" s="53">
        <f t="shared" si="221"/>
        <v>7168</v>
      </c>
      <c r="B7172" s="142" t="s">
        <v>199</v>
      </c>
      <c r="C7172" s="159" t="s">
        <v>12306</v>
      </c>
      <c r="D7172" s="121" t="s">
        <v>12307</v>
      </c>
      <c r="E7172" s="121" t="s">
        <v>211</v>
      </c>
      <c r="F7172" s="121" t="s">
        <v>200</v>
      </c>
      <c r="G7172" s="121">
        <v>1</v>
      </c>
      <c r="H7172" s="148">
        <v>1529.98</v>
      </c>
      <c r="I7172" s="193">
        <v>0.25</v>
      </c>
      <c r="J7172" s="187">
        <f t="shared" si="222"/>
        <v>1147.4850000000001</v>
      </c>
    </row>
    <row r="7173" spans="1:10" ht="30">
      <c r="A7173" s="53">
        <f t="shared" si="221"/>
        <v>7169</v>
      </c>
      <c r="B7173" s="142" t="s">
        <v>199</v>
      </c>
      <c r="C7173" s="159" t="s">
        <v>12308</v>
      </c>
      <c r="D7173" s="121" t="s">
        <v>12309</v>
      </c>
      <c r="E7173" s="121" t="s">
        <v>211</v>
      </c>
      <c r="F7173" s="121" t="s">
        <v>200</v>
      </c>
      <c r="G7173" s="121">
        <v>1</v>
      </c>
      <c r="H7173" s="148">
        <v>1889.98</v>
      </c>
      <c r="I7173" s="193">
        <v>0.25</v>
      </c>
      <c r="J7173" s="187">
        <f t="shared" si="222"/>
        <v>1417.4850000000001</v>
      </c>
    </row>
    <row r="7174" spans="1:10" ht="30">
      <c r="A7174" s="53">
        <f t="shared" si="221"/>
        <v>7170</v>
      </c>
      <c r="B7174" s="142" t="s">
        <v>199</v>
      </c>
      <c r="C7174" s="159" t="s">
        <v>12310</v>
      </c>
      <c r="D7174" s="121" t="s">
        <v>12311</v>
      </c>
      <c r="E7174" s="121" t="s">
        <v>211</v>
      </c>
      <c r="F7174" s="121" t="s">
        <v>200</v>
      </c>
      <c r="G7174" s="121">
        <v>1</v>
      </c>
      <c r="H7174" s="148">
        <v>2099.9899999999998</v>
      </c>
      <c r="I7174" s="193">
        <v>0.25</v>
      </c>
      <c r="J7174" s="187">
        <f t="shared" si="222"/>
        <v>1574.9924999999998</v>
      </c>
    </row>
    <row r="7175" spans="1:10" ht="45">
      <c r="A7175" s="53">
        <f t="shared" ref="A7175:A7238" si="223">A7174+1</f>
        <v>7171</v>
      </c>
      <c r="B7175" s="142" t="s">
        <v>199</v>
      </c>
      <c r="C7175" s="159" t="s">
        <v>12312</v>
      </c>
      <c r="D7175" s="121" t="s">
        <v>12313</v>
      </c>
      <c r="E7175" s="121" t="s">
        <v>211</v>
      </c>
      <c r="F7175" s="121" t="s">
        <v>200</v>
      </c>
      <c r="G7175" s="121">
        <v>1</v>
      </c>
      <c r="H7175" s="148">
        <v>2323</v>
      </c>
      <c r="I7175" s="193">
        <v>0.25</v>
      </c>
      <c r="J7175" s="187">
        <f t="shared" si="222"/>
        <v>1742.25</v>
      </c>
    </row>
    <row r="7176" spans="1:10" ht="30">
      <c r="A7176" s="53">
        <f t="shared" si="223"/>
        <v>7172</v>
      </c>
      <c r="B7176" s="142" t="s">
        <v>199</v>
      </c>
      <c r="C7176" s="159" t="s">
        <v>12314</v>
      </c>
      <c r="D7176" s="121" t="s">
        <v>12315</v>
      </c>
      <c r="E7176" s="121" t="s">
        <v>211</v>
      </c>
      <c r="F7176" s="121" t="s">
        <v>200</v>
      </c>
      <c r="G7176" s="121">
        <v>1</v>
      </c>
      <c r="H7176" s="148">
        <v>3465</v>
      </c>
      <c r="I7176" s="193">
        <v>0.25</v>
      </c>
      <c r="J7176" s="187">
        <f t="shared" si="222"/>
        <v>2598.75</v>
      </c>
    </row>
    <row r="7177" spans="1:10" ht="45">
      <c r="A7177" s="53">
        <f t="shared" si="223"/>
        <v>7173</v>
      </c>
      <c r="B7177" s="142" t="s">
        <v>199</v>
      </c>
      <c r="C7177" s="159" t="s">
        <v>12316</v>
      </c>
      <c r="D7177" s="121" t="s">
        <v>12317</v>
      </c>
      <c r="E7177" s="121" t="s">
        <v>211</v>
      </c>
      <c r="F7177" s="121" t="s">
        <v>200</v>
      </c>
      <c r="G7177" s="121">
        <v>1</v>
      </c>
      <c r="H7177" s="148">
        <v>3045</v>
      </c>
      <c r="I7177" s="193">
        <v>0.25</v>
      </c>
      <c r="J7177" s="187">
        <f t="shared" si="222"/>
        <v>2283.75</v>
      </c>
    </row>
    <row r="7178" spans="1:10" ht="45">
      <c r="A7178" s="53">
        <f t="shared" si="223"/>
        <v>7174</v>
      </c>
      <c r="B7178" s="142" t="s">
        <v>199</v>
      </c>
      <c r="C7178" s="159" t="s">
        <v>12318</v>
      </c>
      <c r="D7178" s="121" t="s">
        <v>12319</v>
      </c>
      <c r="E7178" s="121" t="s">
        <v>211</v>
      </c>
      <c r="F7178" s="121" t="s">
        <v>200</v>
      </c>
      <c r="G7178" s="121">
        <v>1</v>
      </c>
      <c r="H7178" s="148">
        <v>4042.5</v>
      </c>
      <c r="I7178" s="193">
        <v>0.25</v>
      </c>
      <c r="J7178" s="187">
        <f t="shared" si="222"/>
        <v>3031.875</v>
      </c>
    </row>
    <row r="7179" spans="1:10" ht="45">
      <c r="A7179" s="53">
        <f t="shared" si="223"/>
        <v>7175</v>
      </c>
      <c r="B7179" s="142" t="s">
        <v>199</v>
      </c>
      <c r="C7179" s="159" t="s">
        <v>12320</v>
      </c>
      <c r="D7179" s="121" t="s">
        <v>12321</v>
      </c>
      <c r="E7179" s="121" t="s">
        <v>211</v>
      </c>
      <c r="F7179" s="121" t="s">
        <v>200</v>
      </c>
      <c r="G7179" s="121">
        <v>1</v>
      </c>
      <c r="H7179" s="148">
        <v>3360</v>
      </c>
      <c r="I7179" s="193">
        <v>0.25</v>
      </c>
      <c r="J7179" s="187">
        <f t="shared" si="222"/>
        <v>2520</v>
      </c>
    </row>
    <row r="7180" spans="1:10" ht="45">
      <c r="A7180" s="53">
        <f t="shared" si="223"/>
        <v>7176</v>
      </c>
      <c r="B7180" s="142" t="s">
        <v>199</v>
      </c>
      <c r="C7180" s="159" t="s">
        <v>12322</v>
      </c>
      <c r="D7180" s="121" t="s">
        <v>12323</v>
      </c>
      <c r="E7180" s="121" t="s">
        <v>211</v>
      </c>
      <c r="F7180" s="121" t="s">
        <v>200</v>
      </c>
      <c r="G7180" s="121">
        <v>1</v>
      </c>
      <c r="H7180" s="148">
        <v>4331.25</v>
      </c>
      <c r="I7180" s="193">
        <v>0.25</v>
      </c>
      <c r="J7180" s="187">
        <f t="shared" si="222"/>
        <v>3248.4375</v>
      </c>
    </row>
    <row r="7181" spans="1:10" ht="45">
      <c r="A7181" s="53">
        <f t="shared" si="223"/>
        <v>7177</v>
      </c>
      <c r="B7181" s="142" t="s">
        <v>199</v>
      </c>
      <c r="C7181" s="159" t="s">
        <v>12324</v>
      </c>
      <c r="D7181" s="121" t="s">
        <v>12325</v>
      </c>
      <c r="E7181" s="121" t="s">
        <v>211</v>
      </c>
      <c r="F7181" s="121" t="s">
        <v>200</v>
      </c>
      <c r="G7181" s="121">
        <v>1</v>
      </c>
      <c r="H7181" s="148">
        <v>4469.8500000000004</v>
      </c>
      <c r="I7181" s="193">
        <v>0.25</v>
      </c>
      <c r="J7181" s="187">
        <f t="shared" si="222"/>
        <v>3352.3875000000003</v>
      </c>
    </row>
    <row r="7182" spans="1:10" ht="45">
      <c r="A7182" s="53">
        <f t="shared" si="223"/>
        <v>7178</v>
      </c>
      <c r="B7182" s="142" t="s">
        <v>199</v>
      </c>
      <c r="C7182" s="159" t="s">
        <v>12326</v>
      </c>
      <c r="D7182" s="121" t="s">
        <v>12327</v>
      </c>
      <c r="E7182" s="121" t="s">
        <v>211</v>
      </c>
      <c r="F7182" s="121" t="s">
        <v>200</v>
      </c>
      <c r="G7182" s="121">
        <v>1</v>
      </c>
      <c r="H7182" s="148">
        <v>6814.5</v>
      </c>
      <c r="I7182" s="193">
        <v>0.25</v>
      </c>
      <c r="J7182" s="187">
        <f t="shared" si="222"/>
        <v>5110.875</v>
      </c>
    </row>
    <row r="7183" spans="1:10" ht="45">
      <c r="A7183" s="53">
        <f t="shared" si="223"/>
        <v>7179</v>
      </c>
      <c r="B7183" s="142" t="s">
        <v>199</v>
      </c>
      <c r="C7183" s="159" t="s">
        <v>12328</v>
      </c>
      <c r="D7183" s="121" t="s">
        <v>12329</v>
      </c>
      <c r="E7183" s="121" t="s">
        <v>211</v>
      </c>
      <c r="F7183" s="121" t="s">
        <v>200</v>
      </c>
      <c r="G7183" s="121">
        <v>1</v>
      </c>
      <c r="H7183" s="148">
        <v>9765</v>
      </c>
      <c r="I7183" s="193">
        <v>0.25</v>
      </c>
      <c r="J7183" s="187">
        <f t="shared" si="222"/>
        <v>7323.75</v>
      </c>
    </row>
    <row r="7184" spans="1:10" ht="30">
      <c r="A7184" s="53">
        <f t="shared" si="223"/>
        <v>7180</v>
      </c>
      <c r="B7184" s="142" t="s">
        <v>199</v>
      </c>
      <c r="C7184" s="162" t="s">
        <v>12330</v>
      </c>
      <c r="D7184" s="162" t="s">
        <v>12331</v>
      </c>
      <c r="E7184" s="121" t="s">
        <v>211</v>
      </c>
      <c r="F7184" s="121" t="s">
        <v>200</v>
      </c>
      <c r="G7184" s="121">
        <v>1</v>
      </c>
      <c r="H7184" s="148">
        <v>439.11</v>
      </c>
      <c r="I7184" s="193">
        <v>0.25</v>
      </c>
      <c r="J7184" s="187">
        <f t="shared" si="222"/>
        <v>329.33249999999998</v>
      </c>
    </row>
    <row r="7185" spans="1:10" ht="30">
      <c r="A7185" s="53">
        <f t="shared" si="223"/>
        <v>7181</v>
      </c>
      <c r="B7185" s="142" t="s">
        <v>199</v>
      </c>
      <c r="C7185" s="162" t="s">
        <v>12332</v>
      </c>
      <c r="D7185" s="162" t="s">
        <v>12333</v>
      </c>
      <c r="E7185" s="121" t="s">
        <v>211</v>
      </c>
      <c r="F7185" s="121" t="s">
        <v>200</v>
      </c>
      <c r="G7185" s="121">
        <v>1</v>
      </c>
      <c r="H7185" s="148">
        <v>492.66</v>
      </c>
      <c r="I7185" s="193">
        <v>0.25</v>
      </c>
      <c r="J7185" s="187">
        <f t="shared" si="222"/>
        <v>369.495</v>
      </c>
    </row>
    <row r="7186" spans="1:10" ht="30">
      <c r="A7186" s="53">
        <f t="shared" si="223"/>
        <v>7182</v>
      </c>
      <c r="B7186" s="142" t="s">
        <v>199</v>
      </c>
      <c r="C7186" s="162" t="s">
        <v>12334</v>
      </c>
      <c r="D7186" s="162" t="s">
        <v>12335</v>
      </c>
      <c r="E7186" s="121" t="s">
        <v>211</v>
      </c>
      <c r="F7186" s="121" t="s">
        <v>200</v>
      </c>
      <c r="G7186" s="121">
        <v>1</v>
      </c>
      <c r="H7186" s="148">
        <v>811.52</v>
      </c>
      <c r="I7186" s="193">
        <v>0.25</v>
      </c>
      <c r="J7186" s="187">
        <f t="shared" si="222"/>
        <v>608.64</v>
      </c>
    </row>
    <row r="7187" spans="1:10" ht="30">
      <c r="A7187" s="53">
        <f t="shared" si="223"/>
        <v>7183</v>
      </c>
      <c r="B7187" s="142" t="s">
        <v>199</v>
      </c>
      <c r="C7187" s="162" t="s">
        <v>12336</v>
      </c>
      <c r="D7187" s="162" t="s">
        <v>12337</v>
      </c>
      <c r="E7187" s="121" t="s">
        <v>211</v>
      </c>
      <c r="F7187" s="121" t="s">
        <v>200</v>
      </c>
      <c r="G7187" s="121">
        <v>1</v>
      </c>
      <c r="H7187" s="148">
        <v>942.48</v>
      </c>
      <c r="I7187" s="193">
        <v>0.25</v>
      </c>
      <c r="J7187" s="187">
        <f t="shared" si="222"/>
        <v>706.86</v>
      </c>
    </row>
    <row r="7188" spans="1:10" ht="30">
      <c r="A7188" s="53">
        <f t="shared" si="223"/>
        <v>7184</v>
      </c>
      <c r="B7188" s="142" t="s">
        <v>199</v>
      </c>
      <c r="C7188" s="162" t="s">
        <v>12338</v>
      </c>
      <c r="D7188" s="162" t="s">
        <v>12339</v>
      </c>
      <c r="E7188" s="121" t="s">
        <v>211</v>
      </c>
      <c r="F7188" s="121" t="s">
        <v>200</v>
      </c>
      <c r="G7188" s="121">
        <v>1</v>
      </c>
      <c r="H7188" s="148">
        <v>1049.58</v>
      </c>
      <c r="I7188" s="193">
        <v>0.25</v>
      </c>
      <c r="J7188" s="187">
        <f t="shared" si="222"/>
        <v>787.18499999999995</v>
      </c>
    </row>
    <row r="7189" spans="1:10" ht="30">
      <c r="A7189" s="53">
        <f t="shared" si="223"/>
        <v>7185</v>
      </c>
      <c r="B7189" s="142" t="s">
        <v>199</v>
      </c>
      <c r="C7189" s="162" t="s">
        <v>12340</v>
      </c>
      <c r="D7189" s="162" t="s">
        <v>12341</v>
      </c>
      <c r="E7189" s="121" t="s">
        <v>211</v>
      </c>
      <c r="F7189" s="121" t="s">
        <v>200</v>
      </c>
      <c r="G7189" s="121">
        <v>1</v>
      </c>
      <c r="H7189" s="148">
        <v>1224</v>
      </c>
      <c r="I7189" s="193">
        <v>0.25</v>
      </c>
      <c r="J7189" s="187">
        <f t="shared" si="222"/>
        <v>918</v>
      </c>
    </row>
    <row r="7190" spans="1:10" ht="30">
      <c r="A7190" s="53">
        <f t="shared" si="223"/>
        <v>7186</v>
      </c>
      <c r="B7190" s="142" t="s">
        <v>199</v>
      </c>
      <c r="C7190" s="162" t="s">
        <v>12342</v>
      </c>
      <c r="D7190" s="162" t="s">
        <v>12343</v>
      </c>
      <c r="E7190" s="121" t="s">
        <v>211</v>
      </c>
      <c r="F7190" s="121" t="s">
        <v>200</v>
      </c>
      <c r="G7190" s="121">
        <v>1</v>
      </c>
      <c r="H7190" s="148">
        <v>1428</v>
      </c>
      <c r="I7190" s="193">
        <v>0.25</v>
      </c>
      <c r="J7190" s="187">
        <f t="shared" si="222"/>
        <v>1071</v>
      </c>
    </row>
    <row r="7191" spans="1:10" ht="30">
      <c r="A7191" s="53">
        <f t="shared" si="223"/>
        <v>7187</v>
      </c>
      <c r="B7191" s="142" t="s">
        <v>199</v>
      </c>
      <c r="C7191" s="162" t="s">
        <v>12344</v>
      </c>
      <c r="D7191" s="162" t="s">
        <v>12345</v>
      </c>
      <c r="E7191" s="121" t="s">
        <v>211</v>
      </c>
      <c r="F7191" s="121" t="s">
        <v>200</v>
      </c>
      <c r="G7191" s="121">
        <v>1</v>
      </c>
      <c r="H7191" s="148">
        <v>1998</v>
      </c>
      <c r="I7191" s="193">
        <v>0.25</v>
      </c>
      <c r="J7191" s="187">
        <f t="shared" si="222"/>
        <v>1498.5</v>
      </c>
    </row>
    <row r="7192" spans="1:10" ht="15.75">
      <c r="A7192" s="53">
        <f t="shared" si="223"/>
        <v>7188</v>
      </c>
      <c r="B7192" s="142" t="s">
        <v>199</v>
      </c>
      <c r="C7192" s="122" t="s">
        <v>12346</v>
      </c>
      <c r="D7192" s="149" t="s">
        <v>12347</v>
      </c>
      <c r="E7192" s="121" t="s">
        <v>211</v>
      </c>
      <c r="F7192" s="121" t="s">
        <v>200</v>
      </c>
      <c r="G7192" s="121">
        <v>1</v>
      </c>
      <c r="H7192" s="148">
        <v>336</v>
      </c>
      <c r="I7192" s="193">
        <v>0.25</v>
      </c>
      <c r="J7192" s="187">
        <f t="shared" si="222"/>
        <v>252</v>
      </c>
    </row>
    <row r="7193" spans="1:10" ht="15.75">
      <c r="A7193" s="53">
        <f t="shared" si="223"/>
        <v>7189</v>
      </c>
      <c r="B7193" s="142" t="s">
        <v>199</v>
      </c>
      <c r="C7193" s="122" t="s">
        <v>12348</v>
      </c>
      <c r="D7193" s="163" t="s">
        <v>12349</v>
      </c>
      <c r="E7193" s="121" t="s">
        <v>211</v>
      </c>
      <c r="F7193" s="121" t="s">
        <v>200</v>
      </c>
      <c r="G7193" s="121">
        <v>1</v>
      </c>
      <c r="H7193" s="148">
        <v>448.8</v>
      </c>
      <c r="I7193" s="193">
        <v>0.25</v>
      </c>
      <c r="J7193" s="187">
        <f t="shared" ref="J7193:J7256" si="224">H7193*(1-I7193)</f>
        <v>336.6</v>
      </c>
    </row>
    <row r="7194" spans="1:10" ht="15.75">
      <c r="A7194" s="53">
        <f t="shared" si="223"/>
        <v>7190</v>
      </c>
      <c r="B7194" s="142" t="s">
        <v>199</v>
      </c>
      <c r="C7194" s="122" t="s">
        <v>12350</v>
      </c>
      <c r="D7194" s="163" t="s">
        <v>12351</v>
      </c>
      <c r="E7194" s="121" t="s">
        <v>211</v>
      </c>
      <c r="F7194" s="121" t="s">
        <v>200</v>
      </c>
      <c r="G7194" s="121">
        <v>1</v>
      </c>
      <c r="H7194" s="148">
        <v>546</v>
      </c>
      <c r="I7194" s="193">
        <v>0.25</v>
      </c>
      <c r="J7194" s="187">
        <f t="shared" si="224"/>
        <v>409.5</v>
      </c>
    </row>
    <row r="7195" spans="1:10" ht="15.75">
      <c r="A7195" s="53">
        <f t="shared" si="223"/>
        <v>7191</v>
      </c>
      <c r="B7195" s="142" t="s">
        <v>199</v>
      </c>
      <c r="C7195" s="122" t="s">
        <v>12352</v>
      </c>
      <c r="D7195" s="163" t="s">
        <v>12353</v>
      </c>
      <c r="E7195" s="121" t="s">
        <v>211</v>
      </c>
      <c r="F7195" s="121" t="s">
        <v>200</v>
      </c>
      <c r="G7195" s="121">
        <v>1</v>
      </c>
      <c r="H7195" s="148">
        <v>734.4</v>
      </c>
      <c r="I7195" s="193">
        <v>0.25</v>
      </c>
      <c r="J7195" s="187">
        <f t="shared" si="224"/>
        <v>550.79999999999995</v>
      </c>
    </row>
    <row r="7196" spans="1:10" ht="15.75">
      <c r="A7196" s="53">
        <f t="shared" si="223"/>
        <v>7192</v>
      </c>
      <c r="B7196" s="142" t="s">
        <v>199</v>
      </c>
      <c r="C7196" s="122" t="s">
        <v>12354</v>
      </c>
      <c r="D7196" s="163" t="s">
        <v>12355</v>
      </c>
      <c r="E7196" s="121" t="s">
        <v>211</v>
      </c>
      <c r="F7196" s="121" t="s">
        <v>200</v>
      </c>
      <c r="G7196" s="121">
        <v>1</v>
      </c>
      <c r="H7196" s="148">
        <v>987</v>
      </c>
      <c r="I7196" s="193">
        <v>0.25</v>
      </c>
      <c r="J7196" s="187">
        <f t="shared" si="224"/>
        <v>740.25</v>
      </c>
    </row>
    <row r="7197" spans="1:10" ht="15.75">
      <c r="A7197" s="53">
        <f t="shared" si="223"/>
        <v>7193</v>
      </c>
      <c r="B7197" s="142" t="s">
        <v>199</v>
      </c>
      <c r="C7197" s="122" t="s">
        <v>12356</v>
      </c>
      <c r="D7197" s="149" t="s">
        <v>12357</v>
      </c>
      <c r="E7197" s="121" t="s">
        <v>211</v>
      </c>
      <c r="F7197" s="121" t="s">
        <v>200</v>
      </c>
      <c r="G7197" s="121">
        <v>1</v>
      </c>
      <c r="H7197" s="148">
        <v>715</v>
      </c>
      <c r="I7197" s="193">
        <v>0.25</v>
      </c>
      <c r="J7197" s="187">
        <f t="shared" si="224"/>
        <v>536.25</v>
      </c>
    </row>
    <row r="7198" spans="1:10" ht="15.75">
      <c r="A7198" s="53">
        <f t="shared" si="223"/>
        <v>7194</v>
      </c>
      <c r="B7198" s="142" t="s">
        <v>199</v>
      </c>
      <c r="C7198" s="122" t="s">
        <v>12358</v>
      </c>
      <c r="D7198" s="149" t="s">
        <v>12359</v>
      </c>
      <c r="E7198" s="121" t="s">
        <v>211</v>
      </c>
      <c r="F7198" s="121" t="s">
        <v>200</v>
      </c>
      <c r="G7198" s="121">
        <v>1</v>
      </c>
      <c r="H7198" s="148">
        <v>1000</v>
      </c>
      <c r="I7198" s="193">
        <v>0.25</v>
      </c>
      <c r="J7198" s="187">
        <f t="shared" si="224"/>
        <v>750</v>
      </c>
    </row>
    <row r="7199" spans="1:10" ht="15.75">
      <c r="A7199" s="53">
        <f t="shared" si="223"/>
        <v>7195</v>
      </c>
      <c r="B7199" s="142" t="s">
        <v>199</v>
      </c>
      <c r="C7199" s="122" t="s">
        <v>12360</v>
      </c>
      <c r="D7199" s="149" t="s">
        <v>12361</v>
      </c>
      <c r="E7199" s="121" t="s">
        <v>211</v>
      </c>
      <c r="F7199" s="121" t="s">
        <v>200</v>
      </c>
      <c r="G7199" s="121">
        <v>1</v>
      </c>
      <c r="H7199" s="148">
        <v>1135</v>
      </c>
      <c r="I7199" s="193">
        <v>0.25</v>
      </c>
      <c r="J7199" s="187">
        <f t="shared" si="224"/>
        <v>851.25</v>
      </c>
    </row>
    <row r="7200" spans="1:10" ht="15.75">
      <c r="A7200" s="53">
        <f t="shared" si="223"/>
        <v>7196</v>
      </c>
      <c r="B7200" s="142" t="s">
        <v>199</v>
      </c>
      <c r="C7200" s="122" t="s">
        <v>12362</v>
      </c>
      <c r="D7200" s="149" t="s">
        <v>12363</v>
      </c>
      <c r="E7200" s="121" t="s">
        <v>211</v>
      </c>
      <c r="F7200" s="121" t="s">
        <v>200</v>
      </c>
      <c r="G7200" s="121">
        <v>1</v>
      </c>
      <c r="H7200" s="148">
        <v>1095</v>
      </c>
      <c r="I7200" s="193">
        <v>0.25</v>
      </c>
      <c r="J7200" s="187">
        <f t="shared" si="224"/>
        <v>821.25</v>
      </c>
    </row>
    <row r="7201" spans="1:10" ht="15.75">
      <c r="A7201" s="53">
        <f t="shared" si="223"/>
        <v>7197</v>
      </c>
      <c r="B7201" s="142" t="s">
        <v>199</v>
      </c>
      <c r="C7201" s="122" t="s">
        <v>12364</v>
      </c>
      <c r="D7201" s="149" t="s">
        <v>12365</v>
      </c>
      <c r="E7201" s="121" t="s">
        <v>211</v>
      </c>
      <c r="F7201" s="121" t="s">
        <v>200</v>
      </c>
      <c r="G7201" s="121">
        <v>1</v>
      </c>
      <c r="H7201" s="148">
        <v>1745</v>
      </c>
      <c r="I7201" s="193">
        <v>0.25</v>
      </c>
      <c r="J7201" s="187">
        <f t="shared" si="224"/>
        <v>1308.75</v>
      </c>
    </row>
    <row r="7202" spans="1:10" ht="15.75">
      <c r="A7202" s="53">
        <f t="shared" si="223"/>
        <v>7198</v>
      </c>
      <c r="B7202" s="142" t="s">
        <v>199</v>
      </c>
      <c r="C7202" s="122" t="s">
        <v>12366</v>
      </c>
      <c r="D7202" s="149" t="s">
        <v>12367</v>
      </c>
      <c r="E7202" s="121" t="s">
        <v>211</v>
      </c>
      <c r="F7202" s="121" t="s">
        <v>200</v>
      </c>
      <c r="G7202" s="121">
        <v>1</v>
      </c>
      <c r="H7202" s="148">
        <v>1690</v>
      </c>
      <c r="I7202" s="193">
        <v>0.25</v>
      </c>
      <c r="J7202" s="187">
        <f t="shared" si="224"/>
        <v>1267.5</v>
      </c>
    </row>
    <row r="7203" spans="1:10" ht="30">
      <c r="A7203" s="53">
        <f t="shared" si="223"/>
        <v>7199</v>
      </c>
      <c r="B7203" s="142" t="s">
        <v>199</v>
      </c>
      <c r="C7203" s="122" t="s">
        <v>12368</v>
      </c>
      <c r="D7203" s="149" t="s">
        <v>12369</v>
      </c>
      <c r="E7203" s="121" t="s">
        <v>211</v>
      </c>
      <c r="F7203" s="121" t="s">
        <v>200</v>
      </c>
      <c r="G7203" s="121">
        <v>1</v>
      </c>
      <c r="H7203" s="148">
        <v>1850</v>
      </c>
      <c r="I7203" s="193">
        <v>0.25</v>
      </c>
      <c r="J7203" s="187">
        <f t="shared" si="224"/>
        <v>1387.5</v>
      </c>
    </row>
    <row r="7204" spans="1:10" ht="30">
      <c r="A7204" s="53">
        <f t="shared" si="223"/>
        <v>7200</v>
      </c>
      <c r="B7204" s="142" t="s">
        <v>199</v>
      </c>
      <c r="C7204" s="122" t="s">
        <v>12370</v>
      </c>
      <c r="D7204" s="149" t="s">
        <v>12371</v>
      </c>
      <c r="E7204" s="121" t="s">
        <v>211</v>
      </c>
      <c r="F7204" s="121" t="s">
        <v>200</v>
      </c>
      <c r="G7204" s="121">
        <v>1</v>
      </c>
      <c r="H7204" s="148">
        <v>3000</v>
      </c>
      <c r="I7204" s="193">
        <v>0.25</v>
      </c>
      <c r="J7204" s="187">
        <f t="shared" si="224"/>
        <v>2250</v>
      </c>
    </row>
    <row r="7205" spans="1:10" ht="30">
      <c r="A7205" s="53">
        <f t="shared" si="223"/>
        <v>7201</v>
      </c>
      <c r="B7205" s="142" t="s">
        <v>199</v>
      </c>
      <c r="C7205" s="159" t="s">
        <v>12372</v>
      </c>
      <c r="D7205" s="121" t="s">
        <v>12373</v>
      </c>
      <c r="E7205" s="121" t="s">
        <v>211</v>
      </c>
      <c r="F7205" s="121" t="s">
        <v>200</v>
      </c>
      <c r="G7205" s="121">
        <v>1</v>
      </c>
      <c r="H7205" s="148">
        <v>33.21</v>
      </c>
      <c r="I7205" s="193">
        <v>0.25</v>
      </c>
      <c r="J7205" s="187">
        <f t="shared" si="224"/>
        <v>24.907499999999999</v>
      </c>
    </row>
    <row r="7206" spans="1:10" ht="45">
      <c r="A7206" s="53">
        <f t="shared" si="223"/>
        <v>7202</v>
      </c>
      <c r="B7206" s="142" t="s">
        <v>199</v>
      </c>
      <c r="C7206" s="159" t="s">
        <v>12374</v>
      </c>
      <c r="D7206" s="121" t="s">
        <v>12375</v>
      </c>
      <c r="E7206" s="121" t="s">
        <v>211</v>
      </c>
      <c r="F7206" s="121" t="s">
        <v>200</v>
      </c>
      <c r="G7206" s="121">
        <v>1</v>
      </c>
      <c r="H7206" s="148">
        <v>33.21</v>
      </c>
      <c r="I7206" s="193">
        <v>0.25</v>
      </c>
      <c r="J7206" s="187">
        <f t="shared" si="224"/>
        <v>24.907499999999999</v>
      </c>
    </row>
    <row r="7207" spans="1:10" ht="45">
      <c r="A7207" s="53">
        <f t="shared" si="223"/>
        <v>7203</v>
      </c>
      <c r="B7207" s="142" t="s">
        <v>199</v>
      </c>
      <c r="C7207" s="159" t="s">
        <v>12376</v>
      </c>
      <c r="D7207" s="121" t="s">
        <v>12377</v>
      </c>
      <c r="E7207" s="121" t="s">
        <v>211</v>
      </c>
      <c r="F7207" s="121" t="s">
        <v>200</v>
      </c>
      <c r="G7207" s="121">
        <v>1</v>
      </c>
      <c r="H7207" s="148">
        <v>39.53</v>
      </c>
      <c r="I7207" s="193">
        <v>0.25</v>
      </c>
      <c r="J7207" s="187">
        <f t="shared" si="224"/>
        <v>29.647500000000001</v>
      </c>
    </row>
    <row r="7208" spans="1:10" ht="30">
      <c r="A7208" s="53">
        <f t="shared" si="223"/>
        <v>7204</v>
      </c>
      <c r="B7208" s="142" t="s">
        <v>199</v>
      </c>
      <c r="C7208" s="159" t="s">
        <v>12378</v>
      </c>
      <c r="D7208" s="121" t="s">
        <v>12379</v>
      </c>
      <c r="E7208" s="121" t="s">
        <v>211</v>
      </c>
      <c r="F7208" s="121" t="s">
        <v>200</v>
      </c>
      <c r="G7208" s="121">
        <v>1</v>
      </c>
      <c r="H7208" s="148">
        <v>31.06</v>
      </c>
      <c r="I7208" s="193">
        <v>0.25</v>
      </c>
      <c r="J7208" s="187">
        <f t="shared" si="224"/>
        <v>23.294999999999998</v>
      </c>
    </row>
    <row r="7209" spans="1:10" ht="30">
      <c r="A7209" s="53">
        <f t="shared" si="223"/>
        <v>7205</v>
      </c>
      <c r="B7209" s="142" t="s">
        <v>199</v>
      </c>
      <c r="C7209" s="159" t="s">
        <v>12380</v>
      </c>
      <c r="D7209" s="121" t="s">
        <v>12381</v>
      </c>
      <c r="E7209" s="121" t="s">
        <v>211</v>
      </c>
      <c r="F7209" s="121" t="s">
        <v>200</v>
      </c>
      <c r="G7209" s="121">
        <v>1</v>
      </c>
      <c r="H7209" s="148">
        <v>36.979999999999997</v>
      </c>
      <c r="I7209" s="193">
        <v>0.25</v>
      </c>
      <c r="J7209" s="187">
        <f t="shared" si="224"/>
        <v>27.734999999999999</v>
      </c>
    </row>
    <row r="7210" spans="1:10" ht="15.75">
      <c r="A7210" s="53">
        <f t="shared" si="223"/>
        <v>7206</v>
      </c>
      <c r="B7210" s="142" t="s">
        <v>199</v>
      </c>
      <c r="C7210" s="159" t="s">
        <v>12382</v>
      </c>
      <c r="D7210" s="121" t="s">
        <v>12383</v>
      </c>
      <c r="E7210" s="121" t="s">
        <v>211</v>
      </c>
      <c r="F7210" s="121" t="s">
        <v>200</v>
      </c>
      <c r="G7210" s="121">
        <v>1</v>
      </c>
      <c r="H7210" s="148">
        <v>39.53</v>
      </c>
      <c r="I7210" s="193">
        <v>0.25</v>
      </c>
      <c r="J7210" s="187">
        <f t="shared" si="224"/>
        <v>29.647500000000001</v>
      </c>
    </row>
    <row r="7211" spans="1:10" ht="15.75">
      <c r="A7211" s="53">
        <f t="shared" si="223"/>
        <v>7207</v>
      </c>
      <c r="B7211" s="142" t="s">
        <v>199</v>
      </c>
      <c r="C7211" s="159" t="s">
        <v>12384</v>
      </c>
      <c r="D7211" s="121" t="s">
        <v>12183</v>
      </c>
      <c r="E7211" s="121" t="s">
        <v>211</v>
      </c>
      <c r="F7211" s="121" t="s">
        <v>200</v>
      </c>
      <c r="G7211" s="121">
        <v>1</v>
      </c>
      <c r="H7211" s="148">
        <v>38.5</v>
      </c>
      <c r="I7211" s="193">
        <v>0.25</v>
      </c>
      <c r="J7211" s="187">
        <f t="shared" si="224"/>
        <v>28.875</v>
      </c>
    </row>
    <row r="7212" spans="1:10" ht="45">
      <c r="A7212" s="53">
        <f t="shared" si="223"/>
        <v>7208</v>
      </c>
      <c r="B7212" s="142" t="s">
        <v>199</v>
      </c>
      <c r="C7212" s="159" t="s">
        <v>12385</v>
      </c>
      <c r="D7212" s="121" t="s">
        <v>12386</v>
      </c>
      <c r="E7212" s="121" t="s">
        <v>211</v>
      </c>
      <c r="F7212" s="121" t="s">
        <v>200</v>
      </c>
      <c r="G7212" s="121">
        <v>1</v>
      </c>
      <c r="H7212" s="148">
        <v>33.21</v>
      </c>
      <c r="I7212" s="193">
        <v>0.25</v>
      </c>
      <c r="J7212" s="187">
        <f t="shared" si="224"/>
        <v>24.907499999999999</v>
      </c>
    </row>
    <row r="7213" spans="1:10" ht="30">
      <c r="A7213" s="53">
        <f t="shared" si="223"/>
        <v>7209</v>
      </c>
      <c r="B7213" s="142" t="s">
        <v>199</v>
      </c>
      <c r="C7213" s="159" t="s">
        <v>12387</v>
      </c>
      <c r="D7213" s="121" t="s">
        <v>12388</v>
      </c>
      <c r="E7213" s="121" t="s">
        <v>211</v>
      </c>
      <c r="F7213" s="121" t="s">
        <v>200</v>
      </c>
      <c r="G7213" s="121">
        <v>1</v>
      </c>
      <c r="H7213" s="148">
        <v>23.57</v>
      </c>
      <c r="I7213" s="193">
        <v>0.25</v>
      </c>
      <c r="J7213" s="187">
        <f t="shared" si="224"/>
        <v>17.677500000000002</v>
      </c>
    </row>
    <row r="7214" spans="1:10" ht="60">
      <c r="A7214" s="53">
        <f t="shared" si="223"/>
        <v>7210</v>
      </c>
      <c r="B7214" s="142" t="s">
        <v>199</v>
      </c>
      <c r="C7214" s="159" t="s">
        <v>12389</v>
      </c>
      <c r="D7214" s="121" t="s">
        <v>12390</v>
      </c>
      <c r="E7214" s="121" t="s">
        <v>211</v>
      </c>
      <c r="F7214" s="121" t="s">
        <v>200</v>
      </c>
      <c r="G7214" s="121">
        <v>1</v>
      </c>
      <c r="H7214" s="148">
        <v>18.75</v>
      </c>
      <c r="I7214" s="193">
        <v>0.25</v>
      </c>
      <c r="J7214" s="187">
        <f t="shared" si="224"/>
        <v>14.0625</v>
      </c>
    </row>
    <row r="7215" spans="1:10" ht="60">
      <c r="A7215" s="53">
        <f t="shared" si="223"/>
        <v>7211</v>
      </c>
      <c r="B7215" s="142" t="s">
        <v>199</v>
      </c>
      <c r="C7215" s="159" t="s">
        <v>12391</v>
      </c>
      <c r="D7215" s="121" t="s">
        <v>12392</v>
      </c>
      <c r="E7215" s="121" t="s">
        <v>211</v>
      </c>
      <c r="F7215" s="121" t="s">
        <v>200</v>
      </c>
      <c r="G7215" s="121">
        <v>1</v>
      </c>
      <c r="H7215" s="148">
        <v>21.6</v>
      </c>
      <c r="I7215" s="193">
        <v>0.25</v>
      </c>
      <c r="J7215" s="187">
        <f t="shared" si="224"/>
        <v>16.200000000000003</v>
      </c>
    </row>
    <row r="7216" spans="1:10" ht="30">
      <c r="A7216" s="53">
        <f t="shared" si="223"/>
        <v>7212</v>
      </c>
      <c r="B7216" s="142" t="s">
        <v>199</v>
      </c>
      <c r="C7216" s="159" t="s">
        <v>12393</v>
      </c>
      <c r="D7216" s="121" t="s">
        <v>12394</v>
      </c>
      <c r="E7216" s="121" t="s">
        <v>211</v>
      </c>
      <c r="F7216" s="121" t="s">
        <v>200</v>
      </c>
      <c r="G7216" s="121">
        <v>1</v>
      </c>
      <c r="H7216" s="148">
        <v>29.99</v>
      </c>
      <c r="I7216" s="193">
        <v>0.25</v>
      </c>
      <c r="J7216" s="187">
        <f t="shared" si="224"/>
        <v>22.4925</v>
      </c>
    </row>
    <row r="7217" spans="1:10" ht="30">
      <c r="A7217" s="53">
        <f t="shared" si="223"/>
        <v>7213</v>
      </c>
      <c r="B7217" s="142" t="s">
        <v>199</v>
      </c>
      <c r="C7217" s="159" t="s">
        <v>12395</v>
      </c>
      <c r="D7217" s="121" t="s">
        <v>12396</v>
      </c>
      <c r="E7217" s="121" t="s">
        <v>211</v>
      </c>
      <c r="F7217" s="121" t="s">
        <v>200</v>
      </c>
      <c r="G7217" s="121">
        <v>1</v>
      </c>
      <c r="H7217" s="148">
        <v>35.700000000000003</v>
      </c>
      <c r="I7217" s="193">
        <v>0.25</v>
      </c>
      <c r="J7217" s="187">
        <f t="shared" si="224"/>
        <v>26.775000000000002</v>
      </c>
    </row>
    <row r="7218" spans="1:10" ht="45">
      <c r="A7218" s="53">
        <f t="shared" si="223"/>
        <v>7214</v>
      </c>
      <c r="B7218" s="142" t="s">
        <v>199</v>
      </c>
      <c r="C7218" s="159" t="s">
        <v>12397</v>
      </c>
      <c r="D7218" s="121" t="s">
        <v>12398</v>
      </c>
      <c r="E7218" s="121" t="s">
        <v>211</v>
      </c>
      <c r="F7218" s="121" t="s">
        <v>200</v>
      </c>
      <c r="G7218" s="121">
        <v>1</v>
      </c>
      <c r="H7218" s="148">
        <v>18.75</v>
      </c>
      <c r="I7218" s="193">
        <v>0.25</v>
      </c>
      <c r="J7218" s="187">
        <f t="shared" si="224"/>
        <v>14.0625</v>
      </c>
    </row>
    <row r="7219" spans="1:10" ht="45">
      <c r="A7219" s="53">
        <f t="shared" si="223"/>
        <v>7215</v>
      </c>
      <c r="B7219" s="142" t="s">
        <v>199</v>
      </c>
      <c r="C7219" s="159" t="s">
        <v>12399</v>
      </c>
      <c r="D7219" s="121" t="s">
        <v>12400</v>
      </c>
      <c r="E7219" s="121" t="s">
        <v>211</v>
      </c>
      <c r="F7219" s="121" t="s">
        <v>200</v>
      </c>
      <c r="G7219" s="121">
        <v>1</v>
      </c>
      <c r="H7219" s="148">
        <v>21.6</v>
      </c>
      <c r="I7219" s="193">
        <v>0.25</v>
      </c>
      <c r="J7219" s="187">
        <f t="shared" si="224"/>
        <v>16.200000000000003</v>
      </c>
    </row>
    <row r="7220" spans="1:10" ht="45">
      <c r="A7220" s="53">
        <f t="shared" si="223"/>
        <v>7216</v>
      </c>
      <c r="B7220" s="142" t="s">
        <v>199</v>
      </c>
      <c r="C7220" s="159" t="s">
        <v>12401</v>
      </c>
      <c r="D7220" s="121" t="s">
        <v>12402</v>
      </c>
      <c r="E7220" s="121" t="s">
        <v>211</v>
      </c>
      <c r="F7220" s="121" t="s">
        <v>200</v>
      </c>
      <c r="G7220" s="121">
        <v>1</v>
      </c>
      <c r="H7220" s="148">
        <v>37.49</v>
      </c>
      <c r="I7220" s="193">
        <v>0.25</v>
      </c>
      <c r="J7220" s="187">
        <f t="shared" si="224"/>
        <v>28.1175</v>
      </c>
    </row>
    <row r="7221" spans="1:10" ht="45">
      <c r="A7221" s="53">
        <f t="shared" si="223"/>
        <v>7217</v>
      </c>
      <c r="B7221" s="142" t="s">
        <v>199</v>
      </c>
      <c r="C7221" s="159" t="s">
        <v>12403</v>
      </c>
      <c r="D7221" s="121" t="s">
        <v>12404</v>
      </c>
      <c r="E7221" s="121" t="s">
        <v>211</v>
      </c>
      <c r="F7221" s="121" t="s">
        <v>200</v>
      </c>
      <c r="G7221" s="121">
        <v>1</v>
      </c>
      <c r="H7221" s="148">
        <v>43.2</v>
      </c>
      <c r="I7221" s="193">
        <v>0.25</v>
      </c>
      <c r="J7221" s="187">
        <f t="shared" si="224"/>
        <v>32.400000000000006</v>
      </c>
    </row>
    <row r="7222" spans="1:10" ht="45">
      <c r="A7222" s="53">
        <f t="shared" si="223"/>
        <v>7218</v>
      </c>
      <c r="B7222" s="142" t="s">
        <v>199</v>
      </c>
      <c r="C7222" s="159" t="s">
        <v>12405</v>
      </c>
      <c r="D7222" s="121" t="s">
        <v>12406</v>
      </c>
      <c r="E7222" s="121" t="s">
        <v>211</v>
      </c>
      <c r="F7222" s="121" t="s">
        <v>200</v>
      </c>
      <c r="G7222" s="121">
        <v>1</v>
      </c>
      <c r="H7222" s="148">
        <v>39.53</v>
      </c>
      <c r="I7222" s="193">
        <v>0.25</v>
      </c>
      <c r="J7222" s="187">
        <f t="shared" si="224"/>
        <v>29.647500000000001</v>
      </c>
    </row>
    <row r="7223" spans="1:10" ht="15.75">
      <c r="A7223" s="53">
        <f t="shared" si="223"/>
        <v>7219</v>
      </c>
      <c r="B7223" s="142" t="s">
        <v>199</v>
      </c>
      <c r="C7223" s="159" t="s">
        <v>12407</v>
      </c>
      <c r="D7223" s="121" t="s">
        <v>12408</v>
      </c>
      <c r="E7223" s="121" t="s">
        <v>211</v>
      </c>
      <c r="F7223" s="121" t="s">
        <v>200</v>
      </c>
      <c r="G7223" s="121">
        <v>1</v>
      </c>
      <c r="H7223" s="148">
        <v>35.700000000000003</v>
      </c>
      <c r="I7223" s="193">
        <v>0.25</v>
      </c>
      <c r="J7223" s="187">
        <f t="shared" si="224"/>
        <v>26.775000000000002</v>
      </c>
    </row>
    <row r="7224" spans="1:10" ht="90">
      <c r="A7224" s="53">
        <f t="shared" si="223"/>
        <v>7220</v>
      </c>
      <c r="B7224" s="142" t="s">
        <v>199</v>
      </c>
      <c r="C7224" s="159" t="s">
        <v>12409</v>
      </c>
      <c r="D7224" s="121" t="s">
        <v>12410</v>
      </c>
      <c r="E7224" s="121" t="s">
        <v>211</v>
      </c>
      <c r="F7224" s="121" t="s">
        <v>200</v>
      </c>
      <c r="G7224" s="121">
        <v>1</v>
      </c>
      <c r="H7224" s="148">
        <v>35.700000000000003</v>
      </c>
      <c r="I7224" s="193">
        <v>0.25</v>
      </c>
      <c r="J7224" s="187">
        <f t="shared" si="224"/>
        <v>26.775000000000002</v>
      </c>
    </row>
    <row r="7225" spans="1:10" ht="90">
      <c r="A7225" s="53">
        <f t="shared" si="223"/>
        <v>7221</v>
      </c>
      <c r="B7225" s="142" t="s">
        <v>199</v>
      </c>
      <c r="C7225" s="159" t="s">
        <v>12411</v>
      </c>
      <c r="D7225" s="121" t="s">
        <v>12412</v>
      </c>
      <c r="E7225" s="121" t="s">
        <v>211</v>
      </c>
      <c r="F7225" s="121" t="s">
        <v>200</v>
      </c>
      <c r="G7225" s="121">
        <v>1</v>
      </c>
      <c r="H7225" s="148">
        <v>83.13</v>
      </c>
      <c r="I7225" s="193">
        <v>0.25</v>
      </c>
      <c r="J7225" s="187">
        <f t="shared" si="224"/>
        <v>62.347499999999997</v>
      </c>
    </row>
    <row r="7226" spans="1:10" ht="15.75">
      <c r="A7226" s="53">
        <f t="shared" si="223"/>
        <v>7222</v>
      </c>
      <c r="B7226" s="142" t="s">
        <v>199</v>
      </c>
      <c r="C7226" s="159" t="s">
        <v>12413</v>
      </c>
      <c r="D7226" s="121" t="s">
        <v>12414</v>
      </c>
      <c r="E7226" s="121" t="s">
        <v>211</v>
      </c>
      <c r="F7226" s="121" t="s">
        <v>200</v>
      </c>
      <c r="G7226" s="121">
        <v>1</v>
      </c>
      <c r="H7226" s="148">
        <v>43.2</v>
      </c>
      <c r="I7226" s="193">
        <v>0.25</v>
      </c>
      <c r="J7226" s="187">
        <f t="shared" si="224"/>
        <v>32.400000000000006</v>
      </c>
    </row>
    <row r="7227" spans="1:10" ht="30">
      <c r="A7227" s="53">
        <f t="shared" si="223"/>
        <v>7223</v>
      </c>
      <c r="B7227" s="142" t="s">
        <v>199</v>
      </c>
      <c r="C7227" s="159" t="s">
        <v>12415</v>
      </c>
      <c r="D7227" s="143" t="s">
        <v>12416</v>
      </c>
      <c r="E7227" s="121" t="s">
        <v>211</v>
      </c>
      <c r="F7227" s="121" t="s">
        <v>200</v>
      </c>
      <c r="G7227" s="121">
        <v>1</v>
      </c>
      <c r="H7227" s="148">
        <v>748.63</v>
      </c>
      <c r="I7227" s="193">
        <v>0.25</v>
      </c>
      <c r="J7227" s="187">
        <f t="shared" si="224"/>
        <v>561.47249999999997</v>
      </c>
    </row>
    <row r="7228" spans="1:10" ht="30">
      <c r="A7228" s="53">
        <f t="shared" si="223"/>
        <v>7224</v>
      </c>
      <c r="B7228" s="142" t="s">
        <v>199</v>
      </c>
      <c r="C7228" s="159" t="s">
        <v>12417</v>
      </c>
      <c r="D7228" s="143" t="s">
        <v>12418</v>
      </c>
      <c r="E7228" s="121" t="s">
        <v>211</v>
      </c>
      <c r="F7228" s="121" t="s">
        <v>200</v>
      </c>
      <c r="G7228" s="121">
        <v>1</v>
      </c>
      <c r="H7228" s="148">
        <v>641.53</v>
      </c>
      <c r="I7228" s="193">
        <v>0.25</v>
      </c>
      <c r="J7228" s="187">
        <f t="shared" si="224"/>
        <v>481.14749999999998</v>
      </c>
    </row>
    <row r="7229" spans="1:10" ht="15.75">
      <c r="A7229" s="53">
        <f t="shared" si="223"/>
        <v>7225</v>
      </c>
      <c r="B7229" s="142" t="s">
        <v>199</v>
      </c>
      <c r="C7229" s="159" t="s">
        <v>12419</v>
      </c>
      <c r="D7229" s="143" t="s">
        <v>12420</v>
      </c>
      <c r="E7229" s="121" t="s">
        <v>211</v>
      </c>
      <c r="F7229" s="121" t="s">
        <v>200</v>
      </c>
      <c r="G7229" s="121">
        <v>1</v>
      </c>
      <c r="H7229" s="148">
        <v>1167.3900000000001</v>
      </c>
      <c r="I7229" s="193">
        <v>0.25</v>
      </c>
      <c r="J7229" s="187">
        <f t="shared" si="224"/>
        <v>875.54250000000002</v>
      </c>
    </row>
    <row r="7230" spans="1:10" ht="15.75">
      <c r="A7230" s="53">
        <f t="shared" si="223"/>
        <v>7226</v>
      </c>
      <c r="B7230" s="142" t="s">
        <v>199</v>
      </c>
      <c r="C7230" s="159" t="s">
        <v>12421</v>
      </c>
      <c r="D7230" s="160" t="s">
        <v>12422</v>
      </c>
      <c r="E7230" s="121" t="s">
        <v>211</v>
      </c>
      <c r="F7230" s="121" t="s">
        <v>200</v>
      </c>
      <c r="G7230" s="121">
        <v>1</v>
      </c>
      <c r="H7230" s="148">
        <v>60.2</v>
      </c>
      <c r="I7230" s="193">
        <v>0.25</v>
      </c>
      <c r="J7230" s="187">
        <f t="shared" si="224"/>
        <v>45.150000000000006</v>
      </c>
    </row>
    <row r="7231" spans="1:10" ht="15.75">
      <c r="A7231" s="53">
        <f t="shared" si="223"/>
        <v>7227</v>
      </c>
      <c r="B7231" s="142" t="s">
        <v>199</v>
      </c>
      <c r="C7231" s="159" t="s">
        <v>12423</v>
      </c>
      <c r="D7231" s="160" t="s">
        <v>12424</v>
      </c>
      <c r="E7231" s="121" t="s">
        <v>211</v>
      </c>
      <c r="F7231" s="121" t="s">
        <v>200</v>
      </c>
      <c r="G7231" s="121">
        <v>1</v>
      </c>
      <c r="H7231" s="148">
        <v>107.05</v>
      </c>
      <c r="I7231" s="193">
        <v>0.25</v>
      </c>
      <c r="J7231" s="187">
        <f t="shared" si="224"/>
        <v>80.287499999999994</v>
      </c>
    </row>
    <row r="7232" spans="1:10" ht="15.75">
      <c r="A7232" s="53">
        <f t="shared" si="223"/>
        <v>7228</v>
      </c>
      <c r="B7232" s="142" t="s">
        <v>199</v>
      </c>
      <c r="C7232" s="159" t="s">
        <v>12425</v>
      </c>
      <c r="D7232" s="160" t="s">
        <v>12426</v>
      </c>
      <c r="E7232" s="121" t="s">
        <v>211</v>
      </c>
      <c r="F7232" s="121" t="s">
        <v>200</v>
      </c>
      <c r="G7232" s="121">
        <v>1</v>
      </c>
      <c r="H7232" s="148">
        <v>253.13</v>
      </c>
      <c r="I7232" s="193">
        <v>0.25</v>
      </c>
      <c r="J7232" s="187">
        <f t="shared" si="224"/>
        <v>189.8475</v>
      </c>
    </row>
    <row r="7233" spans="1:10" ht="15.75">
      <c r="A7233" s="53">
        <f t="shared" si="223"/>
        <v>7229</v>
      </c>
      <c r="B7233" s="142" t="s">
        <v>199</v>
      </c>
      <c r="C7233" s="159" t="s">
        <v>12427</v>
      </c>
      <c r="D7233" s="160" t="s">
        <v>12428</v>
      </c>
      <c r="E7233" s="121" t="s">
        <v>211</v>
      </c>
      <c r="F7233" s="121" t="s">
        <v>200</v>
      </c>
      <c r="G7233" s="121">
        <v>1</v>
      </c>
      <c r="H7233" s="148">
        <v>291.38</v>
      </c>
      <c r="I7233" s="193">
        <v>0.25</v>
      </c>
      <c r="J7233" s="187">
        <f t="shared" si="224"/>
        <v>218.535</v>
      </c>
    </row>
    <row r="7234" spans="1:10" ht="30">
      <c r="A7234" s="53">
        <f t="shared" si="223"/>
        <v>7230</v>
      </c>
      <c r="B7234" s="142" t="s">
        <v>199</v>
      </c>
      <c r="C7234" s="164" t="s">
        <v>12429</v>
      </c>
      <c r="D7234" s="143" t="s">
        <v>12430</v>
      </c>
      <c r="E7234" s="121" t="s">
        <v>211</v>
      </c>
      <c r="F7234" s="121" t="s">
        <v>200</v>
      </c>
      <c r="G7234" s="121">
        <v>1</v>
      </c>
      <c r="H7234" s="148">
        <v>802.18</v>
      </c>
      <c r="I7234" s="193">
        <v>0.25</v>
      </c>
      <c r="J7234" s="187">
        <f t="shared" si="224"/>
        <v>601.63499999999999</v>
      </c>
    </row>
    <row r="7235" spans="1:10" ht="30">
      <c r="A7235" s="53">
        <f t="shared" si="223"/>
        <v>7231</v>
      </c>
      <c r="B7235" s="142" t="s">
        <v>199</v>
      </c>
      <c r="C7235" s="164" t="s">
        <v>12431</v>
      </c>
      <c r="D7235" s="143" t="s">
        <v>12432</v>
      </c>
      <c r="E7235" s="121" t="s">
        <v>211</v>
      </c>
      <c r="F7235" s="121" t="s">
        <v>200</v>
      </c>
      <c r="G7235" s="121">
        <v>1</v>
      </c>
      <c r="H7235" s="148">
        <v>909.28</v>
      </c>
      <c r="I7235" s="193">
        <v>0.25</v>
      </c>
      <c r="J7235" s="187">
        <f t="shared" si="224"/>
        <v>681.96</v>
      </c>
    </row>
    <row r="7236" spans="1:10" ht="30">
      <c r="A7236" s="53">
        <f t="shared" si="223"/>
        <v>7232</v>
      </c>
      <c r="B7236" s="142" t="s">
        <v>199</v>
      </c>
      <c r="C7236" s="142" t="s">
        <v>12433</v>
      </c>
      <c r="D7236" s="143" t="s">
        <v>12434</v>
      </c>
      <c r="E7236" s="121" t="s">
        <v>211</v>
      </c>
      <c r="F7236" s="121" t="s">
        <v>200</v>
      </c>
      <c r="G7236" s="121">
        <v>1</v>
      </c>
      <c r="H7236" s="148">
        <v>802.18</v>
      </c>
      <c r="I7236" s="193">
        <v>0.25</v>
      </c>
      <c r="J7236" s="187">
        <f t="shared" si="224"/>
        <v>601.63499999999999</v>
      </c>
    </row>
    <row r="7237" spans="1:10" ht="30">
      <c r="A7237" s="53">
        <f t="shared" si="223"/>
        <v>7233</v>
      </c>
      <c r="B7237" s="142" t="s">
        <v>199</v>
      </c>
      <c r="C7237" s="164" t="s">
        <v>12435</v>
      </c>
      <c r="D7237" s="143" t="s">
        <v>12436</v>
      </c>
      <c r="E7237" s="121" t="s">
        <v>211</v>
      </c>
      <c r="F7237" s="121" t="s">
        <v>200</v>
      </c>
      <c r="G7237" s="121">
        <v>1</v>
      </c>
      <c r="H7237" s="148">
        <v>1015</v>
      </c>
      <c r="I7237" s="193">
        <v>0.25</v>
      </c>
      <c r="J7237" s="187">
        <f t="shared" si="224"/>
        <v>761.25</v>
      </c>
    </row>
    <row r="7238" spans="1:10" ht="30">
      <c r="A7238" s="53">
        <f t="shared" si="223"/>
        <v>7234</v>
      </c>
      <c r="B7238" s="142" t="s">
        <v>199</v>
      </c>
      <c r="C7238" s="164" t="s">
        <v>12437</v>
      </c>
      <c r="D7238" s="143" t="s">
        <v>12438</v>
      </c>
      <c r="E7238" s="121" t="s">
        <v>211</v>
      </c>
      <c r="F7238" s="121" t="s">
        <v>200</v>
      </c>
      <c r="G7238" s="121">
        <v>1</v>
      </c>
      <c r="H7238" s="148">
        <v>855.73</v>
      </c>
      <c r="I7238" s="193">
        <v>0.25</v>
      </c>
      <c r="J7238" s="187">
        <f t="shared" si="224"/>
        <v>641.79750000000001</v>
      </c>
    </row>
    <row r="7239" spans="1:10" ht="30">
      <c r="A7239" s="53">
        <f t="shared" ref="A7239:A7302" si="225">A7238+1</f>
        <v>7235</v>
      </c>
      <c r="B7239" s="142" t="s">
        <v>199</v>
      </c>
      <c r="C7239" s="164" t="s">
        <v>12439</v>
      </c>
      <c r="D7239" s="143" t="s">
        <v>12440</v>
      </c>
      <c r="E7239" s="121" t="s">
        <v>211</v>
      </c>
      <c r="F7239" s="121" t="s">
        <v>200</v>
      </c>
      <c r="G7239" s="121">
        <v>1</v>
      </c>
      <c r="H7239" s="148">
        <v>962.83</v>
      </c>
      <c r="I7239" s="193">
        <v>0.25</v>
      </c>
      <c r="J7239" s="187">
        <f t="shared" si="224"/>
        <v>722.12250000000006</v>
      </c>
    </row>
    <row r="7240" spans="1:10" ht="30">
      <c r="A7240" s="53">
        <f t="shared" si="225"/>
        <v>7236</v>
      </c>
      <c r="B7240" s="142" t="s">
        <v>199</v>
      </c>
      <c r="C7240" s="142" t="s">
        <v>12441</v>
      </c>
      <c r="D7240" s="143" t="s">
        <v>12442</v>
      </c>
      <c r="E7240" s="121" t="s">
        <v>211</v>
      </c>
      <c r="F7240" s="121" t="s">
        <v>200</v>
      </c>
      <c r="G7240" s="121">
        <v>1</v>
      </c>
      <c r="H7240" s="148">
        <v>855.73</v>
      </c>
      <c r="I7240" s="193">
        <v>0.25</v>
      </c>
      <c r="J7240" s="187">
        <f t="shared" si="224"/>
        <v>641.79750000000001</v>
      </c>
    </row>
    <row r="7241" spans="1:10" ht="30">
      <c r="A7241" s="53">
        <f t="shared" si="225"/>
        <v>7237</v>
      </c>
      <c r="B7241" s="142" t="s">
        <v>199</v>
      </c>
      <c r="C7241" s="164" t="s">
        <v>12443</v>
      </c>
      <c r="D7241" s="143" t="s">
        <v>12444</v>
      </c>
      <c r="E7241" s="121" t="s">
        <v>211</v>
      </c>
      <c r="F7241" s="121" t="s">
        <v>200</v>
      </c>
      <c r="G7241" s="121">
        <v>1</v>
      </c>
      <c r="H7241" s="148">
        <v>1522.5</v>
      </c>
      <c r="I7241" s="193">
        <v>0.25</v>
      </c>
      <c r="J7241" s="187">
        <f t="shared" si="224"/>
        <v>1141.875</v>
      </c>
    </row>
    <row r="7242" spans="1:10" ht="30">
      <c r="A7242" s="53">
        <f t="shared" si="225"/>
        <v>7238</v>
      </c>
      <c r="B7242" s="142" t="s">
        <v>199</v>
      </c>
      <c r="C7242" s="143" t="s">
        <v>12445</v>
      </c>
      <c r="D7242" s="143" t="s">
        <v>12446</v>
      </c>
      <c r="E7242" s="121" t="s">
        <v>211</v>
      </c>
      <c r="F7242" s="121" t="s">
        <v>200</v>
      </c>
      <c r="G7242" s="121">
        <v>1</v>
      </c>
      <c r="H7242" s="148">
        <v>2033.83</v>
      </c>
      <c r="I7242" s="193">
        <v>0.25</v>
      </c>
      <c r="J7242" s="187">
        <f t="shared" si="224"/>
        <v>1525.3724999999999</v>
      </c>
    </row>
    <row r="7243" spans="1:10" ht="30">
      <c r="A7243" s="53">
        <f t="shared" si="225"/>
        <v>7239</v>
      </c>
      <c r="B7243" s="142" t="s">
        <v>199</v>
      </c>
      <c r="C7243" s="164" t="s">
        <v>12447</v>
      </c>
      <c r="D7243" s="143" t="s">
        <v>12448</v>
      </c>
      <c r="E7243" s="121" t="s">
        <v>211</v>
      </c>
      <c r="F7243" s="121" t="s">
        <v>200</v>
      </c>
      <c r="G7243" s="121">
        <v>1</v>
      </c>
      <c r="H7243" s="148">
        <v>1014</v>
      </c>
      <c r="I7243" s="193">
        <v>0.25</v>
      </c>
      <c r="J7243" s="187">
        <f t="shared" si="224"/>
        <v>760.5</v>
      </c>
    </row>
    <row r="7244" spans="1:10" ht="30">
      <c r="A7244" s="53">
        <f t="shared" si="225"/>
        <v>7240</v>
      </c>
      <c r="B7244" s="142" t="s">
        <v>199</v>
      </c>
      <c r="C7244" s="164" t="s">
        <v>12449</v>
      </c>
      <c r="D7244" s="143" t="s">
        <v>12450</v>
      </c>
      <c r="E7244" s="121" t="s">
        <v>211</v>
      </c>
      <c r="F7244" s="121" t="s">
        <v>200</v>
      </c>
      <c r="G7244" s="121">
        <v>1</v>
      </c>
      <c r="H7244" s="148">
        <v>965</v>
      </c>
      <c r="I7244" s="193">
        <v>0.25</v>
      </c>
      <c r="J7244" s="187">
        <f t="shared" si="224"/>
        <v>723.75</v>
      </c>
    </row>
    <row r="7245" spans="1:10" ht="30">
      <c r="A7245" s="53">
        <f t="shared" si="225"/>
        <v>7241</v>
      </c>
      <c r="B7245" s="142" t="s">
        <v>199</v>
      </c>
      <c r="C7245" s="143" t="s">
        <v>12451</v>
      </c>
      <c r="D7245" s="143" t="s">
        <v>12452</v>
      </c>
      <c r="E7245" s="121" t="s">
        <v>211</v>
      </c>
      <c r="F7245" s="121" t="s">
        <v>200</v>
      </c>
      <c r="G7245" s="121">
        <v>1</v>
      </c>
      <c r="H7245" s="148">
        <v>1069.93</v>
      </c>
      <c r="I7245" s="193">
        <v>0.25</v>
      </c>
      <c r="J7245" s="187">
        <f t="shared" si="224"/>
        <v>802.44749999999999</v>
      </c>
    </row>
    <row r="7246" spans="1:10" ht="30">
      <c r="A7246" s="53">
        <f t="shared" si="225"/>
        <v>7242</v>
      </c>
      <c r="B7246" s="142" t="s">
        <v>199</v>
      </c>
      <c r="C7246" s="164" t="s">
        <v>12453</v>
      </c>
      <c r="D7246" s="143" t="s">
        <v>12454</v>
      </c>
      <c r="E7246" s="121" t="s">
        <v>211</v>
      </c>
      <c r="F7246" s="121" t="s">
        <v>200</v>
      </c>
      <c r="G7246" s="121">
        <v>1</v>
      </c>
      <c r="H7246" s="148">
        <v>1016.38</v>
      </c>
      <c r="I7246" s="193">
        <v>0.25</v>
      </c>
      <c r="J7246" s="187">
        <f t="shared" si="224"/>
        <v>762.28499999999997</v>
      </c>
    </row>
    <row r="7247" spans="1:10" ht="30">
      <c r="A7247" s="53">
        <f t="shared" si="225"/>
        <v>7243</v>
      </c>
      <c r="B7247" s="142" t="s">
        <v>199</v>
      </c>
      <c r="C7247" s="164" t="s">
        <v>12455</v>
      </c>
      <c r="D7247" s="143" t="s">
        <v>12456</v>
      </c>
      <c r="E7247" s="121" t="s">
        <v>211</v>
      </c>
      <c r="F7247" s="121" t="s">
        <v>200</v>
      </c>
      <c r="G7247" s="121">
        <v>1</v>
      </c>
      <c r="H7247" s="148">
        <v>1522.5</v>
      </c>
      <c r="I7247" s="193">
        <v>0.25</v>
      </c>
      <c r="J7247" s="187">
        <f t="shared" si="224"/>
        <v>1141.875</v>
      </c>
    </row>
    <row r="7248" spans="1:10" ht="30">
      <c r="A7248" s="53">
        <f t="shared" si="225"/>
        <v>7244</v>
      </c>
      <c r="B7248" s="142" t="s">
        <v>199</v>
      </c>
      <c r="C7248" s="142" t="s">
        <v>12457</v>
      </c>
      <c r="D7248" s="143" t="s">
        <v>12458</v>
      </c>
      <c r="E7248" s="121" t="s">
        <v>211</v>
      </c>
      <c r="F7248" s="121" t="s">
        <v>200</v>
      </c>
      <c r="G7248" s="121">
        <v>1</v>
      </c>
      <c r="H7248" s="148">
        <v>2033.83</v>
      </c>
      <c r="I7248" s="193">
        <v>0.25</v>
      </c>
      <c r="J7248" s="187">
        <f t="shared" si="224"/>
        <v>1525.3724999999999</v>
      </c>
    </row>
    <row r="7249" spans="1:10" ht="15.75">
      <c r="A7249" s="53">
        <f t="shared" si="225"/>
        <v>7245</v>
      </c>
      <c r="B7249" s="142" t="s">
        <v>199</v>
      </c>
      <c r="C7249" s="142" t="s">
        <v>12459</v>
      </c>
      <c r="D7249" s="121" t="s">
        <v>12460</v>
      </c>
      <c r="E7249" s="121" t="s">
        <v>211</v>
      </c>
      <c r="F7249" s="121" t="s">
        <v>200</v>
      </c>
      <c r="G7249" s="121">
        <v>1</v>
      </c>
      <c r="H7249" s="148">
        <v>1144.44</v>
      </c>
      <c r="I7249" s="193">
        <v>0.25</v>
      </c>
      <c r="J7249" s="187">
        <f t="shared" si="224"/>
        <v>858.33</v>
      </c>
    </row>
    <row r="7250" spans="1:10" ht="15.75">
      <c r="A7250" s="53">
        <f t="shared" si="225"/>
        <v>7246</v>
      </c>
      <c r="B7250" s="142" t="s">
        <v>199</v>
      </c>
      <c r="C7250" s="142" t="s">
        <v>12461</v>
      </c>
      <c r="D7250" s="121" t="s">
        <v>12462</v>
      </c>
      <c r="E7250" s="121" t="s">
        <v>211</v>
      </c>
      <c r="F7250" s="121" t="s">
        <v>200</v>
      </c>
      <c r="G7250" s="121">
        <v>1</v>
      </c>
      <c r="H7250" s="148">
        <v>2033.83</v>
      </c>
      <c r="I7250" s="193">
        <v>0.25</v>
      </c>
      <c r="J7250" s="187">
        <f t="shared" si="224"/>
        <v>1525.3724999999999</v>
      </c>
    </row>
    <row r="7251" spans="1:10" ht="15.75">
      <c r="A7251" s="53">
        <f t="shared" si="225"/>
        <v>7247</v>
      </c>
      <c r="B7251" s="142" t="s">
        <v>199</v>
      </c>
      <c r="C7251" s="142" t="s">
        <v>12463</v>
      </c>
      <c r="D7251" s="121" t="s">
        <v>12464</v>
      </c>
      <c r="E7251" s="121" t="s">
        <v>211</v>
      </c>
      <c r="F7251" s="121" t="s">
        <v>200</v>
      </c>
      <c r="G7251" s="121">
        <v>1</v>
      </c>
      <c r="H7251" s="148">
        <v>589.04999999999995</v>
      </c>
      <c r="I7251" s="193">
        <v>0.25</v>
      </c>
      <c r="J7251" s="187">
        <f t="shared" si="224"/>
        <v>441.78749999999997</v>
      </c>
    </row>
    <row r="7252" spans="1:10" ht="15.75">
      <c r="A7252" s="53">
        <f t="shared" si="225"/>
        <v>7248</v>
      </c>
      <c r="B7252" s="142" t="s">
        <v>199</v>
      </c>
      <c r="C7252" s="142" t="s">
        <v>12465</v>
      </c>
      <c r="D7252" s="121" t="s">
        <v>12466</v>
      </c>
      <c r="E7252" s="121" t="s">
        <v>211</v>
      </c>
      <c r="F7252" s="121" t="s">
        <v>200</v>
      </c>
      <c r="G7252" s="121">
        <v>1</v>
      </c>
      <c r="H7252" s="148">
        <v>701.25</v>
      </c>
      <c r="I7252" s="193">
        <v>0.25</v>
      </c>
      <c r="J7252" s="187">
        <f t="shared" si="224"/>
        <v>525.9375</v>
      </c>
    </row>
    <row r="7253" spans="1:10" ht="30">
      <c r="A7253" s="53">
        <f t="shared" si="225"/>
        <v>7249</v>
      </c>
      <c r="B7253" s="142" t="s">
        <v>199</v>
      </c>
      <c r="C7253" s="142" t="s">
        <v>12467</v>
      </c>
      <c r="D7253" s="121" t="s">
        <v>12468</v>
      </c>
      <c r="E7253" s="121" t="s">
        <v>211</v>
      </c>
      <c r="F7253" s="121" t="s">
        <v>200</v>
      </c>
      <c r="G7253" s="121">
        <v>1</v>
      </c>
      <c r="H7253" s="148">
        <v>2520</v>
      </c>
      <c r="I7253" s="193">
        <v>0.25</v>
      </c>
      <c r="J7253" s="187">
        <f t="shared" si="224"/>
        <v>1890</v>
      </c>
    </row>
    <row r="7254" spans="1:10" ht="30">
      <c r="A7254" s="53">
        <f t="shared" si="225"/>
        <v>7250</v>
      </c>
      <c r="B7254" s="142" t="s">
        <v>199</v>
      </c>
      <c r="C7254" s="142" t="s">
        <v>12469</v>
      </c>
      <c r="D7254" s="121" t="s">
        <v>12470</v>
      </c>
      <c r="E7254" s="121" t="s">
        <v>211</v>
      </c>
      <c r="F7254" s="121" t="s">
        <v>200</v>
      </c>
      <c r="G7254" s="121">
        <v>1</v>
      </c>
      <c r="H7254" s="148">
        <v>2100</v>
      </c>
      <c r="I7254" s="193">
        <v>0.25</v>
      </c>
      <c r="J7254" s="187">
        <f t="shared" si="224"/>
        <v>1575</v>
      </c>
    </row>
    <row r="7255" spans="1:10" ht="15.75">
      <c r="A7255" s="53">
        <f t="shared" si="225"/>
        <v>7251</v>
      </c>
      <c r="B7255" s="142" t="s">
        <v>199</v>
      </c>
      <c r="C7255" s="122" t="s">
        <v>12471</v>
      </c>
      <c r="D7255" s="121" t="s">
        <v>12472</v>
      </c>
      <c r="E7255" s="121" t="s">
        <v>211</v>
      </c>
      <c r="F7255" s="121" t="s">
        <v>200</v>
      </c>
      <c r="G7255" s="121">
        <v>1</v>
      </c>
      <c r="H7255" s="148">
        <v>15.17</v>
      </c>
      <c r="I7255" s="193">
        <v>0.25</v>
      </c>
      <c r="J7255" s="187">
        <f t="shared" si="224"/>
        <v>11.3775</v>
      </c>
    </row>
    <row r="7256" spans="1:10" ht="15.75">
      <c r="A7256" s="53">
        <f t="shared" si="225"/>
        <v>7252</v>
      </c>
      <c r="B7256" s="142" t="s">
        <v>199</v>
      </c>
      <c r="C7256" s="121" t="s">
        <v>12473</v>
      </c>
      <c r="D7256" s="121" t="s">
        <v>12474</v>
      </c>
      <c r="E7256" s="121" t="s">
        <v>211</v>
      </c>
      <c r="F7256" s="121" t="s">
        <v>200</v>
      </c>
      <c r="G7256" s="121">
        <v>1</v>
      </c>
      <c r="H7256" s="148">
        <v>28.39</v>
      </c>
      <c r="I7256" s="193">
        <v>0.25</v>
      </c>
      <c r="J7256" s="187">
        <f t="shared" si="224"/>
        <v>21.2925</v>
      </c>
    </row>
    <row r="7257" spans="1:10" ht="15.75">
      <c r="A7257" s="53">
        <f t="shared" si="225"/>
        <v>7253</v>
      </c>
      <c r="B7257" s="142" t="s">
        <v>199</v>
      </c>
      <c r="C7257" s="121" t="s">
        <v>12475</v>
      </c>
      <c r="D7257" s="121" t="s">
        <v>12476</v>
      </c>
      <c r="E7257" s="121" t="s">
        <v>211</v>
      </c>
      <c r="F7257" s="121" t="s">
        <v>200</v>
      </c>
      <c r="G7257" s="121">
        <v>1</v>
      </c>
      <c r="H7257" s="148">
        <v>125.31</v>
      </c>
      <c r="I7257" s="193">
        <v>0.25</v>
      </c>
      <c r="J7257" s="187">
        <f t="shared" ref="J7257:J7319" si="226">H7257*(1-I7257)</f>
        <v>93.982500000000002</v>
      </c>
    </row>
    <row r="7258" spans="1:10" ht="15.75">
      <c r="A7258" s="53">
        <f t="shared" si="225"/>
        <v>7254</v>
      </c>
      <c r="B7258" s="142" t="s">
        <v>199</v>
      </c>
      <c r="C7258" s="121" t="s">
        <v>12477</v>
      </c>
      <c r="D7258" s="121" t="s">
        <v>12478</v>
      </c>
      <c r="E7258" s="121" t="s">
        <v>211</v>
      </c>
      <c r="F7258" s="121" t="s">
        <v>200</v>
      </c>
      <c r="G7258" s="121">
        <v>1</v>
      </c>
      <c r="H7258" s="148">
        <v>44.99</v>
      </c>
      <c r="I7258" s="193">
        <v>0.25</v>
      </c>
      <c r="J7258" s="187">
        <f t="shared" si="226"/>
        <v>33.7425</v>
      </c>
    </row>
    <row r="7259" spans="1:10" ht="15.75">
      <c r="A7259" s="53">
        <f t="shared" si="225"/>
        <v>7255</v>
      </c>
      <c r="B7259" s="142" t="s">
        <v>199</v>
      </c>
      <c r="C7259" s="121" t="s">
        <v>12479</v>
      </c>
      <c r="D7259" s="121" t="s">
        <v>12480</v>
      </c>
      <c r="E7259" s="121" t="s">
        <v>211</v>
      </c>
      <c r="F7259" s="121" t="s">
        <v>200</v>
      </c>
      <c r="G7259" s="121">
        <v>1</v>
      </c>
      <c r="H7259" s="148">
        <v>44.99</v>
      </c>
      <c r="I7259" s="193">
        <v>0.25</v>
      </c>
      <c r="J7259" s="187">
        <f t="shared" si="226"/>
        <v>33.7425</v>
      </c>
    </row>
    <row r="7260" spans="1:10" ht="15.75">
      <c r="A7260" s="53">
        <f t="shared" si="225"/>
        <v>7256</v>
      </c>
      <c r="B7260" s="142" t="s">
        <v>199</v>
      </c>
      <c r="C7260" s="121" t="s">
        <v>12481</v>
      </c>
      <c r="D7260" s="121" t="s">
        <v>12482</v>
      </c>
      <c r="E7260" s="121" t="s">
        <v>211</v>
      </c>
      <c r="F7260" s="121" t="s">
        <v>200</v>
      </c>
      <c r="G7260" s="121">
        <v>1</v>
      </c>
      <c r="H7260" s="148">
        <v>44.99</v>
      </c>
      <c r="I7260" s="193">
        <v>0.25</v>
      </c>
      <c r="J7260" s="187">
        <f t="shared" si="226"/>
        <v>33.7425</v>
      </c>
    </row>
    <row r="7261" spans="1:10" ht="15.75">
      <c r="A7261" s="53">
        <f t="shared" si="225"/>
        <v>7257</v>
      </c>
      <c r="B7261" s="142" t="s">
        <v>199</v>
      </c>
      <c r="C7261" s="121" t="s">
        <v>12483</v>
      </c>
      <c r="D7261" s="121" t="s">
        <v>12484</v>
      </c>
      <c r="E7261" s="121" t="s">
        <v>211</v>
      </c>
      <c r="F7261" s="121" t="s">
        <v>200</v>
      </c>
      <c r="G7261" s="121">
        <v>1</v>
      </c>
      <c r="H7261" s="148">
        <v>37.49</v>
      </c>
      <c r="I7261" s="193">
        <v>0.25</v>
      </c>
      <c r="J7261" s="187">
        <f t="shared" si="226"/>
        <v>28.1175</v>
      </c>
    </row>
    <row r="7262" spans="1:10" ht="15.75">
      <c r="A7262" s="53">
        <f t="shared" si="225"/>
        <v>7258</v>
      </c>
      <c r="B7262" s="142" t="s">
        <v>199</v>
      </c>
      <c r="C7262" s="121" t="s">
        <v>12485</v>
      </c>
      <c r="D7262" s="121" t="s">
        <v>12486</v>
      </c>
      <c r="E7262" s="121" t="s">
        <v>211</v>
      </c>
      <c r="F7262" s="121" t="s">
        <v>200</v>
      </c>
      <c r="G7262" s="121">
        <v>1</v>
      </c>
      <c r="H7262" s="148">
        <v>27.3</v>
      </c>
      <c r="I7262" s="193">
        <v>0.25</v>
      </c>
      <c r="J7262" s="187">
        <f t="shared" si="226"/>
        <v>20.475000000000001</v>
      </c>
    </row>
    <row r="7263" spans="1:10" ht="15.75">
      <c r="A7263" s="53">
        <f t="shared" si="225"/>
        <v>7259</v>
      </c>
      <c r="B7263" s="142" t="s">
        <v>199</v>
      </c>
      <c r="C7263" s="121" t="s">
        <v>12487</v>
      </c>
      <c r="D7263" s="121" t="s">
        <v>12488</v>
      </c>
      <c r="E7263" s="121" t="s">
        <v>211</v>
      </c>
      <c r="F7263" s="121" t="s">
        <v>200</v>
      </c>
      <c r="G7263" s="121">
        <v>1</v>
      </c>
      <c r="H7263" s="148">
        <v>21.42</v>
      </c>
      <c r="I7263" s="193">
        <v>0.25</v>
      </c>
      <c r="J7263" s="187">
        <f t="shared" si="226"/>
        <v>16.065000000000001</v>
      </c>
    </row>
    <row r="7264" spans="1:10" ht="15.75">
      <c r="A7264" s="53">
        <f t="shared" si="225"/>
        <v>7260</v>
      </c>
      <c r="B7264" s="142" t="s">
        <v>199</v>
      </c>
      <c r="C7264" s="121" t="s">
        <v>12489</v>
      </c>
      <c r="D7264" s="121" t="s">
        <v>12490</v>
      </c>
      <c r="E7264" s="121" t="s">
        <v>211</v>
      </c>
      <c r="F7264" s="121" t="s">
        <v>200</v>
      </c>
      <c r="G7264" s="121">
        <v>1</v>
      </c>
      <c r="H7264" s="148">
        <v>563.75</v>
      </c>
      <c r="I7264" s="193">
        <v>0.25</v>
      </c>
      <c r="J7264" s="187">
        <f t="shared" si="226"/>
        <v>422.8125</v>
      </c>
    </row>
    <row r="7265" spans="1:10" ht="15.75">
      <c r="A7265" s="53">
        <f t="shared" si="225"/>
        <v>7261</v>
      </c>
      <c r="B7265" s="142" t="s">
        <v>199</v>
      </c>
      <c r="C7265" s="121" t="s">
        <v>12491</v>
      </c>
      <c r="D7265" s="121" t="s">
        <v>12492</v>
      </c>
      <c r="E7265" s="121" t="s">
        <v>211</v>
      </c>
      <c r="F7265" s="121" t="s">
        <v>200</v>
      </c>
      <c r="G7265" s="121">
        <v>1</v>
      </c>
      <c r="H7265" s="148">
        <v>1105</v>
      </c>
      <c r="I7265" s="193">
        <v>0.25</v>
      </c>
      <c r="J7265" s="187">
        <f t="shared" si="226"/>
        <v>828.75</v>
      </c>
    </row>
    <row r="7266" spans="1:10" ht="15.75">
      <c r="A7266" s="53">
        <f t="shared" si="225"/>
        <v>7262</v>
      </c>
      <c r="B7266" s="142" t="s">
        <v>199</v>
      </c>
      <c r="C7266" s="121" t="s">
        <v>12493</v>
      </c>
      <c r="D7266" s="121" t="s">
        <v>12494</v>
      </c>
      <c r="E7266" s="121" t="s">
        <v>211</v>
      </c>
      <c r="F7266" s="121" t="s">
        <v>200</v>
      </c>
      <c r="G7266" s="121">
        <v>1</v>
      </c>
      <c r="H7266" s="148">
        <v>2162.5</v>
      </c>
      <c r="I7266" s="193">
        <v>0.25</v>
      </c>
      <c r="J7266" s="187">
        <f t="shared" si="226"/>
        <v>1621.875</v>
      </c>
    </row>
    <row r="7267" spans="1:10" ht="15.75">
      <c r="A7267" s="53">
        <f t="shared" si="225"/>
        <v>7263</v>
      </c>
      <c r="B7267" s="142" t="s">
        <v>199</v>
      </c>
      <c r="C7267" s="121" t="s">
        <v>12495</v>
      </c>
      <c r="D7267" s="121" t="s">
        <v>12496</v>
      </c>
      <c r="E7267" s="121" t="s">
        <v>211</v>
      </c>
      <c r="F7267" s="121" t="s">
        <v>200</v>
      </c>
      <c r="G7267" s="121">
        <v>1</v>
      </c>
      <c r="H7267" s="148">
        <v>4191.25</v>
      </c>
      <c r="I7267" s="193">
        <v>0.25</v>
      </c>
      <c r="J7267" s="187">
        <f t="shared" si="226"/>
        <v>3143.4375</v>
      </c>
    </row>
    <row r="7268" spans="1:10" ht="15.75">
      <c r="A7268" s="53">
        <f t="shared" si="225"/>
        <v>7264</v>
      </c>
      <c r="B7268" s="142" t="s">
        <v>199</v>
      </c>
      <c r="C7268" s="121" t="s">
        <v>12497</v>
      </c>
      <c r="D7268" s="121" t="s">
        <v>12498</v>
      </c>
      <c r="E7268" s="121" t="s">
        <v>211</v>
      </c>
      <c r="F7268" s="121" t="s">
        <v>200</v>
      </c>
      <c r="G7268" s="121">
        <v>1</v>
      </c>
      <c r="H7268" s="148">
        <v>8112.5</v>
      </c>
      <c r="I7268" s="193">
        <v>0.25</v>
      </c>
      <c r="J7268" s="187">
        <f t="shared" si="226"/>
        <v>6084.375</v>
      </c>
    </row>
    <row r="7269" spans="1:10" ht="15.75">
      <c r="A7269" s="53">
        <f t="shared" si="225"/>
        <v>7265</v>
      </c>
      <c r="B7269" s="142" t="s">
        <v>199</v>
      </c>
      <c r="C7269" s="121" t="s">
        <v>12499</v>
      </c>
      <c r="D7269" s="121" t="s">
        <v>12500</v>
      </c>
      <c r="E7269" s="121" t="s">
        <v>211</v>
      </c>
      <c r="F7269" s="121" t="s">
        <v>200</v>
      </c>
      <c r="G7269" s="121">
        <v>1</v>
      </c>
      <c r="H7269" s="148">
        <v>15682.5</v>
      </c>
      <c r="I7269" s="193">
        <v>0.25</v>
      </c>
      <c r="J7269" s="187">
        <f t="shared" si="226"/>
        <v>11761.875</v>
      </c>
    </row>
    <row r="7270" spans="1:10" ht="15.75">
      <c r="A7270" s="53">
        <f t="shared" si="225"/>
        <v>7266</v>
      </c>
      <c r="B7270" s="142" t="s">
        <v>199</v>
      </c>
      <c r="C7270" s="121" t="s">
        <v>12501</v>
      </c>
      <c r="D7270" s="121" t="s">
        <v>12502</v>
      </c>
      <c r="E7270" s="121" t="s">
        <v>211</v>
      </c>
      <c r="F7270" s="121" t="s">
        <v>200</v>
      </c>
      <c r="G7270" s="121">
        <v>1</v>
      </c>
      <c r="H7270" s="148">
        <v>30285</v>
      </c>
      <c r="I7270" s="193">
        <v>0.25</v>
      </c>
      <c r="J7270" s="187">
        <f t="shared" si="226"/>
        <v>22713.75</v>
      </c>
    </row>
    <row r="7271" spans="1:10" ht="15.75">
      <c r="A7271" s="53">
        <f t="shared" si="225"/>
        <v>7267</v>
      </c>
      <c r="B7271" s="142" t="s">
        <v>199</v>
      </c>
      <c r="C7271" s="121" t="s">
        <v>12503</v>
      </c>
      <c r="D7271" s="121" t="s">
        <v>12504</v>
      </c>
      <c r="E7271" s="121" t="s">
        <v>211</v>
      </c>
      <c r="F7271" s="121" t="s">
        <v>200</v>
      </c>
      <c r="G7271" s="121">
        <v>1</v>
      </c>
      <c r="H7271" s="148">
        <v>57686.25</v>
      </c>
      <c r="I7271" s="193">
        <v>0.25</v>
      </c>
      <c r="J7271" s="187">
        <f t="shared" si="226"/>
        <v>43264.6875</v>
      </c>
    </row>
    <row r="7272" spans="1:10" ht="15.75">
      <c r="A7272" s="53">
        <f t="shared" si="225"/>
        <v>7268</v>
      </c>
      <c r="B7272" s="142" t="s">
        <v>199</v>
      </c>
      <c r="C7272" s="121">
        <v>49975698</v>
      </c>
      <c r="D7272" s="121" t="s">
        <v>12505</v>
      </c>
      <c r="E7272" s="121" t="s">
        <v>211</v>
      </c>
      <c r="F7272" s="121" t="s">
        <v>200</v>
      </c>
      <c r="G7272" s="121">
        <v>1</v>
      </c>
      <c r="H7272" s="148">
        <v>0.02</v>
      </c>
      <c r="I7272" s="193">
        <v>0.25</v>
      </c>
      <c r="J7272" s="187">
        <f t="shared" si="226"/>
        <v>1.4999999999999999E-2</v>
      </c>
    </row>
    <row r="7273" spans="1:10" ht="15.75">
      <c r="A7273" s="53">
        <f t="shared" si="225"/>
        <v>7269</v>
      </c>
      <c r="B7273" s="142" t="s">
        <v>199</v>
      </c>
      <c r="C7273" s="121">
        <v>49975403</v>
      </c>
      <c r="D7273" s="121" t="s">
        <v>12506</v>
      </c>
      <c r="E7273" s="121" t="s">
        <v>211</v>
      </c>
      <c r="F7273" s="121" t="s">
        <v>200</v>
      </c>
      <c r="G7273" s="121">
        <v>1</v>
      </c>
      <c r="H7273" s="148">
        <v>182.7</v>
      </c>
      <c r="I7273" s="193">
        <v>0.25</v>
      </c>
      <c r="J7273" s="187">
        <f t="shared" si="226"/>
        <v>137.02499999999998</v>
      </c>
    </row>
    <row r="7274" spans="1:10" ht="15.75">
      <c r="A7274" s="53">
        <f t="shared" si="225"/>
        <v>7270</v>
      </c>
      <c r="B7274" s="142" t="s">
        <v>199</v>
      </c>
      <c r="C7274" s="121">
        <v>49975405</v>
      </c>
      <c r="D7274" s="121" t="s">
        <v>12507</v>
      </c>
      <c r="E7274" s="121" t="s">
        <v>211</v>
      </c>
      <c r="F7274" s="121" t="s">
        <v>200</v>
      </c>
      <c r="G7274" s="121">
        <v>1</v>
      </c>
      <c r="H7274" s="148">
        <v>359.07</v>
      </c>
      <c r="I7274" s="193">
        <v>0.25</v>
      </c>
      <c r="J7274" s="187">
        <f t="shared" si="226"/>
        <v>269.30250000000001</v>
      </c>
    </row>
    <row r="7275" spans="1:10" ht="15.75">
      <c r="A7275" s="53">
        <f t="shared" si="225"/>
        <v>7271</v>
      </c>
      <c r="B7275" s="142" t="s">
        <v>199</v>
      </c>
      <c r="C7275" s="121">
        <v>49975402</v>
      </c>
      <c r="D7275" s="121" t="s">
        <v>12508</v>
      </c>
      <c r="E7275" s="121" t="s">
        <v>211</v>
      </c>
      <c r="F7275" s="121" t="s">
        <v>200</v>
      </c>
      <c r="G7275" s="121">
        <v>1</v>
      </c>
      <c r="H7275" s="148">
        <v>705.6</v>
      </c>
      <c r="I7275" s="193">
        <v>0.25</v>
      </c>
      <c r="J7275" s="187">
        <f t="shared" si="226"/>
        <v>529.20000000000005</v>
      </c>
    </row>
    <row r="7276" spans="1:10" ht="15.75">
      <c r="A7276" s="53">
        <f t="shared" si="225"/>
        <v>7272</v>
      </c>
      <c r="B7276" s="142" t="s">
        <v>199</v>
      </c>
      <c r="C7276" s="121">
        <v>49975404</v>
      </c>
      <c r="D7276" s="121" t="s">
        <v>12509</v>
      </c>
      <c r="E7276" s="121" t="s">
        <v>211</v>
      </c>
      <c r="F7276" s="121" t="s">
        <v>200</v>
      </c>
      <c r="G7276" s="121">
        <v>1</v>
      </c>
      <c r="H7276" s="148">
        <v>1336</v>
      </c>
      <c r="I7276" s="193">
        <v>0.25</v>
      </c>
      <c r="J7276" s="187">
        <f t="shared" si="226"/>
        <v>1002</v>
      </c>
    </row>
    <row r="7277" spans="1:10" ht="15.75">
      <c r="A7277" s="53">
        <f t="shared" si="225"/>
        <v>7273</v>
      </c>
      <c r="B7277" s="142" t="s">
        <v>199</v>
      </c>
      <c r="C7277" s="121">
        <v>49975406</v>
      </c>
      <c r="D7277" s="121" t="s">
        <v>12510</v>
      </c>
      <c r="E7277" s="121" t="s">
        <v>211</v>
      </c>
      <c r="F7277" s="121" t="s">
        <v>200</v>
      </c>
      <c r="G7277" s="121">
        <v>1</v>
      </c>
      <c r="H7277" s="148">
        <v>2642.8</v>
      </c>
      <c r="I7277" s="193">
        <v>0.25</v>
      </c>
      <c r="J7277" s="187">
        <f t="shared" si="226"/>
        <v>1982.1000000000001</v>
      </c>
    </row>
    <row r="7278" spans="1:10" ht="15.75">
      <c r="A7278" s="53">
        <f t="shared" si="225"/>
        <v>7274</v>
      </c>
      <c r="B7278" s="142" t="s">
        <v>199</v>
      </c>
      <c r="C7278" s="121">
        <v>49975407</v>
      </c>
      <c r="D7278" s="121" t="s">
        <v>12511</v>
      </c>
      <c r="E7278" s="121" t="s">
        <v>211</v>
      </c>
      <c r="F7278" s="121" t="s">
        <v>200</v>
      </c>
      <c r="G7278" s="121">
        <v>1</v>
      </c>
      <c r="H7278" s="148">
        <v>5115.8</v>
      </c>
      <c r="I7278" s="193">
        <v>0.25</v>
      </c>
      <c r="J7278" s="187">
        <f t="shared" si="226"/>
        <v>3836.8500000000004</v>
      </c>
    </row>
    <row r="7279" spans="1:10" ht="15.75">
      <c r="A7279" s="53">
        <f t="shared" si="225"/>
        <v>7275</v>
      </c>
      <c r="B7279" s="142" t="s">
        <v>199</v>
      </c>
      <c r="C7279" s="121">
        <v>49975408</v>
      </c>
      <c r="D7279" s="121" t="s">
        <v>12512</v>
      </c>
      <c r="E7279" s="121" t="s">
        <v>211</v>
      </c>
      <c r="F7279" s="121" t="s">
        <v>200</v>
      </c>
      <c r="G7279" s="121">
        <v>1</v>
      </c>
      <c r="H7279" s="148">
        <v>9873.9699999999993</v>
      </c>
      <c r="I7279" s="193">
        <v>0.25</v>
      </c>
      <c r="J7279" s="187">
        <f t="shared" si="226"/>
        <v>7405.4774999999991</v>
      </c>
    </row>
    <row r="7280" spans="1:10" ht="15.75">
      <c r="A7280" s="53">
        <f t="shared" si="225"/>
        <v>7276</v>
      </c>
      <c r="B7280" s="142" t="s">
        <v>199</v>
      </c>
      <c r="C7280" s="121">
        <v>49975409</v>
      </c>
      <c r="D7280" s="121" t="s">
        <v>12513</v>
      </c>
      <c r="E7280" s="121" t="s">
        <v>211</v>
      </c>
      <c r="F7280" s="121" t="s">
        <v>200</v>
      </c>
      <c r="G7280" s="121">
        <v>1</v>
      </c>
      <c r="H7280" s="148">
        <v>21376.23</v>
      </c>
      <c r="I7280" s="193">
        <v>0.25</v>
      </c>
      <c r="J7280" s="187">
        <f t="shared" si="226"/>
        <v>16032.172500000001</v>
      </c>
    </row>
    <row r="7281" spans="1:10" ht="30">
      <c r="A7281" s="53">
        <f t="shared" si="225"/>
        <v>7277</v>
      </c>
      <c r="B7281" s="142" t="s">
        <v>199</v>
      </c>
      <c r="C7281" s="121" t="s">
        <v>12514</v>
      </c>
      <c r="D7281" s="121" t="s">
        <v>12515</v>
      </c>
      <c r="E7281" s="121" t="s">
        <v>211</v>
      </c>
      <c r="F7281" s="121" t="s">
        <v>200</v>
      </c>
      <c r="G7281" s="121">
        <v>1</v>
      </c>
      <c r="H7281" s="148">
        <v>0.02</v>
      </c>
      <c r="I7281" s="193">
        <v>0.25</v>
      </c>
      <c r="J7281" s="187">
        <f t="shared" si="226"/>
        <v>1.4999999999999999E-2</v>
      </c>
    </row>
    <row r="7282" spans="1:10" ht="15.75">
      <c r="A7282" s="53">
        <f t="shared" si="225"/>
        <v>7278</v>
      </c>
      <c r="B7282" s="142" t="s">
        <v>199</v>
      </c>
      <c r="C7282" s="121" t="s">
        <v>12516</v>
      </c>
      <c r="D7282" s="121" t="s">
        <v>12517</v>
      </c>
      <c r="E7282" s="121" t="s">
        <v>211</v>
      </c>
      <c r="F7282" s="121" t="s">
        <v>200</v>
      </c>
      <c r="G7282" s="121">
        <v>1</v>
      </c>
      <c r="H7282" s="148">
        <v>1564.5</v>
      </c>
      <c r="I7282" s="193">
        <v>0.25</v>
      </c>
      <c r="J7282" s="187">
        <f t="shared" si="226"/>
        <v>1173.375</v>
      </c>
    </row>
    <row r="7283" spans="1:10" ht="30">
      <c r="A7283" s="53">
        <f t="shared" si="225"/>
        <v>7279</v>
      </c>
      <c r="B7283" s="142" t="s">
        <v>199</v>
      </c>
      <c r="C7283" s="165" t="s">
        <v>12518</v>
      </c>
      <c r="D7283" s="166" t="s">
        <v>12519</v>
      </c>
      <c r="E7283" s="121" t="s">
        <v>211</v>
      </c>
      <c r="F7283" s="121" t="s">
        <v>200</v>
      </c>
      <c r="G7283" s="121">
        <v>1</v>
      </c>
      <c r="H7283" s="148">
        <v>3534.3</v>
      </c>
      <c r="I7283" s="193">
        <v>0.25</v>
      </c>
      <c r="J7283" s="187">
        <f t="shared" si="226"/>
        <v>2650.7250000000004</v>
      </c>
    </row>
    <row r="7284" spans="1:10" ht="30">
      <c r="A7284" s="53">
        <f t="shared" si="225"/>
        <v>7280</v>
      </c>
      <c r="B7284" s="142" t="s">
        <v>199</v>
      </c>
      <c r="C7284" s="165" t="s">
        <v>12520</v>
      </c>
      <c r="D7284" s="166" t="s">
        <v>12521</v>
      </c>
      <c r="E7284" s="121" t="s">
        <v>211</v>
      </c>
      <c r="F7284" s="121" t="s">
        <v>200</v>
      </c>
      <c r="G7284" s="121">
        <v>1</v>
      </c>
      <c r="H7284" s="148">
        <v>3641.4</v>
      </c>
      <c r="I7284" s="193">
        <v>0.25</v>
      </c>
      <c r="J7284" s="187">
        <f t="shared" si="226"/>
        <v>2731.05</v>
      </c>
    </row>
    <row r="7285" spans="1:10" ht="30">
      <c r="A7285" s="53">
        <f t="shared" si="225"/>
        <v>7281</v>
      </c>
      <c r="B7285" s="142" t="s">
        <v>199</v>
      </c>
      <c r="C7285" s="122" t="s">
        <v>12522</v>
      </c>
      <c r="D7285" s="122" t="s">
        <v>12523</v>
      </c>
      <c r="E7285" s="121" t="s">
        <v>211</v>
      </c>
      <c r="F7285" s="121" t="s">
        <v>200</v>
      </c>
      <c r="G7285" s="121">
        <v>1</v>
      </c>
      <c r="H7285" s="148">
        <v>2784.6</v>
      </c>
      <c r="I7285" s="193">
        <v>0.25</v>
      </c>
      <c r="J7285" s="187">
        <f t="shared" si="226"/>
        <v>2088.4499999999998</v>
      </c>
    </row>
    <row r="7286" spans="1:10" ht="30">
      <c r="A7286" s="53">
        <f t="shared" si="225"/>
        <v>7282</v>
      </c>
      <c r="B7286" s="142" t="s">
        <v>199</v>
      </c>
      <c r="C7286" s="122" t="s">
        <v>12524</v>
      </c>
      <c r="D7286" s="122" t="s">
        <v>12525</v>
      </c>
      <c r="E7286" s="121" t="s">
        <v>211</v>
      </c>
      <c r="F7286" s="121" t="s">
        <v>200</v>
      </c>
      <c r="G7286" s="121">
        <v>1</v>
      </c>
      <c r="H7286" s="148">
        <v>3105.9</v>
      </c>
      <c r="I7286" s="193">
        <v>0.25</v>
      </c>
      <c r="J7286" s="187">
        <f t="shared" si="226"/>
        <v>2329.4250000000002</v>
      </c>
    </row>
    <row r="7287" spans="1:10" ht="15.75">
      <c r="A7287" s="53">
        <f t="shared" si="225"/>
        <v>7283</v>
      </c>
      <c r="B7287" s="142" t="s">
        <v>199</v>
      </c>
      <c r="C7287" s="166" t="s">
        <v>12526</v>
      </c>
      <c r="D7287" s="166" t="s">
        <v>12527</v>
      </c>
      <c r="E7287" s="121" t="s">
        <v>211</v>
      </c>
      <c r="F7287" s="121" t="s">
        <v>200</v>
      </c>
      <c r="G7287" s="121">
        <v>1</v>
      </c>
      <c r="H7287" s="148">
        <v>48.2</v>
      </c>
      <c r="I7287" s="193">
        <v>0.25</v>
      </c>
      <c r="J7287" s="187">
        <f t="shared" si="226"/>
        <v>36.150000000000006</v>
      </c>
    </row>
    <row r="7288" spans="1:10" ht="15.75">
      <c r="A7288" s="53">
        <f t="shared" si="225"/>
        <v>7284</v>
      </c>
      <c r="B7288" s="142" t="s">
        <v>199</v>
      </c>
      <c r="C7288" s="166" t="s">
        <v>12528</v>
      </c>
      <c r="D7288" s="166" t="s">
        <v>12529</v>
      </c>
      <c r="E7288" s="121" t="s">
        <v>211</v>
      </c>
      <c r="F7288" s="121" t="s">
        <v>200</v>
      </c>
      <c r="G7288" s="121">
        <v>1</v>
      </c>
      <c r="H7288" s="148">
        <v>29.99</v>
      </c>
      <c r="I7288" s="193">
        <v>0.25</v>
      </c>
      <c r="J7288" s="187">
        <f t="shared" si="226"/>
        <v>22.4925</v>
      </c>
    </row>
    <row r="7289" spans="1:10" ht="15.75">
      <c r="A7289" s="53">
        <f t="shared" si="225"/>
        <v>7285</v>
      </c>
      <c r="B7289" s="142" t="s">
        <v>199</v>
      </c>
      <c r="C7289" s="166" t="s">
        <v>12530</v>
      </c>
      <c r="D7289" s="166" t="s">
        <v>12531</v>
      </c>
      <c r="E7289" s="121" t="s">
        <v>211</v>
      </c>
      <c r="F7289" s="121" t="s">
        <v>200</v>
      </c>
      <c r="G7289" s="121">
        <v>1</v>
      </c>
      <c r="H7289" s="148">
        <v>55.7</v>
      </c>
      <c r="I7289" s="193">
        <v>0.25</v>
      </c>
      <c r="J7289" s="187">
        <f t="shared" si="226"/>
        <v>41.775000000000006</v>
      </c>
    </row>
    <row r="7290" spans="1:10" ht="15.75">
      <c r="A7290" s="53">
        <f t="shared" si="225"/>
        <v>7286</v>
      </c>
      <c r="B7290" s="142" t="s">
        <v>199</v>
      </c>
      <c r="C7290" s="166" t="s">
        <v>12532</v>
      </c>
      <c r="D7290" s="166" t="s">
        <v>12533</v>
      </c>
      <c r="E7290" s="121" t="s">
        <v>211</v>
      </c>
      <c r="F7290" s="121" t="s">
        <v>200</v>
      </c>
      <c r="G7290" s="121">
        <v>1</v>
      </c>
      <c r="H7290" s="148">
        <v>55.7</v>
      </c>
      <c r="I7290" s="193">
        <v>0.25</v>
      </c>
      <c r="J7290" s="187">
        <f t="shared" si="226"/>
        <v>41.775000000000006</v>
      </c>
    </row>
    <row r="7291" spans="1:10" ht="15.75">
      <c r="A7291" s="53">
        <f t="shared" si="225"/>
        <v>7287</v>
      </c>
      <c r="B7291" s="142" t="s">
        <v>199</v>
      </c>
      <c r="C7291" s="166" t="s">
        <v>12534</v>
      </c>
      <c r="D7291" s="166" t="s">
        <v>12535</v>
      </c>
      <c r="E7291" s="121" t="s">
        <v>211</v>
      </c>
      <c r="F7291" s="121" t="s">
        <v>200</v>
      </c>
      <c r="G7291" s="121">
        <v>1</v>
      </c>
      <c r="H7291" s="148">
        <v>85.68</v>
      </c>
      <c r="I7291" s="193">
        <v>0.25</v>
      </c>
      <c r="J7291" s="187">
        <f t="shared" si="226"/>
        <v>64.260000000000005</v>
      </c>
    </row>
    <row r="7292" spans="1:10" ht="15.75">
      <c r="A7292" s="53">
        <f t="shared" si="225"/>
        <v>7288</v>
      </c>
      <c r="B7292" s="142" t="s">
        <v>199</v>
      </c>
      <c r="C7292" s="166" t="s">
        <v>12536</v>
      </c>
      <c r="D7292" s="166" t="s">
        <v>12537</v>
      </c>
      <c r="E7292" s="121" t="s">
        <v>211</v>
      </c>
      <c r="F7292" s="121" t="s">
        <v>200</v>
      </c>
      <c r="G7292" s="121">
        <v>1</v>
      </c>
      <c r="H7292" s="148">
        <v>85.68</v>
      </c>
      <c r="I7292" s="193">
        <v>0.25</v>
      </c>
      <c r="J7292" s="187">
        <f t="shared" si="226"/>
        <v>64.260000000000005</v>
      </c>
    </row>
    <row r="7293" spans="1:10" ht="15.75">
      <c r="A7293" s="53">
        <f t="shared" si="225"/>
        <v>7289</v>
      </c>
      <c r="B7293" s="142" t="s">
        <v>199</v>
      </c>
      <c r="C7293" s="166" t="s">
        <v>12538</v>
      </c>
      <c r="D7293" s="166" t="s">
        <v>12539</v>
      </c>
      <c r="E7293" s="121" t="s">
        <v>211</v>
      </c>
      <c r="F7293" s="121" t="s">
        <v>200</v>
      </c>
      <c r="G7293" s="121">
        <v>1</v>
      </c>
      <c r="H7293" s="148">
        <v>48.2</v>
      </c>
      <c r="I7293" s="193">
        <v>0.25</v>
      </c>
      <c r="J7293" s="187">
        <f t="shared" si="226"/>
        <v>36.150000000000006</v>
      </c>
    </row>
    <row r="7294" spans="1:10" ht="15.75">
      <c r="A7294" s="53">
        <f t="shared" si="225"/>
        <v>7290</v>
      </c>
      <c r="B7294" s="142" t="s">
        <v>199</v>
      </c>
      <c r="C7294" s="166" t="s">
        <v>12540</v>
      </c>
      <c r="D7294" s="166" t="s">
        <v>12541</v>
      </c>
      <c r="E7294" s="121" t="s">
        <v>211</v>
      </c>
      <c r="F7294" s="121" t="s">
        <v>200</v>
      </c>
      <c r="G7294" s="121">
        <v>1</v>
      </c>
      <c r="H7294" s="148">
        <v>37.49</v>
      </c>
      <c r="I7294" s="193">
        <v>0.25</v>
      </c>
      <c r="J7294" s="187">
        <f t="shared" si="226"/>
        <v>28.1175</v>
      </c>
    </row>
    <row r="7295" spans="1:10" ht="15.75">
      <c r="A7295" s="53">
        <f t="shared" si="225"/>
        <v>7291</v>
      </c>
      <c r="B7295" s="142" t="s">
        <v>199</v>
      </c>
      <c r="C7295" s="166" t="s">
        <v>12542</v>
      </c>
      <c r="D7295" s="166" t="s">
        <v>12543</v>
      </c>
      <c r="E7295" s="121" t="s">
        <v>211</v>
      </c>
      <c r="F7295" s="121" t="s">
        <v>200</v>
      </c>
      <c r="G7295" s="121">
        <v>1</v>
      </c>
      <c r="H7295" s="148">
        <v>29.99</v>
      </c>
      <c r="I7295" s="193">
        <v>0.25</v>
      </c>
      <c r="J7295" s="187">
        <f t="shared" si="226"/>
        <v>22.4925</v>
      </c>
    </row>
    <row r="7296" spans="1:10" ht="15.75">
      <c r="A7296" s="53">
        <f t="shared" si="225"/>
        <v>7292</v>
      </c>
      <c r="B7296" s="142" t="s">
        <v>199</v>
      </c>
      <c r="C7296" s="122" t="s">
        <v>12544</v>
      </c>
      <c r="D7296" s="122" t="s">
        <v>12545</v>
      </c>
      <c r="E7296" s="121" t="s">
        <v>211</v>
      </c>
      <c r="F7296" s="121" t="s">
        <v>200</v>
      </c>
      <c r="G7296" s="121">
        <v>1</v>
      </c>
      <c r="H7296" s="148">
        <v>37.49</v>
      </c>
      <c r="I7296" s="193">
        <v>0.25</v>
      </c>
      <c r="J7296" s="187">
        <f t="shared" si="226"/>
        <v>28.1175</v>
      </c>
    </row>
    <row r="7297" spans="1:10" ht="30">
      <c r="A7297" s="53">
        <f t="shared" si="225"/>
        <v>7293</v>
      </c>
      <c r="B7297" s="142" t="s">
        <v>199</v>
      </c>
      <c r="C7297" s="122" t="s">
        <v>12546</v>
      </c>
      <c r="D7297" s="122" t="s">
        <v>12547</v>
      </c>
      <c r="E7297" s="121" t="s">
        <v>211</v>
      </c>
      <c r="F7297" s="121" t="s">
        <v>200</v>
      </c>
      <c r="G7297" s="121">
        <v>1</v>
      </c>
      <c r="H7297" s="148">
        <v>2784.6</v>
      </c>
      <c r="I7297" s="193">
        <v>0.25</v>
      </c>
      <c r="J7297" s="187">
        <f t="shared" si="226"/>
        <v>2088.4499999999998</v>
      </c>
    </row>
    <row r="7298" spans="1:10" ht="15.75">
      <c r="A7298" s="53">
        <f t="shared" si="225"/>
        <v>7294</v>
      </c>
      <c r="B7298" s="142" t="s">
        <v>199</v>
      </c>
      <c r="C7298" s="122" t="s">
        <v>12548</v>
      </c>
      <c r="D7298" s="122" t="s">
        <v>12549</v>
      </c>
      <c r="E7298" s="121" t="s">
        <v>211</v>
      </c>
      <c r="F7298" s="121" t="s">
        <v>200</v>
      </c>
      <c r="G7298" s="121">
        <v>1</v>
      </c>
      <c r="H7298" s="148">
        <v>25.5</v>
      </c>
      <c r="I7298" s="193">
        <v>0.25</v>
      </c>
      <c r="J7298" s="187">
        <f t="shared" si="226"/>
        <v>19.125</v>
      </c>
    </row>
    <row r="7299" spans="1:10" ht="15.75">
      <c r="A7299" s="53">
        <f t="shared" si="225"/>
        <v>7295</v>
      </c>
      <c r="B7299" s="142" t="s">
        <v>199</v>
      </c>
      <c r="C7299" s="122" t="s">
        <v>12550</v>
      </c>
      <c r="D7299" s="122" t="s">
        <v>12551</v>
      </c>
      <c r="E7299" s="121" t="s">
        <v>211</v>
      </c>
      <c r="F7299" s="121" t="s">
        <v>200</v>
      </c>
      <c r="G7299" s="121">
        <v>1</v>
      </c>
      <c r="H7299" s="148">
        <v>48.2</v>
      </c>
      <c r="I7299" s="193">
        <v>0.25</v>
      </c>
      <c r="J7299" s="187">
        <f t="shared" si="226"/>
        <v>36.150000000000006</v>
      </c>
    </row>
    <row r="7300" spans="1:10" ht="15.75">
      <c r="A7300" s="53">
        <f t="shared" si="225"/>
        <v>7296</v>
      </c>
      <c r="B7300" s="142" t="s">
        <v>199</v>
      </c>
      <c r="C7300" s="122" t="s">
        <v>12552</v>
      </c>
      <c r="D7300" s="122" t="s">
        <v>12553</v>
      </c>
      <c r="E7300" s="121" t="s">
        <v>211</v>
      </c>
      <c r="F7300" s="121" t="s">
        <v>200</v>
      </c>
      <c r="G7300" s="121">
        <v>1</v>
      </c>
      <c r="H7300" s="148">
        <v>93.28</v>
      </c>
      <c r="I7300" s="193">
        <v>0.25</v>
      </c>
      <c r="J7300" s="187">
        <f t="shared" si="226"/>
        <v>69.960000000000008</v>
      </c>
    </row>
    <row r="7301" spans="1:10" ht="15.75">
      <c r="A7301" s="53">
        <f t="shared" si="225"/>
        <v>7297</v>
      </c>
      <c r="B7301" s="142" t="s">
        <v>199</v>
      </c>
      <c r="C7301" s="122" t="s">
        <v>12554</v>
      </c>
      <c r="D7301" s="122" t="s">
        <v>12555</v>
      </c>
      <c r="E7301" s="121" t="s">
        <v>211</v>
      </c>
      <c r="F7301" s="121" t="s">
        <v>200</v>
      </c>
      <c r="G7301" s="121">
        <v>1</v>
      </c>
      <c r="H7301" s="148">
        <v>79.319999999999993</v>
      </c>
      <c r="I7301" s="193">
        <v>0.25</v>
      </c>
      <c r="J7301" s="187">
        <f t="shared" si="226"/>
        <v>59.489999999999995</v>
      </c>
    </row>
    <row r="7302" spans="1:10" ht="15.75">
      <c r="A7302" s="53">
        <f t="shared" si="225"/>
        <v>7298</v>
      </c>
      <c r="B7302" s="142" t="s">
        <v>199</v>
      </c>
      <c r="C7302" s="122" t="s">
        <v>12556</v>
      </c>
      <c r="D7302" s="122" t="s">
        <v>12557</v>
      </c>
      <c r="E7302" s="121" t="s">
        <v>211</v>
      </c>
      <c r="F7302" s="121" t="s">
        <v>200</v>
      </c>
      <c r="G7302" s="121">
        <v>1</v>
      </c>
      <c r="H7302" s="148">
        <v>93.28</v>
      </c>
      <c r="I7302" s="193">
        <v>0.25</v>
      </c>
      <c r="J7302" s="187">
        <f t="shared" si="226"/>
        <v>69.960000000000008</v>
      </c>
    </row>
    <row r="7303" spans="1:10" ht="15.75">
      <c r="A7303" s="53">
        <f t="shared" ref="A7303:A7366" si="227">A7302+1</f>
        <v>7299</v>
      </c>
      <c r="B7303" s="142" t="s">
        <v>199</v>
      </c>
      <c r="C7303" s="122" t="s">
        <v>12558</v>
      </c>
      <c r="D7303" s="122" t="s">
        <v>12559</v>
      </c>
      <c r="E7303" s="121" t="s">
        <v>211</v>
      </c>
      <c r="F7303" s="121" t="s">
        <v>200</v>
      </c>
      <c r="G7303" s="121">
        <v>1</v>
      </c>
      <c r="H7303" s="148">
        <v>66.63</v>
      </c>
      <c r="I7303" s="193">
        <v>0.25</v>
      </c>
      <c r="J7303" s="187">
        <f t="shared" si="226"/>
        <v>49.972499999999997</v>
      </c>
    </row>
    <row r="7304" spans="1:10" ht="15.75">
      <c r="A7304" s="53">
        <f t="shared" si="227"/>
        <v>7300</v>
      </c>
      <c r="B7304" s="142" t="s">
        <v>199</v>
      </c>
      <c r="C7304" s="122" t="s">
        <v>12560</v>
      </c>
      <c r="D7304" s="121" t="s">
        <v>12561</v>
      </c>
      <c r="E7304" s="121" t="s">
        <v>211</v>
      </c>
      <c r="F7304" s="121" t="s">
        <v>200</v>
      </c>
      <c r="G7304" s="121">
        <v>1</v>
      </c>
      <c r="H7304" s="148">
        <v>267.75</v>
      </c>
      <c r="I7304" s="193">
        <v>0.25</v>
      </c>
      <c r="J7304" s="187">
        <f t="shared" si="226"/>
        <v>200.8125</v>
      </c>
    </row>
    <row r="7305" spans="1:10" ht="15.75">
      <c r="A7305" s="53">
        <f t="shared" si="227"/>
        <v>7301</v>
      </c>
      <c r="B7305" s="142" t="s">
        <v>199</v>
      </c>
      <c r="C7305" s="122" t="s">
        <v>12562</v>
      </c>
      <c r="D7305" s="121" t="s">
        <v>12563</v>
      </c>
      <c r="E7305" s="121" t="s">
        <v>211</v>
      </c>
      <c r="F7305" s="121" t="s">
        <v>200</v>
      </c>
      <c r="G7305" s="121">
        <v>1</v>
      </c>
      <c r="H7305" s="148">
        <v>267.75</v>
      </c>
      <c r="I7305" s="193">
        <v>0.25</v>
      </c>
      <c r="J7305" s="187">
        <f t="shared" si="226"/>
        <v>200.8125</v>
      </c>
    </row>
    <row r="7306" spans="1:10" ht="15.75">
      <c r="A7306" s="53">
        <f t="shared" si="227"/>
        <v>7302</v>
      </c>
      <c r="B7306" s="142" t="s">
        <v>199</v>
      </c>
      <c r="C7306" s="122" t="s">
        <v>12564</v>
      </c>
      <c r="D7306" s="121" t="s">
        <v>12565</v>
      </c>
      <c r="E7306" s="121" t="s">
        <v>211</v>
      </c>
      <c r="F7306" s="121" t="s">
        <v>200</v>
      </c>
      <c r="G7306" s="121">
        <v>1</v>
      </c>
      <c r="H7306" s="148">
        <v>318.75</v>
      </c>
      <c r="I7306" s="193">
        <v>0.25</v>
      </c>
      <c r="J7306" s="187">
        <f t="shared" si="226"/>
        <v>239.0625</v>
      </c>
    </row>
    <row r="7307" spans="1:10" ht="30">
      <c r="A7307" s="53">
        <f t="shared" si="227"/>
        <v>7303</v>
      </c>
      <c r="B7307" s="142" t="s">
        <v>199</v>
      </c>
      <c r="C7307" s="122" t="s">
        <v>12566</v>
      </c>
      <c r="D7307" s="121" t="s">
        <v>12567</v>
      </c>
      <c r="E7307" s="121" t="s">
        <v>211</v>
      </c>
      <c r="F7307" s="121" t="s">
        <v>200</v>
      </c>
      <c r="G7307" s="121">
        <v>1</v>
      </c>
      <c r="H7307" s="148">
        <v>38750</v>
      </c>
      <c r="I7307" s="193">
        <v>0.25</v>
      </c>
      <c r="J7307" s="187">
        <f t="shared" si="226"/>
        <v>29062.5</v>
      </c>
    </row>
    <row r="7308" spans="1:10" ht="15.75">
      <c r="A7308" s="53">
        <f t="shared" si="227"/>
        <v>7304</v>
      </c>
      <c r="B7308" s="142" t="s">
        <v>199</v>
      </c>
      <c r="C7308" s="122" t="s">
        <v>12568</v>
      </c>
      <c r="D7308" s="121" t="s">
        <v>12569</v>
      </c>
      <c r="E7308" s="121" t="s">
        <v>211</v>
      </c>
      <c r="F7308" s="121" t="s">
        <v>200</v>
      </c>
      <c r="G7308" s="121">
        <v>1</v>
      </c>
      <c r="H7308" s="148">
        <v>1187.5</v>
      </c>
      <c r="I7308" s="193">
        <v>0.25</v>
      </c>
      <c r="J7308" s="187">
        <f t="shared" si="226"/>
        <v>890.625</v>
      </c>
    </row>
    <row r="7309" spans="1:10" ht="15.75">
      <c r="A7309" s="53">
        <f t="shared" si="227"/>
        <v>7305</v>
      </c>
      <c r="B7309" s="142" t="s">
        <v>199</v>
      </c>
      <c r="C7309" s="122" t="s">
        <v>12570</v>
      </c>
      <c r="D7309" s="121" t="s">
        <v>12571</v>
      </c>
      <c r="E7309" s="121" t="s">
        <v>211</v>
      </c>
      <c r="F7309" s="121" t="s">
        <v>200</v>
      </c>
      <c r="G7309" s="121">
        <v>1</v>
      </c>
      <c r="H7309" s="148">
        <v>1775</v>
      </c>
      <c r="I7309" s="193">
        <v>0.25</v>
      </c>
      <c r="J7309" s="187">
        <f t="shared" si="226"/>
        <v>1331.25</v>
      </c>
    </row>
    <row r="7310" spans="1:10" ht="15.75">
      <c r="A7310" s="53">
        <f t="shared" si="227"/>
        <v>7306</v>
      </c>
      <c r="B7310" s="142" t="s">
        <v>199</v>
      </c>
      <c r="C7310" s="122" t="s">
        <v>12572</v>
      </c>
      <c r="D7310" s="121" t="s">
        <v>12573</v>
      </c>
      <c r="E7310" s="121" t="s">
        <v>211</v>
      </c>
      <c r="F7310" s="121" t="s">
        <v>200</v>
      </c>
      <c r="G7310" s="121">
        <v>1</v>
      </c>
      <c r="H7310" s="148">
        <v>1050</v>
      </c>
      <c r="I7310" s="193">
        <v>0.25</v>
      </c>
      <c r="J7310" s="187">
        <f t="shared" si="226"/>
        <v>787.5</v>
      </c>
    </row>
    <row r="7311" spans="1:10" ht="15.75">
      <c r="A7311" s="53">
        <f t="shared" si="227"/>
        <v>7307</v>
      </c>
      <c r="B7311" s="142" t="s">
        <v>199</v>
      </c>
      <c r="C7311" s="122" t="s">
        <v>12574</v>
      </c>
      <c r="D7311" s="121" t="s">
        <v>12575</v>
      </c>
      <c r="E7311" s="121" t="s">
        <v>211</v>
      </c>
      <c r="F7311" s="121" t="s">
        <v>200</v>
      </c>
      <c r="G7311" s="121">
        <v>1</v>
      </c>
      <c r="H7311" s="148">
        <v>1387.5</v>
      </c>
      <c r="I7311" s="193">
        <v>0.25</v>
      </c>
      <c r="J7311" s="187">
        <f t="shared" si="226"/>
        <v>1040.625</v>
      </c>
    </row>
    <row r="7312" spans="1:10" ht="15.75">
      <c r="A7312" s="53">
        <f t="shared" si="227"/>
        <v>7308</v>
      </c>
      <c r="B7312" s="142" t="s">
        <v>199</v>
      </c>
      <c r="C7312" s="122" t="s">
        <v>12576</v>
      </c>
      <c r="D7312" s="121" t="s">
        <v>12577</v>
      </c>
      <c r="E7312" s="121" t="s">
        <v>211</v>
      </c>
      <c r="F7312" s="121" t="s">
        <v>200</v>
      </c>
      <c r="G7312" s="121">
        <v>1</v>
      </c>
      <c r="H7312" s="148">
        <v>750</v>
      </c>
      <c r="I7312" s="193">
        <v>0.25</v>
      </c>
      <c r="J7312" s="187">
        <f t="shared" si="226"/>
        <v>562.5</v>
      </c>
    </row>
    <row r="7313" spans="1:10" ht="15.75">
      <c r="A7313" s="53">
        <f t="shared" si="227"/>
        <v>7309</v>
      </c>
      <c r="B7313" s="142" t="s">
        <v>199</v>
      </c>
      <c r="C7313" s="122" t="s">
        <v>12578</v>
      </c>
      <c r="D7313" s="121" t="s">
        <v>12579</v>
      </c>
      <c r="E7313" s="121" t="s">
        <v>211</v>
      </c>
      <c r="F7313" s="121" t="s">
        <v>200</v>
      </c>
      <c r="G7313" s="121">
        <v>1</v>
      </c>
      <c r="H7313" s="148">
        <v>426.25</v>
      </c>
      <c r="I7313" s="193">
        <v>0.25</v>
      </c>
      <c r="J7313" s="187">
        <f t="shared" si="226"/>
        <v>319.6875</v>
      </c>
    </row>
    <row r="7314" spans="1:10" ht="15.75">
      <c r="A7314" s="53">
        <f t="shared" si="227"/>
        <v>7310</v>
      </c>
      <c r="B7314" s="142" t="s">
        <v>199</v>
      </c>
      <c r="C7314" s="122" t="s">
        <v>12580</v>
      </c>
      <c r="D7314" s="121" t="s">
        <v>12581</v>
      </c>
      <c r="E7314" s="121" t="s">
        <v>211</v>
      </c>
      <c r="F7314" s="121" t="s">
        <v>200</v>
      </c>
      <c r="G7314" s="121">
        <v>1</v>
      </c>
      <c r="H7314" s="148">
        <v>427.5</v>
      </c>
      <c r="I7314" s="193">
        <v>0.25</v>
      </c>
      <c r="J7314" s="187">
        <f t="shared" si="226"/>
        <v>320.625</v>
      </c>
    </row>
    <row r="7315" spans="1:10" ht="15.75">
      <c r="A7315" s="53">
        <f t="shared" si="227"/>
        <v>7311</v>
      </c>
      <c r="B7315" s="142" t="s">
        <v>199</v>
      </c>
      <c r="C7315" s="122" t="s">
        <v>12582</v>
      </c>
      <c r="D7315" s="121" t="s">
        <v>12583</v>
      </c>
      <c r="E7315" s="121" t="s">
        <v>211</v>
      </c>
      <c r="F7315" s="121" t="s">
        <v>200</v>
      </c>
      <c r="G7315" s="121">
        <v>1</v>
      </c>
      <c r="H7315" s="148">
        <v>426</v>
      </c>
      <c r="I7315" s="193">
        <v>0.25</v>
      </c>
      <c r="J7315" s="187">
        <f t="shared" si="226"/>
        <v>319.5</v>
      </c>
    </row>
    <row r="7316" spans="1:10" ht="15.75">
      <c r="A7316" s="53">
        <f t="shared" si="227"/>
        <v>7312</v>
      </c>
      <c r="B7316" s="142" t="s">
        <v>199</v>
      </c>
      <c r="C7316" s="121" t="s">
        <v>12584</v>
      </c>
      <c r="D7316" s="167" t="s">
        <v>12585</v>
      </c>
      <c r="E7316" s="121" t="s">
        <v>211</v>
      </c>
      <c r="F7316" s="121" t="s">
        <v>200</v>
      </c>
      <c r="G7316" s="121">
        <v>1</v>
      </c>
      <c r="H7316" s="148">
        <v>19200</v>
      </c>
      <c r="I7316" s="193">
        <v>0.25</v>
      </c>
      <c r="J7316" s="187">
        <f t="shared" si="226"/>
        <v>14400</v>
      </c>
    </row>
    <row r="7317" spans="1:10" ht="15.75">
      <c r="A7317" s="53">
        <f t="shared" si="227"/>
        <v>7313</v>
      </c>
      <c r="B7317" s="142" t="s">
        <v>199</v>
      </c>
      <c r="C7317" s="121" t="s">
        <v>12586</v>
      </c>
      <c r="D7317" s="167" t="s">
        <v>12587</v>
      </c>
      <c r="E7317" s="121" t="s">
        <v>211</v>
      </c>
      <c r="F7317" s="121" t="s">
        <v>200</v>
      </c>
      <c r="G7317" s="121">
        <v>1</v>
      </c>
      <c r="H7317" s="148">
        <v>9792</v>
      </c>
      <c r="I7317" s="193">
        <v>0.25</v>
      </c>
      <c r="J7317" s="187">
        <f t="shared" si="226"/>
        <v>7344</v>
      </c>
    </row>
    <row r="7318" spans="1:10" ht="15.75">
      <c r="A7318" s="53">
        <f t="shared" si="227"/>
        <v>7314</v>
      </c>
      <c r="B7318" s="142" t="s">
        <v>199</v>
      </c>
      <c r="C7318" s="121" t="s">
        <v>12588</v>
      </c>
      <c r="D7318" s="167" t="s">
        <v>12589</v>
      </c>
      <c r="E7318" s="121" t="s">
        <v>211</v>
      </c>
      <c r="F7318" s="121" t="s">
        <v>200</v>
      </c>
      <c r="G7318" s="121">
        <v>1</v>
      </c>
      <c r="H7318" s="148">
        <v>7344</v>
      </c>
      <c r="I7318" s="193">
        <v>0.25</v>
      </c>
      <c r="J7318" s="187">
        <f t="shared" si="226"/>
        <v>5508</v>
      </c>
    </row>
    <row r="7319" spans="1:10" ht="15.75">
      <c r="A7319" s="53">
        <f t="shared" si="227"/>
        <v>7315</v>
      </c>
      <c r="B7319" s="142" t="s">
        <v>199</v>
      </c>
      <c r="C7319" s="121" t="s">
        <v>12590</v>
      </c>
      <c r="D7319" s="167" t="s">
        <v>12591</v>
      </c>
      <c r="E7319" s="121" t="s">
        <v>211</v>
      </c>
      <c r="F7319" s="121" t="s">
        <v>200</v>
      </c>
      <c r="G7319" s="121">
        <v>1</v>
      </c>
      <c r="H7319" s="148">
        <v>4896</v>
      </c>
      <c r="I7319" s="193">
        <v>0.25</v>
      </c>
      <c r="J7319" s="187">
        <f t="shared" si="226"/>
        <v>3672</v>
      </c>
    </row>
    <row r="7320" spans="1:10" ht="15.75">
      <c r="A7320" s="53">
        <f t="shared" si="227"/>
        <v>7316</v>
      </c>
      <c r="B7320" s="142" t="s">
        <v>199</v>
      </c>
      <c r="C7320" s="121" t="s">
        <v>12592</v>
      </c>
      <c r="D7320" s="167" t="s">
        <v>12593</v>
      </c>
      <c r="E7320" s="121" t="s">
        <v>211</v>
      </c>
      <c r="F7320" s="121" t="s">
        <v>200</v>
      </c>
      <c r="G7320" s="121">
        <v>1</v>
      </c>
      <c r="H7320" s="148">
        <v>2611.1999999999998</v>
      </c>
      <c r="I7320" s="193">
        <v>0.25</v>
      </c>
      <c r="J7320" s="187">
        <f t="shared" ref="J7320:J7383" si="228">H7320*(1-I7320)</f>
        <v>1958.3999999999999</v>
      </c>
    </row>
    <row r="7321" spans="1:10" ht="15.75">
      <c r="A7321" s="53">
        <f t="shared" si="227"/>
        <v>7317</v>
      </c>
      <c r="B7321" s="142" t="s">
        <v>199</v>
      </c>
      <c r="C7321" s="121" t="s">
        <v>12594</v>
      </c>
      <c r="D7321" s="167" t="s">
        <v>12595</v>
      </c>
      <c r="E7321" s="121" t="s">
        <v>211</v>
      </c>
      <c r="F7321" s="121" t="s">
        <v>200</v>
      </c>
      <c r="G7321" s="121">
        <v>1</v>
      </c>
      <c r="H7321" s="148">
        <v>1468.8</v>
      </c>
      <c r="I7321" s="193">
        <v>0.25</v>
      </c>
      <c r="J7321" s="187">
        <f t="shared" si="228"/>
        <v>1101.5999999999999</v>
      </c>
    </row>
    <row r="7322" spans="1:10" ht="15.75">
      <c r="A7322" s="53">
        <f t="shared" si="227"/>
        <v>7318</v>
      </c>
      <c r="B7322" s="142" t="s">
        <v>199</v>
      </c>
      <c r="C7322" s="121" t="s">
        <v>12596</v>
      </c>
      <c r="D7322" s="167" t="s">
        <v>12597</v>
      </c>
      <c r="E7322" s="121" t="s">
        <v>211</v>
      </c>
      <c r="F7322" s="121" t="s">
        <v>200</v>
      </c>
      <c r="G7322" s="121">
        <v>1</v>
      </c>
      <c r="H7322" s="148">
        <v>816</v>
      </c>
      <c r="I7322" s="193">
        <v>0.25</v>
      </c>
      <c r="J7322" s="187">
        <f t="shared" si="228"/>
        <v>612</v>
      </c>
    </row>
    <row r="7323" spans="1:10" ht="15.75">
      <c r="A7323" s="53">
        <f t="shared" si="227"/>
        <v>7319</v>
      </c>
      <c r="B7323" s="142" t="s">
        <v>199</v>
      </c>
      <c r="C7323" s="121" t="s">
        <v>12598</v>
      </c>
      <c r="D7323" s="121" t="s">
        <v>12599</v>
      </c>
      <c r="E7323" s="121" t="s">
        <v>211</v>
      </c>
      <c r="F7323" s="121" t="s">
        <v>200</v>
      </c>
      <c r="G7323" s="121">
        <v>1</v>
      </c>
      <c r="H7323" s="148">
        <v>244.8</v>
      </c>
      <c r="I7323" s="193">
        <v>0.25</v>
      </c>
      <c r="J7323" s="187">
        <f t="shared" si="228"/>
        <v>183.60000000000002</v>
      </c>
    </row>
    <row r="7324" spans="1:10" ht="15.75">
      <c r="A7324" s="53">
        <f t="shared" si="227"/>
        <v>7320</v>
      </c>
      <c r="B7324" s="142" t="s">
        <v>199</v>
      </c>
      <c r="C7324" s="121" t="s">
        <v>12600</v>
      </c>
      <c r="D7324" s="121" t="s">
        <v>12601</v>
      </c>
      <c r="E7324" s="121" t="s">
        <v>211</v>
      </c>
      <c r="F7324" s="121" t="s">
        <v>200</v>
      </c>
      <c r="G7324" s="121">
        <v>1</v>
      </c>
      <c r="H7324" s="148">
        <v>897.6</v>
      </c>
      <c r="I7324" s="193">
        <v>0.25</v>
      </c>
      <c r="J7324" s="187">
        <f t="shared" si="228"/>
        <v>673.2</v>
      </c>
    </row>
    <row r="7325" spans="1:10" ht="15.75">
      <c r="A7325" s="53">
        <f t="shared" si="227"/>
        <v>7321</v>
      </c>
      <c r="B7325" s="142" t="s">
        <v>199</v>
      </c>
      <c r="C7325" s="121" t="s">
        <v>12602</v>
      </c>
      <c r="D7325" s="121" t="s">
        <v>12603</v>
      </c>
      <c r="E7325" s="121" t="s">
        <v>211</v>
      </c>
      <c r="F7325" s="121" t="s">
        <v>200</v>
      </c>
      <c r="G7325" s="121">
        <v>1</v>
      </c>
      <c r="H7325" s="148">
        <v>1632</v>
      </c>
      <c r="I7325" s="193">
        <v>0.25</v>
      </c>
      <c r="J7325" s="187">
        <f t="shared" si="228"/>
        <v>1224</v>
      </c>
    </row>
    <row r="7326" spans="1:10" ht="15.75">
      <c r="A7326" s="53">
        <f t="shared" si="227"/>
        <v>7322</v>
      </c>
      <c r="B7326" s="142" t="s">
        <v>199</v>
      </c>
      <c r="C7326" s="121" t="s">
        <v>12604</v>
      </c>
      <c r="D7326" s="121" t="s">
        <v>12605</v>
      </c>
      <c r="E7326" s="121" t="s">
        <v>211</v>
      </c>
      <c r="F7326" s="121" t="s">
        <v>200</v>
      </c>
      <c r="G7326" s="121">
        <v>1</v>
      </c>
      <c r="H7326" s="148">
        <v>2937.6</v>
      </c>
      <c r="I7326" s="193">
        <v>0.25</v>
      </c>
      <c r="J7326" s="187">
        <f t="shared" si="228"/>
        <v>2203.1999999999998</v>
      </c>
    </row>
    <row r="7327" spans="1:10" ht="15.75">
      <c r="A7327" s="53">
        <f t="shared" si="227"/>
        <v>7323</v>
      </c>
      <c r="B7327" s="142" t="s">
        <v>199</v>
      </c>
      <c r="C7327" s="121" t="s">
        <v>12606</v>
      </c>
      <c r="D7327" s="121" t="s">
        <v>12607</v>
      </c>
      <c r="E7327" s="121" t="s">
        <v>211</v>
      </c>
      <c r="F7327" s="121" t="s">
        <v>200</v>
      </c>
      <c r="G7327" s="121">
        <v>1</v>
      </c>
      <c r="H7327" s="148">
        <v>5712</v>
      </c>
      <c r="I7327" s="193">
        <v>0.25</v>
      </c>
      <c r="J7327" s="187">
        <f t="shared" si="228"/>
        <v>4284</v>
      </c>
    </row>
    <row r="7328" spans="1:10" ht="15.75">
      <c r="A7328" s="53">
        <f t="shared" si="227"/>
        <v>7324</v>
      </c>
      <c r="B7328" s="142" t="s">
        <v>199</v>
      </c>
      <c r="C7328" s="121" t="s">
        <v>12608</v>
      </c>
      <c r="D7328" s="121" t="s">
        <v>12609</v>
      </c>
      <c r="E7328" s="121" t="s">
        <v>211</v>
      </c>
      <c r="F7328" s="121" t="s">
        <v>200</v>
      </c>
      <c r="G7328" s="121">
        <v>1</v>
      </c>
      <c r="H7328" s="148">
        <v>11200</v>
      </c>
      <c r="I7328" s="193">
        <v>0.25</v>
      </c>
      <c r="J7328" s="187">
        <f t="shared" si="228"/>
        <v>8400</v>
      </c>
    </row>
    <row r="7329" spans="1:10" ht="30">
      <c r="A7329" s="53">
        <f t="shared" si="227"/>
        <v>7325</v>
      </c>
      <c r="B7329" s="142" t="s">
        <v>199</v>
      </c>
      <c r="C7329" s="121" t="s">
        <v>12610</v>
      </c>
      <c r="D7329" s="121" t="s">
        <v>12611</v>
      </c>
      <c r="E7329" s="121" t="s">
        <v>211</v>
      </c>
      <c r="F7329" s="121" t="s">
        <v>200</v>
      </c>
      <c r="G7329" s="121">
        <v>1</v>
      </c>
      <c r="H7329" s="148">
        <v>4284</v>
      </c>
      <c r="I7329" s="193">
        <v>0.25</v>
      </c>
      <c r="J7329" s="187">
        <f t="shared" si="228"/>
        <v>3213</v>
      </c>
    </row>
    <row r="7330" spans="1:10" ht="30">
      <c r="A7330" s="53">
        <f t="shared" si="227"/>
        <v>7326</v>
      </c>
      <c r="B7330" s="142" t="s">
        <v>199</v>
      </c>
      <c r="C7330" s="121" t="s">
        <v>12612</v>
      </c>
      <c r="D7330" s="121" t="s">
        <v>12613</v>
      </c>
      <c r="E7330" s="121" t="s">
        <v>211</v>
      </c>
      <c r="F7330" s="121" t="s">
        <v>200</v>
      </c>
      <c r="G7330" s="121">
        <v>1</v>
      </c>
      <c r="H7330" s="148">
        <v>4819.5</v>
      </c>
      <c r="I7330" s="193">
        <v>0.25</v>
      </c>
      <c r="J7330" s="187">
        <f t="shared" si="228"/>
        <v>3614.625</v>
      </c>
    </row>
    <row r="7331" spans="1:10" ht="30">
      <c r="A7331" s="53">
        <f t="shared" si="227"/>
        <v>7327</v>
      </c>
      <c r="B7331" s="142" t="s">
        <v>199</v>
      </c>
      <c r="C7331" s="121" t="s">
        <v>12614</v>
      </c>
      <c r="D7331" s="121" t="s">
        <v>12615</v>
      </c>
      <c r="E7331" s="121" t="s">
        <v>211</v>
      </c>
      <c r="F7331" s="121" t="s">
        <v>200</v>
      </c>
      <c r="G7331" s="121">
        <v>1</v>
      </c>
      <c r="H7331" s="148">
        <v>5355</v>
      </c>
      <c r="I7331" s="193">
        <v>0.25</v>
      </c>
      <c r="J7331" s="187">
        <f t="shared" si="228"/>
        <v>4016.25</v>
      </c>
    </row>
    <row r="7332" spans="1:10" ht="30">
      <c r="A7332" s="53">
        <f t="shared" si="227"/>
        <v>7328</v>
      </c>
      <c r="B7332" s="142" t="s">
        <v>199</v>
      </c>
      <c r="C7332" s="121" t="s">
        <v>12616</v>
      </c>
      <c r="D7332" s="121" t="s">
        <v>12617</v>
      </c>
      <c r="E7332" s="121" t="s">
        <v>211</v>
      </c>
      <c r="F7332" s="121" t="s">
        <v>200</v>
      </c>
      <c r="G7332" s="121">
        <v>1</v>
      </c>
      <c r="H7332" s="148">
        <v>5890.5</v>
      </c>
      <c r="I7332" s="193">
        <v>0.25</v>
      </c>
      <c r="J7332" s="187">
        <f t="shared" si="228"/>
        <v>4417.875</v>
      </c>
    </row>
    <row r="7333" spans="1:10" ht="30">
      <c r="A7333" s="53">
        <f t="shared" si="227"/>
        <v>7329</v>
      </c>
      <c r="B7333" s="142" t="s">
        <v>199</v>
      </c>
      <c r="C7333" s="121" t="s">
        <v>12618</v>
      </c>
      <c r="D7333" s="121" t="s">
        <v>12619</v>
      </c>
      <c r="E7333" s="121" t="s">
        <v>211</v>
      </c>
      <c r="F7333" s="121" t="s">
        <v>200</v>
      </c>
      <c r="G7333" s="121">
        <v>1</v>
      </c>
      <c r="H7333" s="148">
        <v>6961.5</v>
      </c>
      <c r="I7333" s="193">
        <v>0.25</v>
      </c>
      <c r="J7333" s="187">
        <f t="shared" si="228"/>
        <v>5221.125</v>
      </c>
    </row>
    <row r="7334" spans="1:10" ht="30">
      <c r="A7334" s="53">
        <f t="shared" si="227"/>
        <v>7330</v>
      </c>
      <c r="B7334" s="142" t="s">
        <v>199</v>
      </c>
      <c r="C7334" s="121" t="s">
        <v>12620</v>
      </c>
      <c r="D7334" s="121" t="s">
        <v>12621</v>
      </c>
      <c r="E7334" s="121" t="s">
        <v>211</v>
      </c>
      <c r="F7334" s="121" t="s">
        <v>200</v>
      </c>
      <c r="G7334" s="121">
        <v>1</v>
      </c>
      <c r="H7334" s="148">
        <v>8032.5</v>
      </c>
      <c r="I7334" s="193">
        <v>0.25</v>
      </c>
      <c r="J7334" s="187">
        <f t="shared" si="228"/>
        <v>6024.375</v>
      </c>
    </row>
    <row r="7335" spans="1:10" ht="30">
      <c r="A7335" s="53">
        <f t="shared" si="227"/>
        <v>7331</v>
      </c>
      <c r="B7335" s="142" t="s">
        <v>199</v>
      </c>
      <c r="C7335" s="121" t="s">
        <v>12622</v>
      </c>
      <c r="D7335" s="121" t="s">
        <v>12623</v>
      </c>
      <c r="E7335" s="121" t="s">
        <v>211</v>
      </c>
      <c r="F7335" s="121" t="s">
        <v>200</v>
      </c>
      <c r="G7335" s="121">
        <v>1</v>
      </c>
      <c r="H7335" s="148">
        <v>10174.5</v>
      </c>
      <c r="I7335" s="193">
        <v>0.25</v>
      </c>
      <c r="J7335" s="187">
        <f t="shared" si="228"/>
        <v>7630.875</v>
      </c>
    </row>
    <row r="7336" spans="1:10" ht="30">
      <c r="A7336" s="53">
        <f t="shared" si="227"/>
        <v>7332</v>
      </c>
      <c r="B7336" s="142" t="s">
        <v>199</v>
      </c>
      <c r="C7336" s="121" t="s">
        <v>12624</v>
      </c>
      <c r="D7336" s="121" t="s">
        <v>12625</v>
      </c>
      <c r="E7336" s="121" t="s">
        <v>211</v>
      </c>
      <c r="F7336" s="121" t="s">
        <v>200</v>
      </c>
      <c r="G7336" s="121">
        <v>1</v>
      </c>
      <c r="H7336" s="148">
        <v>5140.8</v>
      </c>
      <c r="I7336" s="193">
        <v>0.25</v>
      </c>
      <c r="J7336" s="187">
        <f t="shared" si="228"/>
        <v>3855.6000000000004</v>
      </c>
    </row>
    <row r="7337" spans="1:10" ht="30">
      <c r="A7337" s="53">
        <f t="shared" si="227"/>
        <v>7333</v>
      </c>
      <c r="B7337" s="142" t="s">
        <v>199</v>
      </c>
      <c r="C7337" s="121" t="s">
        <v>12626</v>
      </c>
      <c r="D7337" s="121" t="s">
        <v>12627</v>
      </c>
      <c r="E7337" s="121" t="s">
        <v>211</v>
      </c>
      <c r="F7337" s="121" t="s">
        <v>200</v>
      </c>
      <c r="G7337" s="121">
        <v>1</v>
      </c>
      <c r="H7337" s="148">
        <v>5676.3</v>
      </c>
      <c r="I7337" s="193">
        <v>0.25</v>
      </c>
      <c r="J7337" s="187">
        <f t="shared" si="228"/>
        <v>4257.2250000000004</v>
      </c>
    </row>
    <row r="7338" spans="1:10" ht="30">
      <c r="A7338" s="53">
        <f t="shared" si="227"/>
        <v>7334</v>
      </c>
      <c r="B7338" s="142" t="s">
        <v>199</v>
      </c>
      <c r="C7338" s="142" t="s">
        <v>12628</v>
      </c>
      <c r="D7338" s="121" t="s">
        <v>12629</v>
      </c>
      <c r="E7338" s="121" t="s">
        <v>211</v>
      </c>
      <c r="F7338" s="121" t="s">
        <v>200</v>
      </c>
      <c r="G7338" s="121">
        <v>1</v>
      </c>
      <c r="H7338" s="148">
        <v>6211.8</v>
      </c>
      <c r="I7338" s="193">
        <v>0.25</v>
      </c>
      <c r="J7338" s="187">
        <f t="shared" si="228"/>
        <v>4658.8500000000004</v>
      </c>
    </row>
    <row r="7339" spans="1:10" ht="30">
      <c r="A7339" s="53">
        <f t="shared" si="227"/>
        <v>7335</v>
      </c>
      <c r="B7339" s="142" t="s">
        <v>199</v>
      </c>
      <c r="C7339" s="121" t="s">
        <v>12630</v>
      </c>
      <c r="D7339" s="121" t="s">
        <v>12631</v>
      </c>
      <c r="E7339" s="121" t="s">
        <v>211</v>
      </c>
      <c r="F7339" s="121" t="s">
        <v>200</v>
      </c>
      <c r="G7339" s="121">
        <v>1</v>
      </c>
      <c r="H7339" s="148">
        <v>6747.3</v>
      </c>
      <c r="I7339" s="193">
        <v>0.25</v>
      </c>
      <c r="J7339" s="187">
        <f t="shared" si="228"/>
        <v>5060.4750000000004</v>
      </c>
    </row>
    <row r="7340" spans="1:10" ht="30">
      <c r="A7340" s="53">
        <f t="shared" si="227"/>
        <v>7336</v>
      </c>
      <c r="B7340" s="142" t="s">
        <v>199</v>
      </c>
      <c r="C7340" s="121" t="s">
        <v>12632</v>
      </c>
      <c r="D7340" s="121" t="s">
        <v>12633</v>
      </c>
      <c r="E7340" s="121" t="s">
        <v>211</v>
      </c>
      <c r="F7340" s="121" t="s">
        <v>200</v>
      </c>
      <c r="G7340" s="121">
        <v>1</v>
      </c>
      <c r="H7340" s="148">
        <v>7818.3</v>
      </c>
      <c r="I7340" s="193">
        <v>0.25</v>
      </c>
      <c r="J7340" s="187">
        <f t="shared" si="228"/>
        <v>5863.7250000000004</v>
      </c>
    </row>
    <row r="7341" spans="1:10" ht="30">
      <c r="A7341" s="53">
        <f t="shared" si="227"/>
        <v>7337</v>
      </c>
      <c r="B7341" s="142" t="s">
        <v>199</v>
      </c>
      <c r="C7341" s="142" t="s">
        <v>12634</v>
      </c>
      <c r="D7341" s="121" t="s">
        <v>12635</v>
      </c>
      <c r="E7341" s="121" t="s">
        <v>211</v>
      </c>
      <c r="F7341" s="121" t="s">
        <v>200</v>
      </c>
      <c r="G7341" s="121">
        <v>1</v>
      </c>
      <c r="H7341" s="148">
        <v>8889.2999999999993</v>
      </c>
      <c r="I7341" s="193">
        <v>0.25</v>
      </c>
      <c r="J7341" s="187">
        <f t="shared" si="228"/>
        <v>6666.9749999999995</v>
      </c>
    </row>
    <row r="7342" spans="1:10" ht="30">
      <c r="A7342" s="53">
        <f t="shared" si="227"/>
        <v>7338</v>
      </c>
      <c r="B7342" s="142" t="s">
        <v>199</v>
      </c>
      <c r="C7342" s="142" t="s">
        <v>12636</v>
      </c>
      <c r="D7342" s="121" t="s">
        <v>12637</v>
      </c>
      <c r="E7342" s="121" t="s">
        <v>211</v>
      </c>
      <c r="F7342" s="121" t="s">
        <v>200</v>
      </c>
      <c r="G7342" s="121">
        <v>1</v>
      </c>
      <c r="H7342" s="148">
        <v>11031.3</v>
      </c>
      <c r="I7342" s="193">
        <v>0.25</v>
      </c>
      <c r="J7342" s="187">
        <f t="shared" si="228"/>
        <v>8273.4749999999985</v>
      </c>
    </row>
    <row r="7343" spans="1:10" ht="45">
      <c r="A7343" s="53">
        <f t="shared" si="227"/>
        <v>7339</v>
      </c>
      <c r="B7343" s="142" t="s">
        <v>199</v>
      </c>
      <c r="C7343" s="142" t="s">
        <v>12638</v>
      </c>
      <c r="D7343" s="121" t="s">
        <v>12639</v>
      </c>
      <c r="E7343" s="121" t="s">
        <v>211</v>
      </c>
      <c r="F7343" s="121" t="s">
        <v>200</v>
      </c>
      <c r="G7343" s="121">
        <v>1</v>
      </c>
      <c r="H7343" s="148">
        <v>11410</v>
      </c>
      <c r="I7343" s="193">
        <v>0.25</v>
      </c>
      <c r="J7343" s="187">
        <f t="shared" si="228"/>
        <v>8557.5</v>
      </c>
    </row>
    <row r="7344" spans="1:10" ht="45">
      <c r="A7344" s="53">
        <f t="shared" si="227"/>
        <v>7340</v>
      </c>
      <c r="B7344" s="142" t="s">
        <v>199</v>
      </c>
      <c r="C7344" s="142" t="s">
        <v>12640</v>
      </c>
      <c r="D7344" s="121" t="s">
        <v>12641</v>
      </c>
      <c r="E7344" s="121" t="s">
        <v>211</v>
      </c>
      <c r="F7344" s="121" t="s">
        <v>200</v>
      </c>
      <c r="G7344" s="121">
        <v>1</v>
      </c>
      <c r="H7344" s="148">
        <v>11880</v>
      </c>
      <c r="I7344" s="193">
        <v>0.25</v>
      </c>
      <c r="J7344" s="187">
        <f t="shared" si="228"/>
        <v>8910</v>
      </c>
    </row>
    <row r="7345" spans="1:10" ht="45">
      <c r="A7345" s="53">
        <f t="shared" si="227"/>
        <v>7341</v>
      </c>
      <c r="B7345" s="142" t="s">
        <v>199</v>
      </c>
      <c r="C7345" s="142" t="s">
        <v>12642</v>
      </c>
      <c r="D7345" s="121" t="s">
        <v>12643</v>
      </c>
      <c r="E7345" s="121" t="s">
        <v>211</v>
      </c>
      <c r="F7345" s="121" t="s">
        <v>200</v>
      </c>
      <c r="G7345" s="121">
        <v>1</v>
      </c>
      <c r="H7345" s="148">
        <v>13655</v>
      </c>
      <c r="I7345" s="193">
        <v>0.25</v>
      </c>
      <c r="J7345" s="187">
        <f t="shared" si="228"/>
        <v>10241.25</v>
      </c>
    </row>
    <row r="7346" spans="1:10" ht="45">
      <c r="A7346" s="53">
        <f t="shared" si="227"/>
        <v>7342</v>
      </c>
      <c r="B7346" s="142" t="s">
        <v>199</v>
      </c>
      <c r="C7346" s="142" t="s">
        <v>12644</v>
      </c>
      <c r="D7346" s="121" t="s">
        <v>12645</v>
      </c>
      <c r="E7346" s="121" t="s">
        <v>211</v>
      </c>
      <c r="F7346" s="121" t="s">
        <v>200</v>
      </c>
      <c r="G7346" s="121">
        <v>1</v>
      </c>
      <c r="H7346" s="148">
        <v>14985</v>
      </c>
      <c r="I7346" s="193">
        <v>0.25</v>
      </c>
      <c r="J7346" s="187">
        <f t="shared" si="228"/>
        <v>11238.75</v>
      </c>
    </row>
    <row r="7347" spans="1:10" ht="45">
      <c r="A7347" s="53">
        <f t="shared" si="227"/>
        <v>7343</v>
      </c>
      <c r="B7347" s="142" t="s">
        <v>199</v>
      </c>
      <c r="C7347" s="142" t="s">
        <v>12646</v>
      </c>
      <c r="D7347" s="121" t="s">
        <v>12647</v>
      </c>
      <c r="E7347" s="121" t="s">
        <v>211</v>
      </c>
      <c r="F7347" s="121" t="s">
        <v>200</v>
      </c>
      <c r="G7347" s="121">
        <v>1</v>
      </c>
      <c r="H7347" s="148">
        <v>17435</v>
      </c>
      <c r="I7347" s="193">
        <v>0.25</v>
      </c>
      <c r="J7347" s="187">
        <f t="shared" si="228"/>
        <v>13076.25</v>
      </c>
    </row>
    <row r="7348" spans="1:10" ht="45">
      <c r="A7348" s="53">
        <f t="shared" si="227"/>
        <v>7344</v>
      </c>
      <c r="B7348" s="142" t="s">
        <v>199</v>
      </c>
      <c r="C7348" s="142" t="s">
        <v>12648</v>
      </c>
      <c r="D7348" s="121" t="s">
        <v>12649</v>
      </c>
      <c r="E7348" s="121" t="s">
        <v>211</v>
      </c>
      <c r="F7348" s="121" t="s">
        <v>200</v>
      </c>
      <c r="G7348" s="121">
        <v>1</v>
      </c>
      <c r="H7348" s="148">
        <v>19480</v>
      </c>
      <c r="I7348" s="193">
        <v>0.25</v>
      </c>
      <c r="J7348" s="187">
        <f t="shared" si="228"/>
        <v>14610</v>
      </c>
    </row>
    <row r="7349" spans="1:10" ht="45">
      <c r="A7349" s="53">
        <f t="shared" si="227"/>
        <v>7345</v>
      </c>
      <c r="B7349" s="142" t="s">
        <v>199</v>
      </c>
      <c r="C7349" s="142" t="s">
        <v>12650</v>
      </c>
      <c r="D7349" s="121" t="s">
        <v>12651</v>
      </c>
      <c r="E7349" s="121" t="s">
        <v>211</v>
      </c>
      <c r="F7349" s="121" t="s">
        <v>200</v>
      </c>
      <c r="G7349" s="121">
        <v>1</v>
      </c>
      <c r="H7349" s="148">
        <v>22150</v>
      </c>
      <c r="I7349" s="193">
        <v>0.25</v>
      </c>
      <c r="J7349" s="187">
        <f t="shared" si="228"/>
        <v>16612.5</v>
      </c>
    </row>
    <row r="7350" spans="1:10" ht="45">
      <c r="A7350" s="53">
        <f t="shared" si="227"/>
        <v>7346</v>
      </c>
      <c r="B7350" s="142" t="s">
        <v>199</v>
      </c>
      <c r="C7350" s="142" t="s">
        <v>12652</v>
      </c>
      <c r="D7350" s="121" t="s">
        <v>12653</v>
      </c>
      <c r="E7350" s="121" t="s">
        <v>211</v>
      </c>
      <c r="F7350" s="121" t="s">
        <v>200</v>
      </c>
      <c r="G7350" s="121">
        <v>1</v>
      </c>
      <c r="H7350" s="148">
        <v>14110</v>
      </c>
      <c r="I7350" s="193">
        <v>0.25</v>
      </c>
      <c r="J7350" s="187">
        <f t="shared" si="228"/>
        <v>10582.5</v>
      </c>
    </row>
    <row r="7351" spans="1:10" ht="45">
      <c r="A7351" s="53">
        <f t="shared" si="227"/>
        <v>7347</v>
      </c>
      <c r="B7351" s="142" t="s">
        <v>199</v>
      </c>
      <c r="C7351" s="142" t="s">
        <v>12654</v>
      </c>
      <c r="D7351" s="121" t="s">
        <v>12655</v>
      </c>
      <c r="E7351" s="121" t="s">
        <v>211</v>
      </c>
      <c r="F7351" s="121" t="s">
        <v>200</v>
      </c>
      <c r="G7351" s="121">
        <v>1</v>
      </c>
      <c r="H7351" s="148">
        <v>14580</v>
      </c>
      <c r="I7351" s="193">
        <v>0.25</v>
      </c>
      <c r="J7351" s="187">
        <f t="shared" si="228"/>
        <v>10935</v>
      </c>
    </row>
    <row r="7352" spans="1:10" ht="45">
      <c r="A7352" s="53">
        <f t="shared" si="227"/>
        <v>7348</v>
      </c>
      <c r="B7352" s="142" t="s">
        <v>199</v>
      </c>
      <c r="C7352" s="142" t="s">
        <v>12656</v>
      </c>
      <c r="D7352" s="121" t="s">
        <v>12657</v>
      </c>
      <c r="E7352" s="121" t="s">
        <v>211</v>
      </c>
      <c r="F7352" s="121" t="s">
        <v>200</v>
      </c>
      <c r="G7352" s="121">
        <v>1</v>
      </c>
      <c r="H7352" s="148">
        <v>16355</v>
      </c>
      <c r="I7352" s="193">
        <v>0.25</v>
      </c>
      <c r="J7352" s="187">
        <f t="shared" si="228"/>
        <v>12266.25</v>
      </c>
    </row>
    <row r="7353" spans="1:10" ht="45">
      <c r="A7353" s="53">
        <f t="shared" si="227"/>
        <v>7349</v>
      </c>
      <c r="B7353" s="142" t="s">
        <v>199</v>
      </c>
      <c r="C7353" s="142" t="s">
        <v>12658</v>
      </c>
      <c r="D7353" s="121" t="s">
        <v>12659</v>
      </c>
      <c r="E7353" s="121" t="s">
        <v>211</v>
      </c>
      <c r="F7353" s="121" t="s">
        <v>200</v>
      </c>
      <c r="G7353" s="121">
        <v>1</v>
      </c>
      <c r="H7353" s="148">
        <v>17685</v>
      </c>
      <c r="I7353" s="193">
        <v>0.25</v>
      </c>
      <c r="J7353" s="187">
        <f t="shared" si="228"/>
        <v>13263.75</v>
      </c>
    </row>
    <row r="7354" spans="1:10" ht="45">
      <c r="A7354" s="53">
        <f t="shared" si="227"/>
        <v>7350</v>
      </c>
      <c r="B7354" s="142" t="s">
        <v>199</v>
      </c>
      <c r="C7354" s="142" t="s">
        <v>12660</v>
      </c>
      <c r="D7354" s="121" t="s">
        <v>12661</v>
      </c>
      <c r="E7354" s="121" t="s">
        <v>211</v>
      </c>
      <c r="F7354" s="121" t="s">
        <v>200</v>
      </c>
      <c r="G7354" s="121">
        <v>1</v>
      </c>
      <c r="H7354" s="148">
        <v>20135</v>
      </c>
      <c r="I7354" s="193">
        <v>0.25</v>
      </c>
      <c r="J7354" s="187">
        <f t="shared" si="228"/>
        <v>15101.25</v>
      </c>
    </row>
    <row r="7355" spans="1:10" ht="45">
      <c r="A7355" s="53">
        <f t="shared" si="227"/>
        <v>7351</v>
      </c>
      <c r="B7355" s="142" t="s">
        <v>199</v>
      </c>
      <c r="C7355" s="142" t="s">
        <v>12662</v>
      </c>
      <c r="D7355" s="121" t="s">
        <v>12663</v>
      </c>
      <c r="E7355" s="121" t="s">
        <v>211</v>
      </c>
      <c r="F7355" s="121" t="s">
        <v>200</v>
      </c>
      <c r="G7355" s="121">
        <v>1</v>
      </c>
      <c r="H7355" s="148">
        <v>22180</v>
      </c>
      <c r="I7355" s="193">
        <v>0.25</v>
      </c>
      <c r="J7355" s="187">
        <f t="shared" si="228"/>
        <v>16635</v>
      </c>
    </row>
    <row r="7356" spans="1:10" ht="45">
      <c r="A7356" s="53">
        <f t="shared" si="227"/>
        <v>7352</v>
      </c>
      <c r="B7356" s="142" t="s">
        <v>199</v>
      </c>
      <c r="C7356" s="142" t="s">
        <v>12664</v>
      </c>
      <c r="D7356" s="121" t="s">
        <v>12665</v>
      </c>
      <c r="E7356" s="121" t="s">
        <v>211</v>
      </c>
      <c r="F7356" s="121" t="s">
        <v>200</v>
      </c>
      <c r="G7356" s="121">
        <v>1</v>
      </c>
      <c r="H7356" s="148">
        <v>24850</v>
      </c>
      <c r="I7356" s="193">
        <v>0.25</v>
      </c>
      <c r="J7356" s="187">
        <f t="shared" si="228"/>
        <v>18637.5</v>
      </c>
    </row>
    <row r="7357" spans="1:10" ht="45">
      <c r="A7357" s="53">
        <f t="shared" si="227"/>
        <v>7353</v>
      </c>
      <c r="B7357" s="142" t="s">
        <v>199</v>
      </c>
      <c r="C7357" s="142" t="s">
        <v>12666</v>
      </c>
      <c r="D7357" s="121" t="s">
        <v>12667</v>
      </c>
      <c r="E7357" s="121" t="s">
        <v>211</v>
      </c>
      <c r="F7357" s="121" t="s">
        <v>200</v>
      </c>
      <c r="G7357" s="121">
        <v>1</v>
      </c>
      <c r="H7357" s="148">
        <v>16810</v>
      </c>
      <c r="I7357" s="193">
        <v>0.25</v>
      </c>
      <c r="J7357" s="187">
        <f t="shared" si="228"/>
        <v>12607.5</v>
      </c>
    </row>
    <row r="7358" spans="1:10" ht="45">
      <c r="A7358" s="53">
        <f t="shared" si="227"/>
        <v>7354</v>
      </c>
      <c r="B7358" s="142" t="s">
        <v>199</v>
      </c>
      <c r="C7358" s="142" t="s">
        <v>12668</v>
      </c>
      <c r="D7358" s="121" t="s">
        <v>12669</v>
      </c>
      <c r="E7358" s="121" t="s">
        <v>211</v>
      </c>
      <c r="F7358" s="121" t="s">
        <v>200</v>
      </c>
      <c r="G7358" s="121">
        <v>1</v>
      </c>
      <c r="H7358" s="148">
        <v>17280</v>
      </c>
      <c r="I7358" s="193">
        <v>0.25</v>
      </c>
      <c r="J7358" s="187">
        <f t="shared" si="228"/>
        <v>12960</v>
      </c>
    </row>
    <row r="7359" spans="1:10" ht="45">
      <c r="A7359" s="53">
        <f t="shared" si="227"/>
        <v>7355</v>
      </c>
      <c r="B7359" s="142" t="s">
        <v>199</v>
      </c>
      <c r="C7359" s="142" t="s">
        <v>12670</v>
      </c>
      <c r="D7359" s="121" t="s">
        <v>12671</v>
      </c>
      <c r="E7359" s="121" t="s">
        <v>211</v>
      </c>
      <c r="F7359" s="121" t="s">
        <v>200</v>
      </c>
      <c r="G7359" s="121">
        <v>1</v>
      </c>
      <c r="H7359" s="148">
        <v>19055</v>
      </c>
      <c r="I7359" s="193">
        <v>0.25</v>
      </c>
      <c r="J7359" s="187">
        <f t="shared" si="228"/>
        <v>14291.25</v>
      </c>
    </row>
    <row r="7360" spans="1:10" ht="45">
      <c r="A7360" s="53">
        <f t="shared" si="227"/>
        <v>7356</v>
      </c>
      <c r="B7360" s="142" t="s">
        <v>199</v>
      </c>
      <c r="C7360" s="142" t="s">
        <v>12672</v>
      </c>
      <c r="D7360" s="121" t="s">
        <v>12673</v>
      </c>
      <c r="E7360" s="121" t="s">
        <v>211</v>
      </c>
      <c r="F7360" s="121" t="s">
        <v>200</v>
      </c>
      <c r="G7360" s="121">
        <v>1</v>
      </c>
      <c r="H7360" s="148">
        <v>20385</v>
      </c>
      <c r="I7360" s="193">
        <v>0.25</v>
      </c>
      <c r="J7360" s="187">
        <f t="shared" si="228"/>
        <v>15288.75</v>
      </c>
    </row>
    <row r="7361" spans="1:10" ht="45">
      <c r="A7361" s="53">
        <f t="shared" si="227"/>
        <v>7357</v>
      </c>
      <c r="B7361" s="142" t="s">
        <v>199</v>
      </c>
      <c r="C7361" s="142" t="s">
        <v>12674</v>
      </c>
      <c r="D7361" s="121" t="s">
        <v>12675</v>
      </c>
      <c r="E7361" s="121" t="s">
        <v>211</v>
      </c>
      <c r="F7361" s="121" t="s">
        <v>200</v>
      </c>
      <c r="G7361" s="121">
        <v>1</v>
      </c>
      <c r="H7361" s="148">
        <v>22835</v>
      </c>
      <c r="I7361" s="193">
        <v>0.25</v>
      </c>
      <c r="J7361" s="187">
        <f t="shared" si="228"/>
        <v>17126.25</v>
      </c>
    </row>
    <row r="7362" spans="1:10" ht="45">
      <c r="A7362" s="53">
        <f t="shared" si="227"/>
        <v>7358</v>
      </c>
      <c r="B7362" s="142" t="s">
        <v>199</v>
      </c>
      <c r="C7362" s="142" t="s">
        <v>12676</v>
      </c>
      <c r="D7362" s="121" t="s">
        <v>12677</v>
      </c>
      <c r="E7362" s="121" t="s">
        <v>211</v>
      </c>
      <c r="F7362" s="121" t="s">
        <v>200</v>
      </c>
      <c r="G7362" s="121">
        <v>1</v>
      </c>
      <c r="H7362" s="148">
        <v>24880</v>
      </c>
      <c r="I7362" s="193">
        <v>0.25</v>
      </c>
      <c r="J7362" s="187">
        <f t="shared" si="228"/>
        <v>18660</v>
      </c>
    </row>
    <row r="7363" spans="1:10" ht="45">
      <c r="A7363" s="53">
        <f t="shared" si="227"/>
        <v>7359</v>
      </c>
      <c r="B7363" s="142" t="s">
        <v>199</v>
      </c>
      <c r="C7363" s="142" t="s">
        <v>12678</v>
      </c>
      <c r="D7363" s="121" t="s">
        <v>12679</v>
      </c>
      <c r="E7363" s="121" t="s">
        <v>211</v>
      </c>
      <c r="F7363" s="121" t="s">
        <v>200</v>
      </c>
      <c r="G7363" s="121">
        <v>1</v>
      </c>
      <c r="H7363" s="148">
        <v>27550</v>
      </c>
      <c r="I7363" s="193">
        <v>0.25</v>
      </c>
      <c r="J7363" s="187">
        <f t="shared" si="228"/>
        <v>20662.5</v>
      </c>
    </row>
    <row r="7364" spans="1:10" ht="45">
      <c r="A7364" s="53">
        <f t="shared" si="227"/>
        <v>7360</v>
      </c>
      <c r="B7364" s="142" t="s">
        <v>199</v>
      </c>
      <c r="C7364" s="136" t="s">
        <v>12680</v>
      </c>
      <c r="D7364" s="136" t="s">
        <v>12681</v>
      </c>
      <c r="E7364" s="121" t="s">
        <v>211</v>
      </c>
      <c r="F7364" s="121" t="s">
        <v>200</v>
      </c>
      <c r="G7364" s="121">
        <v>1</v>
      </c>
      <c r="H7364" s="148">
        <v>26195</v>
      </c>
      <c r="I7364" s="193">
        <v>0.25</v>
      </c>
      <c r="J7364" s="187">
        <f t="shared" si="228"/>
        <v>19646.25</v>
      </c>
    </row>
    <row r="7365" spans="1:10" ht="45">
      <c r="A7365" s="53">
        <f t="shared" si="227"/>
        <v>7361</v>
      </c>
      <c r="B7365" s="142" t="s">
        <v>199</v>
      </c>
      <c r="C7365" s="136" t="s">
        <v>12682</v>
      </c>
      <c r="D7365" s="136" t="s">
        <v>12683</v>
      </c>
      <c r="E7365" s="121" t="s">
        <v>211</v>
      </c>
      <c r="F7365" s="121" t="s">
        <v>200</v>
      </c>
      <c r="G7365" s="121">
        <v>1</v>
      </c>
      <c r="H7365" s="148">
        <v>29265</v>
      </c>
      <c r="I7365" s="193">
        <v>0.25</v>
      </c>
      <c r="J7365" s="187">
        <f t="shared" si="228"/>
        <v>21948.75</v>
      </c>
    </row>
    <row r="7366" spans="1:10" ht="45">
      <c r="A7366" s="53">
        <f t="shared" si="227"/>
        <v>7362</v>
      </c>
      <c r="B7366" s="142" t="s">
        <v>199</v>
      </c>
      <c r="C7366" s="136" t="s">
        <v>12684</v>
      </c>
      <c r="D7366" s="136" t="s">
        <v>12685</v>
      </c>
      <c r="E7366" s="121" t="s">
        <v>211</v>
      </c>
      <c r="F7366" s="121" t="s">
        <v>200</v>
      </c>
      <c r="G7366" s="121">
        <v>1</v>
      </c>
      <c r="H7366" s="148">
        <v>32015</v>
      </c>
      <c r="I7366" s="193">
        <v>0.25</v>
      </c>
      <c r="J7366" s="187">
        <f t="shared" si="228"/>
        <v>24011.25</v>
      </c>
    </row>
    <row r="7367" spans="1:10" ht="45">
      <c r="A7367" s="53">
        <f t="shared" ref="A7367:A7430" si="229">A7366+1</f>
        <v>7363</v>
      </c>
      <c r="B7367" s="142" t="s">
        <v>199</v>
      </c>
      <c r="C7367" s="136" t="s">
        <v>12686</v>
      </c>
      <c r="D7367" s="136" t="s">
        <v>12687</v>
      </c>
      <c r="E7367" s="121" t="s">
        <v>211</v>
      </c>
      <c r="F7367" s="121" t="s">
        <v>200</v>
      </c>
      <c r="G7367" s="121">
        <v>1</v>
      </c>
      <c r="H7367" s="148">
        <v>34745</v>
      </c>
      <c r="I7367" s="193">
        <v>0.25</v>
      </c>
      <c r="J7367" s="187">
        <f t="shared" si="228"/>
        <v>26058.75</v>
      </c>
    </row>
    <row r="7368" spans="1:10" ht="45">
      <c r="A7368" s="53">
        <f t="shared" si="229"/>
        <v>7364</v>
      </c>
      <c r="B7368" s="142" t="s">
        <v>199</v>
      </c>
      <c r="C7368" s="136" t="s">
        <v>12688</v>
      </c>
      <c r="D7368" s="136" t="s">
        <v>12689</v>
      </c>
      <c r="E7368" s="121" t="s">
        <v>211</v>
      </c>
      <c r="F7368" s="121" t="s">
        <v>200</v>
      </c>
      <c r="G7368" s="121">
        <v>1</v>
      </c>
      <c r="H7368" s="148">
        <v>40200</v>
      </c>
      <c r="I7368" s="193">
        <v>0.25</v>
      </c>
      <c r="J7368" s="187">
        <f t="shared" si="228"/>
        <v>30150</v>
      </c>
    </row>
    <row r="7369" spans="1:10" ht="45">
      <c r="A7369" s="53">
        <f t="shared" si="229"/>
        <v>7365</v>
      </c>
      <c r="B7369" s="142" t="s">
        <v>199</v>
      </c>
      <c r="C7369" s="136" t="s">
        <v>12690</v>
      </c>
      <c r="D7369" s="136" t="s">
        <v>12691</v>
      </c>
      <c r="E7369" s="121" t="s">
        <v>211</v>
      </c>
      <c r="F7369" s="121" t="s">
        <v>200</v>
      </c>
      <c r="G7369" s="121">
        <v>1</v>
      </c>
      <c r="H7369" s="148">
        <v>46530</v>
      </c>
      <c r="I7369" s="193">
        <v>0.25</v>
      </c>
      <c r="J7369" s="187">
        <f t="shared" si="228"/>
        <v>34897.5</v>
      </c>
    </row>
    <row r="7370" spans="1:10" ht="45">
      <c r="A7370" s="53">
        <f t="shared" si="229"/>
        <v>7366</v>
      </c>
      <c r="B7370" s="142" t="s">
        <v>199</v>
      </c>
      <c r="C7370" s="136" t="s">
        <v>12692</v>
      </c>
      <c r="D7370" s="136" t="s">
        <v>12693</v>
      </c>
      <c r="E7370" s="121" t="s">
        <v>211</v>
      </c>
      <c r="F7370" s="121" t="s">
        <v>200</v>
      </c>
      <c r="G7370" s="121">
        <v>1</v>
      </c>
      <c r="H7370" s="148">
        <v>50565</v>
      </c>
      <c r="I7370" s="193">
        <v>0.25</v>
      </c>
      <c r="J7370" s="187">
        <f t="shared" si="228"/>
        <v>37923.75</v>
      </c>
    </row>
    <row r="7371" spans="1:10" ht="45">
      <c r="A7371" s="53">
        <f t="shared" si="229"/>
        <v>7367</v>
      </c>
      <c r="B7371" s="142" t="s">
        <v>199</v>
      </c>
      <c r="C7371" s="136" t="s">
        <v>12694</v>
      </c>
      <c r="D7371" s="136" t="s">
        <v>12695</v>
      </c>
      <c r="E7371" s="121" t="s">
        <v>211</v>
      </c>
      <c r="F7371" s="121" t="s">
        <v>200</v>
      </c>
      <c r="G7371" s="121">
        <v>1</v>
      </c>
      <c r="H7371" s="148">
        <v>28885</v>
      </c>
      <c r="I7371" s="193">
        <v>0.25</v>
      </c>
      <c r="J7371" s="187">
        <f t="shared" si="228"/>
        <v>21663.75</v>
      </c>
    </row>
    <row r="7372" spans="1:10" ht="45">
      <c r="A7372" s="53">
        <f t="shared" si="229"/>
        <v>7368</v>
      </c>
      <c r="B7372" s="142" t="s">
        <v>199</v>
      </c>
      <c r="C7372" s="136" t="s">
        <v>12696</v>
      </c>
      <c r="D7372" s="136" t="s">
        <v>12697</v>
      </c>
      <c r="E7372" s="121" t="s">
        <v>211</v>
      </c>
      <c r="F7372" s="121" t="s">
        <v>200</v>
      </c>
      <c r="G7372" s="121">
        <v>1</v>
      </c>
      <c r="H7372" s="148">
        <v>31965</v>
      </c>
      <c r="I7372" s="193">
        <v>0.25</v>
      </c>
      <c r="J7372" s="187">
        <f t="shared" si="228"/>
        <v>23973.75</v>
      </c>
    </row>
    <row r="7373" spans="1:10" ht="45">
      <c r="A7373" s="53">
        <f t="shared" si="229"/>
        <v>7369</v>
      </c>
      <c r="B7373" s="142" t="s">
        <v>199</v>
      </c>
      <c r="C7373" s="136" t="s">
        <v>12698</v>
      </c>
      <c r="D7373" s="136" t="s">
        <v>12699</v>
      </c>
      <c r="E7373" s="121" t="s">
        <v>211</v>
      </c>
      <c r="F7373" s="121" t="s">
        <v>200</v>
      </c>
      <c r="G7373" s="121">
        <v>1</v>
      </c>
      <c r="H7373" s="148">
        <v>34715</v>
      </c>
      <c r="I7373" s="193">
        <v>0.25</v>
      </c>
      <c r="J7373" s="187">
        <f t="shared" si="228"/>
        <v>26036.25</v>
      </c>
    </row>
    <row r="7374" spans="1:10" ht="45">
      <c r="A7374" s="53">
        <f t="shared" si="229"/>
        <v>7370</v>
      </c>
      <c r="B7374" s="142" t="s">
        <v>199</v>
      </c>
      <c r="C7374" s="136" t="s">
        <v>12700</v>
      </c>
      <c r="D7374" s="136" t="s">
        <v>12701</v>
      </c>
      <c r="E7374" s="121" t="s">
        <v>211</v>
      </c>
      <c r="F7374" s="121" t="s">
        <v>200</v>
      </c>
      <c r="G7374" s="121">
        <v>1</v>
      </c>
      <c r="H7374" s="148">
        <v>37445</v>
      </c>
      <c r="I7374" s="193">
        <v>0.25</v>
      </c>
      <c r="J7374" s="187">
        <f t="shared" si="228"/>
        <v>28083.75</v>
      </c>
    </row>
    <row r="7375" spans="1:10" ht="45">
      <c r="A7375" s="53">
        <f t="shared" si="229"/>
        <v>7371</v>
      </c>
      <c r="B7375" s="142" t="s">
        <v>199</v>
      </c>
      <c r="C7375" s="136" t="s">
        <v>12702</v>
      </c>
      <c r="D7375" s="136" t="s">
        <v>12703</v>
      </c>
      <c r="E7375" s="121" t="s">
        <v>211</v>
      </c>
      <c r="F7375" s="121" t="s">
        <v>200</v>
      </c>
      <c r="G7375" s="121">
        <v>1</v>
      </c>
      <c r="H7375" s="148">
        <v>42900</v>
      </c>
      <c r="I7375" s="193">
        <v>0.25</v>
      </c>
      <c r="J7375" s="187">
        <f t="shared" si="228"/>
        <v>32175</v>
      </c>
    </row>
    <row r="7376" spans="1:10" ht="45">
      <c r="A7376" s="53">
        <f t="shared" si="229"/>
        <v>7372</v>
      </c>
      <c r="B7376" s="142" t="s">
        <v>199</v>
      </c>
      <c r="C7376" s="136" t="s">
        <v>12704</v>
      </c>
      <c r="D7376" s="136" t="s">
        <v>12705</v>
      </c>
      <c r="E7376" s="121" t="s">
        <v>211</v>
      </c>
      <c r="F7376" s="121" t="s">
        <v>200</v>
      </c>
      <c r="G7376" s="121">
        <v>1</v>
      </c>
      <c r="H7376" s="148">
        <v>49230</v>
      </c>
      <c r="I7376" s="193">
        <v>0.25</v>
      </c>
      <c r="J7376" s="187">
        <f t="shared" si="228"/>
        <v>36922.5</v>
      </c>
    </row>
    <row r="7377" spans="1:10" ht="45">
      <c r="A7377" s="53">
        <f t="shared" si="229"/>
        <v>7373</v>
      </c>
      <c r="B7377" s="142" t="s">
        <v>199</v>
      </c>
      <c r="C7377" s="136" t="s">
        <v>12706</v>
      </c>
      <c r="D7377" s="136" t="s">
        <v>12707</v>
      </c>
      <c r="E7377" s="121" t="s">
        <v>211</v>
      </c>
      <c r="F7377" s="121" t="s">
        <v>200</v>
      </c>
      <c r="G7377" s="121">
        <v>1</v>
      </c>
      <c r="H7377" s="148">
        <v>53265</v>
      </c>
      <c r="I7377" s="193">
        <v>0.25</v>
      </c>
      <c r="J7377" s="187">
        <f t="shared" si="228"/>
        <v>39948.75</v>
      </c>
    </row>
    <row r="7378" spans="1:10" ht="45">
      <c r="A7378" s="53">
        <f t="shared" si="229"/>
        <v>7374</v>
      </c>
      <c r="B7378" s="142" t="s">
        <v>199</v>
      </c>
      <c r="C7378" s="136" t="s">
        <v>12708</v>
      </c>
      <c r="D7378" s="136" t="s">
        <v>12709</v>
      </c>
      <c r="E7378" s="121" t="s">
        <v>211</v>
      </c>
      <c r="F7378" s="121" t="s">
        <v>200</v>
      </c>
      <c r="G7378" s="121">
        <v>1</v>
      </c>
      <c r="H7378" s="148">
        <v>31585</v>
      </c>
      <c r="I7378" s="193">
        <v>0.25</v>
      </c>
      <c r="J7378" s="187">
        <f t="shared" si="228"/>
        <v>23688.75</v>
      </c>
    </row>
    <row r="7379" spans="1:10" ht="45">
      <c r="A7379" s="53">
        <f t="shared" si="229"/>
        <v>7375</v>
      </c>
      <c r="B7379" s="142" t="s">
        <v>199</v>
      </c>
      <c r="C7379" s="136" t="s">
        <v>12710</v>
      </c>
      <c r="D7379" s="136" t="s">
        <v>12711</v>
      </c>
      <c r="E7379" s="121" t="s">
        <v>211</v>
      </c>
      <c r="F7379" s="121" t="s">
        <v>200</v>
      </c>
      <c r="G7379" s="121">
        <v>1</v>
      </c>
      <c r="H7379" s="148">
        <v>34665</v>
      </c>
      <c r="I7379" s="193">
        <v>0.25</v>
      </c>
      <c r="J7379" s="187">
        <f t="shared" si="228"/>
        <v>25998.75</v>
      </c>
    </row>
    <row r="7380" spans="1:10" ht="45">
      <c r="A7380" s="53">
        <f t="shared" si="229"/>
        <v>7376</v>
      </c>
      <c r="B7380" s="142" t="s">
        <v>199</v>
      </c>
      <c r="C7380" s="136" t="s">
        <v>12712</v>
      </c>
      <c r="D7380" s="136" t="s">
        <v>12713</v>
      </c>
      <c r="E7380" s="121" t="s">
        <v>211</v>
      </c>
      <c r="F7380" s="121" t="s">
        <v>200</v>
      </c>
      <c r="G7380" s="121">
        <v>1</v>
      </c>
      <c r="H7380" s="148">
        <v>37415</v>
      </c>
      <c r="I7380" s="193">
        <v>0.25</v>
      </c>
      <c r="J7380" s="187">
        <f t="shared" si="228"/>
        <v>28061.25</v>
      </c>
    </row>
    <row r="7381" spans="1:10" ht="45">
      <c r="A7381" s="53">
        <f t="shared" si="229"/>
        <v>7377</v>
      </c>
      <c r="B7381" s="142" t="s">
        <v>199</v>
      </c>
      <c r="C7381" s="136" t="s">
        <v>12714</v>
      </c>
      <c r="D7381" s="136" t="s">
        <v>12715</v>
      </c>
      <c r="E7381" s="121" t="s">
        <v>211</v>
      </c>
      <c r="F7381" s="121" t="s">
        <v>200</v>
      </c>
      <c r="G7381" s="121">
        <v>1</v>
      </c>
      <c r="H7381" s="148">
        <v>40145</v>
      </c>
      <c r="I7381" s="193">
        <v>0.25</v>
      </c>
      <c r="J7381" s="187">
        <f t="shared" si="228"/>
        <v>30108.75</v>
      </c>
    </row>
    <row r="7382" spans="1:10" ht="45">
      <c r="A7382" s="53">
        <f t="shared" si="229"/>
        <v>7378</v>
      </c>
      <c r="B7382" s="142" t="s">
        <v>199</v>
      </c>
      <c r="C7382" s="136" t="s">
        <v>12716</v>
      </c>
      <c r="D7382" s="136" t="s">
        <v>12717</v>
      </c>
      <c r="E7382" s="121" t="s">
        <v>211</v>
      </c>
      <c r="F7382" s="121" t="s">
        <v>200</v>
      </c>
      <c r="G7382" s="121">
        <v>1</v>
      </c>
      <c r="H7382" s="148">
        <v>45600</v>
      </c>
      <c r="I7382" s="193">
        <v>0.25</v>
      </c>
      <c r="J7382" s="187">
        <f t="shared" si="228"/>
        <v>34200</v>
      </c>
    </row>
    <row r="7383" spans="1:10" ht="45">
      <c r="A7383" s="53">
        <f t="shared" si="229"/>
        <v>7379</v>
      </c>
      <c r="B7383" s="142" t="s">
        <v>199</v>
      </c>
      <c r="C7383" s="136" t="s">
        <v>12718</v>
      </c>
      <c r="D7383" s="136" t="s">
        <v>12719</v>
      </c>
      <c r="E7383" s="121" t="s">
        <v>211</v>
      </c>
      <c r="F7383" s="121" t="s">
        <v>200</v>
      </c>
      <c r="G7383" s="121">
        <v>1</v>
      </c>
      <c r="H7383" s="148">
        <v>51930</v>
      </c>
      <c r="I7383" s="193">
        <v>0.25</v>
      </c>
      <c r="J7383" s="187">
        <f t="shared" si="228"/>
        <v>38947.5</v>
      </c>
    </row>
    <row r="7384" spans="1:10" ht="45">
      <c r="A7384" s="53">
        <f t="shared" si="229"/>
        <v>7380</v>
      </c>
      <c r="B7384" s="142" t="s">
        <v>199</v>
      </c>
      <c r="C7384" s="136" t="s">
        <v>12720</v>
      </c>
      <c r="D7384" s="136" t="s">
        <v>12721</v>
      </c>
      <c r="E7384" s="121" t="s">
        <v>211</v>
      </c>
      <c r="F7384" s="121" t="s">
        <v>200</v>
      </c>
      <c r="G7384" s="121">
        <v>1</v>
      </c>
      <c r="H7384" s="148">
        <v>55965</v>
      </c>
      <c r="I7384" s="193">
        <v>0.25</v>
      </c>
      <c r="J7384" s="187">
        <f t="shared" ref="J7384:J7447" si="230">H7384*(1-I7384)</f>
        <v>41973.75</v>
      </c>
    </row>
    <row r="7385" spans="1:10" ht="45">
      <c r="A7385" s="53">
        <f t="shared" si="229"/>
        <v>7381</v>
      </c>
      <c r="B7385" s="142" t="s">
        <v>199</v>
      </c>
      <c r="C7385" s="136" t="s">
        <v>12722</v>
      </c>
      <c r="D7385" s="136" t="s">
        <v>12723</v>
      </c>
      <c r="E7385" s="121" t="s">
        <v>211</v>
      </c>
      <c r="F7385" s="121" t="s">
        <v>200</v>
      </c>
      <c r="G7385" s="121">
        <v>1</v>
      </c>
      <c r="H7385" s="148">
        <v>41845</v>
      </c>
      <c r="I7385" s="193">
        <v>0.25</v>
      </c>
      <c r="J7385" s="187">
        <f t="shared" si="230"/>
        <v>31383.75</v>
      </c>
    </row>
    <row r="7386" spans="1:10" ht="45">
      <c r="A7386" s="53">
        <f t="shared" si="229"/>
        <v>7382</v>
      </c>
      <c r="B7386" s="142" t="s">
        <v>199</v>
      </c>
      <c r="C7386" s="136" t="s">
        <v>12724</v>
      </c>
      <c r="D7386" s="136" t="s">
        <v>12725</v>
      </c>
      <c r="E7386" s="121" t="s">
        <v>211</v>
      </c>
      <c r="F7386" s="121" t="s">
        <v>200</v>
      </c>
      <c r="G7386" s="121">
        <v>1</v>
      </c>
      <c r="H7386" s="148">
        <v>44925</v>
      </c>
      <c r="I7386" s="193">
        <v>0.25</v>
      </c>
      <c r="J7386" s="187">
        <f t="shared" si="230"/>
        <v>33693.75</v>
      </c>
    </row>
    <row r="7387" spans="1:10" ht="45">
      <c r="A7387" s="53">
        <f t="shared" si="229"/>
        <v>7383</v>
      </c>
      <c r="B7387" s="142" t="s">
        <v>199</v>
      </c>
      <c r="C7387" s="136" t="s">
        <v>12726</v>
      </c>
      <c r="D7387" s="136" t="s">
        <v>12727</v>
      </c>
      <c r="E7387" s="121" t="s">
        <v>211</v>
      </c>
      <c r="F7387" s="121" t="s">
        <v>200</v>
      </c>
      <c r="G7387" s="121">
        <v>1</v>
      </c>
      <c r="H7387" s="148">
        <v>47675</v>
      </c>
      <c r="I7387" s="193">
        <v>0.25</v>
      </c>
      <c r="J7387" s="187">
        <f t="shared" si="230"/>
        <v>35756.25</v>
      </c>
    </row>
    <row r="7388" spans="1:10" ht="45">
      <c r="A7388" s="53">
        <f t="shared" si="229"/>
        <v>7384</v>
      </c>
      <c r="B7388" s="142" t="s">
        <v>199</v>
      </c>
      <c r="C7388" s="136" t="s">
        <v>12728</v>
      </c>
      <c r="D7388" s="136" t="s">
        <v>12729</v>
      </c>
      <c r="E7388" s="121" t="s">
        <v>211</v>
      </c>
      <c r="F7388" s="121" t="s">
        <v>200</v>
      </c>
      <c r="G7388" s="121">
        <v>1</v>
      </c>
      <c r="H7388" s="148">
        <v>50400</v>
      </c>
      <c r="I7388" s="193">
        <v>0.25</v>
      </c>
      <c r="J7388" s="187">
        <f t="shared" si="230"/>
        <v>37800</v>
      </c>
    </row>
    <row r="7389" spans="1:10" ht="45">
      <c r="A7389" s="53">
        <f t="shared" si="229"/>
        <v>7385</v>
      </c>
      <c r="B7389" s="142" t="s">
        <v>199</v>
      </c>
      <c r="C7389" s="136" t="s">
        <v>12730</v>
      </c>
      <c r="D7389" s="136" t="s">
        <v>12731</v>
      </c>
      <c r="E7389" s="121" t="s">
        <v>211</v>
      </c>
      <c r="F7389" s="121" t="s">
        <v>200</v>
      </c>
      <c r="G7389" s="121">
        <v>1</v>
      </c>
      <c r="H7389" s="148">
        <v>55860</v>
      </c>
      <c r="I7389" s="193">
        <v>0.25</v>
      </c>
      <c r="J7389" s="187">
        <f t="shared" si="230"/>
        <v>41895</v>
      </c>
    </row>
    <row r="7390" spans="1:10" ht="45">
      <c r="A7390" s="53">
        <f t="shared" si="229"/>
        <v>7386</v>
      </c>
      <c r="B7390" s="142" t="s">
        <v>199</v>
      </c>
      <c r="C7390" s="136" t="s">
        <v>12732</v>
      </c>
      <c r="D7390" s="136" t="s">
        <v>12733</v>
      </c>
      <c r="E7390" s="121" t="s">
        <v>211</v>
      </c>
      <c r="F7390" s="121" t="s">
        <v>200</v>
      </c>
      <c r="G7390" s="121">
        <v>1</v>
      </c>
      <c r="H7390" s="148">
        <v>62190</v>
      </c>
      <c r="I7390" s="193">
        <v>0.25</v>
      </c>
      <c r="J7390" s="187">
        <f t="shared" si="230"/>
        <v>46642.5</v>
      </c>
    </row>
    <row r="7391" spans="1:10" ht="45">
      <c r="A7391" s="53">
        <f t="shared" si="229"/>
        <v>7387</v>
      </c>
      <c r="B7391" s="142" t="s">
        <v>199</v>
      </c>
      <c r="C7391" s="136" t="s">
        <v>12734</v>
      </c>
      <c r="D7391" s="136" t="s">
        <v>12735</v>
      </c>
      <c r="E7391" s="121" t="s">
        <v>211</v>
      </c>
      <c r="F7391" s="121" t="s">
        <v>200</v>
      </c>
      <c r="G7391" s="121">
        <v>1</v>
      </c>
      <c r="H7391" s="148">
        <v>66225</v>
      </c>
      <c r="I7391" s="193">
        <v>0.25</v>
      </c>
      <c r="J7391" s="187">
        <f t="shared" si="230"/>
        <v>49668.75</v>
      </c>
    </row>
    <row r="7392" spans="1:10" ht="45">
      <c r="A7392" s="53">
        <f t="shared" si="229"/>
        <v>7388</v>
      </c>
      <c r="B7392" s="142" t="s">
        <v>199</v>
      </c>
      <c r="C7392" s="121" t="s">
        <v>12736</v>
      </c>
      <c r="D7392" s="121" t="s">
        <v>12737</v>
      </c>
      <c r="E7392" s="121" t="s">
        <v>211</v>
      </c>
      <c r="F7392" s="121" t="s">
        <v>200</v>
      </c>
      <c r="G7392" s="121">
        <v>1</v>
      </c>
      <c r="H7392" s="148">
        <v>8974.98</v>
      </c>
      <c r="I7392" s="193">
        <v>0.25</v>
      </c>
      <c r="J7392" s="187">
        <f t="shared" si="230"/>
        <v>6731.2349999999997</v>
      </c>
    </row>
    <row r="7393" spans="1:10" ht="45">
      <c r="A7393" s="53">
        <f t="shared" si="229"/>
        <v>7389</v>
      </c>
      <c r="B7393" s="142" t="s">
        <v>199</v>
      </c>
      <c r="C7393" s="121" t="s">
        <v>12738</v>
      </c>
      <c r="D7393" s="121" t="s">
        <v>12739</v>
      </c>
      <c r="E7393" s="121" t="s">
        <v>211</v>
      </c>
      <c r="F7393" s="121" t="s">
        <v>200</v>
      </c>
      <c r="G7393" s="121">
        <v>1</v>
      </c>
      <c r="H7393" s="148">
        <v>9510.48</v>
      </c>
      <c r="I7393" s="193">
        <v>0.25</v>
      </c>
      <c r="J7393" s="187">
        <f t="shared" si="230"/>
        <v>7132.86</v>
      </c>
    </row>
    <row r="7394" spans="1:10" ht="45">
      <c r="A7394" s="53">
        <f t="shared" si="229"/>
        <v>7390</v>
      </c>
      <c r="B7394" s="142" t="s">
        <v>199</v>
      </c>
      <c r="C7394" s="121" t="s">
        <v>12740</v>
      </c>
      <c r="D7394" s="121" t="s">
        <v>12741</v>
      </c>
      <c r="E7394" s="121" t="s">
        <v>211</v>
      </c>
      <c r="F7394" s="121" t="s">
        <v>200</v>
      </c>
      <c r="G7394" s="121">
        <v>1</v>
      </c>
      <c r="H7394" s="148">
        <v>10045.98</v>
      </c>
      <c r="I7394" s="193">
        <v>0.25</v>
      </c>
      <c r="J7394" s="187">
        <f t="shared" si="230"/>
        <v>7534.4849999999997</v>
      </c>
    </row>
    <row r="7395" spans="1:10" ht="45">
      <c r="A7395" s="53">
        <f t="shared" si="229"/>
        <v>7391</v>
      </c>
      <c r="B7395" s="142" t="s">
        <v>199</v>
      </c>
      <c r="C7395" s="121" t="s">
        <v>12742</v>
      </c>
      <c r="D7395" s="121" t="s">
        <v>12743</v>
      </c>
      <c r="E7395" s="121" t="s">
        <v>211</v>
      </c>
      <c r="F7395" s="121" t="s">
        <v>200</v>
      </c>
      <c r="G7395" s="121">
        <v>1</v>
      </c>
      <c r="H7395" s="148">
        <v>10581.48</v>
      </c>
      <c r="I7395" s="193">
        <v>0.25</v>
      </c>
      <c r="J7395" s="187">
        <f t="shared" si="230"/>
        <v>7936.11</v>
      </c>
    </row>
    <row r="7396" spans="1:10" ht="45">
      <c r="A7396" s="53">
        <f t="shared" si="229"/>
        <v>7392</v>
      </c>
      <c r="B7396" s="142" t="s">
        <v>199</v>
      </c>
      <c r="C7396" s="121" t="s">
        <v>12744</v>
      </c>
      <c r="D7396" s="121" t="s">
        <v>12745</v>
      </c>
      <c r="E7396" s="121" t="s">
        <v>211</v>
      </c>
      <c r="F7396" s="121" t="s">
        <v>200</v>
      </c>
      <c r="G7396" s="121">
        <v>1</v>
      </c>
      <c r="H7396" s="148">
        <v>11652.48</v>
      </c>
      <c r="I7396" s="193">
        <v>0.25</v>
      </c>
      <c r="J7396" s="187">
        <f t="shared" si="230"/>
        <v>8739.36</v>
      </c>
    </row>
    <row r="7397" spans="1:10" ht="45">
      <c r="A7397" s="53">
        <f t="shared" si="229"/>
        <v>7393</v>
      </c>
      <c r="B7397" s="142" t="s">
        <v>199</v>
      </c>
      <c r="C7397" s="121" t="s">
        <v>12746</v>
      </c>
      <c r="D7397" s="121" t="s">
        <v>12747</v>
      </c>
      <c r="E7397" s="121" t="s">
        <v>211</v>
      </c>
      <c r="F7397" s="121" t="s">
        <v>200</v>
      </c>
      <c r="G7397" s="121">
        <v>1</v>
      </c>
      <c r="H7397" s="148">
        <v>12723.48</v>
      </c>
      <c r="I7397" s="193">
        <v>0.25</v>
      </c>
      <c r="J7397" s="187">
        <f t="shared" si="230"/>
        <v>9542.61</v>
      </c>
    </row>
    <row r="7398" spans="1:10" ht="45">
      <c r="A7398" s="53">
        <f t="shared" si="229"/>
        <v>7394</v>
      </c>
      <c r="B7398" s="142" t="s">
        <v>199</v>
      </c>
      <c r="C7398" s="121" t="s">
        <v>12748</v>
      </c>
      <c r="D7398" s="121" t="s">
        <v>12749</v>
      </c>
      <c r="E7398" s="121" t="s">
        <v>211</v>
      </c>
      <c r="F7398" s="121" t="s">
        <v>200</v>
      </c>
      <c r="G7398" s="121">
        <v>1</v>
      </c>
      <c r="H7398" s="148">
        <v>17697</v>
      </c>
      <c r="I7398" s="193">
        <v>0.25</v>
      </c>
      <c r="J7398" s="187">
        <f t="shared" si="230"/>
        <v>13272.75</v>
      </c>
    </row>
    <row r="7399" spans="1:10" ht="45">
      <c r="A7399" s="53">
        <f t="shared" si="229"/>
        <v>7395</v>
      </c>
      <c r="B7399" s="142" t="s">
        <v>199</v>
      </c>
      <c r="C7399" s="121" t="s">
        <v>12750</v>
      </c>
      <c r="D7399" s="121" t="s">
        <v>12749</v>
      </c>
      <c r="E7399" s="121" t="s">
        <v>211</v>
      </c>
      <c r="F7399" s="121" t="s">
        <v>200</v>
      </c>
      <c r="G7399" s="121">
        <v>1</v>
      </c>
      <c r="H7399" s="148">
        <v>19850</v>
      </c>
      <c r="I7399" s="193">
        <v>0.25</v>
      </c>
      <c r="J7399" s="187">
        <f t="shared" si="230"/>
        <v>14887.5</v>
      </c>
    </row>
    <row r="7400" spans="1:10" ht="60">
      <c r="A7400" s="53">
        <f t="shared" si="229"/>
        <v>7396</v>
      </c>
      <c r="B7400" s="142" t="s">
        <v>199</v>
      </c>
      <c r="C7400" s="121" t="s">
        <v>12751</v>
      </c>
      <c r="D7400" s="121" t="s">
        <v>12752</v>
      </c>
      <c r="E7400" s="121" t="s">
        <v>211</v>
      </c>
      <c r="F7400" s="121" t="s">
        <v>200</v>
      </c>
      <c r="G7400" s="121">
        <v>1</v>
      </c>
      <c r="H7400" s="148">
        <v>12798.45</v>
      </c>
      <c r="I7400" s="193">
        <v>0.25</v>
      </c>
      <c r="J7400" s="187">
        <f t="shared" si="230"/>
        <v>9598.8375000000015</v>
      </c>
    </row>
    <row r="7401" spans="1:10" ht="60">
      <c r="A7401" s="53">
        <f t="shared" si="229"/>
        <v>7397</v>
      </c>
      <c r="B7401" s="142" t="s">
        <v>199</v>
      </c>
      <c r="C7401" s="121" t="s">
        <v>12753</v>
      </c>
      <c r="D7401" s="121" t="s">
        <v>12754</v>
      </c>
      <c r="E7401" s="121" t="s">
        <v>211</v>
      </c>
      <c r="F7401" s="121" t="s">
        <v>200</v>
      </c>
      <c r="G7401" s="121">
        <v>1</v>
      </c>
      <c r="H7401" s="148">
        <v>13420</v>
      </c>
      <c r="I7401" s="193">
        <v>0.25</v>
      </c>
      <c r="J7401" s="187">
        <f t="shared" si="230"/>
        <v>10065</v>
      </c>
    </row>
    <row r="7402" spans="1:10" ht="60">
      <c r="A7402" s="53">
        <f t="shared" si="229"/>
        <v>7398</v>
      </c>
      <c r="B7402" s="142" t="s">
        <v>199</v>
      </c>
      <c r="C7402" s="121" t="s">
        <v>12755</v>
      </c>
      <c r="D7402" s="121" t="s">
        <v>12756</v>
      </c>
      <c r="E7402" s="121" t="s">
        <v>211</v>
      </c>
      <c r="F7402" s="121" t="s">
        <v>200</v>
      </c>
      <c r="G7402" s="121">
        <v>1</v>
      </c>
      <c r="H7402" s="148">
        <v>14319</v>
      </c>
      <c r="I7402" s="193">
        <v>0.25</v>
      </c>
      <c r="J7402" s="187">
        <f t="shared" si="230"/>
        <v>10739.25</v>
      </c>
    </row>
    <row r="7403" spans="1:10" ht="60">
      <c r="A7403" s="53">
        <f t="shared" si="229"/>
        <v>7399</v>
      </c>
      <c r="B7403" s="142" t="s">
        <v>199</v>
      </c>
      <c r="C7403" s="121" t="s">
        <v>12757</v>
      </c>
      <c r="D7403" s="121" t="s">
        <v>12758</v>
      </c>
      <c r="E7403" s="121" t="s">
        <v>211</v>
      </c>
      <c r="F7403" s="121" t="s">
        <v>200</v>
      </c>
      <c r="G7403" s="121">
        <v>1</v>
      </c>
      <c r="H7403" s="148">
        <v>14886.9</v>
      </c>
      <c r="I7403" s="193">
        <v>0.25</v>
      </c>
      <c r="J7403" s="187">
        <f t="shared" si="230"/>
        <v>11165.174999999999</v>
      </c>
    </row>
    <row r="7404" spans="1:10" ht="60">
      <c r="A7404" s="53">
        <f t="shared" si="229"/>
        <v>7400</v>
      </c>
      <c r="B7404" s="142" t="s">
        <v>199</v>
      </c>
      <c r="C7404" s="121" t="s">
        <v>12759</v>
      </c>
      <c r="D7404" s="121" t="s">
        <v>12760</v>
      </c>
      <c r="E7404" s="121" t="s">
        <v>211</v>
      </c>
      <c r="F7404" s="121" t="s">
        <v>200</v>
      </c>
      <c r="G7404" s="121">
        <v>1</v>
      </c>
      <c r="H7404" s="148">
        <v>16107.84</v>
      </c>
      <c r="I7404" s="193">
        <v>0.25</v>
      </c>
      <c r="J7404" s="187">
        <f t="shared" si="230"/>
        <v>12080.880000000001</v>
      </c>
    </row>
    <row r="7405" spans="1:10" ht="60">
      <c r="A7405" s="53">
        <f t="shared" si="229"/>
        <v>7401</v>
      </c>
      <c r="B7405" s="142" t="s">
        <v>199</v>
      </c>
      <c r="C7405" s="121" t="s">
        <v>12761</v>
      </c>
      <c r="D7405" s="121" t="s">
        <v>12762</v>
      </c>
      <c r="E7405" s="121" t="s">
        <v>211</v>
      </c>
      <c r="F7405" s="121" t="s">
        <v>200</v>
      </c>
      <c r="G7405" s="121">
        <v>1</v>
      </c>
      <c r="H7405" s="148">
        <v>16536</v>
      </c>
      <c r="I7405" s="193">
        <v>0.25</v>
      </c>
      <c r="J7405" s="187">
        <f t="shared" si="230"/>
        <v>12402</v>
      </c>
    </row>
    <row r="7406" spans="1:10" ht="60">
      <c r="A7406" s="53">
        <f t="shared" si="229"/>
        <v>7402</v>
      </c>
      <c r="B7406" s="142" t="s">
        <v>199</v>
      </c>
      <c r="C7406" s="121" t="s">
        <v>12763</v>
      </c>
      <c r="D7406" s="121" t="s">
        <v>12764</v>
      </c>
      <c r="E7406" s="121" t="s">
        <v>211</v>
      </c>
      <c r="F7406" s="121" t="s">
        <v>200</v>
      </c>
      <c r="G7406" s="121">
        <v>1</v>
      </c>
      <c r="H7406" s="148">
        <v>20006.28</v>
      </c>
      <c r="I7406" s="193">
        <v>0.25</v>
      </c>
      <c r="J7406" s="187">
        <f t="shared" si="230"/>
        <v>15004.71</v>
      </c>
    </row>
    <row r="7407" spans="1:10" ht="60">
      <c r="A7407" s="53">
        <f t="shared" si="229"/>
        <v>7403</v>
      </c>
      <c r="B7407" s="142" t="s">
        <v>199</v>
      </c>
      <c r="C7407" s="121" t="s">
        <v>12765</v>
      </c>
      <c r="D7407" s="121" t="s">
        <v>12766</v>
      </c>
      <c r="E7407" s="121" t="s">
        <v>211</v>
      </c>
      <c r="F7407" s="121" t="s">
        <v>200</v>
      </c>
      <c r="G7407" s="121">
        <v>1</v>
      </c>
      <c r="H7407" s="148">
        <v>21505.68</v>
      </c>
      <c r="I7407" s="193">
        <v>0.25</v>
      </c>
      <c r="J7407" s="187">
        <f t="shared" si="230"/>
        <v>16129.26</v>
      </c>
    </row>
    <row r="7408" spans="1:10" ht="60">
      <c r="A7408" s="53">
        <f t="shared" si="229"/>
        <v>7404</v>
      </c>
      <c r="B7408" s="142" t="s">
        <v>199</v>
      </c>
      <c r="C7408" s="121" t="s">
        <v>12767</v>
      </c>
      <c r="D7408" s="121" t="s">
        <v>12768</v>
      </c>
      <c r="E7408" s="121" t="s">
        <v>211</v>
      </c>
      <c r="F7408" s="121" t="s">
        <v>200</v>
      </c>
      <c r="G7408" s="121">
        <v>1</v>
      </c>
      <c r="H7408" s="148">
        <v>24718.68</v>
      </c>
      <c r="I7408" s="193">
        <v>0.25</v>
      </c>
      <c r="J7408" s="187">
        <f t="shared" si="230"/>
        <v>18539.010000000002</v>
      </c>
    </row>
    <row r="7409" spans="1:10" ht="60">
      <c r="A7409" s="53">
        <f t="shared" si="229"/>
        <v>7405</v>
      </c>
      <c r="B7409" s="142" t="s">
        <v>199</v>
      </c>
      <c r="C7409" s="121" t="s">
        <v>12769</v>
      </c>
      <c r="D7409" s="121" t="s">
        <v>12770</v>
      </c>
      <c r="E7409" s="121" t="s">
        <v>211</v>
      </c>
      <c r="F7409" s="121" t="s">
        <v>200</v>
      </c>
      <c r="G7409" s="121">
        <v>1</v>
      </c>
      <c r="H7409" s="148">
        <v>22746</v>
      </c>
      <c r="I7409" s="193">
        <v>0.25</v>
      </c>
      <c r="J7409" s="187">
        <f t="shared" si="230"/>
        <v>17059.5</v>
      </c>
    </row>
    <row r="7410" spans="1:10" ht="60">
      <c r="A7410" s="53">
        <f t="shared" si="229"/>
        <v>7406</v>
      </c>
      <c r="B7410" s="142" t="s">
        <v>199</v>
      </c>
      <c r="C7410" s="121" t="s">
        <v>12771</v>
      </c>
      <c r="D7410" s="121" t="s">
        <v>12772</v>
      </c>
      <c r="E7410" s="121" t="s">
        <v>211</v>
      </c>
      <c r="F7410" s="121" t="s">
        <v>200</v>
      </c>
      <c r="G7410" s="121">
        <v>1</v>
      </c>
      <c r="H7410" s="148">
        <v>32487</v>
      </c>
      <c r="I7410" s="193">
        <v>0.25</v>
      </c>
      <c r="J7410" s="187">
        <f t="shared" si="230"/>
        <v>24365.25</v>
      </c>
    </row>
    <row r="7411" spans="1:10" ht="60">
      <c r="A7411" s="53">
        <f t="shared" si="229"/>
        <v>7407</v>
      </c>
      <c r="B7411" s="142" t="s">
        <v>199</v>
      </c>
      <c r="C7411" s="121" t="s">
        <v>12773</v>
      </c>
      <c r="D7411" s="121" t="s">
        <v>12774</v>
      </c>
      <c r="E7411" s="121" t="s">
        <v>211</v>
      </c>
      <c r="F7411" s="121" t="s">
        <v>200</v>
      </c>
      <c r="G7411" s="121">
        <v>1</v>
      </c>
      <c r="H7411" s="148">
        <v>23842.5</v>
      </c>
      <c r="I7411" s="193">
        <v>0.25</v>
      </c>
      <c r="J7411" s="187">
        <f t="shared" si="230"/>
        <v>17881.875</v>
      </c>
    </row>
    <row r="7412" spans="1:10" ht="60">
      <c r="A7412" s="53">
        <f t="shared" si="229"/>
        <v>7408</v>
      </c>
      <c r="B7412" s="142" t="s">
        <v>199</v>
      </c>
      <c r="C7412" s="121" t="s">
        <v>12775</v>
      </c>
      <c r="D7412" s="121" t="s">
        <v>12776</v>
      </c>
      <c r="E7412" s="121" t="s">
        <v>211</v>
      </c>
      <c r="F7412" s="121" t="s">
        <v>200</v>
      </c>
      <c r="G7412" s="121">
        <v>1</v>
      </c>
      <c r="H7412" s="148">
        <v>29937</v>
      </c>
      <c r="I7412" s="193">
        <v>0.25</v>
      </c>
      <c r="J7412" s="187">
        <f t="shared" si="230"/>
        <v>22452.75</v>
      </c>
    </row>
    <row r="7413" spans="1:10" ht="60">
      <c r="A7413" s="53">
        <f t="shared" si="229"/>
        <v>7409</v>
      </c>
      <c r="B7413" s="142" t="s">
        <v>199</v>
      </c>
      <c r="C7413" s="121" t="s">
        <v>12777</v>
      </c>
      <c r="D7413" s="121" t="s">
        <v>12778</v>
      </c>
      <c r="E7413" s="121" t="s">
        <v>211</v>
      </c>
      <c r="F7413" s="121" t="s">
        <v>200</v>
      </c>
      <c r="G7413" s="121">
        <v>1</v>
      </c>
      <c r="H7413" s="148">
        <v>35547</v>
      </c>
      <c r="I7413" s="193">
        <v>0.25</v>
      </c>
      <c r="J7413" s="187">
        <f t="shared" si="230"/>
        <v>26660.25</v>
      </c>
    </row>
    <row r="7414" spans="1:10" ht="15.75">
      <c r="A7414" s="53">
        <f t="shared" si="229"/>
        <v>7410</v>
      </c>
      <c r="B7414" s="142" t="s">
        <v>199</v>
      </c>
      <c r="C7414" s="121" t="s">
        <v>12779</v>
      </c>
      <c r="D7414" s="142" t="s">
        <v>12780</v>
      </c>
      <c r="E7414" s="121" t="s">
        <v>211</v>
      </c>
      <c r="F7414" s="121" t="s">
        <v>200</v>
      </c>
      <c r="G7414" s="121">
        <v>1</v>
      </c>
      <c r="H7414" s="148">
        <v>244.8</v>
      </c>
      <c r="I7414" s="193">
        <v>0.25</v>
      </c>
      <c r="J7414" s="187">
        <f t="shared" si="230"/>
        <v>183.60000000000002</v>
      </c>
    </row>
    <row r="7415" spans="1:10" ht="15.75">
      <c r="A7415" s="53">
        <f t="shared" si="229"/>
        <v>7411</v>
      </c>
      <c r="B7415" s="142" t="s">
        <v>199</v>
      </c>
      <c r="C7415" s="121" t="s">
        <v>12781</v>
      </c>
      <c r="D7415" s="142" t="s">
        <v>12782</v>
      </c>
      <c r="E7415" s="121" t="s">
        <v>211</v>
      </c>
      <c r="F7415" s="121" t="s">
        <v>200</v>
      </c>
      <c r="G7415" s="121">
        <v>1</v>
      </c>
      <c r="H7415" s="148">
        <v>897.6</v>
      </c>
      <c r="I7415" s="193">
        <v>0.25</v>
      </c>
      <c r="J7415" s="187">
        <f t="shared" si="230"/>
        <v>673.2</v>
      </c>
    </row>
    <row r="7416" spans="1:10" ht="15.75">
      <c r="A7416" s="53">
        <f t="shared" si="229"/>
        <v>7412</v>
      </c>
      <c r="B7416" s="142" t="s">
        <v>199</v>
      </c>
      <c r="C7416" s="121" t="s">
        <v>12783</v>
      </c>
      <c r="D7416" s="142" t="s">
        <v>12784</v>
      </c>
      <c r="E7416" s="121" t="s">
        <v>211</v>
      </c>
      <c r="F7416" s="121" t="s">
        <v>200</v>
      </c>
      <c r="G7416" s="121">
        <v>1</v>
      </c>
      <c r="H7416" s="148">
        <v>1632</v>
      </c>
      <c r="I7416" s="193">
        <v>0.25</v>
      </c>
      <c r="J7416" s="187">
        <f t="shared" si="230"/>
        <v>1224</v>
      </c>
    </row>
    <row r="7417" spans="1:10" ht="15.75">
      <c r="A7417" s="53">
        <f t="shared" si="229"/>
        <v>7413</v>
      </c>
      <c r="B7417" s="142" t="s">
        <v>199</v>
      </c>
      <c r="C7417" s="121" t="s">
        <v>12785</v>
      </c>
      <c r="D7417" s="142" t="s">
        <v>12786</v>
      </c>
      <c r="E7417" s="121" t="s">
        <v>211</v>
      </c>
      <c r="F7417" s="121" t="s">
        <v>200</v>
      </c>
      <c r="G7417" s="121">
        <v>1</v>
      </c>
      <c r="H7417" s="148">
        <v>2937.6</v>
      </c>
      <c r="I7417" s="193">
        <v>0.25</v>
      </c>
      <c r="J7417" s="187">
        <f t="shared" si="230"/>
        <v>2203.1999999999998</v>
      </c>
    </row>
    <row r="7418" spans="1:10" ht="15.75">
      <c r="A7418" s="53">
        <f t="shared" si="229"/>
        <v>7414</v>
      </c>
      <c r="B7418" s="142" t="s">
        <v>199</v>
      </c>
      <c r="C7418" s="121" t="s">
        <v>12787</v>
      </c>
      <c r="D7418" s="142" t="s">
        <v>12788</v>
      </c>
      <c r="E7418" s="121" t="s">
        <v>211</v>
      </c>
      <c r="F7418" s="121" t="s">
        <v>200</v>
      </c>
      <c r="G7418" s="121">
        <v>1</v>
      </c>
      <c r="H7418" s="148">
        <v>7140</v>
      </c>
      <c r="I7418" s="193">
        <v>0.25</v>
      </c>
      <c r="J7418" s="187">
        <f t="shared" si="230"/>
        <v>5355</v>
      </c>
    </row>
    <row r="7419" spans="1:10" ht="15.75">
      <c r="A7419" s="53">
        <f t="shared" si="229"/>
        <v>7415</v>
      </c>
      <c r="B7419" s="142" t="s">
        <v>199</v>
      </c>
      <c r="C7419" s="121" t="s">
        <v>12789</v>
      </c>
      <c r="D7419" s="142" t="s">
        <v>12790</v>
      </c>
      <c r="E7419" s="121" t="s">
        <v>211</v>
      </c>
      <c r="F7419" s="121" t="s">
        <v>200</v>
      </c>
      <c r="G7419" s="121">
        <v>1</v>
      </c>
      <c r="H7419" s="148">
        <v>11200</v>
      </c>
      <c r="I7419" s="193">
        <v>0.25</v>
      </c>
      <c r="J7419" s="187">
        <f t="shared" si="230"/>
        <v>8400</v>
      </c>
    </row>
    <row r="7420" spans="1:10" ht="15.75">
      <c r="A7420" s="53">
        <f t="shared" si="229"/>
        <v>7416</v>
      </c>
      <c r="B7420" s="142" t="s">
        <v>199</v>
      </c>
      <c r="C7420" s="121" t="s">
        <v>12791</v>
      </c>
      <c r="D7420" s="142" t="s">
        <v>12792</v>
      </c>
      <c r="E7420" s="121" t="s">
        <v>211</v>
      </c>
      <c r="F7420" s="121" t="s">
        <v>200</v>
      </c>
      <c r="G7420" s="121">
        <v>1</v>
      </c>
      <c r="H7420" s="148">
        <v>956.25</v>
      </c>
      <c r="I7420" s="193">
        <v>0.25</v>
      </c>
      <c r="J7420" s="187">
        <f t="shared" si="230"/>
        <v>717.1875</v>
      </c>
    </row>
    <row r="7421" spans="1:10" ht="15.75">
      <c r="A7421" s="53">
        <f t="shared" si="229"/>
        <v>7417</v>
      </c>
      <c r="B7421" s="142" t="s">
        <v>199</v>
      </c>
      <c r="C7421" s="121" t="s">
        <v>12793</v>
      </c>
      <c r="D7421" s="142" t="s">
        <v>12794</v>
      </c>
      <c r="E7421" s="121" t="s">
        <v>211</v>
      </c>
      <c r="F7421" s="121" t="s">
        <v>200</v>
      </c>
      <c r="G7421" s="121">
        <v>1</v>
      </c>
      <c r="H7421" s="148">
        <v>1017.45</v>
      </c>
      <c r="I7421" s="193">
        <v>0.25</v>
      </c>
      <c r="J7421" s="187">
        <f t="shared" si="230"/>
        <v>763.08750000000009</v>
      </c>
    </row>
    <row r="7422" spans="1:10" ht="15.75">
      <c r="A7422" s="53">
        <f t="shared" si="229"/>
        <v>7418</v>
      </c>
      <c r="B7422" s="142" t="s">
        <v>199</v>
      </c>
      <c r="C7422" s="121" t="s">
        <v>12795</v>
      </c>
      <c r="D7422" s="142" t="s">
        <v>12796</v>
      </c>
      <c r="E7422" s="121" t="s">
        <v>211</v>
      </c>
      <c r="F7422" s="121" t="s">
        <v>200</v>
      </c>
      <c r="G7422" s="121">
        <v>1</v>
      </c>
      <c r="H7422" s="148">
        <v>1231.6500000000001</v>
      </c>
      <c r="I7422" s="193">
        <v>0.25</v>
      </c>
      <c r="J7422" s="187">
        <f t="shared" si="230"/>
        <v>923.73750000000007</v>
      </c>
    </row>
    <row r="7423" spans="1:10" ht="15.75">
      <c r="A7423" s="53">
        <f t="shared" si="229"/>
        <v>7419</v>
      </c>
      <c r="B7423" s="142" t="s">
        <v>199</v>
      </c>
      <c r="C7423" s="121" t="s">
        <v>12797</v>
      </c>
      <c r="D7423" s="142" t="s">
        <v>12798</v>
      </c>
      <c r="E7423" s="121" t="s">
        <v>211</v>
      </c>
      <c r="F7423" s="121" t="s">
        <v>200</v>
      </c>
      <c r="G7423" s="121">
        <v>1</v>
      </c>
      <c r="H7423" s="148">
        <v>1874.25</v>
      </c>
      <c r="I7423" s="193">
        <v>0.25</v>
      </c>
      <c r="J7423" s="187">
        <f t="shared" si="230"/>
        <v>1405.6875</v>
      </c>
    </row>
    <row r="7424" spans="1:10" ht="15.75">
      <c r="A7424" s="53">
        <f t="shared" si="229"/>
        <v>7420</v>
      </c>
      <c r="B7424" s="142" t="s">
        <v>199</v>
      </c>
      <c r="C7424" s="121" t="s">
        <v>12799</v>
      </c>
      <c r="D7424" s="142" t="s">
        <v>12800</v>
      </c>
      <c r="E7424" s="121" t="s">
        <v>211</v>
      </c>
      <c r="F7424" s="121" t="s">
        <v>200</v>
      </c>
      <c r="G7424" s="121">
        <v>1</v>
      </c>
      <c r="H7424" s="148">
        <v>2409.75</v>
      </c>
      <c r="I7424" s="193">
        <v>0.25</v>
      </c>
      <c r="J7424" s="187">
        <f t="shared" si="230"/>
        <v>1807.3125</v>
      </c>
    </row>
    <row r="7425" spans="1:10" ht="15.75">
      <c r="A7425" s="53">
        <f t="shared" si="229"/>
        <v>7421</v>
      </c>
      <c r="B7425" s="142" t="s">
        <v>199</v>
      </c>
      <c r="C7425" s="121" t="s">
        <v>12801</v>
      </c>
      <c r="D7425" s="142" t="s">
        <v>12802</v>
      </c>
      <c r="E7425" s="121" t="s">
        <v>211</v>
      </c>
      <c r="F7425" s="121" t="s">
        <v>200</v>
      </c>
      <c r="G7425" s="121">
        <v>1</v>
      </c>
      <c r="H7425" s="148">
        <v>306</v>
      </c>
      <c r="I7425" s="193">
        <v>0.25</v>
      </c>
      <c r="J7425" s="187">
        <f t="shared" si="230"/>
        <v>229.5</v>
      </c>
    </row>
    <row r="7426" spans="1:10" ht="15.75">
      <c r="A7426" s="53">
        <f t="shared" si="229"/>
        <v>7422</v>
      </c>
      <c r="B7426" s="142" t="s">
        <v>199</v>
      </c>
      <c r="C7426" s="121" t="s">
        <v>12803</v>
      </c>
      <c r="D7426" s="142" t="s">
        <v>12804</v>
      </c>
      <c r="E7426" s="121" t="s">
        <v>211</v>
      </c>
      <c r="F7426" s="121" t="s">
        <v>200</v>
      </c>
      <c r="G7426" s="121">
        <v>1</v>
      </c>
      <c r="H7426" s="148">
        <v>80.33</v>
      </c>
      <c r="I7426" s="193">
        <v>0.25</v>
      </c>
      <c r="J7426" s="187">
        <f t="shared" si="230"/>
        <v>60.247500000000002</v>
      </c>
    </row>
    <row r="7427" spans="1:10" ht="15.75">
      <c r="A7427" s="53">
        <f t="shared" si="229"/>
        <v>7423</v>
      </c>
      <c r="B7427" s="142" t="s">
        <v>199</v>
      </c>
      <c r="C7427" s="121" t="s">
        <v>12805</v>
      </c>
      <c r="D7427" s="142" t="s">
        <v>12806</v>
      </c>
      <c r="E7427" s="121" t="s">
        <v>211</v>
      </c>
      <c r="F7427" s="121" t="s">
        <v>200</v>
      </c>
      <c r="G7427" s="121">
        <v>1</v>
      </c>
      <c r="H7427" s="148">
        <v>187.43</v>
      </c>
      <c r="I7427" s="193">
        <v>0.25</v>
      </c>
      <c r="J7427" s="187">
        <f t="shared" si="230"/>
        <v>140.57249999999999</v>
      </c>
    </row>
    <row r="7428" spans="1:10" ht="15.75">
      <c r="A7428" s="53">
        <f t="shared" si="229"/>
        <v>7424</v>
      </c>
      <c r="B7428" s="142" t="s">
        <v>199</v>
      </c>
      <c r="C7428" s="142" t="s">
        <v>12807</v>
      </c>
      <c r="D7428" s="136" t="s">
        <v>12808</v>
      </c>
      <c r="E7428" s="121" t="s">
        <v>211</v>
      </c>
      <c r="F7428" s="121" t="s">
        <v>200</v>
      </c>
      <c r="G7428" s="121">
        <v>1</v>
      </c>
      <c r="H7428" s="148">
        <v>825</v>
      </c>
      <c r="I7428" s="193">
        <v>0.25</v>
      </c>
      <c r="J7428" s="187">
        <f t="shared" si="230"/>
        <v>618.75</v>
      </c>
    </row>
    <row r="7429" spans="1:10" ht="15.75">
      <c r="A7429" s="53">
        <f t="shared" si="229"/>
        <v>7425</v>
      </c>
      <c r="B7429" s="142" t="s">
        <v>199</v>
      </c>
      <c r="C7429" s="142" t="s">
        <v>12809</v>
      </c>
      <c r="D7429" s="136" t="s">
        <v>12810</v>
      </c>
      <c r="E7429" s="121" t="s">
        <v>211</v>
      </c>
      <c r="F7429" s="121" t="s">
        <v>200</v>
      </c>
      <c r="G7429" s="121">
        <v>1</v>
      </c>
      <c r="H7429" s="148">
        <v>1375</v>
      </c>
      <c r="I7429" s="193">
        <v>0.25</v>
      </c>
      <c r="J7429" s="187">
        <f t="shared" si="230"/>
        <v>1031.25</v>
      </c>
    </row>
    <row r="7430" spans="1:10" ht="15.75">
      <c r="A7430" s="53">
        <f t="shared" si="229"/>
        <v>7426</v>
      </c>
      <c r="B7430" s="142" t="s">
        <v>199</v>
      </c>
      <c r="C7430" s="142" t="s">
        <v>12811</v>
      </c>
      <c r="D7430" s="136" t="s">
        <v>12812</v>
      </c>
      <c r="E7430" s="121" t="s">
        <v>211</v>
      </c>
      <c r="F7430" s="121" t="s">
        <v>200</v>
      </c>
      <c r="G7430" s="121">
        <v>1</v>
      </c>
      <c r="H7430" s="148">
        <v>1900</v>
      </c>
      <c r="I7430" s="193">
        <v>0.25</v>
      </c>
      <c r="J7430" s="187">
        <f t="shared" si="230"/>
        <v>1425</v>
      </c>
    </row>
    <row r="7431" spans="1:10" ht="15.75">
      <c r="A7431" s="53">
        <f t="shared" ref="A7431:A7494" si="231">A7430+1</f>
        <v>7427</v>
      </c>
      <c r="B7431" s="142" t="s">
        <v>199</v>
      </c>
      <c r="C7431" s="142" t="s">
        <v>12813</v>
      </c>
      <c r="D7431" s="136" t="s">
        <v>12814</v>
      </c>
      <c r="E7431" s="121" t="s">
        <v>211</v>
      </c>
      <c r="F7431" s="121" t="s">
        <v>200</v>
      </c>
      <c r="G7431" s="121">
        <v>1</v>
      </c>
      <c r="H7431" s="148">
        <v>2230</v>
      </c>
      <c r="I7431" s="193">
        <v>0.25</v>
      </c>
      <c r="J7431" s="187">
        <f t="shared" si="230"/>
        <v>1672.5</v>
      </c>
    </row>
    <row r="7432" spans="1:10" ht="15.75">
      <c r="A7432" s="53">
        <f t="shared" si="231"/>
        <v>7428</v>
      </c>
      <c r="B7432" s="142" t="s">
        <v>199</v>
      </c>
      <c r="C7432" s="121" t="s">
        <v>12815</v>
      </c>
      <c r="D7432" s="121" t="s">
        <v>12816</v>
      </c>
      <c r="E7432" s="121" t="s">
        <v>211</v>
      </c>
      <c r="F7432" s="121" t="s">
        <v>200</v>
      </c>
      <c r="G7432" s="121">
        <v>1</v>
      </c>
      <c r="H7432" s="148">
        <v>956.25</v>
      </c>
      <c r="I7432" s="193">
        <v>0.25</v>
      </c>
      <c r="J7432" s="187">
        <f t="shared" si="230"/>
        <v>717.1875</v>
      </c>
    </row>
    <row r="7433" spans="1:10" ht="15.75">
      <c r="A7433" s="53">
        <f t="shared" si="231"/>
        <v>7429</v>
      </c>
      <c r="B7433" s="142" t="s">
        <v>199</v>
      </c>
      <c r="C7433" s="121" t="s">
        <v>12817</v>
      </c>
      <c r="D7433" s="121" t="s">
        <v>12818</v>
      </c>
      <c r="E7433" s="121" t="s">
        <v>211</v>
      </c>
      <c r="F7433" s="121" t="s">
        <v>200</v>
      </c>
      <c r="G7433" s="121">
        <v>1</v>
      </c>
      <c r="H7433" s="148">
        <v>1211.25</v>
      </c>
      <c r="I7433" s="193">
        <v>0.25</v>
      </c>
      <c r="J7433" s="187">
        <f t="shared" si="230"/>
        <v>908.4375</v>
      </c>
    </row>
    <row r="7434" spans="1:10" ht="15.75">
      <c r="A7434" s="53">
        <f t="shared" si="231"/>
        <v>7430</v>
      </c>
      <c r="B7434" s="142" t="s">
        <v>199</v>
      </c>
      <c r="C7434" s="121" t="s">
        <v>12819</v>
      </c>
      <c r="D7434" s="121" t="s">
        <v>12820</v>
      </c>
      <c r="E7434" s="121" t="s">
        <v>211</v>
      </c>
      <c r="F7434" s="121" t="s">
        <v>200</v>
      </c>
      <c r="G7434" s="121">
        <v>1</v>
      </c>
      <c r="H7434" s="148">
        <v>1466.25</v>
      </c>
      <c r="I7434" s="193">
        <v>0.25</v>
      </c>
      <c r="J7434" s="187">
        <f t="shared" si="230"/>
        <v>1099.6875</v>
      </c>
    </row>
    <row r="7435" spans="1:10" ht="15.75">
      <c r="A7435" s="53">
        <f t="shared" si="231"/>
        <v>7431</v>
      </c>
      <c r="B7435" s="142" t="s">
        <v>199</v>
      </c>
      <c r="C7435" s="121" t="s">
        <v>12821</v>
      </c>
      <c r="D7435" s="121" t="s">
        <v>12822</v>
      </c>
      <c r="E7435" s="121" t="s">
        <v>211</v>
      </c>
      <c r="F7435" s="121" t="s">
        <v>200</v>
      </c>
      <c r="G7435" s="121">
        <v>1</v>
      </c>
      <c r="H7435" s="148">
        <v>1874.25</v>
      </c>
      <c r="I7435" s="193">
        <v>0.25</v>
      </c>
      <c r="J7435" s="187">
        <f t="shared" si="230"/>
        <v>1405.6875</v>
      </c>
    </row>
    <row r="7436" spans="1:10" ht="15.75">
      <c r="A7436" s="53">
        <f t="shared" si="231"/>
        <v>7432</v>
      </c>
      <c r="B7436" s="142" t="s">
        <v>199</v>
      </c>
      <c r="C7436" s="121" t="s">
        <v>12823</v>
      </c>
      <c r="D7436" s="121" t="s">
        <v>12824</v>
      </c>
      <c r="E7436" s="121" t="s">
        <v>211</v>
      </c>
      <c r="F7436" s="121" t="s">
        <v>200</v>
      </c>
      <c r="G7436" s="121">
        <v>1</v>
      </c>
      <c r="H7436" s="148">
        <v>2409.75</v>
      </c>
      <c r="I7436" s="193">
        <v>0.25</v>
      </c>
      <c r="J7436" s="187">
        <f t="shared" si="230"/>
        <v>1807.3125</v>
      </c>
    </row>
    <row r="7437" spans="1:10" ht="30">
      <c r="A7437" s="53">
        <f t="shared" si="231"/>
        <v>7433</v>
      </c>
      <c r="B7437" s="142" t="s">
        <v>199</v>
      </c>
      <c r="C7437" s="122" t="s">
        <v>12825</v>
      </c>
      <c r="D7437" s="168" t="s">
        <v>12826</v>
      </c>
      <c r="E7437" s="121" t="s">
        <v>211</v>
      </c>
      <c r="F7437" s="121" t="s">
        <v>200</v>
      </c>
      <c r="G7437" s="121">
        <v>1</v>
      </c>
      <c r="H7437" s="148">
        <v>3309.39</v>
      </c>
      <c r="I7437" s="193">
        <v>0.25</v>
      </c>
      <c r="J7437" s="187">
        <f t="shared" si="230"/>
        <v>2482.0425</v>
      </c>
    </row>
    <row r="7438" spans="1:10" ht="90">
      <c r="A7438" s="53">
        <f t="shared" si="231"/>
        <v>7434</v>
      </c>
      <c r="B7438" s="142" t="s">
        <v>199</v>
      </c>
      <c r="C7438" s="122" t="s">
        <v>12827</v>
      </c>
      <c r="D7438" s="168" t="s">
        <v>12828</v>
      </c>
      <c r="E7438" s="121" t="s">
        <v>211</v>
      </c>
      <c r="F7438" s="121" t="s">
        <v>200</v>
      </c>
      <c r="G7438" s="121">
        <v>1</v>
      </c>
      <c r="H7438" s="148">
        <v>1477.98</v>
      </c>
      <c r="I7438" s="193">
        <v>0.25</v>
      </c>
      <c r="J7438" s="187">
        <f t="shared" si="230"/>
        <v>1108.4850000000001</v>
      </c>
    </row>
    <row r="7439" spans="1:10" ht="15.75">
      <c r="A7439" s="53">
        <f t="shared" si="231"/>
        <v>7435</v>
      </c>
      <c r="B7439" s="142" t="s">
        <v>199</v>
      </c>
      <c r="C7439" s="169" t="s">
        <v>12829</v>
      </c>
      <c r="D7439" s="121" t="s">
        <v>12830</v>
      </c>
      <c r="E7439" s="121" t="s">
        <v>211</v>
      </c>
      <c r="F7439" s="121" t="s">
        <v>200</v>
      </c>
      <c r="G7439" s="121">
        <v>1</v>
      </c>
      <c r="H7439" s="148">
        <v>10861.68</v>
      </c>
      <c r="I7439" s="193">
        <v>0.25</v>
      </c>
      <c r="J7439" s="187">
        <f t="shared" si="230"/>
        <v>8146.26</v>
      </c>
    </row>
    <row r="7440" spans="1:10" ht="15.75">
      <c r="A7440" s="53">
        <f t="shared" si="231"/>
        <v>7436</v>
      </c>
      <c r="B7440" s="142" t="s">
        <v>199</v>
      </c>
      <c r="C7440" s="169" t="s">
        <v>12831</v>
      </c>
      <c r="D7440" s="121" t="s">
        <v>12832</v>
      </c>
      <c r="E7440" s="121" t="s">
        <v>211</v>
      </c>
      <c r="F7440" s="121" t="s">
        <v>200</v>
      </c>
      <c r="G7440" s="121">
        <v>1</v>
      </c>
      <c r="H7440" s="148">
        <v>12233.6</v>
      </c>
      <c r="I7440" s="193">
        <v>0.25</v>
      </c>
      <c r="J7440" s="187">
        <f t="shared" si="230"/>
        <v>9175.2000000000007</v>
      </c>
    </row>
    <row r="7441" spans="1:10" ht="15.75">
      <c r="A7441" s="53">
        <f t="shared" si="231"/>
        <v>7437</v>
      </c>
      <c r="B7441" s="142" t="s">
        <v>199</v>
      </c>
      <c r="C7441" s="169" t="s">
        <v>12833</v>
      </c>
      <c r="D7441" s="121" t="s">
        <v>12834</v>
      </c>
      <c r="E7441" s="121" t="s">
        <v>211</v>
      </c>
      <c r="F7441" s="121" t="s">
        <v>200</v>
      </c>
      <c r="G7441" s="121">
        <v>1</v>
      </c>
      <c r="H7441" s="148">
        <v>16655.37</v>
      </c>
      <c r="I7441" s="193">
        <v>0.25</v>
      </c>
      <c r="J7441" s="187">
        <f t="shared" si="230"/>
        <v>12491.5275</v>
      </c>
    </row>
    <row r="7442" spans="1:10" ht="15.75">
      <c r="A7442" s="53">
        <f t="shared" si="231"/>
        <v>7438</v>
      </c>
      <c r="B7442" s="142" t="s">
        <v>199</v>
      </c>
      <c r="C7442" s="169" t="s">
        <v>12835</v>
      </c>
      <c r="D7442" s="121" t="s">
        <v>12836</v>
      </c>
      <c r="E7442" s="121" t="s">
        <v>211</v>
      </c>
      <c r="F7442" s="121" t="s">
        <v>200</v>
      </c>
      <c r="G7442" s="121">
        <v>1</v>
      </c>
      <c r="H7442" s="148">
        <v>18849.29</v>
      </c>
      <c r="I7442" s="193">
        <v>0.25</v>
      </c>
      <c r="J7442" s="187">
        <f t="shared" si="230"/>
        <v>14136.967500000001</v>
      </c>
    </row>
    <row r="7443" spans="1:10" ht="15.75">
      <c r="A7443" s="53">
        <f t="shared" si="231"/>
        <v>7439</v>
      </c>
      <c r="B7443" s="142" t="s">
        <v>199</v>
      </c>
      <c r="C7443" s="169" t="s">
        <v>12837</v>
      </c>
      <c r="D7443" s="121" t="s">
        <v>12838</v>
      </c>
      <c r="E7443" s="121" t="s">
        <v>211</v>
      </c>
      <c r="F7443" s="121" t="s">
        <v>200</v>
      </c>
      <c r="G7443" s="121">
        <v>1</v>
      </c>
      <c r="H7443" s="148">
        <v>26145.22</v>
      </c>
      <c r="I7443" s="193">
        <v>0.25</v>
      </c>
      <c r="J7443" s="187">
        <f t="shared" si="230"/>
        <v>19608.915000000001</v>
      </c>
    </row>
    <row r="7444" spans="1:10" ht="15.75">
      <c r="A7444" s="53">
        <f t="shared" si="231"/>
        <v>7440</v>
      </c>
      <c r="B7444" s="142" t="s">
        <v>199</v>
      </c>
      <c r="C7444" s="169" t="s">
        <v>12839</v>
      </c>
      <c r="D7444" s="121" t="s">
        <v>12840</v>
      </c>
      <c r="E7444" s="121" t="s">
        <v>211</v>
      </c>
      <c r="F7444" s="121" t="s">
        <v>200</v>
      </c>
      <c r="G7444" s="121">
        <v>1</v>
      </c>
      <c r="H7444" s="148">
        <v>29438.85</v>
      </c>
      <c r="I7444" s="193">
        <v>0.25</v>
      </c>
      <c r="J7444" s="187">
        <f t="shared" si="230"/>
        <v>22079.137499999997</v>
      </c>
    </row>
    <row r="7445" spans="1:10" ht="15.75">
      <c r="A7445" s="53">
        <f t="shared" si="231"/>
        <v>7441</v>
      </c>
      <c r="B7445" s="142" t="s">
        <v>199</v>
      </c>
      <c r="C7445" s="169" t="s">
        <v>12841</v>
      </c>
      <c r="D7445" s="121" t="s">
        <v>12842</v>
      </c>
      <c r="E7445" s="121" t="s">
        <v>211</v>
      </c>
      <c r="F7445" s="121" t="s">
        <v>200</v>
      </c>
      <c r="G7445" s="121">
        <v>1</v>
      </c>
      <c r="H7445" s="148">
        <v>32721.200000000001</v>
      </c>
      <c r="I7445" s="193">
        <v>0.25</v>
      </c>
      <c r="J7445" s="187">
        <f t="shared" si="230"/>
        <v>24540.9</v>
      </c>
    </row>
    <row r="7446" spans="1:10" ht="15.75">
      <c r="A7446" s="53">
        <f t="shared" si="231"/>
        <v>7442</v>
      </c>
      <c r="B7446" s="142" t="s">
        <v>199</v>
      </c>
      <c r="C7446" s="169" t="s">
        <v>12843</v>
      </c>
      <c r="D7446" s="121" t="s">
        <v>12844</v>
      </c>
      <c r="E7446" s="121" t="s">
        <v>211</v>
      </c>
      <c r="F7446" s="121" t="s">
        <v>200</v>
      </c>
      <c r="G7446" s="121">
        <v>1</v>
      </c>
      <c r="H7446" s="148">
        <v>37114.620000000003</v>
      </c>
      <c r="I7446" s="193">
        <v>0.25</v>
      </c>
      <c r="J7446" s="187">
        <f t="shared" si="230"/>
        <v>27835.965000000004</v>
      </c>
    </row>
    <row r="7447" spans="1:10" ht="15.75">
      <c r="A7447" s="53">
        <f t="shared" si="231"/>
        <v>7443</v>
      </c>
      <c r="B7447" s="142" t="s">
        <v>199</v>
      </c>
      <c r="C7447" s="169" t="s">
        <v>12845</v>
      </c>
      <c r="D7447" s="121" t="s">
        <v>12846</v>
      </c>
      <c r="E7447" s="121" t="s">
        <v>211</v>
      </c>
      <c r="F7447" s="121" t="s">
        <v>200</v>
      </c>
      <c r="G7447" s="121">
        <v>1</v>
      </c>
      <c r="H7447" s="148">
        <v>41462.03</v>
      </c>
      <c r="I7447" s="193">
        <v>0.25</v>
      </c>
      <c r="J7447" s="187">
        <f t="shared" si="230"/>
        <v>31096.522499999999</v>
      </c>
    </row>
    <row r="7448" spans="1:10" ht="15.75">
      <c r="A7448" s="53">
        <f t="shared" si="231"/>
        <v>7444</v>
      </c>
      <c r="B7448" s="142" t="s">
        <v>199</v>
      </c>
      <c r="C7448" s="169" t="s">
        <v>12847</v>
      </c>
      <c r="D7448" s="121" t="s">
        <v>12848</v>
      </c>
      <c r="E7448" s="121" t="s">
        <v>211</v>
      </c>
      <c r="F7448" s="121" t="s">
        <v>200</v>
      </c>
      <c r="G7448" s="121">
        <v>1</v>
      </c>
      <c r="H7448" s="148">
        <v>55946.89</v>
      </c>
      <c r="I7448" s="193">
        <v>0.25</v>
      </c>
      <c r="J7448" s="187">
        <f t="shared" ref="J7448:J7481" si="232">H7448*(1-I7448)</f>
        <v>41960.167499999996</v>
      </c>
    </row>
    <row r="7449" spans="1:10" ht="15.75">
      <c r="A7449" s="53">
        <f t="shared" si="231"/>
        <v>7445</v>
      </c>
      <c r="B7449" s="151" t="s">
        <v>206</v>
      </c>
      <c r="C7449" s="170" t="s">
        <v>12849</v>
      </c>
      <c r="D7449" s="151" t="s">
        <v>12850</v>
      </c>
      <c r="E7449" s="151" t="s">
        <v>211</v>
      </c>
      <c r="F7449" s="151"/>
      <c r="G7449" s="151">
        <v>1</v>
      </c>
      <c r="H7449" s="184">
        <v>81</v>
      </c>
      <c r="I7449" s="194">
        <v>0.25</v>
      </c>
      <c r="J7449" s="187">
        <f t="shared" si="232"/>
        <v>60.75</v>
      </c>
    </row>
    <row r="7450" spans="1:10" ht="15.75">
      <c r="A7450" s="53">
        <f t="shared" si="231"/>
        <v>7446</v>
      </c>
      <c r="B7450" s="151" t="s">
        <v>206</v>
      </c>
      <c r="C7450" s="170" t="s">
        <v>12851</v>
      </c>
      <c r="D7450" s="151" t="s">
        <v>12852</v>
      </c>
      <c r="E7450" s="151" t="s">
        <v>211</v>
      </c>
      <c r="F7450" s="151"/>
      <c r="G7450" s="151">
        <v>1</v>
      </c>
      <c r="H7450" s="184">
        <v>640</v>
      </c>
      <c r="I7450" s="194">
        <v>0.25</v>
      </c>
      <c r="J7450" s="187">
        <f t="shared" si="232"/>
        <v>480</v>
      </c>
    </row>
    <row r="7451" spans="1:10" ht="15.75">
      <c r="A7451" s="53">
        <f t="shared" si="231"/>
        <v>7447</v>
      </c>
      <c r="B7451" s="151" t="s">
        <v>206</v>
      </c>
      <c r="C7451" s="170" t="s">
        <v>12853</v>
      </c>
      <c r="D7451" s="151" t="s">
        <v>12854</v>
      </c>
      <c r="E7451" s="151" t="s">
        <v>211</v>
      </c>
      <c r="F7451" s="151"/>
      <c r="G7451" s="151">
        <v>1</v>
      </c>
      <c r="H7451" s="184">
        <v>374</v>
      </c>
      <c r="I7451" s="194">
        <v>0.25</v>
      </c>
      <c r="J7451" s="187">
        <f t="shared" si="232"/>
        <v>280.5</v>
      </c>
    </row>
    <row r="7452" spans="1:10" ht="15.75">
      <c r="A7452" s="53">
        <f t="shared" si="231"/>
        <v>7448</v>
      </c>
      <c r="B7452" s="151" t="s">
        <v>206</v>
      </c>
      <c r="C7452" s="170" t="s">
        <v>12855</v>
      </c>
      <c r="D7452" s="151" t="s">
        <v>12856</v>
      </c>
      <c r="E7452" s="151" t="s">
        <v>211</v>
      </c>
      <c r="F7452" s="151"/>
      <c r="G7452" s="151">
        <v>1</v>
      </c>
      <c r="H7452" s="184">
        <v>374</v>
      </c>
      <c r="I7452" s="194">
        <v>0.25</v>
      </c>
      <c r="J7452" s="187">
        <f t="shared" si="232"/>
        <v>280.5</v>
      </c>
    </row>
    <row r="7453" spans="1:10" ht="15.75">
      <c r="A7453" s="53">
        <f t="shared" si="231"/>
        <v>7449</v>
      </c>
      <c r="B7453" s="151" t="s">
        <v>206</v>
      </c>
      <c r="C7453" s="170" t="s">
        <v>12857</v>
      </c>
      <c r="D7453" s="151" t="s">
        <v>12858</v>
      </c>
      <c r="E7453" s="151" t="s">
        <v>211</v>
      </c>
      <c r="F7453" s="151"/>
      <c r="G7453" s="151">
        <v>1</v>
      </c>
      <c r="H7453" s="184">
        <v>129</v>
      </c>
      <c r="I7453" s="194">
        <v>0.25</v>
      </c>
      <c r="J7453" s="187">
        <f t="shared" si="232"/>
        <v>96.75</v>
      </c>
    </row>
    <row r="7454" spans="1:10" ht="15.75">
      <c r="A7454" s="53">
        <f t="shared" si="231"/>
        <v>7450</v>
      </c>
      <c r="B7454" s="151" t="s">
        <v>206</v>
      </c>
      <c r="C7454" s="170" t="s">
        <v>12859</v>
      </c>
      <c r="D7454" s="151" t="s">
        <v>12860</v>
      </c>
      <c r="E7454" s="151" t="s">
        <v>211</v>
      </c>
      <c r="F7454" s="151"/>
      <c r="G7454" s="151">
        <v>1</v>
      </c>
      <c r="H7454" s="184">
        <v>129</v>
      </c>
      <c r="I7454" s="194">
        <v>0.25</v>
      </c>
      <c r="J7454" s="187">
        <f t="shared" si="232"/>
        <v>96.75</v>
      </c>
    </row>
    <row r="7455" spans="1:10" ht="15.75">
      <c r="A7455" s="53">
        <f t="shared" si="231"/>
        <v>7451</v>
      </c>
      <c r="B7455" s="151" t="s">
        <v>206</v>
      </c>
      <c r="C7455" s="170" t="s">
        <v>12861</v>
      </c>
      <c r="D7455" s="151" t="s">
        <v>12862</v>
      </c>
      <c r="E7455" s="151" t="s">
        <v>211</v>
      </c>
      <c r="F7455" s="151"/>
      <c r="G7455" s="151">
        <v>1</v>
      </c>
      <c r="H7455" s="184">
        <v>146</v>
      </c>
      <c r="I7455" s="194">
        <v>0.25</v>
      </c>
      <c r="J7455" s="187">
        <f t="shared" si="232"/>
        <v>109.5</v>
      </c>
    </row>
    <row r="7456" spans="1:10" ht="15.75">
      <c r="A7456" s="53">
        <f t="shared" si="231"/>
        <v>7452</v>
      </c>
      <c r="B7456" s="151" t="s">
        <v>206</v>
      </c>
      <c r="C7456" s="170" t="s">
        <v>12863</v>
      </c>
      <c r="D7456" s="151" t="s">
        <v>12864</v>
      </c>
      <c r="E7456" s="151" t="s">
        <v>211</v>
      </c>
      <c r="F7456" s="151"/>
      <c r="G7456" s="151">
        <v>1</v>
      </c>
      <c r="H7456" s="184">
        <v>449</v>
      </c>
      <c r="I7456" s="194">
        <v>0.25</v>
      </c>
      <c r="J7456" s="187">
        <f t="shared" si="232"/>
        <v>336.75</v>
      </c>
    </row>
    <row r="7457" spans="1:10" ht="15.75">
      <c r="A7457" s="53">
        <f t="shared" si="231"/>
        <v>7453</v>
      </c>
      <c r="B7457" s="151" t="s">
        <v>206</v>
      </c>
      <c r="C7457" s="170" t="s">
        <v>12865</v>
      </c>
      <c r="D7457" s="151" t="s">
        <v>12866</v>
      </c>
      <c r="E7457" s="151" t="s">
        <v>211</v>
      </c>
      <c r="F7457" s="151"/>
      <c r="G7457" s="151">
        <v>1</v>
      </c>
      <c r="H7457" s="184">
        <v>530</v>
      </c>
      <c r="I7457" s="194">
        <v>0.25</v>
      </c>
      <c r="J7457" s="187">
        <f t="shared" si="232"/>
        <v>397.5</v>
      </c>
    </row>
    <row r="7458" spans="1:10" ht="15.75">
      <c r="A7458" s="53">
        <f t="shared" si="231"/>
        <v>7454</v>
      </c>
      <c r="B7458" s="151" t="s">
        <v>206</v>
      </c>
      <c r="C7458" s="170" t="s">
        <v>12867</v>
      </c>
      <c r="D7458" s="151" t="s">
        <v>12868</v>
      </c>
      <c r="E7458" s="151" t="s">
        <v>211</v>
      </c>
      <c r="F7458" s="151"/>
      <c r="G7458" s="151">
        <v>1</v>
      </c>
      <c r="H7458" s="184">
        <v>449</v>
      </c>
      <c r="I7458" s="194">
        <v>0.25</v>
      </c>
      <c r="J7458" s="187">
        <f t="shared" si="232"/>
        <v>336.75</v>
      </c>
    </row>
    <row r="7459" spans="1:10" ht="15.75">
      <c r="A7459" s="53">
        <f t="shared" si="231"/>
        <v>7455</v>
      </c>
      <c r="B7459" s="151" t="s">
        <v>206</v>
      </c>
      <c r="C7459" s="170" t="s">
        <v>12869</v>
      </c>
      <c r="D7459" s="151" t="s">
        <v>12870</v>
      </c>
      <c r="E7459" s="151" t="s">
        <v>211</v>
      </c>
      <c r="F7459" s="151"/>
      <c r="G7459" s="151">
        <v>1</v>
      </c>
      <c r="H7459" s="184">
        <v>449</v>
      </c>
      <c r="I7459" s="194">
        <v>0.25</v>
      </c>
      <c r="J7459" s="187">
        <f t="shared" si="232"/>
        <v>336.75</v>
      </c>
    </row>
    <row r="7460" spans="1:10" ht="15.75">
      <c r="A7460" s="53">
        <f t="shared" si="231"/>
        <v>7456</v>
      </c>
      <c r="B7460" s="151" t="s">
        <v>206</v>
      </c>
      <c r="C7460" s="170" t="s">
        <v>12871</v>
      </c>
      <c r="D7460" s="151" t="s">
        <v>12872</v>
      </c>
      <c r="E7460" s="151" t="s">
        <v>211</v>
      </c>
      <c r="F7460" s="151"/>
      <c r="G7460" s="151">
        <v>1</v>
      </c>
      <c r="H7460" s="184">
        <v>449</v>
      </c>
      <c r="I7460" s="194">
        <v>0.25</v>
      </c>
      <c r="J7460" s="187">
        <f t="shared" si="232"/>
        <v>336.75</v>
      </c>
    </row>
    <row r="7461" spans="1:10" ht="15.75">
      <c r="A7461" s="53">
        <f t="shared" si="231"/>
        <v>7457</v>
      </c>
      <c r="B7461" s="151" t="s">
        <v>206</v>
      </c>
      <c r="C7461" s="170" t="s">
        <v>12873</v>
      </c>
      <c r="D7461" s="151" t="s">
        <v>12874</v>
      </c>
      <c r="E7461" s="151" t="s">
        <v>211</v>
      </c>
      <c r="F7461" s="151"/>
      <c r="G7461" s="151">
        <v>1</v>
      </c>
      <c r="H7461" s="184">
        <v>449</v>
      </c>
      <c r="I7461" s="194">
        <v>0.25</v>
      </c>
      <c r="J7461" s="187">
        <f t="shared" si="232"/>
        <v>336.75</v>
      </c>
    </row>
    <row r="7462" spans="1:10" ht="15.75">
      <c r="A7462" s="53">
        <f t="shared" si="231"/>
        <v>7458</v>
      </c>
      <c r="B7462" s="151" t="s">
        <v>206</v>
      </c>
      <c r="C7462" s="170" t="s">
        <v>12875</v>
      </c>
      <c r="D7462" s="151" t="s">
        <v>12876</v>
      </c>
      <c r="E7462" s="151" t="s">
        <v>211</v>
      </c>
      <c r="F7462" s="151"/>
      <c r="G7462" s="151">
        <v>1</v>
      </c>
      <c r="H7462" s="184">
        <v>530</v>
      </c>
      <c r="I7462" s="194">
        <v>0.25</v>
      </c>
      <c r="J7462" s="187">
        <f t="shared" si="232"/>
        <v>397.5</v>
      </c>
    </row>
    <row r="7463" spans="1:10" ht="15.75">
      <c r="A7463" s="53">
        <f t="shared" si="231"/>
        <v>7459</v>
      </c>
      <c r="B7463" s="151" t="s">
        <v>206</v>
      </c>
      <c r="C7463" s="170" t="s">
        <v>12877</v>
      </c>
      <c r="D7463" s="151" t="s">
        <v>12878</v>
      </c>
      <c r="E7463" s="151" t="s">
        <v>211</v>
      </c>
      <c r="F7463" s="151"/>
      <c r="G7463" s="151">
        <v>1</v>
      </c>
      <c r="H7463" s="184">
        <v>530</v>
      </c>
      <c r="I7463" s="194">
        <v>0.25</v>
      </c>
      <c r="J7463" s="187">
        <f t="shared" si="232"/>
        <v>397.5</v>
      </c>
    </row>
    <row r="7464" spans="1:10" ht="15.75">
      <c r="A7464" s="53">
        <f t="shared" si="231"/>
        <v>7460</v>
      </c>
      <c r="B7464" s="151" t="s">
        <v>206</v>
      </c>
      <c r="C7464" s="170" t="s">
        <v>12879</v>
      </c>
      <c r="D7464" s="151" t="s">
        <v>12880</v>
      </c>
      <c r="E7464" s="151" t="s">
        <v>211</v>
      </c>
      <c r="F7464" s="151"/>
      <c r="G7464" s="151">
        <v>1</v>
      </c>
      <c r="H7464" s="184">
        <v>449</v>
      </c>
      <c r="I7464" s="194">
        <v>0.25</v>
      </c>
      <c r="J7464" s="187">
        <f t="shared" si="232"/>
        <v>336.75</v>
      </c>
    </row>
    <row r="7465" spans="1:10" ht="15.75">
      <c r="A7465" s="53">
        <f t="shared" si="231"/>
        <v>7461</v>
      </c>
      <c r="B7465" s="151" t="s">
        <v>206</v>
      </c>
      <c r="C7465" s="170" t="s">
        <v>12881</v>
      </c>
      <c r="D7465" s="151" t="s">
        <v>12882</v>
      </c>
      <c r="E7465" s="151" t="s">
        <v>211</v>
      </c>
      <c r="F7465" s="151"/>
      <c r="G7465" s="151">
        <v>1</v>
      </c>
      <c r="H7465" s="184">
        <v>449</v>
      </c>
      <c r="I7465" s="194">
        <v>0.25</v>
      </c>
      <c r="J7465" s="187">
        <f t="shared" si="232"/>
        <v>336.75</v>
      </c>
    </row>
    <row r="7466" spans="1:10" ht="15.75">
      <c r="A7466" s="53">
        <f t="shared" si="231"/>
        <v>7462</v>
      </c>
      <c r="B7466" s="151" t="s">
        <v>206</v>
      </c>
      <c r="C7466" s="170" t="s">
        <v>12883</v>
      </c>
      <c r="D7466" s="151" t="s">
        <v>12884</v>
      </c>
      <c r="E7466" s="151" t="s">
        <v>211</v>
      </c>
      <c r="F7466" s="151"/>
      <c r="G7466" s="151">
        <v>1</v>
      </c>
      <c r="H7466" s="184">
        <v>758</v>
      </c>
      <c r="I7466" s="194">
        <v>0.25</v>
      </c>
      <c r="J7466" s="187">
        <f t="shared" si="232"/>
        <v>568.5</v>
      </c>
    </row>
    <row r="7467" spans="1:10" ht="15.75">
      <c r="A7467" s="53">
        <f t="shared" si="231"/>
        <v>7463</v>
      </c>
      <c r="B7467" s="151" t="s">
        <v>206</v>
      </c>
      <c r="C7467" s="170" t="s">
        <v>12885</v>
      </c>
      <c r="D7467" s="151" t="s">
        <v>12886</v>
      </c>
      <c r="E7467" s="151" t="s">
        <v>211</v>
      </c>
      <c r="F7467" s="151"/>
      <c r="G7467" s="151">
        <v>1</v>
      </c>
      <c r="H7467" s="184">
        <v>758</v>
      </c>
      <c r="I7467" s="194">
        <v>0.25</v>
      </c>
      <c r="J7467" s="187">
        <f t="shared" si="232"/>
        <v>568.5</v>
      </c>
    </row>
    <row r="7468" spans="1:10" ht="15.75">
      <c r="A7468" s="53">
        <f t="shared" si="231"/>
        <v>7464</v>
      </c>
      <c r="B7468" s="151" t="s">
        <v>206</v>
      </c>
      <c r="C7468" s="170" t="s">
        <v>12887</v>
      </c>
      <c r="D7468" s="151" t="s">
        <v>12888</v>
      </c>
      <c r="E7468" s="151" t="s">
        <v>211</v>
      </c>
      <c r="F7468" s="151"/>
      <c r="G7468" s="151">
        <v>1</v>
      </c>
      <c r="H7468" s="184">
        <v>758</v>
      </c>
      <c r="I7468" s="194">
        <v>0.25</v>
      </c>
      <c r="J7468" s="187">
        <f t="shared" si="232"/>
        <v>568.5</v>
      </c>
    </row>
    <row r="7469" spans="1:10" ht="15.75">
      <c r="A7469" s="53">
        <f t="shared" si="231"/>
        <v>7465</v>
      </c>
      <c r="B7469" s="151" t="s">
        <v>206</v>
      </c>
      <c r="C7469" s="170" t="s">
        <v>12889</v>
      </c>
      <c r="D7469" s="151" t="s">
        <v>12890</v>
      </c>
      <c r="E7469" s="151" t="s">
        <v>211</v>
      </c>
      <c r="F7469" s="151"/>
      <c r="G7469" s="151">
        <v>1</v>
      </c>
      <c r="H7469" s="184">
        <v>758</v>
      </c>
      <c r="I7469" s="194">
        <v>0.25</v>
      </c>
      <c r="J7469" s="187">
        <f t="shared" si="232"/>
        <v>568.5</v>
      </c>
    </row>
    <row r="7470" spans="1:10" ht="15.75">
      <c r="A7470" s="53">
        <f t="shared" si="231"/>
        <v>7466</v>
      </c>
      <c r="B7470" s="151" t="s">
        <v>206</v>
      </c>
      <c r="C7470" s="170" t="s">
        <v>12891</v>
      </c>
      <c r="D7470" s="151" t="s">
        <v>12892</v>
      </c>
      <c r="E7470" s="151" t="s">
        <v>211</v>
      </c>
      <c r="F7470" s="151"/>
      <c r="G7470" s="151">
        <v>1</v>
      </c>
      <c r="H7470" s="184">
        <v>758</v>
      </c>
      <c r="I7470" s="194">
        <v>0.25</v>
      </c>
      <c r="J7470" s="187">
        <f t="shared" si="232"/>
        <v>568.5</v>
      </c>
    </row>
    <row r="7471" spans="1:10" ht="15.75">
      <c r="A7471" s="53">
        <f t="shared" si="231"/>
        <v>7467</v>
      </c>
      <c r="B7471" s="151" t="s">
        <v>206</v>
      </c>
      <c r="C7471" s="170" t="s">
        <v>12893</v>
      </c>
      <c r="D7471" s="151" t="s">
        <v>12894</v>
      </c>
      <c r="E7471" s="151" t="s">
        <v>211</v>
      </c>
      <c r="F7471" s="151"/>
      <c r="G7471" s="151">
        <v>1</v>
      </c>
      <c r="H7471" s="184">
        <v>758</v>
      </c>
      <c r="I7471" s="194">
        <v>0.25</v>
      </c>
      <c r="J7471" s="187">
        <f t="shared" si="232"/>
        <v>568.5</v>
      </c>
    </row>
    <row r="7472" spans="1:10" ht="15.75">
      <c r="A7472" s="53">
        <f t="shared" si="231"/>
        <v>7468</v>
      </c>
      <c r="B7472" s="151" t="s">
        <v>206</v>
      </c>
      <c r="C7472" s="170" t="s">
        <v>12895</v>
      </c>
      <c r="D7472" s="151" t="s">
        <v>12896</v>
      </c>
      <c r="E7472" s="151" t="s">
        <v>211</v>
      </c>
      <c r="F7472" s="151"/>
      <c r="G7472" s="151">
        <v>1</v>
      </c>
      <c r="H7472" s="184">
        <v>758</v>
      </c>
      <c r="I7472" s="194">
        <v>0.25</v>
      </c>
      <c r="J7472" s="187">
        <f t="shared" si="232"/>
        <v>568.5</v>
      </c>
    </row>
    <row r="7473" spans="1:10" ht="15.75">
      <c r="A7473" s="53">
        <f t="shared" si="231"/>
        <v>7469</v>
      </c>
      <c r="B7473" s="151" t="s">
        <v>206</v>
      </c>
      <c r="C7473" s="170" t="s">
        <v>12897</v>
      </c>
      <c r="D7473" s="151" t="s">
        <v>12898</v>
      </c>
      <c r="E7473" s="151" t="s">
        <v>211</v>
      </c>
      <c r="F7473" s="151"/>
      <c r="G7473" s="151">
        <v>1</v>
      </c>
      <c r="H7473" s="184">
        <v>758</v>
      </c>
      <c r="I7473" s="194">
        <v>0.25</v>
      </c>
      <c r="J7473" s="187">
        <f t="shared" si="232"/>
        <v>568.5</v>
      </c>
    </row>
    <row r="7474" spans="1:10" ht="15.75">
      <c r="A7474" s="53">
        <f t="shared" si="231"/>
        <v>7470</v>
      </c>
      <c r="B7474" s="151" t="s">
        <v>206</v>
      </c>
      <c r="C7474" s="170" t="s">
        <v>12899</v>
      </c>
      <c r="D7474" s="151" t="s">
        <v>12900</v>
      </c>
      <c r="E7474" s="151" t="s">
        <v>211</v>
      </c>
      <c r="F7474" s="151"/>
      <c r="G7474" s="151">
        <v>1</v>
      </c>
      <c r="H7474" s="184">
        <v>758</v>
      </c>
      <c r="I7474" s="194">
        <v>0.25</v>
      </c>
      <c r="J7474" s="187">
        <f t="shared" si="232"/>
        <v>568.5</v>
      </c>
    </row>
    <row r="7475" spans="1:10" ht="15.75">
      <c r="A7475" s="53">
        <f t="shared" si="231"/>
        <v>7471</v>
      </c>
      <c r="B7475" s="151" t="s">
        <v>206</v>
      </c>
      <c r="C7475" s="170" t="s">
        <v>12901</v>
      </c>
      <c r="D7475" s="151" t="s">
        <v>12902</v>
      </c>
      <c r="E7475" s="151" t="s">
        <v>211</v>
      </c>
      <c r="F7475" s="151"/>
      <c r="G7475" s="151">
        <v>1</v>
      </c>
      <c r="H7475" s="184">
        <v>758</v>
      </c>
      <c r="I7475" s="194">
        <v>0.25</v>
      </c>
      <c r="J7475" s="187">
        <f t="shared" si="232"/>
        <v>568.5</v>
      </c>
    </row>
    <row r="7476" spans="1:10" ht="15.75">
      <c r="A7476" s="53">
        <f t="shared" si="231"/>
        <v>7472</v>
      </c>
      <c r="B7476" s="151" t="s">
        <v>206</v>
      </c>
      <c r="C7476" s="170" t="s">
        <v>12903</v>
      </c>
      <c r="D7476" s="151" t="s">
        <v>12904</v>
      </c>
      <c r="E7476" s="151" t="s">
        <v>211</v>
      </c>
      <c r="F7476" s="151"/>
      <c r="G7476" s="151">
        <v>1</v>
      </c>
      <c r="H7476" s="184">
        <v>758</v>
      </c>
      <c r="I7476" s="194">
        <v>0.25</v>
      </c>
      <c r="J7476" s="187">
        <f t="shared" si="232"/>
        <v>568.5</v>
      </c>
    </row>
    <row r="7477" spans="1:10" ht="15.75">
      <c r="A7477" s="53">
        <f t="shared" si="231"/>
        <v>7473</v>
      </c>
      <c r="B7477" s="151" t="s">
        <v>206</v>
      </c>
      <c r="C7477" s="170" t="s">
        <v>12905</v>
      </c>
      <c r="D7477" s="151" t="s">
        <v>12906</v>
      </c>
      <c r="E7477" s="151" t="s">
        <v>211</v>
      </c>
      <c r="F7477" s="151"/>
      <c r="G7477" s="151">
        <v>1</v>
      </c>
      <c r="H7477" s="184">
        <v>758</v>
      </c>
      <c r="I7477" s="194">
        <v>0.25</v>
      </c>
      <c r="J7477" s="187">
        <f t="shared" si="232"/>
        <v>568.5</v>
      </c>
    </row>
    <row r="7478" spans="1:10" ht="15.75">
      <c r="A7478" s="53">
        <f t="shared" si="231"/>
        <v>7474</v>
      </c>
      <c r="B7478" s="151" t="s">
        <v>206</v>
      </c>
      <c r="C7478" s="170" t="s">
        <v>12907</v>
      </c>
      <c r="D7478" s="151" t="s">
        <v>12908</v>
      </c>
      <c r="E7478" s="151" t="s">
        <v>211</v>
      </c>
      <c r="F7478" s="151"/>
      <c r="G7478" s="151">
        <v>1</v>
      </c>
      <c r="H7478" s="184">
        <v>758</v>
      </c>
      <c r="I7478" s="194">
        <v>0.25</v>
      </c>
      <c r="J7478" s="187">
        <f t="shared" si="232"/>
        <v>568.5</v>
      </c>
    </row>
    <row r="7479" spans="1:10" ht="15.75">
      <c r="A7479" s="53">
        <f t="shared" si="231"/>
        <v>7475</v>
      </c>
      <c r="B7479" s="151" t="s">
        <v>206</v>
      </c>
      <c r="C7479" s="170" t="s">
        <v>12909</v>
      </c>
      <c r="D7479" s="151" t="s">
        <v>12910</v>
      </c>
      <c r="E7479" s="151" t="s">
        <v>211</v>
      </c>
      <c r="F7479" s="151"/>
      <c r="G7479" s="151">
        <v>1</v>
      </c>
      <c r="H7479" s="184">
        <v>758</v>
      </c>
      <c r="I7479" s="194">
        <v>0.25</v>
      </c>
      <c r="J7479" s="187">
        <f t="shared" si="232"/>
        <v>568.5</v>
      </c>
    </row>
    <row r="7480" spans="1:10" ht="15.75">
      <c r="A7480" s="53">
        <f t="shared" si="231"/>
        <v>7476</v>
      </c>
      <c r="B7480" s="151" t="s">
        <v>206</v>
      </c>
      <c r="C7480" s="170" t="s">
        <v>12911</v>
      </c>
      <c r="D7480" s="151" t="s">
        <v>12912</v>
      </c>
      <c r="E7480" s="151" t="s">
        <v>211</v>
      </c>
      <c r="F7480" s="151"/>
      <c r="G7480" s="151">
        <v>1</v>
      </c>
      <c r="H7480" s="184">
        <v>758</v>
      </c>
      <c r="I7480" s="194">
        <v>0.25</v>
      </c>
      <c r="J7480" s="187">
        <f t="shared" si="232"/>
        <v>568.5</v>
      </c>
    </row>
    <row r="7481" spans="1:10" ht="15.75">
      <c r="A7481" s="53">
        <f t="shared" si="231"/>
        <v>7477</v>
      </c>
      <c r="B7481" s="151" t="s">
        <v>206</v>
      </c>
      <c r="C7481" s="170" t="s">
        <v>12913</v>
      </c>
      <c r="D7481" s="151" t="s">
        <v>12914</v>
      </c>
      <c r="E7481" s="151" t="s">
        <v>211</v>
      </c>
      <c r="F7481" s="151"/>
      <c r="G7481" s="151">
        <v>1</v>
      </c>
      <c r="H7481" s="184">
        <v>758</v>
      </c>
      <c r="I7481" s="194">
        <v>0.25</v>
      </c>
      <c r="J7481" s="187">
        <f t="shared" si="232"/>
        <v>568.5</v>
      </c>
    </row>
    <row r="7482" spans="1:10" ht="15.75">
      <c r="A7482" s="53">
        <f t="shared" si="231"/>
        <v>7478</v>
      </c>
      <c r="B7482" s="151" t="s">
        <v>206</v>
      </c>
      <c r="C7482" s="170" t="s">
        <v>12915</v>
      </c>
      <c r="D7482" s="151" t="s">
        <v>12916</v>
      </c>
      <c r="E7482" s="151" t="s">
        <v>211</v>
      </c>
      <c r="F7482" s="151"/>
      <c r="G7482" s="151">
        <v>1</v>
      </c>
      <c r="H7482" s="184">
        <v>91</v>
      </c>
      <c r="I7482" s="194">
        <v>0.25</v>
      </c>
      <c r="J7482" s="187">
        <f t="shared" ref="J7482:J7529" si="233">H7482*(1-I7482)</f>
        <v>68.25</v>
      </c>
    </row>
    <row r="7483" spans="1:10" ht="15.75">
      <c r="A7483" s="53">
        <f t="shared" si="231"/>
        <v>7479</v>
      </c>
      <c r="B7483" s="151" t="s">
        <v>206</v>
      </c>
      <c r="C7483" s="170" t="s">
        <v>12917</v>
      </c>
      <c r="D7483" s="151" t="s">
        <v>12918</v>
      </c>
      <c r="E7483" s="151" t="s">
        <v>211</v>
      </c>
      <c r="F7483" s="151"/>
      <c r="G7483" s="151">
        <v>1</v>
      </c>
      <c r="H7483" s="184">
        <v>91</v>
      </c>
      <c r="I7483" s="194">
        <v>0.25</v>
      </c>
      <c r="J7483" s="187">
        <f t="shared" si="233"/>
        <v>68.25</v>
      </c>
    </row>
    <row r="7484" spans="1:10" ht="15.75">
      <c r="A7484" s="53">
        <f t="shared" si="231"/>
        <v>7480</v>
      </c>
      <c r="B7484" s="151" t="s">
        <v>206</v>
      </c>
      <c r="C7484" s="170" t="s">
        <v>12919</v>
      </c>
      <c r="D7484" s="151" t="s">
        <v>12920</v>
      </c>
      <c r="E7484" s="151" t="s">
        <v>211</v>
      </c>
      <c r="F7484" s="151"/>
      <c r="G7484" s="151">
        <v>1</v>
      </c>
      <c r="H7484" s="184">
        <v>129</v>
      </c>
      <c r="I7484" s="194">
        <v>0.25</v>
      </c>
      <c r="J7484" s="187">
        <f t="shared" si="233"/>
        <v>96.75</v>
      </c>
    </row>
    <row r="7485" spans="1:10" ht="15.75">
      <c r="A7485" s="53">
        <f t="shared" si="231"/>
        <v>7481</v>
      </c>
      <c r="B7485" s="151" t="s">
        <v>206</v>
      </c>
      <c r="C7485" s="170" t="s">
        <v>12921</v>
      </c>
      <c r="D7485" s="151" t="s">
        <v>12922</v>
      </c>
      <c r="E7485" s="151" t="s">
        <v>211</v>
      </c>
      <c r="F7485" s="151"/>
      <c r="G7485" s="151">
        <v>1</v>
      </c>
      <c r="H7485" s="184">
        <v>720</v>
      </c>
      <c r="I7485" s="194">
        <v>0.25</v>
      </c>
      <c r="J7485" s="187">
        <f t="shared" si="233"/>
        <v>540</v>
      </c>
    </row>
    <row r="7486" spans="1:10" ht="15.75">
      <c r="A7486" s="53">
        <f t="shared" si="231"/>
        <v>7482</v>
      </c>
      <c r="B7486" s="151" t="s">
        <v>206</v>
      </c>
      <c r="C7486" s="170" t="s">
        <v>12923</v>
      </c>
      <c r="D7486" s="151" t="s">
        <v>12924</v>
      </c>
      <c r="E7486" s="151" t="s">
        <v>211</v>
      </c>
      <c r="F7486" s="151"/>
      <c r="G7486" s="151">
        <v>1</v>
      </c>
      <c r="H7486" s="184">
        <v>163</v>
      </c>
      <c r="I7486" s="194">
        <v>0.25</v>
      </c>
      <c r="J7486" s="187">
        <f t="shared" si="233"/>
        <v>122.25</v>
      </c>
    </row>
    <row r="7487" spans="1:10" ht="15.75">
      <c r="A7487" s="53">
        <f t="shared" si="231"/>
        <v>7483</v>
      </c>
      <c r="B7487" s="151" t="s">
        <v>206</v>
      </c>
      <c r="C7487" s="170" t="s">
        <v>12925</v>
      </c>
      <c r="D7487" s="151" t="s">
        <v>12926</v>
      </c>
      <c r="E7487" s="151" t="s">
        <v>211</v>
      </c>
      <c r="F7487" s="151"/>
      <c r="G7487" s="151">
        <v>1</v>
      </c>
      <c r="H7487" s="184">
        <v>193</v>
      </c>
      <c r="I7487" s="194">
        <v>0.25</v>
      </c>
      <c r="J7487" s="187">
        <f t="shared" si="233"/>
        <v>144.75</v>
      </c>
    </row>
    <row r="7488" spans="1:10" ht="15.75">
      <c r="A7488" s="53">
        <f t="shared" si="231"/>
        <v>7484</v>
      </c>
      <c r="B7488" s="151" t="s">
        <v>206</v>
      </c>
      <c r="C7488" s="170" t="s">
        <v>12927</v>
      </c>
      <c r="D7488" s="151" t="s">
        <v>12928</v>
      </c>
      <c r="E7488" s="151" t="s">
        <v>211</v>
      </c>
      <c r="F7488" s="151"/>
      <c r="G7488" s="151">
        <v>1</v>
      </c>
      <c r="H7488" s="184">
        <v>492</v>
      </c>
      <c r="I7488" s="194">
        <v>0.25</v>
      </c>
      <c r="J7488" s="187">
        <f t="shared" si="233"/>
        <v>369</v>
      </c>
    </row>
    <row r="7489" spans="1:10" ht="15.75">
      <c r="A7489" s="53">
        <f t="shared" si="231"/>
        <v>7485</v>
      </c>
      <c r="B7489" s="151" t="s">
        <v>206</v>
      </c>
      <c r="C7489" s="170" t="s">
        <v>12929</v>
      </c>
      <c r="D7489" s="151" t="s">
        <v>12928</v>
      </c>
      <c r="E7489" s="151" t="s">
        <v>211</v>
      </c>
      <c r="F7489" s="151"/>
      <c r="G7489" s="151">
        <v>1</v>
      </c>
      <c r="H7489" s="184">
        <v>449</v>
      </c>
      <c r="I7489" s="194">
        <v>0.25</v>
      </c>
      <c r="J7489" s="187">
        <f t="shared" si="233"/>
        <v>336.75</v>
      </c>
    </row>
    <row r="7490" spans="1:10" ht="15.75">
      <c r="A7490" s="53">
        <f t="shared" si="231"/>
        <v>7486</v>
      </c>
      <c r="B7490" s="151" t="s">
        <v>206</v>
      </c>
      <c r="C7490" s="170" t="s">
        <v>12930</v>
      </c>
      <c r="D7490" s="151" t="s">
        <v>12931</v>
      </c>
      <c r="E7490" s="151" t="s">
        <v>211</v>
      </c>
      <c r="F7490" s="151"/>
      <c r="G7490" s="151">
        <v>1</v>
      </c>
      <c r="H7490" s="184">
        <v>470</v>
      </c>
      <c r="I7490" s="194">
        <v>0.25</v>
      </c>
      <c r="J7490" s="187">
        <f t="shared" si="233"/>
        <v>352.5</v>
      </c>
    </row>
    <row r="7491" spans="1:10" ht="15.75">
      <c r="A7491" s="53">
        <f t="shared" si="231"/>
        <v>7487</v>
      </c>
      <c r="B7491" s="151" t="s">
        <v>206</v>
      </c>
      <c r="C7491" s="170" t="s">
        <v>12932</v>
      </c>
      <c r="D7491" s="151" t="s">
        <v>12933</v>
      </c>
      <c r="E7491" s="151" t="s">
        <v>211</v>
      </c>
      <c r="F7491" s="151"/>
      <c r="G7491" s="151">
        <v>1</v>
      </c>
      <c r="H7491" s="184">
        <v>470</v>
      </c>
      <c r="I7491" s="194">
        <v>0.25</v>
      </c>
      <c r="J7491" s="187">
        <f t="shared" si="233"/>
        <v>352.5</v>
      </c>
    </row>
    <row r="7492" spans="1:10" ht="15.75">
      <c r="A7492" s="53">
        <f t="shared" si="231"/>
        <v>7488</v>
      </c>
      <c r="B7492" s="151" t="s">
        <v>206</v>
      </c>
      <c r="C7492" s="170" t="s">
        <v>12934</v>
      </c>
      <c r="D7492" s="151" t="s">
        <v>12933</v>
      </c>
      <c r="E7492" s="151" t="s">
        <v>211</v>
      </c>
      <c r="F7492" s="151"/>
      <c r="G7492" s="151">
        <v>1</v>
      </c>
      <c r="H7492" s="184">
        <v>492</v>
      </c>
      <c r="I7492" s="194">
        <v>0.25</v>
      </c>
      <c r="J7492" s="187">
        <f t="shared" si="233"/>
        <v>369</v>
      </c>
    </row>
    <row r="7493" spans="1:10" ht="15.75">
      <c r="A7493" s="53">
        <f t="shared" si="231"/>
        <v>7489</v>
      </c>
      <c r="B7493" s="151" t="s">
        <v>206</v>
      </c>
      <c r="C7493" s="170" t="s">
        <v>12935</v>
      </c>
      <c r="D7493" s="151" t="s">
        <v>12936</v>
      </c>
      <c r="E7493" s="151" t="s">
        <v>211</v>
      </c>
      <c r="F7493" s="151"/>
      <c r="G7493" s="151">
        <v>1</v>
      </c>
      <c r="H7493" s="184">
        <v>492</v>
      </c>
      <c r="I7493" s="194">
        <v>0.25</v>
      </c>
      <c r="J7493" s="187">
        <f t="shared" si="233"/>
        <v>369</v>
      </c>
    </row>
    <row r="7494" spans="1:10" ht="15.75">
      <c r="A7494" s="53">
        <f t="shared" si="231"/>
        <v>7490</v>
      </c>
      <c r="B7494" s="151" t="s">
        <v>206</v>
      </c>
      <c r="C7494" s="170" t="s">
        <v>12937</v>
      </c>
      <c r="D7494" s="151" t="s">
        <v>12938</v>
      </c>
      <c r="E7494" s="151" t="s">
        <v>211</v>
      </c>
      <c r="F7494" s="151"/>
      <c r="G7494" s="151">
        <v>1</v>
      </c>
      <c r="H7494" s="184">
        <v>492</v>
      </c>
      <c r="I7494" s="194">
        <v>0.25</v>
      </c>
      <c r="J7494" s="187">
        <f t="shared" si="233"/>
        <v>369</v>
      </c>
    </row>
    <row r="7495" spans="1:10" ht="15.75">
      <c r="A7495" s="53">
        <f t="shared" ref="A7495:A7558" si="234">A7494+1</f>
        <v>7491</v>
      </c>
      <c r="B7495" s="151" t="s">
        <v>206</v>
      </c>
      <c r="C7495" s="170" t="s">
        <v>12939</v>
      </c>
      <c r="D7495" s="151" t="s">
        <v>12940</v>
      </c>
      <c r="E7495" s="151" t="s">
        <v>211</v>
      </c>
      <c r="F7495" s="151"/>
      <c r="G7495" s="151">
        <v>1</v>
      </c>
      <c r="H7495" s="184">
        <v>54</v>
      </c>
      <c r="I7495" s="194">
        <v>0.25</v>
      </c>
      <c r="J7495" s="187">
        <f t="shared" si="233"/>
        <v>40.5</v>
      </c>
    </row>
    <row r="7496" spans="1:10" ht="15.75">
      <c r="A7496" s="53">
        <f t="shared" si="234"/>
        <v>7492</v>
      </c>
      <c r="B7496" s="151" t="s">
        <v>206</v>
      </c>
      <c r="C7496" s="170" t="s">
        <v>12941</v>
      </c>
      <c r="D7496" s="151" t="s">
        <v>12942</v>
      </c>
      <c r="E7496" s="151" t="s">
        <v>211</v>
      </c>
      <c r="F7496" s="151"/>
      <c r="G7496" s="151">
        <v>1</v>
      </c>
      <c r="H7496" s="184">
        <v>480</v>
      </c>
      <c r="I7496" s="194">
        <v>0.25</v>
      </c>
      <c r="J7496" s="187">
        <f t="shared" si="233"/>
        <v>360</v>
      </c>
    </row>
    <row r="7497" spans="1:10" ht="15.75">
      <c r="A7497" s="53">
        <f t="shared" si="234"/>
        <v>7493</v>
      </c>
      <c r="B7497" s="151" t="s">
        <v>206</v>
      </c>
      <c r="C7497" s="170" t="s">
        <v>12943</v>
      </c>
      <c r="D7497" s="151" t="s">
        <v>12944</v>
      </c>
      <c r="E7497" s="151" t="s">
        <v>211</v>
      </c>
      <c r="F7497" s="151"/>
      <c r="G7497" s="151">
        <v>1</v>
      </c>
      <c r="H7497" s="184">
        <v>524</v>
      </c>
      <c r="I7497" s="194">
        <v>0.25</v>
      </c>
      <c r="J7497" s="187">
        <f t="shared" si="233"/>
        <v>393</v>
      </c>
    </row>
    <row r="7498" spans="1:10" ht="15.75">
      <c r="A7498" s="53">
        <f t="shared" si="234"/>
        <v>7494</v>
      </c>
      <c r="B7498" s="151" t="s">
        <v>206</v>
      </c>
      <c r="C7498" s="170" t="s">
        <v>12945</v>
      </c>
      <c r="D7498" s="151" t="s">
        <v>12946</v>
      </c>
      <c r="E7498" s="151" t="s">
        <v>211</v>
      </c>
      <c r="F7498" s="151"/>
      <c r="G7498" s="151">
        <v>1</v>
      </c>
      <c r="H7498" s="184">
        <v>566</v>
      </c>
      <c r="I7498" s="194">
        <v>0.25</v>
      </c>
      <c r="J7498" s="187">
        <f t="shared" si="233"/>
        <v>424.5</v>
      </c>
    </row>
    <row r="7499" spans="1:10" ht="15.75">
      <c r="A7499" s="53">
        <f t="shared" si="234"/>
        <v>7495</v>
      </c>
      <c r="B7499" s="151" t="s">
        <v>206</v>
      </c>
      <c r="C7499" s="170" t="s">
        <v>12947</v>
      </c>
      <c r="D7499" s="151" t="s">
        <v>12948</v>
      </c>
      <c r="E7499" s="151" t="s">
        <v>211</v>
      </c>
      <c r="F7499" s="151"/>
      <c r="G7499" s="151">
        <v>1</v>
      </c>
      <c r="H7499" s="184">
        <v>960</v>
      </c>
      <c r="I7499" s="194">
        <v>0.25</v>
      </c>
      <c r="J7499" s="187">
        <f t="shared" si="233"/>
        <v>720</v>
      </c>
    </row>
    <row r="7500" spans="1:10" ht="15.75">
      <c r="A7500" s="53">
        <f t="shared" si="234"/>
        <v>7496</v>
      </c>
      <c r="B7500" s="151" t="s">
        <v>206</v>
      </c>
      <c r="C7500" s="170" t="s">
        <v>12949</v>
      </c>
      <c r="D7500" s="151" t="s">
        <v>12950</v>
      </c>
      <c r="E7500" s="151" t="s">
        <v>211</v>
      </c>
      <c r="F7500" s="151"/>
      <c r="G7500" s="151">
        <v>1</v>
      </c>
      <c r="H7500" s="184">
        <v>1089</v>
      </c>
      <c r="I7500" s="194">
        <v>0.25</v>
      </c>
      <c r="J7500" s="187">
        <f t="shared" si="233"/>
        <v>816.75</v>
      </c>
    </row>
    <row r="7501" spans="1:10" ht="15.75">
      <c r="A7501" s="53">
        <f t="shared" si="234"/>
        <v>7497</v>
      </c>
      <c r="B7501" s="151" t="s">
        <v>206</v>
      </c>
      <c r="C7501" s="170" t="s">
        <v>12951</v>
      </c>
      <c r="D7501" s="151" t="s">
        <v>12952</v>
      </c>
      <c r="E7501" s="151" t="s">
        <v>211</v>
      </c>
      <c r="F7501" s="151"/>
      <c r="G7501" s="151">
        <v>1</v>
      </c>
      <c r="H7501" s="184">
        <v>816</v>
      </c>
      <c r="I7501" s="194">
        <v>0.25</v>
      </c>
      <c r="J7501" s="187">
        <f t="shared" si="233"/>
        <v>612</v>
      </c>
    </row>
    <row r="7502" spans="1:10" ht="15.75">
      <c r="A7502" s="53">
        <f t="shared" si="234"/>
        <v>7498</v>
      </c>
      <c r="B7502" s="151" t="s">
        <v>206</v>
      </c>
      <c r="C7502" s="170" t="s">
        <v>12953</v>
      </c>
      <c r="D7502" s="151" t="s">
        <v>12954</v>
      </c>
      <c r="E7502" s="151" t="s">
        <v>211</v>
      </c>
      <c r="F7502" s="151"/>
      <c r="G7502" s="151">
        <v>1</v>
      </c>
      <c r="H7502" s="184">
        <v>816</v>
      </c>
      <c r="I7502" s="194">
        <v>0.25</v>
      </c>
      <c r="J7502" s="187">
        <f t="shared" si="233"/>
        <v>612</v>
      </c>
    </row>
    <row r="7503" spans="1:10" ht="15.75">
      <c r="A7503" s="53">
        <f t="shared" si="234"/>
        <v>7499</v>
      </c>
      <c r="B7503" s="151" t="s">
        <v>206</v>
      </c>
      <c r="C7503" s="170" t="s">
        <v>12955</v>
      </c>
      <c r="D7503" s="151" t="s">
        <v>12956</v>
      </c>
      <c r="E7503" s="151" t="s">
        <v>211</v>
      </c>
      <c r="F7503" s="151"/>
      <c r="G7503" s="151">
        <v>1</v>
      </c>
      <c r="H7503" s="184">
        <v>886</v>
      </c>
      <c r="I7503" s="194">
        <v>0.25</v>
      </c>
      <c r="J7503" s="187">
        <f t="shared" si="233"/>
        <v>664.5</v>
      </c>
    </row>
    <row r="7504" spans="1:10" ht="15.75">
      <c r="A7504" s="53">
        <f t="shared" si="234"/>
        <v>7500</v>
      </c>
      <c r="B7504" s="151" t="s">
        <v>206</v>
      </c>
      <c r="C7504" s="170" t="s">
        <v>12957</v>
      </c>
      <c r="D7504" s="151" t="s">
        <v>12958</v>
      </c>
      <c r="E7504" s="151" t="s">
        <v>211</v>
      </c>
      <c r="F7504" s="151"/>
      <c r="G7504" s="151">
        <v>1</v>
      </c>
      <c r="H7504" s="184">
        <v>449</v>
      </c>
      <c r="I7504" s="194">
        <v>0.25</v>
      </c>
      <c r="J7504" s="187">
        <f t="shared" si="233"/>
        <v>336.75</v>
      </c>
    </row>
    <row r="7505" spans="1:10" ht="15.75">
      <c r="A7505" s="53">
        <f t="shared" si="234"/>
        <v>7501</v>
      </c>
      <c r="B7505" s="151" t="s">
        <v>206</v>
      </c>
      <c r="C7505" s="170" t="s">
        <v>12959</v>
      </c>
      <c r="D7505" s="151" t="s">
        <v>12960</v>
      </c>
      <c r="E7505" s="151" t="s">
        <v>211</v>
      </c>
      <c r="F7505" s="151"/>
      <c r="G7505" s="151">
        <v>1</v>
      </c>
      <c r="H7505" s="184">
        <v>493</v>
      </c>
      <c r="I7505" s="194">
        <v>0.25</v>
      </c>
      <c r="J7505" s="187">
        <f t="shared" si="233"/>
        <v>369.75</v>
      </c>
    </row>
    <row r="7506" spans="1:10" ht="15.75">
      <c r="A7506" s="53">
        <f t="shared" si="234"/>
        <v>7502</v>
      </c>
      <c r="B7506" s="151" t="s">
        <v>206</v>
      </c>
      <c r="C7506" s="170" t="s">
        <v>12961</v>
      </c>
      <c r="D7506" s="151" t="s">
        <v>12962</v>
      </c>
      <c r="E7506" s="151" t="s">
        <v>211</v>
      </c>
      <c r="F7506" s="151"/>
      <c r="G7506" s="151">
        <v>1</v>
      </c>
      <c r="H7506" s="184">
        <v>558</v>
      </c>
      <c r="I7506" s="194">
        <v>0.25</v>
      </c>
      <c r="J7506" s="187">
        <f t="shared" si="233"/>
        <v>418.5</v>
      </c>
    </row>
    <row r="7507" spans="1:10" ht="15.75">
      <c r="A7507" s="53">
        <f t="shared" si="234"/>
        <v>7503</v>
      </c>
      <c r="B7507" s="151" t="s">
        <v>206</v>
      </c>
      <c r="C7507" s="170" t="s">
        <v>12963</v>
      </c>
      <c r="D7507" s="151" t="s">
        <v>12964</v>
      </c>
      <c r="E7507" s="151" t="s">
        <v>211</v>
      </c>
      <c r="F7507" s="151"/>
      <c r="G7507" s="151">
        <v>1</v>
      </c>
      <c r="H7507" s="184">
        <v>535</v>
      </c>
      <c r="I7507" s="194">
        <v>0.25</v>
      </c>
      <c r="J7507" s="187">
        <f t="shared" si="233"/>
        <v>401.25</v>
      </c>
    </row>
    <row r="7508" spans="1:10" ht="15.75">
      <c r="A7508" s="53">
        <f t="shared" si="234"/>
        <v>7504</v>
      </c>
      <c r="B7508" s="151" t="s">
        <v>206</v>
      </c>
      <c r="C7508" s="170" t="s">
        <v>12965</v>
      </c>
      <c r="D7508" s="151" t="s">
        <v>12966</v>
      </c>
      <c r="E7508" s="151" t="s">
        <v>211</v>
      </c>
      <c r="F7508" s="151"/>
      <c r="G7508" s="151">
        <v>1</v>
      </c>
      <c r="H7508" s="184">
        <v>535</v>
      </c>
      <c r="I7508" s="194">
        <v>0.25</v>
      </c>
      <c r="J7508" s="187">
        <f t="shared" si="233"/>
        <v>401.25</v>
      </c>
    </row>
    <row r="7509" spans="1:10" ht="15.75">
      <c r="A7509" s="53">
        <f t="shared" si="234"/>
        <v>7505</v>
      </c>
      <c r="B7509" s="151" t="s">
        <v>206</v>
      </c>
      <c r="C7509" s="170" t="s">
        <v>12967</v>
      </c>
      <c r="D7509" s="151" t="s">
        <v>12968</v>
      </c>
      <c r="E7509" s="151" t="s">
        <v>211</v>
      </c>
      <c r="F7509" s="151"/>
      <c r="G7509" s="151">
        <v>1</v>
      </c>
      <c r="H7509" s="184">
        <v>907</v>
      </c>
      <c r="I7509" s="194">
        <v>0.25</v>
      </c>
      <c r="J7509" s="187">
        <f t="shared" si="233"/>
        <v>680.25</v>
      </c>
    </row>
    <row r="7510" spans="1:10" ht="15.75">
      <c r="A7510" s="53">
        <f t="shared" si="234"/>
        <v>7506</v>
      </c>
      <c r="B7510" s="151" t="s">
        <v>206</v>
      </c>
      <c r="C7510" s="170" t="s">
        <v>12969</v>
      </c>
      <c r="D7510" s="151" t="s">
        <v>12970</v>
      </c>
      <c r="E7510" s="151" t="s">
        <v>211</v>
      </c>
      <c r="F7510" s="151"/>
      <c r="G7510" s="151">
        <v>1</v>
      </c>
      <c r="H7510" s="184">
        <v>465</v>
      </c>
      <c r="I7510" s="194">
        <v>0.25</v>
      </c>
      <c r="J7510" s="187">
        <f t="shared" si="233"/>
        <v>348.75</v>
      </c>
    </row>
    <row r="7511" spans="1:10" ht="15.75">
      <c r="A7511" s="53">
        <f t="shared" si="234"/>
        <v>7507</v>
      </c>
      <c r="B7511" s="151" t="s">
        <v>206</v>
      </c>
      <c r="C7511" s="170" t="s">
        <v>12971</v>
      </c>
      <c r="D7511" s="151" t="s">
        <v>12972</v>
      </c>
      <c r="E7511" s="151" t="s">
        <v>211</v>
      </c>
      <c r="F7511" s="151"/>
      <c r="G7511" s="151">
        <v>1</v>
      </c>
      <c r="H7511" s="184">
        <v>59</v>
      </c>
      <c r="I7511" s="194">
        <v>0.25</v>
      </c>
      <c r="J7511" s="187">
        <f t="shared" si="233"/>
        <v>44.25</v>
      </c>
    </row>
    <row r="7512" spans="1:10" ht="15.75">
      <c r="A7512" s="53">
        <f t="shared" si="234"/>
        <v>7508</v>
      </c>
      <c r="B7512" s="151" t="s">
        <v>206</v>
      </c>
      <c r="C7512" s="170" t="s">
        <v>12973</v>
      </c>
      <c r="D7512" s="151" t="s">
        <v>12974</v>
      </c>
      <c r="E7512" s="151" t="s">
        <v>211</v>
      </c>
      <c r="F7512" s="151"/>
      <c r="G7512" s="151">
        <v>1</v>
      </c>
      <c r="H7512" s="184">
        <v>465</v>
      </c>
      <c r="I7512" s="194">
        <v>0.25</v>
      </c>
      <c r="J7512" s="187">
        <f t="shared" si="233"/>
        <v>348.75</v>
      </c>
    </row>
    <row r="7513" spans="1:10" ht="15.75">
      <c r="A7513" s="53">
        <f t="shared" si="234"/>
        <v>7509</v>
      </c>
      <c r="B7513" s="151" t="s">
        <v>206</v>
      </c>
      <c r="C7513" s="170" t="s">
        <v>12975</v>
      </c>
      <c r="D7513" s="151" t="s">
        <v>12976</v>
      </c>
      <c r="E7513" s="151" t="s">
        <v>211</v>
      </c>
      <c r="F7513" s="151"/>
      <c r="G7513" s="151">
        <v>1</v>
      </c>
      <c r="H7513" s="184">
        <v>171</v>
      </c>
      <c r="I7513" s="194">
        <v>0.25</v>
      </c>
      <c r="J7513" s="187">
        <f t="shared" si="233"/>
        <v>128.25</v>
      </c>
    </row>
    <row r="7514" spans="1:10" ht="15.75">
      <c r="A7514" s="53">
        <f t="shared" si="234"/>
        <v>7510</v>
      </c>
      <c r="B7514" s="151" t="s">
        <v>206</v>
      </c>
      <c r="C7514" s="170" t="s">
        <v>12977</v>
      </c>
      <c r="D7514" s="151" t="s">
        <v>12978</v>
      </c>
      <c r="E7514" s="151" t="s">
        <v>211</v>
      </c>
      <c r="F7514" s="151"/>
      <c r="G7514" s="151">
        <v>1</v>
      </c>
      <c r="H7514" s="184">
        <v>374</v>
      </c>
      <c r="I7514" s="194">
        <v>0.25</v>
      </c>
      <c r="J7514" s="187">
        <f t="shared" si="233"/>
        <v>280.5</v>
      </c>
    </row>
    <row r="7515" spans="1:10" ht="15.75">
      <c r="A7515" s="53">
        <f t="shared" si="234"/>
        <v>7511</v>
      </c>
      <c r="B7515" s="151" t="s">
        <v>206</v>
      </c>
      <c r="C7515" s="170" t="s">
        <v>12979</v>
      </c>
      <c r="D7515" s="151" t="s">
        <v>12980</v>
      </c>
      <c r="E7515" s="151" t="s">
        <v>211</v>
      </c>
      <c r="F7515" s="151"/>
      <c r="G7515" s="151">
        <v>1</v>
      </c>
      <c r="H7515" s="184">
        <v>418</v>
      </c>
      <c r="I7515" s="194">
        <v>0.25</v>
      </c>
      <c r="J7515" s="187">
        <f t="shared" si="233"/>
        <v>313.5</v>
      </c>
    </row>
    <row r="7516" spans="1:10" ht="15.75">
      <c r="A7516" s="53">
        <f t="shared" si="234"/>
        <v>7512</v>
      </c>
      <c r="B7516" s="151" t="s">
        <v>206</v>
      </c>
      <c r="C7516" s="170" t="s">
        <v>12981</v>
      </c>
      <c r="D7516" s="151" t="s">
        <v>12982</v>
      </c>
      <c r="E7516" s="151" t="s">
        <v>211</v>
      </c>
      <c r="F7516" s="151"/>
      <c r="G7516" s="151">
        <v>1</v>
      </c>
      <c r="H7516" s="184">
        <v>460</v>
      </c>
      <c r="I7516" s="194">
        <v>0.25</v>
      </c>
      <c r="J7516" s="187">
        <f t="shared" si="233"/>
        <v>345</v>
      </c>
    </row>
    <row r="7517" spans="1:10" ht="15.75">
      <c r="A7517" s="53">
        <f t="shared" si="234"/>
        <v>7513</v>
      </c>
      <c r="B7517" s="151" t="s">
        <v>206</v>
      </c>
      <c r="C7517" s="170" t="s">
        <v>12983</v>
      </c>
      <c r="D7517" s="151" t="s">
        <v>12984</v>
      </c>
      <c r="E7517" s="151" t="s">
        <v>211</v>
      </c>
      <c r="F7517" s="151"/>
      <c r="G7517" s="151">
        <v>1</v>
      </c>
      <c r="H7517" s="184">
        <v>737</v>
      </c>
      <c r="I7517" s="194">
        <v>0.25</v>
      </c>
      <c r="J7517" s="187">
        <f t="shared" si="233"/>
        <v>552.75</v>
      </c>
    </row>
    <row r="7518" spans="1:10" ht="15.75">
      <c r="A7518" s="53">
        <f t="shared" si="234"/>
        <v>7514</v>
      </c>
      <c r="B7518" s="151" t="s">
        <v>206</v>
      </c>
      <c r="C7518" s="170" t="s">
        <v>12985</v>
      </c>
      <c r="D7518" s="151" t="s">
        <v>13394</v>
      </c>
      <c r="E7518" s="151" t="s">
        <v>211</v>
      </c>
      <c r="F7518" s="151"/>
      <c r="G7518" s="151">
        <v>1</v>
      </c>
      <c r="H7518" s="184">
        <v>374</v>
      </c>
      <c r="I7518" s="194">
        <v>0.25</v>
      </c>
      <c r="J7518" s="187">
        <f t="shared" si="233"/>
        <v>280.5</v>
      </c>
    </row>
    <row r="7519" spans="1:10" ht="15.75">
      <c r="A7519" s="53">
        <f t="shared" si="234"/>
        <v>7515</v>
      </c>
      <c r="B7519" s="151" t="s">
        <v>206</v>
      </c>
      <c r="C7519" s="170" t="s">
        <v>12986</v>
      </c>
      <c r="D7519" s="151" t="s">
        <v>12987</v>
      </c>
      <c r="E7519" s="151" t="s">
        <v>211</v>
      </c>
      <c r="F7519" s="151"/>
      <c r="G7519" s="151">
        <v>1</v>
      </c>
      <c r="H7519" s="184">
        <v>401</v>
      </c>
      <c r="I7519" s="194">
        <v>0.25</v>
      </c>
      <c r="J7519" s="187">
        <f t="shared" si="233"/>
        <v>300.75</v>
      </c>
    </row>
    <row r="7520" spans="1:10" ht="15.75">
      <c r="A7520" s="53">
        <f t="shared" si="234"/>
        <v>7516</v>
      </c>
      <c r="B7520" s="151" t="s">
        <v>206</v>
      </c>
      <c r="C7520" s="170" t="s">
        <v>12988</v>
      </c>
      <c r="D7520" s="151" t="s">
        <v>12989</v>
      </c>
      <c r="E7520" s="151" t="s">
        <v>211</v>
      </c>
      <c r="F7520" s="151"/>
      <c r="G7520" s="151">
        <v>1</v>
      </c>
      <c r="H7520" s="184">
        <v>801</v>
      </c>
      <c r="I7520" s="194">
        <v>0.25</v>
      </c>
      <c r="J7520" s="187">
        <f t="shared" si="233"/>
        <v>600.75</v>
      </c>
    </row>
    <row r="7521" spans="1:10" ht="15.75">
      <c r="A7521" s="53">
        <f t="shared" si="234"/>
        <v>7517</v>
      </c>
      <c r="B7521" s="151" t="s">
        <v>206</v>
      </c>
      <c r="C7521" s="170" t="s">
        <v>12990</v>
      </c>
      <c r="D7521" s="151" t="s">
        <v>12991</v>
      </c>
      <c r="E7521" s="151" t="s">
        <v>211</v>
      </c>
      <c r="F7521" s="151"/>
      <c r="G7521" s="151">
        <v>1</v>
      </c>
      <c r="H7521" s="184">
        <v>284</v>
      </c>
      <c r="I7521" s="194">
        <v>0.25</v>
      </c>
      <c r="J7521" s="187">
        <f t="shared" si="233"/>
        <v>213</v>
      </c>
    </row>
    <row r="7522" spans="1:10" ht="15.75">
      <c r="A7522" s="53">
        <f t="shared" si="234"/>
        <v>7518</v>
      </c>
      <c r="B7522" s="151" t="s">
        <v>206</v>
      </c>
      <c r="C7522" s="170" t="s">
        <v>12992</v>
      </c>
      <c r="D7522" s="151" t="s">
        <v>12993</v>
      </c>
      <c r="E7522" s="151" t="s">
        <v>211</v>
      </c>
      <c r="F7522" s="151"/>
      <c r="G7522" s="151">
        <v>1</v>
      </c>
      <c r="H7522" s="184">
        <v>39</v>
      </c>
      <c r="I7522" s="194">
        <v>0.25</v>
      </c>
      <c r="J7522" s="187">
        <f t="shared" si="233"/>
        <v>29.25</v>
      </c>
    </row>
    <row r="7523" spans="1:10" ht="15.75">
      <c r="A7523" s="53">
        <f t="shared" si="234"/>
        <v>7519</v>
      </c>
      <c r="B7523" s="151" t="s">
        <v>206</v>
      </c>
      <c r="C7523" s="170" t="s">
        <v>12994</v>
      </c>
      <c r="D7523" s="151" t="s">
        <v>12995</v>
      </c>
      <c r="E7523" s="151" t="s">
        <v>211</v>
      </c>
      <c r="F7523" s="151"/>
      <c r="G7523" s="151">
        <v>1</v>
      </c>
      <c r="H7523" s="184">
        <v>129</v>
      </c>
      <c r="I7523" s="194">
        <v>0.25</v>
      </c>
      <c r="J7523" s="187">
        <f t="shared" si="233"/>
        <v>96.75</v>
      </c>
    </row>
    <row r="7524" spans="1:10" ht="15.75">
      <c r="A7524" s="53">
        <f t="shared" si="234"/>
        <v>7520</v>
      </c>
      <c r="B7524" s="151" t="s">
        <v>206</v>
      </c>
      <c r="C7524" s="170" t="s">
        <v>12996</v>
      </c>
      <c r="D7524" s="151" t="s">
        <v>12997</v>
      </c>
      <c r="E7524" s="151" t="s">
        <v>211</v>
      </c>
      <c r="F7524" s="151"/>
      <c r="G7524" s="151">
        <v>1</v>
      </c>
      <c r="H7524" s="184">
        <v>91</v>
      </c>
      <c r="I7524" s="194">
        <v>0.25</v>
      </c>
      <c r="J7524" s="187">
        <f t="shared" si="233"/>
        <v>68.25</v>
      </c>
    </row>
    <row r="7525" spans="1:10" ht="15.75">
      <c r="A7525" s="53">
        <f t="shared" si="234"/>
        <v>7521</v>
      </c>
      <c r="B7525" s="151" t="s">
        <v>206</v>
      </c>
      <c r="C7525" s="170" t="s">
        <v>12998</v>
      </c>
      <c r="D7525" s="151" t="s">
        <v>12999</v>
      </c>
      <c r="E7525" s="151" t="s">
        <v>211</v>
      </c>
      <c r="F7525" s="151"/>
      <c r="G7525" s="151">
        <v>1</v>
      </c>
      <c r="H7525" s="184">
        <v>182</v>
      </c>
      <c r="I7525" s="194">
        <v>0.25</v>
      </c>
      <c r="J7525" s="187">
        <f t="shared" si="233"/>
        <v>136.5</v>
      </c>
    </row>
    <row r="7526" spans="1:10" ht="15.75">
      <c r="A7526" s="53">
        <f t="shared" si="234"/>
        <v>7522</v>
      </c>
      <c r="B7526" s="151" t="s">
        <v>206</v>
      </c>
      <c r="C7526" s="170" t="s">
        <v>13000</v>
      </c>
      <c r="D7526" s="151" t="s">
        <v>13001</v>
      </c>
      <c r="E7526" s="151" t="s">
        <v>211</v>
      </c>
      <c r="F7526" s="151"/>
      <c r="G7526" s="151">
        <v>1</v>
      </c>
      <c r="H7526" s="184">
        <v>235</v>
      </c>
      <c r="I7526" s="194">
        <v>0.25</v>
      </c>
      <c r="J7526" s="187">
        <f t="shared" si="233"/>
        <v>176.25</v>
      </c>
    </row>
    <row r="7527" spans="1:10" ht="15.75">
      <c r="A7527" s="53">
        <f t="shared" si="234"/>
        <v>7523</v>
      </c>
      <c r="B7527" s="151" t="s">
        <v>206</v>
      </c>
      <c r="C7527" s="170" t="s">
        <v>13002</v>
      </c>
      <c r="D7527" s="151" t="s">
        <v>13003</v>
      </c>
      <c r="E7527" s="151" t="s">
        <v>211</v>
      </c>
      <c r="F7527" s="151"/>
      <c r="G7527" s="151">
        <v>1</v>
      </c>
      <c r="H7527" s="184">
        <v>454</v>
      </c>
      <c r="I7527" s="194">
        <v>0.25</v>
      </c>
      <c r="J7527" s="187">
        <f t="shared" si="233"/>
        <v>340.5</v>
      </c>
    </row>
    <row r="7528" spans="1:10" ht="15.75">
      <c r="A7528" s="53">
        <f t="shared" si="234"/>
        <v>7524</v>
      </c>
      <c r="B7528" s="151" t="s">
        <v>206</v>
      </c>
      <c r="C7528" s="170" t="s">
        <v>13004</v>
      </c>
      <c r="D7528" s="151" t="s">
        <v>13005</v>
      </c>
      <c r="E7528" s="151" t="s">
        <v>211</v>
      </c>
      <c r="F7528" s="151"/>
      <c r="G7528" s="151">
        <v>1</v>
      </c>
      <c r="H7528" s="184">
        <v>129</v>
      </c>
      <c r="I7528" s="194">
        <v>0.25</v>
      </c>
      <c r="J7528" s="187">
        <f t="shared" si="233"/>
        <v>96.75</v>
      </c>
    </row>
    <row r="7529" spans="1:10" ht="15.75">
      <c r="A7529" s="53">
        <f t="shared" si="234"/>
        <v>7525</v>
      </c>
      <c r="B7529" s="151" t="s">
        <v>206</v>
      </c>
      <c r="C7529" s="170" t="s">
        <v>13006</v>
      </c>
      <c r="D7529" s="151" t="s">
        <v>13007</v>
      </c>
      <c r="E7529" s="151" t="s">
        <v>211</v>
      </c>
      <c r="F7529" s="151"/>
      <c r="G7529" s="151">
        <v>1</v>
      </c>
      <c r="H7529" s="184">
        <v>91</v>
      </c>
      <c r="I7529" s="194">
        <v>0.25</v>
      </c>
      <c r="J7529" s="187">
        <f t="shared" si="233"/>
        <v>68.25</v>
      </c>
    </row>
    <row r="7530" spans="1:10" ht="15.75">
      <c r="A7530" s="53">
        <f t="shared" si="234"/>
        <v>7526</v>
      </c>
      <c r="B7530" s="151" t="s">
        <v>206</v>
      </c>
      <c r="C7530" s="170" t="s">
        <v>13008</v>
      </c>
      <c r="D7530" s="151" t="s">
        <v>13009</v>
      </c>
      <c r="E7530" s="151" t="s">
        <v>211</v>
      </c>
      <c r="F7530" s="151"/>
      <c r="G7530" s="151">
        <v>1</v>
      </c>
      <c r="H7530" s="184">
        <v>54</v>
      </c>
      <c r="I7530" s="194">
        <v>0.25</v>
      </c>
      <c r="J7530" s="187">
        <f t="shared" ref="J7530:J7572" si="235">H7530*(1-I7530)</f>
        <v>40.5</v>
      </c>
    </row>
    <row r="7531" spans="1:10" ht="15.75">
      <c r="A7531" s="53">
        <f t="shared" si="234"/>
        <v>7527</v>
      </c>
      <c r="B7531" s="151" t="s">
        <v>206</v>
      </c>
      <c r="C7531" s="170" t="s">
        <v>13010</v>
      </c>
      <c r="D7531" s="151" t="s">
        <v>13011</v>
      </c>
      <c r="E7531" s="151" t="s">
        <v>211</v>
      </c>
      <c r="F7531" s="151"/>
      <c r="G7531" s="151">
        <v>1</v>
      </c>
      <c r="H7531" s="184">
        <v>65</v>
      </c>
      <c r="I7531" s="194">
        <v>0.25</v>
      </c>
      <c r="J7531" s="187">
        <f t="shared" si="235"/>
        <v>48.75</v>
      </c>
    </row>
    <row r="7532" spans="1:10" ht="15.75">
      <c r="A7532" s="53">
        <f t="shared" si="234"/>
        <v>7528</v>
      </c>
      <c r="B7532" s="151" t="s">
        <v>206</v>
      </c>
      <c r="C7532" s="170" t="s">
        <v>13012</v>
      </c>
      <c r="D7532" s="151" t="s">
        <v>13013</v>
      </c>
      <c r="E7532" s="151" t="s">
        <v>211</v>
      </c>
      <c r="F7532" s="151"/>
      <c r="G7532" s="151">
        <v>1</v>
      </c>
      <c r="H7532" s="184">
        <v>65</v>
      </c>
      <c r="I7532" s="194">
        <v>0.25</v>
      </c>
      <c r="J7532" s="187">
        <f t="shared" si="235"/>
        <v>48.75</v>
      </c>
    </row>
    <row r="7533" spans="1:10" ht="15.75">
      <c r="A7533" s="53">
        <f t="shared" si="234"/>
        <v>7529</v>
      </c>
      <c r="B7533" s="151" t="s">
        <v>206</v>
      </c>
      <c r="C7533" s="170" t="s">
        <v>13014</v>
      </c>
      <c r="D7533" s="151" t="s">
        <v>13015</v>
      </c>
      <c r="E7533" s="151" t="s">
        <v>211</v>
      </c>
      <c r="F7533" s="151"/>
      <c r="G7533" s="151">
        <v>1</v>
      </c>
      <c r="H7533" s="184">
        <v>44</v>
      </c>
      <c r="I7533" s="194">
        <v>0.25</v>
      </c>
      <c r="J7533" s="187">
        <f t="shared" si="235"/>
        <v>33</v>
      </c>
    </row>
    <row r="7534" spans="1:10" ht="15.75">
      <c r="A7534" s="53">
        <f t="shared" si="234"/>
        <v>7530</v>
      </c>
      <c r="B7534" s="151" t="s">
        <v>206</v>
      </c>
      <c r="C7534" s="170" t="s">
        <v>13016</v>
      </c>
      <c r="D7534" s="151" t="s">
        <v>13017</v>
      </c>
      <c r="E7534" s="151" t="s">
        <v>211</v>
      </c>
      <c r="F7534" s="151"/>
      <c r="G7534" s="151">
        <v>1</v>
      </c>
      <c r="H7534" s="184">
        <v>44</v>
      </c>
      <c r="I7534" s="194">
        <v>0.25</v>
      </c>
      <c r="J7534" s="187">
        <f t="shared" si="235"/>
        <v>33</v>
      </c>
    </row>
    <row r="7535" spans="1:10" ht="15.75">
      <c r="A7535" s="53">
        <f t="shared" si="234"/>
        <v>7531</v>
      </c>
      <c r="B7535" s="151" t="s">
        <v>206</v>
      </c>
      <c r="C7535" s="170" t="s">
        <v>13018</v>
      </c>
      <c r="D7535" s="151" t="s">
        <v>13019</v>
      </c>
      <c r="E7535" s="151" t="s">
        <v>211</v>
      </c>
      <c r="F7535" s="151"/>
      <c r="G7535" s="151">
        <v>1</v>
      </c>
      <c r="H7535" s="184">
        <v>70</v>
      </c>
      <c r="I7535" s="194">
        <v>0.25</v>
      </c>
      <c r="J7535" s="187">
        <f t="shared" si="235"/>
        <v>52.5</v>
      </c>
    </row>
    <row r="7536" spans="1:10" ht="15.75">
      <c r="A7536" s="53">
        <f t="shared" si="234"/>
        <v>7532</v>
      </c>
      <c r="B7536" s="151" t="s">
        <v>206</v>
      </c>
      <c r="C7536" s="170" t="s">
        <v>13020</v>
      </c>
      <c r="D7536" s="151" t="s">
        <v>13021</v>
      </c>
      <c r="E7536" s="151" t="s">
        <v>211</v>
      </c>
      <c r="F7536" s="151"/>
      <c r="G7536" s="151">
        <v>1</v>
      </c>
      <c r="H7536" s="184">
        <v>193</v>
      </c>
      <c r="I7536" s="194">
        <v>0.25</v>
      </c>
      <c r="J7536" s="187">
        <f t="shared" si="235"/>
        <v>144.75</v>
      </c>
    </row>
    <row r="7537" spans="1:10" ht="15.75">
      <c r="A7537" s="53">
        <f t="shared" si="234"/>
        <v>7533</v>
      </c>
      <c r="B7537" s="151" t="s">
        <v>206</v>
      </c>
      <c r="C7537" s="170" t="s">
        <v>13022</v>
      </c>
      <c r="D7537" s="151" t="s">
        <v>13395</v>
      </c>
      <c r="E7537" s="151" t="s">
        <v>211</v>
      </c>
      <c r="F7537" s="151"/>
      <c r="G7537" s="151">
        <v>1</v>
      </c>
      <c r="H7537" s="184">
        <v>385</v>
      </c>
      <c r="I7537" s="194">
        <v>0.25</v>
      </c>
      <c r="J7537" s="187">
        <f t="shared" si="235"/>
        <v>288.75</v>
      </c>
    </row>
    <row r="7538" spans="1:10" ht="15.75">
      <c r="A7538" s="53">
        <f t="shared" si="234"/>
        <v>7534</v>
      </c>
      <c r="B7538" s="151" t="s">
        <v>206</v>
      </c>
      <c r="C7538" s="170" t="s">
        <v>13023</v>
      </c>
      <c r="D7538" s="151" t="s">
        <v>13024</v>
      </c>
      <c r="E7538" s="151" t="s">
        <v>211</v>
      </c>
      <c r="F7538" s="151"/>
      <c r="G7538" s="151">
        <v>1</v>
      </c>
      <c r="H7538" s="184">
        <v>129</v>
      </c>
      <c r="I7538" s="194">
        <v>0.25</v>
      </c>
      <c r="J7538" s="187">
        <f t="shared" si="235"/>
        <v>96.75</v>
      </c>
    </row>
    <row r="7539" spans="1:10" ht="15.75">
      <c r="A7539" s="53">
        <f t="shared" si="234"/>
        <v>7535</v>
      </c>
      <c r="B7539" s="151" t="s">
        <v>206</v>
      </c>
      <c r="C7539" s="170" t="s">
        <v>13025</v>
      </c>
      <c r="D7539" s="151" t="s">
        <v>13026</v>
      </c>
      <c r="E7539" s="151" t="s">
        <v>211</v>
      </c>
      <c r="F7539" s="151"/>
      <c r="G7539" s="151">
        <v>1</v>
      </c>
      <c r="H7539" s="184">
        <v>210</v>
      </c>
      <c r="I7539" s="194">
        <v>0.25</v>
      </c>
      <c r="J7539" s="187">
        <f t="shared" si="235"/>
        <v>157.5</v>
      </c>
    </row>
    <row r="7540" spans="1:10" ht="15.75">
      <c r="A7540" s="53">
        <f t="shared" si="234"/>
        <v>7536</v>
      </c>
      <c r="B7540" s="151" t="s">
        <v>206</v>
      </c>
      <c r="C7540" s="170" t="s">
        <v>13027</v>
      </c>
      <c r="D7540" s="151" t="s">
        <v>13396</v>
      </c>
      <c r="E7540" s="151" t="s">
        <v>211</v>
      </c>
      <c r="F7540" s="151"/>
      <c r="G7540" s="151">
        <v>1</v>
      </c>
      <c r="H7540" s="184">
        <v>140</v>
      </c>
      <c r="I7540" s="194">
        <v>0.25</v>
      </c>
      <c r="J7540" s="187">
        <f t="shared" si="235"/>
        <v>105</v>
      </c>
    </row>
    <row r="7541" spans="1:10" ht="15.75">
      <c r="A7541" s="53">
        <f t="shared" si="234"/>
        <v>7537</v>
      </c>
      <c r="B7541" s="151" t="s">
        <v>206</v>
      </c>
      <c r="C7541" s="170" t="s">
        <v>13028</v>
      </c>
      <c r="D7541" s="151" t="s">
        <v>13397</v>
      </c>
      <c r="E7541" s="151" t="s">
        <v>211</v>
      </c>
      <c r="F7541" s="151"/>
      <c r="G7541" s="151">
        <v>1</v>
      </c>
      <c r="H7541" s="184">
        <v>247</v>
      </c>
      <c r="I7541" s="194">
        <v>0.25</v>
      </c>
      <c r="J7541" s="187">
        <f t="shared" si="235"/>
        <v>185.25</v>
      </c>
    </row>
    <row r="7542" spans="1:10" ht="15.75">
      <c r="A7542" s="53">
        <f t="shared" si="234"/>
        <v>7538</v>
      </c>
      <c r="B7542" s="151" t="s">
        <v>206</v>
      </c>
      <c r="C7542" s="170" t="s">
        <v>13029</v>
      </c>
      <c r="D7542" s="151" t="s">
        <v>13030</v>
      </c>
      <c r="E7542" s="151" t="s">
        <v>211</v>
      </c>
      <c r="F7542" s="151"/>
      <c r="G7542" s="151">
        <v>1</v>
      </c>
      <c r="H7542" s="184">
        <v>129</v>
      </c>
      <c r="I7542" s="194">
        <v>0.25</v>
      </c>
      <c r="J7542" s="187">
        <f t="shared" si="235"/>
        <v>96.75</v>
      </c>
    </row>
    <row r="7543" spans="1:10" ht="15.75">
      <c r="A7543" s="53">
        <f t="shared" si="234"/>
        <v>7539</v>
      </c>
      <c r="B7543" s="151" t="s">
        <v>206</v>
      </c>
      <c r="C7543" s="170" t="s">
        <v>13031</v>
      </c>
      <c r="D7543" s="151" t="s">
        <v>13032</v>
      </c>
      <c r="E7543" s="151" t="s">
        <v>211</v>
      </c>
      <c r="F7543" s="151"/>
      <c r="G7543" s="151">
        <v>1</v>
      </c>
      <c r="H7543" s="184">
        <v>129</v>
      </c>
      <c r="I7543" s="194">
        <v>0.25</v>
      </c>
      <c r="J7543" s="187">
        <f t="shared" si="235"/>
        <v>96.75</v>
      </c>
    </row>
    <row r="7544" spans="1:10" ht="15.75">
      <c r="A7544" s="53">
        <f t="shared" si="234"/>
        <v>7540</v>
      </c>
      <c r="B7544" s="151" t="s">
        <v>206</v>
      </c>
      <c r="C7544" s="170" t="s">
        <v>13033</v>
      </c>
      <c r="D7544" s="151" t="s">
        <v>13034</v>
      </c>
      <c r="E7544" s="151" t="s">
        <v>211</v>
      </c>
      <c r="F7544" s="151"/>
      <c r="G7544" s="151">
        <v>1</v>
      </c>
      <c r="H7544" s="184">
        <v>210</v>
      </c>
      <c r="I7544" s="194">
        <v>0.25</v>
      </c>
      <c r="J7544" s="187">
        <f t="shared" si="235"/>
        <v>157.5</v>
      </c>
    </row>
    <row r="7545" spans="1:10" ht="15.75">
      <c r="A7545" s="53">
        <f t="shared" si="234"/>
        <v>7541</v>
      </c>
      <c r="B7545" s="151" t="s">
        <v>206</v>
      </c>
      <c r="C7545" s="170" t="s">
        <v>13035</v>
      </c>
      <c r="D7545" s="151" t="s">
        <v>13036</v>
      </c>
      <c r="E7545" s="151" t="s">
        <v>211</v>
      </c>
      <c r="F7545" s="151"/>
      <c r="G7545" s="151">
        <v>1</v>
      </c>
      <c r="H7545" s="184">
        <v>70</v>
      </c>
      <c r="I7545" s="194">
        <v>0.25</v>
      </c>
      <c r="J7545" s="187">
        <f t="shared" si="235"/>
        <v>52.5</v>
      </c>
    </row>
    <row r="7546" spans="1:10" ht="15.75">
      <c r="A7546" s="53">
        <f t="shared" si="234"/>
        <v>7542</v>
      </c>
      <c r="B7546" s="151" t="s">
        <v>206</v>
      </c>
      <c r="C7546" s="170" t="s">
        <v>13037</v>
      </c>
      <c r="D7546" s="151" t="s">
        <v>13038</v>
      </c>
      <c r="E7546" s="151" t="s">
        <v>211</v>
      </c>
      <c r="F7546" s="151"/>
      <c r="G7546" s="151">
        <v>1</v>
      </c>
      <c r="H7546" s="184">
        <v>97</v>
      </c>
      <c r="I7546" s="194">
        <v>0.25</v>
      </c>
      <c r="J7546" s="187">
        <f t="shared" si="235"/>
        <v>72.75</v>
      </c>
    </row>
    <row r="7547" spans="1:10" ht="15.75">
      <c r="A7547" s="53">
        <f t="shared" si="234"/>
        <v>7543</v>
      </c>
      <c r="B7547" s="151" t="s">
        <v>206</v>
      </c>
      <c r="C7547" s="170">
        <v>295</v>
      </c>
      <c r="D7547" s="151" t="s">
        <v>13039</v>
      </c>
      <c r="E7547" s="151" t="s">
        <v>211</v>
      </c>
      <c r="F7547" s="151"/>
      <c r="G7547" s="151">
        <v>1</v>
      </c>
      <c r="H7547" s="184">
        <v>161</v>
      </c>
      <c r="I7547" s="194">
        <v>0.25</v>
      </c>
      <c r="J7547" s="187">
        <f t="shared" si="235"/>
        <v>120.75</v>
      </c>
    </row>
    <row r="7548" spans="1:10" ht="15.75">
      <c r="A7548" s="53">
        <f t="shared" si="234"/>
        <v>7544</v>
      </c>
      <c r="B7548" s="151" t="s">
        <v>206</v>
      </c>
      <c r="C7548" s="170">
        <v>920</v>
      </c>
      <c r="D7548" s="151" t="s">
        <v>13040</v>
      </c>
      <c r="E7548" s="151" t="s">
        <v>211</v>
      </c>
      <c r="F7548" s="151"/>
      <c r="G7548" s="151">
        <v>1</v>
      </c>
      <c r="H7548" s="184">
        <v>188</v>
      </c>
      <c r="I7548" s="194">
        <v>0.25</v>
      </c>
      <c r="J7548" s="187">
        <f t="shared" si="235"/>
        <v>141</v>
      </c>
    </row>
    <row r="7549" spans="1:10" ht="15.75">
      <c r="A7549" s="53">
        <f t="shared" si="234"/>
        <v>7545</v>
      </c>
      <c r="B7549" s="151" t="s">
        <v>206</v>
      </c>
      <c r="C7549" s="170">
        <v>923</v>
      </c>
      <c r="D7549" s="151" t="s">
        <v>13040</v>
      </c>
      <c r="E7549" s="151" t="s">
        <v>211</v>
      </c>
      <c r="F7549" s="151"/>
      <c r="G7549" s="151">
        <v>1</v>
      </c>
      <c r="H7549" s="184">
        <v>214</v>
      </c>
      <c r="I7549" s="194">
        <v>0.25</v>
      </c>
      <c r="J7549" s="187">
        <f t="shared" si="235"/>
        <v>160.5</v>
      </c>
    </row>
    <row r="7550" spans="1:10" ht="15.75">
      <c r="A7550" s="53">
        <f t="shared" si="234"/>
        <v>7546</v>
      </c>
      <c r="B7550" s="151" t="s">
        <v>206</v>
      </c>
      <c r="C7550" s="170" t="s">
        <v>13041</v>
      </c>
      <c r="D7550" s="151" t="s">
        <v>13040</v>
      </c>
      <c r="E7550" s="151" t="s">
        <v>211</v>
      </c>
      <c r="F7550" s="151"/>
      <c r="G7550" s="151">
        <v>1</v>
      </c>
      <c r="H7550" s="184">
        <v>258</v>
      </c>
      <c r="I7550" s="194">
        <v>0.25</v>
      </c>
      <c r="J7550" s="187">
        <f t="shared" si="235"/>
        <v>193.5</v>
      </c>
    </row>
    <row r="7551" spans="1:10" ht="15.75">
      <c r="A7551" s="53">
        <f t="shared" si="234"/>
        <v>7547</v>
      </c>
      <c r="B7551" s="151" t="s">
        <v>206</v>
      </c>
      <c r="C7551" s="170" t="s">
        <v>13042</v>
      </c>
      <c r="D7551" s="151" t="s">
        <v>13040</v>
      </c>
      <c r="E7551" s="151" t="s">
        <v>211</v>
      </c>
      <c r="F7551" s="151"/>
      <c r="G7551" s="151">
        <v>1</v>
      </c>
      <c r="H7551" s="184">
        <v>171</v>
      </c>
      <c r="I7551" s="194">
        <v>0.25</v>
      </c>
      <c r="J7551" s="187">
        <f t="shared" si="235"/>
        <v>128.25</v>
      </c>
    </row>
    <row r="7552" spans="1:10" ht="15.75">
      <c r="A7552" s="53">
        <f t="shared" si="234"/>
        <v>7548</v>
      </c>
      <c r="B7552" s="151" t="s">
        <v>206</v>
      </c>
      <c r="C7552" s="170" t="s">
        <v>13043</v>
      </c>
      <c r="D7552" s="151" t="s">
        <v>13040</v>
      </c>
      <c r="E7552" s="151" t="s">
        <v>211</v>
      </c>
      <c r="F7552" s="151"/>
      <c r="G7552" s="151">
        <v>1</v>
      </c>
      <c r="H7552" s="184">
        <v>171</v>
      </c>
      <c r="I7552" s="194">
        <v>0.25</v>
      </c>
      <c r="J7552" s="187">
        <f t="shared" si="235"/>
        <v>128.25</v>
      </c>
    </row>
    <row r="7553" spans="1:10" ht="15.75">
      <c r="A7553" s="53">
        <f t="shared" si="234"/>
        <v>7549</v>
      </c>
      <c r="B7553" s="151" t="s">
        <v>206</v>
      </c>
      <c r="C7553" s="170" t="s">
        <v>13044</v>
      </c>
      <c r="D7553" s="151" t="s">
        <v>13040</v>
      </c>
      <c r="E7553" s="151" t="s">
        <v>211</v>
      </c>
      <c r="F7553" s="151"/>
      <c r="G7553" s="151">
        <v>1</v>
      </c>
      <c r="H7553" s="184">
        <v>417</v>
      </c>
      <c r="I7553" s="194">
        <v>0.25</v>
      </c>
      <c r="J7553" s="187">
        <f t="shared" si="235"/>
        <v>312.75</v>
      </c>
    </row>
    <row r="7554" spans="1:10" ht="15.75">
      <c r="A7554" s="53">
        <f t="shared" si="234"/>
        <v>7550</v>
      </c>
      <c r="B7554" s="151" t="s">
        <v>206</v>
      </c>
      <c r="C7554" s="170" t="s">
        <v>13045</v>
      </c>
      <c r="D7554" s="151" t="s">
        <v>13040</v>
      </c>
      <c r="E7554" s="151" t="s">
        <v>211</v>
      </c>
      <c r="F7554" s="151"/>
      <c r="G7554" s="151">
        <v>1</v>
      </c>
      <c r="H7554" s="184">
        <v>417</v>
      </c>
      <c r="I7554" s="194">
        <v>0.25</v>
      </c>
      <c r="J7554" s="187">
        <f t="shared" si="235"/>
        <v>312.75</v>
      </c>
    </row>
    <row r="7555" spans="1:10" ht="15.75">
      <c r="A7555" s="53">
        <f t="shared" si="234"/>
        <v>7551</v>
      </c>
      <c r="B7555" s="151" t="s">
        <v>206</v>
      </c>
      <c r="C7555" s="170" t="s">
        <v>13046</v>
      </c>
      <c r="D7555" s="151" t="s">
        <v>13040</v>
      </c>
      <c r="E7555" s="151" t="s">
        <v>211</v>
      </c>
      <c r="F7555" s="151"/>
      <c r="G7555" s="151">
        <v>1</v>
      </c>
      <c r="H7555" s="184">
        <v>614</v>
      </c>
      <c r="I7555" s="194">
        <v>0.25</v>
      </c>
      <c r="J7555" s="187">
        <f t="shared" si="235"/>
        <v>460.5</v>
      </c>
    </row>
    <row r="7556" spans="1:10" ht="15.75">
      <c r="A7556" s="53">
        <f t="shared" si="234"/>
        <v>7552</v>
      </c>
      <c r="B7556" s="151" t="s">
        <v>206</v>
      </c>
      <c r="C7556" s="170" t="s">
        <v>13047</v>
      </c>
      <c r="D7556" s="151" t="s">
        <v>13040</v>
      </c>
      <c r="E7556" s="151" t="s">
        <v>211</v>
      </c>
      <c r="F7556" s="151"/>
      <c r="G7556" s="151">
        <v>1</v>
      </c>
      <c r="H7556" s="184">
        <v>507</v>
      </c>
      <c r="I7556" s="194">
        <v>0.25</v>
      </c>
      <c r="J7556" s="187">
        <f t="shared" si="235"/>
        <v>380.25</v>
      </c>
    </row>
    <row r="7557" spans="1:10" ht="15.75">
      <c r="A7557" s="53">
        <f t="shared" si="234"/>
        <v>7553</v>
      </c>
      <c r="B7557" s="151" t="s">
        <v>206</v>
      </c>
      <c r="C7557" s="170" t="s">
        <v>13048</v>
      </c>
      <c r="D7557" s="151" t="s">
        <v>13040</v>
      </c>
      <c r="E7557" s="151" t="s">
        <v>211</v>
      </c>
      <c r="F7557" s="151"/>
      <c r="G7557" s="151">
        <v>1</v>
      </c>
      <c r="H7557" s="184">
        <v>507</v>
      </c>
      <c r="I7557" s="194">
        <v>0.25</v>
      </c>
      <c r="J7557" s="187">
        <f t="shared" si="235"/>
        <v>380.25</v>
      </c>
    </row>
    <row r="7558" spans="1:10" ht="15.75">
      <c r="A7558" s="53">
        <f t="shared" si="234"/>
        <v>7554</v>
      </c>
      <c r="B7558" s="151" t="s">
        <v>206</v>
      </c>
      <c r="C7558" s="170" t="s">
        <v>13049</v>
      </c>
      <c r="D7558" s="151" t="s">
        <v>13040</v>
      </c>
      <c r="E7558" s="151" t="s">
        <v>211</v>
      </c>
      <c r="F7558" s="151"/>
      <c r="G7558" s="151">
        <v>1</v>
      </c>
      <c r="H7558" s="184">
        <v>640</v>
      </c>
      <c r="I7558" s="194">
        <v>0.25</v>
      </c>
      <c r="J7558" s="187">
        <f t="shared" si="235"/>
        <v>480</v>
      </c>
    </row>
    <row r="7559" spans="1:10" ht="15.75">
      <c r="A7559" s="53">
        <f t="shared" ref="A7559:A7622" si="236">A7558+1</f>
        <v>7555</v>
      </c>
      <c r="B7559" s="151" t="s">
        <v>206</v>
      </c>
      <c r="C7559" s="170" t="s">
        <v>13050</v>
      </c>
      <c r="D7559" s="151" t="s">
        <v>13051</v>
      </c>
      <c r="E7559" s="151" t="s">
        <v>211</v>
      </c>
      <c r="F7559" s="151"/>
      <c r="G7559" s="151">
        <v>1</v>
      </c>
      <c r="H7559" s="184">
        <v>732</v>
      </c>
      <c r="I7559" s="194">
        <v>0.25</v>
      </c>
      <c r="J7559" s="187">
        <f t="shared" si="235"/>
        <v>549</v>
      </c>
    </row>
    <row r="7560" spans="1:10" ht="15.75">
      <c r="A7560" s="53">
        <f t="shared" si="236"/>
        <v>7556</v>
      </c>
      <c r="B7560" s="151" t="s">
        <v>206</v>
      </c>
      <c r="C7560" s="170" t="s">
        <v>13052</v>
      </c>
      <c r="D7560" s="151" t="s">
        <v>13053</v>
      </c>
      <c r="E7560" s="151" t="s">
        <v>211</v>
      </c>
      <c r="F7560" s="151"/>
      <c r="G7560" s="151">
        <v>1</v>
      </c>
      <c r="H7560" s="184">
        <v>732</v>
      </c>
      <c r="I7560" s="194">
        <v>0.25</v>
      </c>
      <c r="J7560" s="187">
        <f t="shared" si="235"/>
        <v>549</v>
      </c>
    </row>
    <row r="7561" spans="1:10" ht="15.75">
      <c r="A7561" s="53">
        <f t="shared" si="236"/>
        <v>7557</v>
      </c>
      <c r="B7561" s="151" t="s">
        <v>206</v>
      </c>
      <c r="C7561" s="170" t="s">
        <v>13054</v>
      </c>
      <c r="D7561" s="151" t="s">
        <v>13055</v>
      </c>
      <c r="E7561" s="151" t="s">
        <v>211</v>
      </c>
      <c r="F7561" s="151"/>
      <c r="G7561" s="151">
        <v>1</v>
      </c>
      <c r="H7561" s="184">
        <v>938</v>
      </c>
      <c r="I7561" s="194">
        <v>0.25</v>
      </c>
      <c r="J7561" s="187">
        <f t="shared" si="235"/>
        <v>703.5</v>
      </c>
    </row>
    <row r="7562" spans="1:10" ht="15.75">
      <c r="A7562" s="53">
        <f t="shared" si="236"/>
        <v>7558</v>
      </c>
      <c r="B7562" s="151" t="s">
        <v>206</v>
      </c>
      <c r="C7562" s="170" t="s">
        <v>13056</v>
      </c>
      <c r="D7562" s="151" t="s">
        <v>13057</v>
      </c>
      <c r="E7562" s="151" t="s">
        <v>211</v>
      </c>
      <c r="F7562" s="151"/>
      <c r="G7562" s="151">
        <v>1</v>
      </c>
      <c r="H7562" s="184">
        <v>938</v>
      </c>
      <c r="I7562" s="194">
        <v>0.25</v>
      </c>
      <c r="J7562" s="187">
        <f t="shared" si="235"/>
        <v>703.5</v>
      </c>
    </row>
    <row r="7563" spans="1:10" ht="15.75">
      <c r="A7563" s="53">
        <f t="shared" si="236"/>
        <v>7559</v>
      </c>
      <c r="B7563" s="151" t="s">
        <v>206</v>
      </c>
      <c r="C7563" s="170" t="s">
        <v>13058</v>
      </c>
      <c r="D7563" s="151" t="s">
        <v>13059</v>
      </c>
      <c r="E7563" s="151" t="s">
        <v>211</v>
      </c>
      <c r="F7563" s="151"/>
      <c r="G7563" s="151">
        <v>1</v>
      </c>
      <c r="H7563" s="184">
        <v>140</v>
      </c>
      <c r="I7563" s="194">
        <v>0.25</v>
      </c>
      <c r="J7563" s="187">
        <f t="shared" si="235"/>
        <v>105</v>
      </c>
    </row>
    <row r="7564" spans="1:10" ht="15.75">
      <c r="A7564" s="53">
        <f t="shared" si="236"/>
        <v>7560</v>
      </c>
      <c r="B7564" s="151" t="s">
        <v>206</v>
      </c>
      <c r="C7564" s="170">
        <v>290</v>
      </c>
      <c r="D7564" s="151" t="s">
        <v>13060</v>
      </c>
      <c r="E7564" s="151" t="s">
        <v>211</v>
      </c>
      <c r="F7564" s="151"/>
      <c r="G7564" s="151">
        <v>1</v>
      </c>
      <c r="H7564" s="184">
        <v>109</v>
      </c>
      <c r="I7564" s="194">
        <v>0.25</v>
      </c>
      <c r="J7564" s="187">
        <f t="shared" si="235"/>
        <v>81.75</v>
      </c>
    </row>
    <row r="7565" spans="1:10" ht="15.75">
      <c r="A7565" s="53">
        <f t="shared" si="236"/>
        <v>7561</v>
      </c>
      <c r="B7565" s="151" t="s">
        <v>206</v>
      </c>
      <c r="C7565" s="170" t="s">
        <v>13061</v>
      </c>
      <c r="D7565" s="151" t="s">
        <v>13062</v>
      </c>
      <c r="E7565" s="151" t="s">
        <v>211</v>
      </c>
      <c r="F7565" s="151"/>
      <c r="G7565" s="151">
        <v>1</v>
      </c>
      <c r="H7565" s="184">
        <v>374</v>
      </c>
      <c r="I7565" s="194">
        <v>0.25</v>
      </c>
      <c r="J7565" s="187">
        <f t="shared" si="235"/>
        <v>280.5</v>
      </c>
    </row>
    <row r="7566" spans="1:10" ht="15.75">
      <c r="A7566" s="53">
        <f t="shared" si="236"/>
        <v>7562</v>
      </c>
      <c r="B7566" s="151" t="s">
        <v>206</v>
      </c>
      <c r="C7566" s="170" t="s">
        <v>13063</v>
      </c>
      <c r="D7566" s="151" t="s">
        <v>13064</v>
      </c>
      <c r="E7566" s="151" t="s">
        <v>211</v>
      </c>
      <c r="F7566" s="151"/>
      <c r="G7566" s="151">
        <v>1</v>
      </c>
      <c r="H7566" s="184">
        <v>193</v>
      </c>
      <c r="I7566" s="194">
        <v>0.25</v>
      </c>
      <c r="J7566" s="187">
        <f t="shared" si="235"/>
        <v>144.75</v>
      </c>
    </row>
    <row r="7567" spans="1:10" ht="15.75">
      <c r="A7567" s="53">
        <f t="shared" si="236"/>
        <v>7563</v>
      </c>
      <c r="B7567" s="151" t="s">
        <v>206</v>
      </c>
      <c r="C7567" s="170" t="s">
        <v>13065</v>
      </c>
      <c r="D7567" s="151" t="s">
        <v>13066</v>
      </c>
      <c r="E7567" s="151" t="s">
        <v>211</v>
      </c>
      <c r="F7567" s="151"/>
      <c r="G7567" s="151">
        <v>1</v>
      </c>
      <c r="H7567" s="184">
        <v>443</v>
      </c>
      <c r="I7567" s="194">
        <v>0.25</v>
      </c>
      <c r="J7567" s="187">
        <f t="shared" si="235"/>
        <v>332.25</v>
      </c>
    </row>
    <row r="7568" spans="1:10" ht="15.75">
      <c r="A7568" s="53">
        <f t="shared" si="236"/>
        <v>7564</v>
      </c>
      <c r="B7568" s="151" t="s">
        <v>206</v>
      </c>
      <c r="C7568" s="170" t="s">
        <v>13067</v>
      </c>
      <c r="D7568" s="151" t="s">
        <v>13068</v>
      </c>
      <c r="E7568" s="151" t="s">
        <v>211</v>
      </c>
      <c r="F7568" s="151"/>
      <c r="G7568" s="151">
        <v>1</v>
      </c>
      <c r="H7568" s="184">
        <v>443</v>
      </c>
      <c r="I7568" s="194">
        <v>0.25</v>
      </c>
      <c r="J7568" s="187">
        <f t="shared" si="235"/>
        <v>332.25</v>
      </c>
    </row>
    <row r="7569" spans="1:10" ht="15.75">
      <c r="A7569" s="53">
        <f t="shared" si="236"/>
        <v>7565</v>
      </c>
      <c r="B7569" s="151" t="s">
        <v>206</v>
      </c>
      <c r="C7569" s="170" t="s">
        <v>13069</v>
      </c>
      <c r="D7569" s="151" t="s">
        <v>13070</v>
      </c>
      <c r="E7569" s="151" t="s">
        <v>211</v>
      </c>
      <c r="F7569" s="151"/>
      <c r="G7569" s="151">
        <v>1</v>
      </c>
      <c r="H7569" s="184">
        <v>443</v>
      </c>
      <c r="I7569" s="194">
        <v>0.25</v>
      </c>
      <c r="J7569" s="187">
        <f t="shared" si="235"/>
        <v>332.25</v>
      </c>
    </row>
    <row r="7570" spans="1:10" ht="15.75">
      <c r="A7570" s="53">
        <f t="shared" si="236"/>
        <v>7566</v>
      </c>
      <c r="B7570" s="151" t="s">
        <v>206</v>
      </c>
      <c r="C7570" s="170" t="s">
        <v>13071</v>
      </c>
      <c r="D7570" s="151" t="s">
        <v>13072</v>
      </c>
      <c r="E7570" s="151" t="s">
        <v>211</v>
      </c>
      <c r="F7570" s="151"/>
      <c r="G7570" s="151">
        <v>1</v>
      </c>
      <c r="H7570" s="184">
        <v>257</v>
      </c>
      <c r="I7570" s="194">
        <v>0.25</v>
      </c>
      <c r="J7570" s="187">
        <f t="shared" si="235"/>
        <v>192.75</v>
      </c>
    </row>
    <row r="7571" spans="1:10" ht="15.75">
      <c r="A7571" s="53">
        <f t="shared" si="236"/>
        <v>7567</v>
      </c>
      <c r="B7571" s="151" t="s">
        <v>206</v>
      </c>
      <c r="C7571" s="170" t="s">
        <v>13073</v>
      </c>
      <c r="D7571" s="151" t="s">
        <v>13074</v>
      </c>
      <c r="E7571" s="151" t="s">
        <v>211</v>
      </c>
      <c r="F7571" s="151"/>
      <c r="G7571" s="151">
        <v>1</v>
      </c>
      <c r="H7571" s="184">
        <v>279</v>
      </c>
      <c r="I7571" s="194">
        <v>0.25</v>
      </c>
      <c r="J7571" s="187">
        <f t="shared" si="235"/>
        <v>209.25</v>
      </c>
    </row>
    <row r="7572" spans="1:10" ht="15.75">
      <c r="A7572" s="53">
        <f t="shared" si="236"/>
        <v>7568</v>
      </c>
      <c r="B7572" s="151" t="s">
        <v>206</v>
      </c>
      <c r="C7572" s="170" t="s">
        <v>13075</v>
      </c>
      <c r="D7572" s="151" t="s">
        <v>13076</v>
      </c>
      <c r="E7572" s="151" t="s">
        <v>211</v>
      </c>
      <c r="F7572" s="151"/>
      <c r="G7572" s="151">
        <v>1</v>
      </c>
      <c r="H7572" s="184">
        <v>193</v>
      </c>
      <c r="I7572" s="194">
        <v>0.25</v>
      </c>
      <c r="J7572" s="187">
        <f t="shared" si="235"/>
        <v>144.75</v>
      </c>
    </row>
    <row r="7573" spans="1:10" ht="15.75">
      <c r="A7573" s="53">
        <f t="shared" si="236"/>
        <v>7569</v>
      </c>
      <c r="B7573" s="151" t="s">
        <v>206</v>
      </c>
      <c r="C7573" s="170" t="s">
        <v>13077</v>
      </c>
      <c r="D7573" s="151" t="s">
        <v>13078</v>
      </c>
      <c r="E7573" s="151" t="s">
        <v>211</v>
      </c>
      <c r="F7573" s="151"/>
      <c r="G7573" s="151">
        <v>1</v>
      </c>
      <c r="H7573" s="184">
        <v>134</v>
      </c>
      <c r="I7573" s="194">
        <v>0.25</v>
      </c>
      <c r="J7573" s="187">
        <f t="shared" ref="J7573:J7628" si="237">H7573*(1-I7573)</f>
        <v>100.5</v>
      </c>
    </row>
    <row r="7574" spans="1:10" ht="15.75">
      <c r="A7574" s="53">
        <f t="shared" si="236"/>
        <v>7570</v>
      </c>
      <c r="B7574" s="151" t="s">
        <v>206</v>
      </c>
      <c r="C7574" s="170" t="s">
        <v>13079</v>
      </c>
      <c r="D7574" s="151" t="s">
        <v>13080</v>
      </c>
      <c r="E7574" s="151" t="s">
        <v>211</v>
      </c>
      <c r="F7574" s="151"/>
      <c r="G7574" s="151">
        <v>1</v>
      </c>
      <c r="H7574" s="184">
        <v>385</v>
      </c>
      <c r="I7574" s="194">
        <v>0.25</v>
      </c>
      <c r="J7574" s="187">
        <f t="shared" si="237"/>
        <v>288.75</v>
      </c>
    </row>
    <row r="7575" spans="1:10" ht="15.75">
      <c r="A7575" s="53">
        <f t="shared" si="236"/>
        <v>7571</v>
      </c>
      <c r="B7575" s="151" t="s">
        <v>206</v>
      </c>
      <c r="C7575" s="170" t="s">
        <v>13081</v>
      </c>
      <c r="D7575" s="151" t="s">
        <v>13082</v>
      </c>
      <c r="E7575" s="151" t="s">
        <v>211</v>
      </c>
      <c r="F7575" s="151"/>
      <c r="G7575" s="151">
        <v>1</v>
      </c>
      <c r="H7575" s="184">
        <v>551</v>
      </c>
      <c r="I7575" s="194">
        <v>0.25</v>
      </c>
      <c r="J7575" s="187">
        <f t="shared" si="237"/>
        <v>413.25</v>
      </c>
    </row>
    <row r="7576" spans="1:10" ht="15.75">
      <c r="A7576" s="53">
        <f t="shared" si="236"/>
        <v>7572</v>
      </c>
      <c r="B7576" s="151" t="s">
        <v>206</v>
      </c>
      <c r="C7576" s="170" t="s">
        <v>13083</v>
      </c>
      <c r="D7576" s="151" t="s">
        <v>13084</v>
      </c>
      <c r="E7576" s="151" t="s">
        <v>211</v>
      </c>
      <c r="F7576" s="151"/>
      <c r="G7576" s="151">
        <v>1</v>
      </c>
      <c r="H7576" s="184">
        <v>848</v>
      </c>
      <c r="I7576" s="194">
        <v>0.25</v>
      </c>
      <c r="J7576" s="187">
        <f t="shared" si="237"/>
        <v>636</v>
      </c>
    </row>
    <row r="7577" spans="1:10" ht="15.75">
      <c r="A7577" s="53">
        <f t="shared" si="236"/>
        <v>7573</v>
      </c>
      <c r="B7577" s="151" t="s">
        <v>206</v>
      </c>
      <c r="C7577" s="170" t="s">
        <v>13085</v>
      </c>
      <c r="D7577" s="151" t="s">
        <v>13086</v>
      </c>
      <c r="E7577" s="151" t="s">
        <v>211</v>
      </c>
      <c r="F7577" s="151"/>
      <c r="G7577" s="151">
        <v>1</v>
      </c>
      <c r="H7577" s="184">
        <v>960</v>
      </c>
      <c r="I7577" s="194">
        <v>0.25</v>
      </c>
      <c r="J7577" s="187">
        <f t="shared" si="237"/>
        <v>720</v>
      </c>
    </row>
    <row r="7578" spans="1:10" ht="15.75">
      <c r="A7578" s="53">
        <f t="shared" si="236"/>
        <v>7574</v>
      </c>
      <c r="B7578" s="151" t="s">
        <v>206</v>
      </c>
      <c r="C7578" s="170" t="s">
        <v>13087</v>
      </c>
      <c r="D7578" s="151" t="s">
        <v>13088</v>
      </c>
      <c r="E7578" s="151" t="s">
        <v>211</v>
      </c>
      <c r="F7578" s="151"/>
      <c r="G7578" s="151">
        <v>1</v>
      </c>
      <c r="H7578" s="184">
        <v>539</v>
      </c>
      <c r="I7578" s="194">
        <v>0.25</v>
      </c>
      <c r="J7578" s="187">
        <f t="shared" si="237"/>
        <v>404.25</v>
      </c>
    </row>
    <row r="7579" spans="1:10" ht="15.75">
      <c r="A7579" s="53">
        <f t="shared" si="236"/>
        <v>7575</v>
      </c>
      <c r="B7579" s="151" t="s">
        <v>206</v>
      </c>
      <c r="C7579" s="170" t="s">
        <v>13089</v>
      </c>
      <c r="D7579" s="151" t="s">
        <v>13090</v>
      </c>
      <c r="E7579" s="151" t="s">
        <v>211</v>
      </c>
      <c r="F7579" s="151"/>
      <c r="G7579" s="151">
        <v>1</v>
      </c>
      <c r="H7579" s="184">
        <v>1248</v>
      </c>
      <c r="I7579" s="194">
        <v>0.25</v>
      </c>
      <c r="J7579" s="187">
        <f t="shared" si="237"/>
        <v>936</v>
      </c>
    </row>
    <row r="7580" spans="1:10" ht="15.75">
      <c r="A7580" s="53">
        <f t="shared" si="236"/>
        <v>7576</v>
      </c>
      <c r="B7580" s="151" t="s">
        <v>206</v>
      </c>
      <c r="C7580" s="170" t="s">
        <v>13091</v>
      </c>
      <c r="D7580" s="151" t="s">
        <v>13092</v>
      </c>
      <c r="E7580" s="151" t="s">
        <v>211</v>
      </c>
      <c r="F7580" s="151"/>
      <c r="G7580" s="151">
        <v>1</v>
      </c>
      <c r="H7580" s="184">
        <v>1248</v>
      </c>
      <c r="I7580" s="194">
        <v>0.25</v>
      </c>
      <c r="J7580" s="187">
        <f t="shared" si="237"/>
        <v>936</v>
      </c>
    </row>
    <row r="7581" spans="1:10" ht="15.75">
      <c r="A7581" s="53">
        <f t="shared" si="236"/>
        <v>7577</v>
      </c>
      <c r="B7581" s="151" t="s">
        <v>206</v>
      </c>
      <c r="C7581" s="170" t="s">
        <v>13093</v>
      </c>
      <c r="D7581" s="151" t="s">
        <v>13094</v>
      </c>
      <c r="E7581" s="151" t="s">
        <v>211</v>
      </c>
      <c r="F7581" s="151"/>
      <c r="G7581" s="151">
        <v>1</v>
      </c>
      <c r="H7581" s="184">
        <v>1292</v>
      </c>
      <c r="I7581" s="194">
        <v>0.25</v>
      </c>
      <c r="J7581" s="187">
        <f t="shared" si="237"/>
        <v>969</v>
      </c>
    </row>
    <row r="7582" spans="1:10" ht="15.75">
      <c r="A7582" s="53">
        <f t="shared" si="236"/>
        <v>7578</v>
      </c>
      <c r="B7582" s="151" t="s">
        <v>206</v>
      </c>
      <c r="C7582" s="170" t="s">
        <v>13095</v>
      </c>
      <c r="D7582" s="151" t="s">
        <v>13096</v>
      </c>
      <c r="E7582" s="151" t="s">
        <v>211</v>
      </c>
      <c r="F7582" s="151"/>
      <c r="G7582" s="151">
        <v>1</v>
      </c>
      <c r="H7582" s="184">
        <v>1248</v>
      </c>
      <c r="I7582" s="194">
        <v>0.25</v>
      </c>
      <c r="J7582" s="187">
        <f t="shared" si="237"/>
        <v>936</v>
      </c>
    </row>
    <row r="7583" spans="1:10" ht="15.75">
      <c r="A7583" s="53">
        <f t="shared" si="236"/>
        <v>7579</v>
      </c>
      <c r="B7583" s="151" t="s">
        <v>206</v>
      </c>
      <c r="C7583" s="170" t="s">
        <v>13097</v>
      </c>
      <c r="D7583" s="151" t="s">
        <v>13098</v>
      </c>
      <c r="E7583" s="151" t="s">
        <v>211</v>
      </c>
      <c r="F7583" s="151"/>
      <c r="G7583" s="151">
        <v>1</v>
      </c>
      <c r="H7583" s="184">
        <v>2090</v>
      </c>
      <c r="I7583" s="194">
        <v>0.25</v>
      </c>
      <c r="J7583" s="187">
        <f t="shared" si="237"/>
        <v>1567.5</v>
      </c>
    </row>
    <row r="7584" spans="1:10" ht="15.75">
      <c r="A7584" s="53">
        <f t="shared" si="236"/>
        <v>7580</v>
      </c>
      <c r="B7584" s="151" t="s">
        <v>206</v>
      </c>
      <c r="C7584" s="170" t="s">
        <v>13099</v>
      </c>
      <c r="D7584" s="151" t="s">
        <v>13100</v>
      </c>
      <c r="E7584" s="151" t="s">
        <v>211</v>
      </c>
      <c r="F7584" s="151"/>
      <c r="G7584" s="151">
        <v>1</v>
      </c>
      <c r="H7584" s="184">
        <v>2090</v>
      </c>
      <c r="I7584" s="194">
        <v>0.25</v>
      </c>
      <c r="J7584" s="187">
        <f t="shared" si="237"/>
        <v>1567.5</v>
      </c>
    </row>
    <row r="7585" spans="1:10" ht="15.75">
      <c r="A7585" s="53">
        <f t="shared" si="236"/>
        <v>7581</v>
      </c>
      <c r="B7585" s="151" t="s">
        <v>206</v>
      </c>
      <c r="C7585" s="170" t="s">
        <v>13101</v>
      </c>
      <c r="D7585" s="151" t="s">
        <v>13102</v>
      </c>
      <c r="E7585" s="151" t="s">
        <v>211</v>
      </c>
      <c r="F7585" s="151"/>
      <c r="G7585" s="151">
        <v>1</v>
      </c>
      <c r="H7585" s="184">
        <v>512</v>
      </c>
      <c r="I7585" s="194">
        <v>0.25</v>
      </c>
      <c r="J7585" s="187">
        <f t="shared" si="237"/>
        <v>384</v>
      </c>
    </row>
    <row r="7586" spans="1:10" ht="15.75">
      <c r="A7586" s="53">
        <f t="shared" si="236"/>
        <v>7582</v>
      </c>
      <c r="B7586" s="151" t="s">
        <v>206</v>
      </c>
      <c r="C7586" s="170" t="s">
        <v>13103</v>
      </c>
      <c r="D7586" s="151" t="s">
        <v>13104</v>
      </c>
      <c r="E7586" s="151" t="s">
        <v>211</v>
      </c>
      <c r="F7586" s="151"/>
      <c r="G7586" s="151">
        <v>1</v>
      </c>
      <c r="H7586" s="184">
        <v>512</v>
      </c>
      <c r="I7586" s="194">
        <v>0.25</v>
      </c>
      <c r="J7586" s="187">
        <f t="shared" si="237"/>
        <v>384</v>
      </c>
    </row>
    <row r="7587" spans="1:10" ht="15.75">
      <c r="A7587" s="53">
        <f t="shared" si="236"/>
        <v>7583</v>
      </c>
      <c r="B7587" s="151" t="s">
        <v>206</v>
      </c>
      <c r="C7587" s="170" t="s">
        <v>13105</v>
      </c>
      <c r="D7587" s="151" t="s">
        <v>13106</v>
      </c>
      <c r="E7587" s="151" t="s">
        <v>211</v>
      </c>
      <c r="F7587" s="151"/>
      <c r="G7587" s="151">
        <v>1</v>
      </c>
      <c r="H7587" s="184">
        <v>427</v>
      </c>
      <c r="I7587" s="194">
        <v>0.25</v>
      </c>
      <c r="J7587" s="187">
        <f t="shared" si="237"/>
        <v>320.25</v>
      </c>
    </row>
    <row r="7588" spans="1:10" ht="15.75">
      <c r="A7588" s="53">
        <f t="shared" si="236"/>
        <v>7584</v>
      </c>
      <c r="B7588" s="151" t="s">
        <v>206</v>
      </c>
      <c r="C7588" s="170" t="s">
        <v>13107</v>
      </c>
      <c r="D7588" s="151" t="s">
        <v>13108</v>
      </c>
      <c r="E7588" s="151" t="s">
        <v>211</v>
      </c>
      <c r="F7588" s="151"/>
      <c r="G7588" s="151">
        <v>1</v>
      </c>
      <c r="H7588" s="184">
        <v>960</v>
      </c>
      <c r="I7588" s="194">
        <v>0.25</v>
      </c>
      <c r="J7588" s="187">
        <f t="shared" si="237"/>
        <v>720</v>
      </c>
    </row>
    <row r="7589" spans="1:10" ht="15.75">
      <c r="A7589" s="53">
        <f t="shared" si="236"/>
        <v>7585</v>
      </c>
      <c r="B7589" s="151" t="s">
        <v>206</v>
      </c>
      <c r="C7589" s="170" t="s">
        <v>13109</v>
      </c>
      <c r="D7589" s="151" t="s">
        <v>13110</v>
      </c>
      <c r="E7589" s="151" t="s">
        <v>211</v>
      </c>
      <c r="F7589" s="151"/>
      <c r="G7589" s="151">
        <v>1</v>
      </c>
      <c r="H7589" s="184">
        <v>960</v>
      </c>
      <c r="I7589" s="194">
        <v>0.25</v>
      </c>
      <c r="J7589" s="187">
        <f t="shared" si="237"/>
        <v>720</v>
      </c>
    </row>
    <row r="7590" spans="1:10" ht="15.75">
      <c r="A7590" s="53">
        <f t="shared" si="236"/>
        <v>7586</v>
      </c>
      <c r="B7590" s="151" t="s">
        <v>206</v>
      </c>
      <c r="C7590" s="170" t="s">
        <v>13111</v>
      </c>
      <c r="D7590" s="151" t="s">
        <v>13112</v>
      </c>
      <c r="E7590" s="151" t="s">
        <v>211</v>
      </c>
      <c r="F7590" s="151"/>
      <c r="G7590" s="151">
        <v>1</v>
      </c>
      <c r="H7590" s="184">
        <v>1025</v>
      </c>
      <c r="I7590" s="194">
        <v>0.25</v>
      </c>
      <c r="J7590" s="187">
        <f t="shared" si="237"/>
        <v>768.75</v>
      </c>
    </row>
    <row r="7591" spans="1:10" ht="15.75">
      <c r="A7591" s="53">
        <f t="shared" si="236"/>
        <v>7587</v>
      </c>
      <c r="B7591" s="151" t="s">
        <v>206</v>
      </c>
      <c r="C7591" s="170" t="s">
        <v>13113</v>
      </c>
      <c r="D7591" s="151" t="s">
        <v>13114</v>
      </c>
      <c r="E7591" s="151" t="s">
        <v>211</v>
      </c>
      <c r="F7591" s="151"/>
      <c r="G7591" s="151">
        <v>1</v>
      </c>
      <c r="H7591" s="184">
        <v>33</v>
      </c>
      <c r="I7591" s="194">
        <v>0.25</v>
      </c>
      <c r="J7591" s="187">
        <f t="shared" si="237"/>
        <v>24.75</v>
      </c>
    </row>
    <row r="7592" spans="1:10" ht="15.75">
      <c r="A7592" s="53">
        <f t="shared" si="236"/>
        <v>7588</v>
      </c>
      <c r="B7592" s="151" t="s">
        <v>206</v>
      </c>
      <c r="C7592" s="170" t="s">
        <v>13115</v>
      </c>
      <c r="D7592" s="151" t="s">
        <v>13116</v>
      </c>
      <c r="E7592" s="151" t="s">
        <v>211</v>
      </c>
      <c r="F7592" s="151"/>
      <c r="G7592" s="151">
        <v>1</v>
      </c>
      <c r="H7592" s="184">
        <v>2124</v>
      </c>
      <c r="I7592" s="194">
        <v>0.25</v>
      </c>
      <c r="J7592" s="187">
        <f t="shared" si="237"/>
        <v>1593</v>
      </c>
    </row>
    <row r="7593" spans="1:10" ht="15.75">
      <c r="A7593" s="53">
        <f t="shared" si="236"/>
        <v>7589</v>
      </c>
      <c r="B7593" s="151" t="s">
        <v>206</v>
      </c>
      <c r="C7593" s="170" t="s">
        <v>13117</v>
      </c>
      <c r="D7593" s="151" t="s">
        <v>13118</v>
      </c>
      <c r="E7593" s="151" t="s">
        <v>211</v>
      </c>
      <c r="F7593" s="151"/>
      <c r="G7593" s="151">
        <v>1</v>
      </c>
      <c r="H7593" s="184">
        <v>54</v>
      </c>
      <c r="I7593" s="194">
        <v>0.25</v>
      </c>
      <c r="J7593" s="187">
        <f t="shared" si="237"/>
        <v>40.5</v>
      </c>
    </row>
    <row r="7594" spans="1:10" ht="15.75">
      <c r="A7594" s="53">
        <f t="shared" si="236"/>
        <v>7590</v>
      </c>
      <c r="B7594" s="151" t="s">
        <v>206</v>
      </c>
      <c r="C7594" s="170" t="s">
        <v>13119</v>
      </c>
      <c r="D7594" s="151" t="s">
        <v>13120</v>
      </c>
      <c r="E7594" s="151" t="s">
        <v>211</v>
      </c>
      <c r="F7594" s="151"/>
      <c r="G7594" s="151">
        <v>1</v>
      </c>
      <c r="H7594" s="184">
        <v>279</v>
      </c>
      <c r="I7594" s="194">
        <v>0.25</v>
      </c>
      <c r="J7594" s="187">
        <f t="shared" si="237"/>
        <v>209.25</v>
      </c>
    </row>
    <row r="7595" spans="1:10" ht="15.75">
      <c r="A7595" s="53">
        <f t="shared" si="236"/>
        <v>7591</v>
      </c>
      <c r="B7595" s="151" t="s">
        <v>206</v>
      </c>
      <c r="C7595" s="170" t="s">
        <v>13121</v>
      </c>
      <c r="D7595" s="151" t="s">
        <v>13122</v>
      </c>
      <c r="E7595" s="151" t="s">
        <v>211</v>
      </c>
      <c r="F7595" s="151"/>
      <c r="G7595" s="151">
        <v>1</v>
      </c>
      <c r="H7595" s="184">
        <v>225</v>
      </c>
      <c r="I7595" s="194">
        <v>0.25</v>
      </c>
      <c r="J7595" s="187">
        <f t="shared" si="237"/>
        <v>168.75</v>
      </c>
    </row>
    <row r="7596" spans="1:10" ht="15.75">
      <c r="A7596" s="53">
        <f t="shared" si="236"/>
        <v>7592</v>
      </c>
      <c r="B7596" s="151" t="s">
        <v>206</v>
      </c>
      <c r="C7596" s="170" t="s">
        <v>13123</v>
      </c>
      <c r="D7596" s="151" t="s">
        <v>13398</v>
      </c>
      <c r="E7596" s="151" t="s">
        <v>211</v>
      </c>
      <c r="F7596" s="151"/>
      <c r="G7596" s="151">
        <v>1</v>
      </c>
      <c r="H7596" s="184">
        <v>333</v>
      </c>
      <c r="I7596" s="194">
        <v>0.25</v>
      </c>
      <c r="J7596" s="187">
        <f t="shared" si="237"/>
        <v>249.75</v>
      </c>
    </row>
    <row r="7597" spans="1:10" ht="15.75">
      <c r="A7597" s="53">
        <f t="shared" si="236"/>
        <v>7593</v>
      </c>
      <c r="B7597" s="151" t="s">
        <v>206</v>
      </c>
      <c r="C7597" s="170" t="s">
        <v>13124</v>
      </c>
      <c r="D7597" s="151" t="s">
        <v>13125</v>
      </c>
      <c r="E7597" s="151" t="s">
        <v>211</v>
      </c>
      <c r="F7597" s="151"/>
      <c r="G7597" s="151">
        <v>1</v>
      </c>
      <c r="H7597" s="184">
        <v>129</v>
      </c>
      <c r="I7597" s="194">
        <v>0.25</v>
      </c>
      <c r="J7597" s="187">
        <f t="shared" si="237"/>
        <v>96.75</v>
      </c>
    </row>
    <row r="7598" spans="1:10" ht="15.75">
      <c r="A7598" s="53">
        <f t="shared" si="236"/>
        <v>7594</v>
      </c>
      <c r="B7598" s="151" t="s">
        <v>206</v>
      </c>
      <c r="C7598" s="170" t="s">
        <v>13126</v>
      </c>
      <c r="D7598" s="151" t="s">
        <v>13127</v>
      </c>
      <c r="E7598" s="151" t="s">
        <v>211</v>
      </c>
      <c r="F7598" s="151"/>
      <c r="G7598" s="151">
        <v>1</v>
      </c>
      <c r="H7598" s="184">
        <v>188</v>
      </c>
      <c r="I7598" s="194">
        <v>0.25</v>
      </c>
      <c r="J7598" s="187">
        <f t="shared" si="237"/>
        <v>141</v>
      </c>
    </row>
    <row r="7599" spans="1:10" ht="15.75">
      <c r="A7599" s="53">
        <f t="shared" si="236"/>
        <v>7595</v>
      </c>
      <c r="B7599" s="151" t="s">
        <v>206</v>
      </c>
      <c r="C7599" s="170" t="s">
        <v>13128</v>
      </c>
      <c r="D7599" s="151" t="s">
        <v>13129</v>
      </c>
      <c r="E7599" s="151" t="s">
        <v>211</v>
      </c>
      <c r="F7599" s="151"/>
      <c r="G7599" s="151">
        <v>1</v>
      </c>
      <c r="H7599" s="184">
        <v>150</v>
      </c>
      <c r="I7599" s="194">
        <v>0.25</v>
      </c>
      <c r="J7599" s="187">
        <f t="shared" si="237"/>
        <v>112.5</v>
      </c>
    </row>
    <row r="7600" spans="1:10" ht="15.75">
      <c r="A7600" s="53">
        <f t="shared" si="236"/>
        <v>7596</v>
      </c>
      <c r="B7600" s="151" t="s">
        <v>206</v>
      </c>
      <c r="C7600" s="170" t="s">
        <v>13130</v>
      </c>
      <c r="D7600" s="151" t="s">
        <v>13131</v>
      </c>
      <c r="E7600" s="151" t="s">
        <v>211</v>
      </c>
      <c r="F7600" s="151"/>
      <c r="G7600" s="151">
        <v>1</v>
      </c>
      <c r="H7600" s="184">
        <v>209</v>
      </c>
      <c r="I7600" s="194">
        <v>0.25</v>
      </c>
      <c r="J7600" s="187">
        <f t="shared" si="237"/>
        <v>156.75</v>
      </c>
    </row>
    <row r="7601" spans="1:10" ht="15.75">
      <c r="A7601" s="53">
        <f t="shared" si="236"/>
        <v>7597</v>
      </c>
      <c r="B7601" s="151" t="s">
        <v>206</v>
      </c>
      <c r="C7601" s="170" t="s">
        <v>13132</v>
      </c>
      <c r="D7601" s="151" t="s">
        <v>13133</v>
      </c>
      <c r="E7601" s="151" t="s">
        <v>211</v>
      </c>
      <c r="F7601" s="151"/>
      <c r="G7601" s="151">
        <v>1</v>
      </c>
      <c r="H7601" s="184">
        <v>374</v>
      </c>
      <c r="I7601" s="194">
        <v>0.25</v>
      </c>
      <c r="J7601" s="187">
        <f t="shared" si="237"/>
        <v>280.5</v>
      </c>
    </row>
    <row r="7602" spans="1:10" ht="15.75">
      <c r="A7602" s="53">
        <f t="shared" si="236"/>
        <v>7598</v>
      </c>
      <c r="B7602" s="151" t="s">
        <v>206</v>
      </c>
      <c r="C7602" s="170" t="s">
        <v>13134</v>
      </c>
      <c r="D7602" s="151" t="s">
        <v>13135</v>
      </c>
      <c r="E7602" s="151" t="s">
        <v>211</v>
      </c>
      <c r="F7602" s="151"/>
      <c r="G7602" s="151">
        <v>1</v>
      </c>
      <c r="H7602" s="184">
        <v>449</v>
      </c>
      <c r="I7602" s="194">
        <v>0.25</v>
      </c>
      <c r="J7602" s="187">
        <f t="shared" si="237"/>
        <v>336.75</v>
      </c>
    </row>
    <row r="7603" spans="1:10" ht="15.75">
      <c r="A7603" s="53">
        <f t="shared" si="236"/>
        <v>7599</v>
      </c>
      <c r="B7603" s="151" t="s">
        <v>206</v>
      </c>
      <c r="C7603" s="170" t="s">
        <v>13136</v>
      </c>
      <c r="D7603" s="151" t="s">
        <v>13137</v>
      </c>
      <c r="E7603" s="151" t="s">
        <v>211</v>
      </c>
      <c r="F7603" s="151"/>
      <c r="G7603" s="151">
        <v>1</v>
      </c>
      <c r="H7603" s="184">
        <v>279</v>
      </c>
      <c r="I7603" s="194">
        <v>0.25</v>
      </c>
      <c r="J7603" s="187">
        <f t="shared" si="237"/>
        <v>209.25</v>
      </c>
    </row>
    <row r="7604" spans="1:10" ht="15.75">
      <c r="A7604" s="53">
        <f t="shared" si="236"/>
        <v>7600</v>
      </c>
      <c r="B7604" s="151" t="s">
        <v>206</v>
      </c>
      <c r="C7604" s="170" t="s">
        <v>13138</v>
      </c>
      <c r="D7604" s="151" t="s">
        <v>13139</v>
      </c>
      <c r="E7604" s="151" t="s">
        <v>211</v>
      </c>
      <c r="F7604" s="151"/>
      <c r="G7604" s="151">
        <v>1</v>
      </c>
      <c r="H7604" s="184">
        <v>427</v>
      </c>
      <c r="I7604" s="194">
        <v>0.25</v>
      </c>
      <c r="J7604" s="187">
        <f t="shared" si="237"/>
        <v>320.25</v>
      </c>
    </row>
    <row r="7605" spans="1:10" ht="15.75">
      <c r="A7605" s="53">
        <f t="shared" si="236"/>
        <v>7601</v>
      </c>
      <c r="B7605" s="151" t="s">
        <v>206</v>
      </c>
      <c r="C7605" s="170" t="s">
        <v>13140</v>
      </c>
      <c r="D7605" s="151" t="s">
        <v>13141</v>
      </c>
      <c r="E7605" s="151" t="s">
        <v>211</v>
      </c>
      <c r="F7605" s="151"/>
      <c r="G7605" s="151">
        <v>1</v>
      </c>
      <c r="H7605" s="184">
        <v>640</v>
      </c>
      <c r="I7605" s="194">
        <v>0.25</v>
      </c>
      <c r="J7605" s="187">
        <f t="shared" si="237"/>
        <v>480</v>
      </c>
    </row>
    <row r="7606" spans="1:10" ht="15.75">
      <c r="A7606" s="53">
        <f t="shared" si="236"/>
        <v>7602</v>
      </c>
      <c r="B7606" s="151" t="s">
        <v>206</v>
      </c>
      <c r="C7606" s="170" t="s">
        <v>13142</v>
      </c>
      <c r="D7606" s="151" t="s">
        <v>13143</v>
      </c>
      <c r="E7606" s="151" t="s">
        <v>211</v>
      </c>
      <c r="F7606" s="151"/>
      <c r="G7606" s="151">
        <v>1</v>
      </c>
      <c r="H7606" s="184">
        <v>747</v>
      </c>
      <c r="I7606" s="194">
        <v>0.25</v>
      </c>
      <c r="J7606" s="187">
        <f t="shared" si="237"/>
        <v>560.25</v>
      </c>
    </row>
    <row r="7607" spans="1:10" ht="15.75">
      <c r="A7607" s="53">
        <f t="shared" si="236"/>
        <v>7603</v>
      </c>
      <c r="B7607" s="151" t="s">
        <v>206</v>
      </c>
      <c r="C7607" s="170" t="s">
        <v>13144</v>
      </c>
      <c r="D7607" s="151" t="s">
        <v>13145</v>
      </c>
      <c r="E7607" s="151" t="s">
        <v>211</v>
      </c>
      <c r="F7607" s="151"/>
      <c r="G7607" s="151">
        <v>1</v>
      </c>
      <c r="H7607" s="184">
        <v>27</v>
      </c>
      <c r="I7607" s="194">
        <v>0.25</v>
      </c>
      <c r="J7607" s="187">
        <f t="shared" si="237"/>
        <v>20.25</v>
      </c>
    </row>
    <row r="7608" spans="1:10" ht="15.75">
      <c r="A7608" s="53">
        <f t="shared" si="236"/>
        <v>7604</v>
      </c>
      <c r="B7608" s="151" t="s">
        <v>206</v>
      </c>
      <c r="C7608" s="170" t="s">
        <v>13146</v>
      </c>
      <c r="D7608" s="151" t="s">
        <v>13147</v>
      </c>
      <c r="E7608" s="151" t="s">
        <v>211</v>
      </c>
      <c r="F7608" s="151"/>
      <c r="G7608" s="151">
        <v>1</v>
      </c>
      <c r="H7608" s="184">
        <v>177</v>
      </c>
      <c r="I7608" s="194">
        <v>0.25</v>
      </c>
      <c r="J7608" s="187">
        <f t="shared" si="237"/>
        <v>132.75</v>
      </c>
    </row>
    <row r="7609" spans="1:10" ht="15.75">
      <c r="A7609" s="53">
        <f t="shared" si="236"/>
        <v>7605</v>
      </c>
      <c r="B7609" s="151" t="s">
        <v>206</v>
      </c>
      <c r="C7609" s="170" t="s">
        <v>13148</v>
      </c>
      <c r="D7609" s="151" t="s">
        <v>13149</v>
      </c>
      <c r="E7609" s="151" t="s">
        <v>211</v>
      </c>
      <c r="F7609" s="151"/>
      <c r="G7609" s="151">
        <v>1</v>
      </c>
      <c r="H7609" s="184">
        <v>44</v>
      </c>
      <c r="I7609" s="194">
        <v>0.25</v>
      </c>
      <c r="J7609" s="187">
        <f t="shared" si="237"/>
        <v>33</v>
      </c>
    </row>
    <row r="7610" spans="1:10" ht="15.75">
      <c r="A7610" s="53">
        <f t="shared" si="236"/>
        <v>7606</v>
      </c>
      <c r="B7610" s="151" t="s">
        <v>206</v>
      </c>
      <c r="C7610" s="170" t="s">
        <v>13150</v>
      </c>
      <c r="D7610" s="151" t="s">
        <v>13151</v>
      </c>
      <c r="E7610" s="151" t="s">
        <v>211</v>
      </c>
      <c r="F7610" s="151"/>
      <c r="G7610" s="151">
        <v>1</v>
      </c>
      <c r="H7610" s="184">
        <v>88</v>
      </c>
      <c r="I7610" s="194">
        <v>0.25</v>
      </c>
      <c r="J7610" s="187">
        <f t="shared" si="237"/>
        <v>66</v>
      </c>
    </row>
    <row r="7611" spans="1:10" ht="15.75">
      <c r="A7611" s="53">
        <f t="shared" si="236"/>
        <v>7607</v>
      </c>
      <c r="B7611" s="151" t="s">
        <v>206</v>
      </c>
      <c r="C7611" s="170" t="s">
        <v>13152</v>
      </c>
      <c r="D7611" s="151" t="s">
        <v>13153</v>
      </c>
      <c r="E7611" s="151" t="s">
        <v>211</v>
      </c>
      <c r="F7611" s="151"/>
      <c r="G7611" s="151">
        <v>1</v>
      </c>
      <c r="H7611" s="184">
        <v>50</v>
      </c>
      <c r="I7611" s="194">
        <v>0.25</v>
      </c>
      <c r="J7611" s="187">
        <f t="shared" si="237"/>
        <v>37.5</v>
      </c>
    </row>
    <row r="7612" spans="1:10" ht="15.75">
      <c r="A7612" s="53">
        <f t="shared" si="236"/>
        <v>7608</v>
      </c>
      <c r="B7612" s="151" t="s">
        <v>206</v>
      </c>
      <c r="C7612" s="170" t="s">
        <v>3876</v>
      </c>
      <c r="D7612" s="151" t="s">
        <v>13154</v>
      </c>
      <c r="E7612" s="151" t="s">
        <v>211</v>
      </c>
      <c r="F7612" s="151"/>
      <c r="G7612" s="151">
        <v>1</v>
      </c>
      <c r="H7612" s="184">
        <v>40</v>
      </c>
      <c r="I7612" s="194">
        <v>0.25</v>
      </c>
      <c r="J7612" s="187">
        <f t="shared" si="237"/>
        <v>30</v>
      </c>
    </row>
    <row r="7613" spans="1:10" ht="15.75">
      <c r="A7613" s="53">
        <f t="shared" si="236"/>
        <v>7609</v>
      </c>
      <c r="B7613" s="151" t="s">
        <v>206</v>
      </c>
      <c r="C7613" s="170" t="s">
        <v>13155</v>
      </c>
      <c r="D7613" s="151" t="s">
        <v>13156</v>
      </c>
      <c r="E7613" s="151" t="s">
        <v>211</v>
      </c>
      <c r="F7613" s="151"/>
      <c r="G7613" s="151">
        <v>1</v>
      </c>
      <c r="H7613" s="184">
        <v>78</v>
      </c>
      <c r="I7613" s="194">
        <v>0.25</v>
      </c>
      <c r="J7613" s="187">
        <f t="shared" si="237"/>
        <v>58.5</v>
      </c>
    </row>
    <row r="7614" spans="1:10" ht="15.75">
      <c r="A7614" s="53">
        <f t="shared" si="236"/>
        <v>7610</v>
      </c>
      <c r="B7614" s="151" t="s">
        <v>206</v>
      </c>
      <c r="C7614" s="170" t="s">
        <v>13157</v>
      </c>
      <c r="D7614" s="151" t="s">
        <v>13158</v>
      </c>
      <c r="E7614" s="151" t="s">
        <v>211</v>
      </c>
      <c r="F7614" s="151"/>
      <c r="G7614" s="151">
        <v>1</v>
      </c>
      <c r="H7614" s="184">
        <v>80</v>
      </c>
      <c r="I7614" s="194">
        <v>0.25</v>
      </c>
      <c r="J7614" s="187">
        <f t="shared" si="237"/>
        <v>60</v>
      </c>
    </row>
    <row r="7615" spans="1:10" ht="15.75">
      <c r="A7615" s="53">
        <f t="shared" si="236"/>
        <v>7611</v>
      </c>
      <c r="B7615" s="151" t="s">
        <v>206</v>
      </c>
      <c r="C7615" s="170" t="s">
        <v>13159</v>
      </c>
      <c r="D7615" s="151" t="s">
        <v>13160</v>
      </c>
      <c r="E7615" s="151" t="s">
        <v>211</v>
      </c>
      <c r="F7615" s="151"/>
      <c r="G7615" s="151">
        <v>1</v>
      </c>
      <c r="H7615" s="184">
        <v>103</v>
      </c>
      <c r="I7615" s="194">
        <v>0.25</v>
      </c>
      <c r="J7615" s="187">
        <f t="shared" si="237"/>
        <v>77.25</v>
      </c>
    </row>
    <row r="7616" spans="1:10" ht="15.75">
      <c r="A7616" s="53">
        <f t="shared" si="236"/>
        <v>7612</v>
      </c>
      <c r="B7616" s="151" t="s">
        <v>206</v>
      </c>
      <c r="C7616" s="170" t="s">
        <v>13161</v>
      </c>
      <c r="D7616" s="151" t="s">
        <v>13162</v>
      </c>
      <c r="E7616" s="151" t="s">
        <v>211</v>
      </c>
      <c r="F7616" s="151"/>
      <c r="G7616" s="151">
        <v>1</v>
      </c>
      <c r="H7616" s="184">
        <v>235</v>
      </c>
      <c r="I7616" s="194">
        <v>0.25</v>
      </c>
      <c r="J7616" s="187">
        <f t="shared" si="237"/>
        <v>176.25</v>
      </c>
    </row>
    <row r="7617" spans="1:10" ht="15.75">
      <c r="A7617" s="53">
        <f t="shared" si="236"/>
        <v>7613</v>
      </c>
      <c r="B7617" s="151" t="s">
        <v>206</v>
      </c>
      <c r="C7617" s="170" t="s">
        <v>13163</v>
      </c>
      <c r="D7617" s="151" t="s">
        <v>13164</v>
      </c>
      <c r="E7617" s="151" t="s">
        <v>211</v>
      </c>
      <c r="F7617" s="151"/>
      <c r="G7617" s="151">
        <v>1</v>
      </c>
      <c r="H7617" s="184">
        <v>331</v>
      </c>
      <c r="I7617" s="194">
        <v>0.25</v>
      </c>
      <c r="J7617" s="187">
        <f t="shared" si="237"/>
        <v>248.25</v>
      </c>
    </row>
    <row r="7618" spans="1:10" ht="15.75">
      <c r="A7618" s="53">
        <f t="shared" si="236"/>
        <v>7614</v>
      </c>
      <c r="B7618" s="151" t="s">
        <v>206</v>
      </c>
      <c r="C7618" s="170" t="s">
        <v>13165</v>
      </c>
      <c r="D7618" s="151" t="s">
        <v>13166</v>
      </c>
      <c r="E7618" s="151" t="s">
        <v>211</v>
      </c>
      <c r="F7618" s="151"/>
      <c r="G7618" s="151">
        <v>1</v>
      </c>
      <c r="H7618" s="184">
        <v>91</v>
      </c>
      <c r="I7618" s="194">
        <v>0.25</v>
      </c>
      <c r="J7618" s="187">
        <f t="shared" si="237"/>
        <v>68.25</v>
      </c>
    </row>
    <row r="7619" spans="1:10" ht="15.75">
      <c r="A7619" s="53">
        <f t="shared" si="236"/>
        <v>7615</v>
      </c>
      <c r="B7619" s="151" t="s">
        <v>206</v>
      </c>
      <c r="C7619" s="170" t="s">
        <v>13167</v>
      </c>
      <c r="D7619" s="151" t="s">
        <v>13168</v>
      </c>
      <c r="E7619" s="151" t="s">
        <v>211</v>
      </c>
      <c r="F7619" s="151"/>
      <c r="G7619" s="151">
        <v>1</v>
      </c>
      <c r="H7619" s="184">
        <v>76</v>
      </c>
      <c r="I7619" s="194">
        <v>0.25</v>
      </c>
      <c r="J7619" s="187">
        <f t="shared" si="237"/>
        <v>57</v>
      </c>
    </row>
    <row r="7620" spans="1:10" ht="15.75">
      <c r="A7620" s="53">
        <f t="shared" si="236"/>
        <v>7616</v>
      </c>
      <c r="B7620" s="151" t="s">
        <v>206</v>
      </c>
      <c r="C7620" s="170" t="s">
        <v>13169</v>
      </c>
      <c r="D7620" s="151" t="s">
        <v>13170</v>
      </c>
      <c r="E7620" s="151" t="s">
        <v>211</v>
      </c>
      <c r="F7620" s="151"/>
      <c r="G7620" s="151">
        <v>1</v>
      </c>
      <c r="H7620" s="184">
        <v>150</v>
      </c>
      <c r="I7620" s="194">
        <v>0.25</v>
      </c>
      <c r="J7620" s="187">
        <f t="shared" si="237"/>
        <v>112.5</v>
      </c>
    </row>
    <row r="7621" spans="1:10" ht="15.75">
      <c r="A7621" s="53">
        <f t="shared" si="236"/>
        <v>7617</v>
      </c>
      <c r="B7621" s="151" t="s">
        <v>206</v>
      </c>
      <c r="C7621" s="170" t="s">
        <v>13171</v>
      </c>
      <c r="D7621" s="151" t="s">
        <v>13172</v>
      </c>
      <c r="E7621" s="151" t="s">
        <v>211</v>
      </c>
      <c r="F7621" s="151"/>
      <c r="G7621" s="151">
        <v>1</v>
      </c>
      <c r="H7621" s="184">
        <v>145</v>
      </c>
      <c r="I7621" s="194">
        <v>0.25</v>
      </c>
      <c r="J7621" s="187">
        <f t="shared" si="237"/>
        <v>108.75</v>
      </c>
    </row>
    <row r="7622" spans="1:10" ht="15.75">
      <c r="A7622" s="53">
        <f t="shared" si="236"/>
        <v>7618</v>
      </c>
      <c r="B7622" s="151" t="s">
        <v>206</v>
      </c>
      <c r="C7622" s="170" t="s">
        <v>13173</v>
      </c>
      <c r="D7622" s="151" t="s">
        <v>13174</v>
      </c>
      <c r="E7622" s="151" t="s">
        <v>211</v>
      </c>
      <c r="F7622" s="151"/>
      <c r="G7622" s="151">
        <v>1</v>
      </c>
      <c r="H7622" s="184">
        <v>342</v>
      </c>
      <c r="I7622" s="194">
        <v>0.25</v>
      </c>
      <c r="J7622" s="187">
        <f t="shared" si="237"/>
        <v>256.5</v>
      </c>
    </row>
    <row r="7623" spans="1:10" ht="15.75">
      <c r="A7623" s="53">
        <f t="shared" ref="A7623:A7686" si="238">A7622+1</f>
        <v>7619</v>
      </c>
      <c r="B7623" s="151" t="s">
        <v>206</v>
      </c>
      <c r="C7623" s="170" t="s">
        <v>13175</v>
      </c>
      <c r="D7623" s="151" t="s">
        <v>13176</v>
      </c>
      <c r="E7623" s="151" t="s">
        <v>211</v>
      </c>
      <c r="F7623" s="151"/>
      <c r="G7623" s="151">
        <v>1</v>
      </c>
      <c r="H7623" s="184">
        <v>150</v>
      </c>
      <c r="I7623" s="194">
        <v>0.25</v>
      </c>
      <c r="J7623" s="187">
        <f t="shared" si="237"/>
        <v>112.5</v>
      </c>
    </row>
    <row r="7624" spans="1:10" ht="15.75">
      <c r="A7624" s="53">
        <f t="shared" si="238"/>
        <v>7620</v>
      </c>
      <c r="B7624" s="151" t="s">
        <v>206</v>
      </c>
      <c r="C7624" s="170" t="s">
        <v>13177</v>
      </c>
      <c r="D7624" s="151" t="s">
        <v>13178</v>
      </c>
      <c r="E7624" s="151" t="s">
        <v>211</v>
      </c>
      <c r="F7624" s="151"/>
      <c r="G7624" s="151">
        <v>1</v>
      </c>
      <c r="H7624" s="184">
        <v>342</v>
      </c>
      <c r="I7624" s="194">
        <v>0.25</v>
      </c>
      <c r="J7624" s="187">
        <f t="shared" si="237"/>
        <v>256.5</v>
      </c>
    </row>
    <row r="7625" spans="1:10" ht="15.75">
      <c r="A7625" s="53">
        <f t="shared" si="238"/>
        <v>7621</v>
      </c>
      <c r="B7625" s="151" t="s">
        <v>206</v>
      </c>
      <c r="C7625" s="170" t="s">
        <v>13179</v>
      </c>
      <c r="D7625" s="151" t="s">
        <v>13180</v>
      </c>
      <c r="E7625" s="151" t="s">
        <v>211</v>
      </c>
      <c r="F7625" s="151"/>
      <c r="G7625" s="151">
        <v>1</v>
      </c>
      <c r="H7625" s="184">
        <v>145</v>
      </c>
      <c r="I7625" s="194">
        <v>0.25</v>
      </c>
      <c r="J7625" s="187">
        <f t="shared" si="237"/>
        <v>108.75</v>
      </c>
    </row>
    <row r="7626" spans="1:10" ht="15.75">
      <c r="A7626" s="53">
        <f t="shared" si="238"/>
        <v>7622</v>
      </c>
      <c r="B7626" s="151" t="s">
        <v>206</v>
      </c>
      <c r="C7626" s="170" t="s">
        <v>13181</v>
      </c>
      <c r="D7626" s="151" t="s">
        <v>13182</v>
      </c>
      <c r="E7626" s="151" t="s">
        <v>211</v>
      </c>
      <c r="F7626" s="151"/>
      <c r="G7626" s="151">
        <v>1</v>
      </c>
      <c r="H7626" s="184">
        <v>230</v>
      </c>
      <c r="I7626" s="194">
        <v>0.25</v>
      </c>
      <c r="J7626" s="187">
        <f t="shared" si="237"/>
        <v>172.5</v>
      </c>
    </row>
    <row r="7627" spans="1:10" ht="15.75">
      <c r="A7627" s="53">
        <f t="shared" si="238"/>
        <v>7623</v>
      </c>
      <c r="B7627" s="151" t="s">
        <v>206</v>
      </c>
      <c r="C7627" s="170" t="s">
        <v>13183</v>
      </c>
      <c r="D7627" s="151" t="s">
        <v>13184</v>
      </c>
      <c r="E7627" s="151" t="s">
        <v>211</v>
      </c>
      <c r="F7627" s="151"/>
      <c r="G7627" s="151">
        <v>1</v>
      </c>
      <c r="H7627" s="184">
        <v>145</v>
      </c>
      <c r="I7627" s="194">
        <v>0.25</v>
      </c>
      <c r="J7627" s="187">
        <f t="shared" si="237"/>
        <v>108.75</v>
      </c>
    </row>
    <row r="7628" spans="1:10" ht="15.75">
      <c r="A7628" s="53">
        <f t="shared" si="238"/>
        <v>7624</v>
      </c>
      <c r="B7628" s="151" t="s">
        <v>206</v>
      </c>
      <c r="C7628" s="170" t="s">
        <v>13185</v>
      </c>
      <c r="D7628" s="151" t="s">
        <v>13186</v>
      </c>
      <c r="E7628" s="151" t="s">
        <v>211</v>
      </c>
      <c r="F7628" s="151"/>
      <c r="G7628" s="151">
        <v>1</v>
      </c>
      <c r="H7628" s="184">
        <v>161</v>
      </c>
      <c r="I7628" s="194">
        <v>0.25</v>
      </c>
      <c r="J7628" s="187">
        <f t="shared" si="237"/>
        <v>120.75</v>
      </c>
    </row>
    <row r="7629" spans="1:10" ht="15.75">
      <c r="A7629" s="53">
        <f t="shared" si="238"/>
        <v>7625</v>
      </c>
      <c r="B7629" s="151" t="s">
        <v>206</v>
      </c>
      <c r="C7629" s="170" t="s">
        <v>13187</v>
      </c>
      <c r="D7629" s="151" t="s">
        <v>13188</v>
      </c>
      <c r="E7629" s="151" t="s">
        <v>211</v>
      </c>
      <c r="F7629" s="151"/>
      <c r="G7629" s="151">
        <v>1</v>
      </c>
      <c r="H7629" s="184">
        <v>161</v>
      </c>
      <c r="I7629" s="194">
        <v>0.25</v>
      </c>
      <c r="J7629" s="187">
        <f t="shared" ref="J7629:J7673" si="239">H7629*(1-I7629)</f>
        <v>120.75</v>
      </c>
    </row>
    <row r="7630" spans="1:10" ht="15.75">
      <c r="A7630" s="53">
        <f t="shared" si="238"/>
        <v>7626</v>
      </c>
      <c r="B7630" s="151" t="s">
        <v>206</v>
      </c>
      <c r="C7630" s="170" t="s">
        <v>13189</v>
      </c>
      <c r="D7630" s="151" t="s">
        <v>13190</v>
      </c>
      <c r="E7630" s="151" t="s">
        <v>211</v>
      </c>
      <c r="F7630" s="151"/>
      <c r="G7630" s="151">
        <v>1</v>
      </c>
      <c r="H7630" s="184">
        <v>140</v>
      </c>
      <c r="I7630" s="194">
        <v>0.25</v>
      </c>
      <c r="J7630" s="187">
        <f t="shared" si="239"/>
        <v>105</v>
      </c>
    </row>
    <row r="7631" spans="1:10" ht="15.75">
      <c r="A7631" s="53">
        <f t="shared" si="238"/>
        <v>7627</v>
      </c>
      <c r="B7631" s="151" t="s">
        <v>206</v>
      </c>
      <c r="C7631" s="170" t="s">
        <v>13191</v>
      </c>
      <c r="D7631" s="151" t="s">
        <v>13192</v>
      </c>
      <c r="E7631" s="151" t="s">
        <v>211</v>
      </c>
      <c r="F7631" s="151"/>
      <c r="G7631" s="151">
        <v>1</v>
      </c>
      <c r="H7631" s="184">
        <v>140</v>
      </c>
      <c r="I7631" s="194">
        <v>0.25</v>
      </c>
      <c r="J7631" s="187">
        <f t="shared" si="239"/>
        <v>105</v>
      </c>
    </row>
    <row r="7632" spans="1:10" ht="15.75">
      <c r="A7632" s="53">
        <f t="shared" si="238"/>
        <v>7628</v>
      </c>
      <c r="B7632" s="151" t="s">
        <v>206</v>
      </c>
      <c r="C7632" s="170" t="s">
        <v>13193</v>
      </c>
      <c r="D7632" s="151" t="s">
        <v>13194</v>
      </c>
      <c r="E7632" s="151" t="s">
        <v>211</v>
      </c>
      <c r="F7632" s="151"/>
      <c r="G7632" s="151">
        <v>1</v>
      </c>
      <c r="H7632" s="184">
        <v>81</v>
      </c>
      <c r="I7632" s="194">
        <v>0.25</v>
      </c>
      <c r="J7632" s="187">
        <f t="shared" si="239"/>
        <v>60.75</v>
      </c>
    </row>
    <row r="7633" spans="1:10" ht="15.75">
      <c r="A7633" s="53">
        <f t="shared" si="238"/>
        <v>7629</v>
      </c>
      <c r="B7633" s="151" t="s">
        <v>206</v>
      </c>
      <c r="C7633" s="170" t="s">
        <v>13195</v>
      </c>
      <c r="D7633" s="151" t="s">
        <v>13196</v>
      </c>
      <c r="E7633" s="151" t="s">
        <v>211</v>
      </c>
      <c r="F7633" s="151"/>
      <c r="G7633" s="151">
        <v>1</v>
      </c>
      <c r="H7633" s="184">
        <v>102</v>
      </c>
      <c r="I7633" s="194">
        <v>0.25</v>
      </c>
      <c r="J7633" s="187">
        <f t="shared" si="239"/>
        <v>76.5</v>
      </c>
    </row>
    <row r="7634" spans="1:10" ht="15.75">
      <c r="A7634" s="53">
        <f t="shared" si="238"/>
        <v>7630</v>
      </c>
      <c r="B7634" s="151" t="s">
        <v>206</v>
      </c>
      <c r="C7634" s="170" t="s">
        <v>13197</v>
      </c>
      <c r="D7634" s="151" t="s">
        <v>13198</v>
      </c>
      <c r="E7634" s="151" t="s">
        <v>211</v>
      </c>
      <c r="F7634" s="151"/>
      <c r="G7634" s="151">
        <v>1</v>
      </c>
      <c r="H7634" s="184">
        <v>102</v>
      </c>
      <c r="I7634" s="194">
        <v>0.25</v>
      </c>
      <c r="J7634" s="187">
        <f t="shared" si="239"/>
        <v>76.5</v>
      </c>
    </row>
    <row r="7635" spans="1:10" ht="15.75">
      <c r="A7635" s="53">
        <f t="shared" si="238"/>
        <v>7631</v>
      </c>
      <c r="B7635" s="151" t="s">
        <v>206</v>
      </c>
      <c r="C7635" s="170" t="s">
        <v>13199</v>
      </c>
      <c r="D7635" s="151" t="s">
        <v>13200</v>
      </c>
      <c r="E7635" s="151" t="s">
        <v>211</v>
      </c>
      <c r="F7635" s="151"/>
      <c r="G7635" s="151">
        <v>1</v>
      </c>
      <c r="H7635" s="184">
        <v>263</v>
      </c>
      <c r="I7635" s="194">
        <v>0.25</v>
      </c>
      <c r="J7635" s="187">
        <f t="shared" si="239"/>
        <v>197.25</v>
      </c>
    </row>
    <row r="7636" spans="1:10" ht="15.75">
      <c r="A7636" s="53">
        <f t="shared" si="238"/>
        <v>7632</v>
      </c>
      <c r="B7636" s="151" t="s">
        <v>206</v>
      </c>
      <c r="C7636" s="170" t="s">
        <v>13201</v>
      </c>
      <c r="D7636" s="151" t="s">
        <v>13202</v>
      </c>
      <c r="E7636" s="151" t="s">
        <v>211</v>
      </c>
      <c r="F7636" s="151"/>
      <c r="G7636" s="151">
        <v>1</v>
      </c>
      <c r="H7636" s="184">
        <v>271</v>
      </c>
      <c r="I7636" s="194">
        <v>0.25</v>
      </c>
      <c r="J7636" s="187">
        <f t="shared" si="239"/>
        <v>203.25</v>
      </c>
    </row>
    <row r="7637" spans="1:10" ht="15.75">
      <c r="A7637" s="53">
        <f t="shared" si="238"/>
        <v>7633</v>
      </c>
      <c r="B7637" s="151" t="s">
        <v>206</v>
      </c>
      <c r="C7637" s="170" t="s">
        <v>13203</v>
      </c>
      <c r="D7637" s="151" t="s">
        <v>13204</v>
      </c>
      <c r="E7637" s="151" t="s">
        <v>211</v>
      </c>
      <c r="F7637" s="151"/>
      <c r="G7637" s="151">
        <v>1</v>
      </c>
      <c r="H7637" s="184">
        <v>232</v>
      </c>
      <c r="I7637" s="194">
        <v>0.25</v>
      </c>
      <c r="J7637" s="187">
        <f t="shared" si="239"/>
        <v>174</v>
      </c>
    </row>
    <row r="7638" spans="1:10" ht="15.75">
      <c r="A7638" s="53">
        <f t="shared" si="238"/>
        <v>7634</v>
      </c>
      <c r="B7638" s="151" t="s">
        <v>206</v>
      </c>
      <c r="C7638" s="170" t="s">
        <v>13205</v>
      </c>
      <c r="D7638" s="151" t="s">
        <v>13206</v>
      </c>
      <c r="E7638" s="151" t="s">
        <v>211</v>
      </c>
      <c r="F7638" s="151"/>
      <c r="G7638" s="151">
        <v>1</v>
      </c>
      <c r="H7638" s="184">
        <v>232</v>
      </c>
      <c r="I7638" s="194">
        <v>0.25</v>
      </c>
      <c r="J7638" s="187">
        <f t="shared" si="239"/>
        <v>174</v>
      </c>
    </row>
    <row r="7639" spans="1:10" ht="15.75">
      <c r="A7639" s="53">
        <f t="shared" si="238"/>
        <v>7635</v>
      </c>
      <c r="B7639" s="151" t="s">
        <v>206</v>
      </c>
      <c r="C7639" s="170" t="s">
        <v>13207</v>
      </c>
      <c r="D7639" s="151" t="s">
        <v>13208</v>
      </c>
      <c r="E7639" s="151" t="s">
        <v>211</v>
      </c>
      <c r="F7639" s="151"/>
      <c r="G7639" s="151">
        <v>1</v>
      </c>
      <c r="H7639" s="184">
        <v>240</v>
      </c>
      <c r="I7639" s="194">
        <v>0.25</v>
      </c>
      <c r="J7639" s="187">
        <f t="shared" si="239"/>
        <v>180</v>
      </c>
    </row>
    <row r="7640" spans="1:10" ht="15.75">
      <c r="A7640" s="53">
        <f t="shared" si="238"/>
        <v>7636</v>
      </c>
      <c r="B7640" s="151" t="s">
        <v>206</v>
      </c>
      <c r="C7640" s="170" t="s">
        <v>13209</v>
      </c>
      <c r="D7640" s="151" t="s">
        <v>13210</v>
      </c>
      <c r="E7640" s="151" t="s">
        <v>211</v>
      </c>
      <c r="F7640" s="151"/>
      <c r="G7640" s="151">
        <v>1</v>
      </c>
      <c r="H7640" s="184">
        <v>374</v>
      </c>
      <c r="I7640" s="194">
        <v>0.25</v>
      </c>
      <c r="J7640" s="187">
        <f t="shared" si="239"/>
        <v>280.5</v>
      </c>
    </row>
    <row r="7641" spans="1:10" ht="15.75">
      <c r="A7641" s="53">
        <f t="shared" si="238"/>
        <v>7637</v>
      </c>
      <c r="B7641" s="151" t="s">
        <v>206</v>
      </c>
      <c r="C7641" s="170" t="s">
        <v>13211</v>
      </c>
      <c r="D7641" s="151" t="s">
        <v>13212</v>
      </c>
      <c r="E7641" s="151" t="s">
        <v>211</v>
      </c>
      <c r="F7641" s="151"/>
      <c r="G7641" s="151">
        <v>1</v>
      </c>
      <c r="H7641" s="184">
        <v>374</v>
      </c>
      <c r="I7641" s="194">
        <v>0.25</v>
      </c>
      <c r="J7641" s="187">
        <f t="shared" si="239"/>
        <v>280.5</v>
      </c>
    </row>
    <row r="7642" spans="1:10" ht="15.75">
      <c r="A7642" s="53">
        <f t="shared" si="238"/>
        <v>7638</v>
      </c>
      <c r="B7642" s="151" t="s">
        <v>206</v>
      </c>
      <c r="C7642" s="170" t="s">
        <v>13213</v>
      </c>
      <c r="D7642" s="151" t="s">
        <v>13214</v>
      </c>
      <c r="E7642" s="151" t="s">
        <v>211</v>
      </c>
      <c r="F7642" s="151"/>
      <c r="G7642" s="151">
        <v>1</v>
      </c>
      <c r="H7642" s="184">
        <v>374</v>
      </c>
      <c r="I7642" s="194">
        <v>0.25</v>
      </c>
      <c r="J7642" s="187">
        <f t="shared" si="239"/>
        <v>280.5</v>
      </c>
    </row>
    <row r="7643" spans="1:10" ht="15.75">
      <c r="A7643" s="53">
        <f t="shared" si="238"/>
        <v>7639</v>
      </c>
      <c r="B7643" s="151" t="s">
        <v>206</v>
      </c>
      <c r="C7643" s="170" t="s">
        <v>13215</v>
      </c>
      <c r="D7643" s="151" t="s">
        <v>13216</v>
      </c>
      <c r="E7643" s="151" t="s">
        <v>211</v>
      </c>
      <c r="F7643" s="151"/>
      <c r="G7643" s="151">
        <v>1</v>
      </c>
      <c r="H7643" s="184">
        <v>374</v>
      </c>
      <c r="I7643" s="194">
        <v>0.25</v>
      </c>
      <c r="J7643" s="187">
        <f t="shared" si="239"/>
        <v>280.5</v>
      </c>
    </row>
    <row r="7644" spans="1:10" ht="15.75">
      <c r="A7644" s="53">
        <f t="shared" si="238"/>
        <v>7640</v>
      </c>
      <c r="B7644" s="151" t="s">
        <v>206</v>
      </c>
      <c r="C7644" s="170">
        <v>491</v>
      </c>
      <c r="D7644" s="151" t="s">
        <v>13217</v>
      </c>
      <c r="E7644" s="151" t="s">
        <v>211</v>
      </c>
      <c r="F7644" s="151"/>
      <c r="G7644" s="151">
        <v>1</v>
      </c>
      <c r="H7644" s="184">
        <v>197</v>
      </c>
      <c r="I7644" s="194">
        <v>0.25</v>
      </c>
      <c r="J7644" s="187">
        <f t="shared" si="239"/>
        <v>147.75</v>
      </c>
    </row>
    <row r="7645" spans="1:10" ht="15.75">
      <c r="A7645" s="53">
        <f t="shared" si="238"/>
        <v>7641</v>
      </c>
      <c r="B7645" s="151" t="s">
        <v>206</v>
      </c>
      <c r="C7645" s="170">
        <v>492</v>
      </c>
      <c r="D7645" s="151" t="s">
        <v>13218</v>
      </c>
      <c r="E7645" s="151" t="s">
        <v>211</v>
      </c>
      <c r="F7645" s="151"/>
      <c r="G7645" s="151">
        <v>1</v>
      </c>
      <c r="H7645" s="184">
        <v>161</v>
      </c>
      <c r="I7645" s="194">
        <v>0.25</v>
      </c>
      <c r="J7645" s="187">
        <f t="shared" si="239"/>
        <v>120.75</v>
      </c>
    </row>
    <row r="7646" spans="1:10" ht="15.75">
      <c r="A7646" s="53">
        <f t="shared" si="238"/>
        <v>7642</v>
      </c>
      <c r="B7646" s="151" t="s">
        <v>206</v>
      </c>
      <c r="C7646" s="170" t="s">
        <v>13219</v>
      </c>
      <c r="D7646" s="151" t="s">
        <v>13220</v>
      </c>
      <c r="E7646" s="151" t="s">
        <v>211</v>
      </c>
      <c r="F7646" s="151"/>
      <c r="G7646" s="151">
        <v>1</v>
      </c>
      <c r="H7646" s="184">
        <v>161</v>
      </c>
      <c r="I7646" s="194">
        <v>0.25</v>
      </c>
      <c r="J7646" s="187">
        <f t="shared" si="239"/>
        <v>120.75</v>
      </c>
    </row>
    <row r="7647" spans="1:10" ht="15.75">
      <c r="A7647" s="53">
        <f t="shared" si="238"/>
        <v>7643</v>
      </c>
      <c r="B7647" s="151" t="s">
        <v>206</v>
      </c>
      <c r="C7647" s="170" t="s">
        <v>13221</v>
      </c>
      <c r="D7647" s="151" t="s">
        <v>13222</v>
      </c>
      <c r="E7647" s="151" t="s">
        <v>211</v>
      </c>
      <c r="F7647" s="151"/>
      <c r="G7647" s="151">
        <v>1</v>
      </c>
      <c r="H7647" s="184">
        <v>161</v>
      </c>
      <c r="I7647" s="194">
        <v>0.25</v>
      </c>
      <c r="J7647" s="187">
        <f t="shared" si="239"/>
        <v>120.75</v>
      </c>
    </row>
    <row r="7648" spans="1:10" ht="15.75">
      <c r="A7648" s="53">
        <f t="shared" si="238"/>
        <v>7644</v>
      </c>
      <c r="B7648" s="151" t="s">
        <v>206</v>
      </c>
      <c r="C7648" s="170" t="s">
        <v>13223</v>
      </c>
      <c r="D7648" s="151" t="s">
        <v>13224</v>
      </c>
      <c r="E7648" s="151" t="s">
        <v>211</v>
      </c>
      <c r="F7648" s="151"/>
      <c r="G7648" s="151">
        <v>1</v>
      </c>
      <c r="H7648" s="184">
        <v>161</v>
      </c>
      <c r="I7648" s="194">
        <v>0.25</v>
      </c>
      <c r="J7648" s="187">
        <f t="shared" si="239"/>
        <v>120.75</v>
      </c>
    </row>
    <row r="7649" spans="1:10" ht="15.75">
      <c r="A7649" s="53">
        <f t="shared" si="238"/>
        <v>7645</v>
      </c>
      <c r="B7649" s="151" t="s">
        <v>206</v>
      </c>
      <c r="C7649" s="170" t="s">
        <v>13225</v>
      </c>
      <c r="D7649" s="151" t="s">
        <v>13226</v>
      </c>
      <c r="E7649" s="151" t="s">
        <v>211</v>
      </c>
      <c r="F7649" s="151"/>
      <c r="G7649" s="151">
        <v>1</v>
      </c>
      <c r="H7649" s="184">
        <v>161</v>
      </c>
      <c r="I7649" s="194">
        <v>0.25</v>
      </c>
      <c r="J7649" s="187">
        <f t="shared" si="239"/>
        <v>120.75</v>
      </c>
    </row>
    <row r="7650" spans="1:10" ht="15.75">
      <c r="A7650" s="53">
        <f t="shared" si="238"/>
        <v>7646</v>
      </c>
      <c r="B7650" s="151" t="s">
        <v>206</v>
      </c>
      <c r="C7650" s="170" t="s">
        <v>13227</v>
      </c>
      <c r="D7650" s="151" t="s">
        <v>13228</v>
      </c>
      <c r="E7650" s="151" t="s">
        <v>211</v>
      </c>
      <c r="F7650" s="151"/>
      <c r="G7650" s="151">
        <v>1</v>
      </c>
      <c r="H7650" s="184">
        <v>161</v>
      </c>
      <c r="I7650" s="194">
        <v>0.25</v>
      </c>
      <c r="J7650" s="187">
        <f t="shared" si="239"/>
        <v>120.75</v>
      </c>
    </row>
    <row r="7651" spans="1:10" ht="15.75">
      <c r="A7651" s="53">
        <f t="shared" si="238"/>
        <v>7647</v>
      </c>
      <c r="B7651" s="151" t="s">
        <v>206</v>
      </c>
      <c r="C7651" s="170" t="s">
        <v>13229</v>
      </c>
      <c r="D7651" s="151" t="s">
        <v>13230</v>
      </c>
      <c r="E7651" s="151" t="s">
        <v>211</v>
      </c>
      <c r="F7651" s="151"/>
      <c r="G7651" s="151">
        <v>1</v>
      </c>
      <c r="H7651" s="184">
        <v>81</v>
      </c>
      <c r="I7651" s="194">
        <v>0.25</v>
      </c>
      <c r="J7651" s="187">
        <f t="shared" si="239"/>
        <v>60.75</v>
      </c>
    </row>
    <row r="7652" spans="1:10" ht="15.75">
      <c r="A7652" s="53">
        <f t="shared" si="238"/>
        <v>7648</v>
      </c>
      <c r="B7652" s="151" t="s">
        <v>206</v>
      </c>
      <c r="C7652" s="170" t="s">
        <v>13231</v>
      </c>
      <c r="D7652" s="151" t="s">
        <v>13232</v>
      </c>
      <c r="E7652" s="151" t="s">
        <v>211</v>
      </c>
      <c r="F7652" s="151"/>
      <c r="G7652" s="151">
        <v>1</v>
      </c>
      <c r="H7652" s="184">
        <v>65</v>
      </c>
      <c r="I7652" s="194">
        <v>0.25</v>
      </c>
      <c r="J7652" s="187">
        <f t="shared" si="239"/>
        <v>48.75</v>
      </c>
    </row>
    <row r="7653" spans="1:10" ht="15.75">
      <c r="A7653" s="53">
        <f t="shared" si="238"/>
        <v>7649</v>
      </c>
      <c r="B7653" s="151" t="s">
        <v>206</v>
      </c>
      <c r="C7653" s="170" t="s">
        <v>13233</v>
      </c>
      <c r="D7653" s="151" t="s">
        <v>13234</v>
      </c>
      <c r="E7653" s="151" t="s">
        <v>211</v>
      </c>
      <c r="F7653" s="151"/>
      <c r="G7653" s="151">
        <v>1</v>
      </c>
      <c r="H7653" s="184">
        <v>22</v>
      </c>
      <c r="I7653" s="194">
        <v>0.25</v>
      </c>
      <c r="J7653" s="187">
        <f t="shared" si="239"/>
        <v>16.5</v>
      </c>
    </row>
    <row r="7654" spans="1:10" ht="15.75">
      <c r="A7654" s="53">
        <f t="shared" si="238"/>
        <v>7650</v>
      </c>
      <c r="B7654" s="151" t="s">
        <v>206</v>
      </c>
      <c r="C7654" s="170" t="s">
        <v>13235</v>
      </c>
      <c r="D7654" s="151" t="s">
        <v>13236</v>
      </c>
      <c r="E7654" s="151" t="s">
        <v>211</v>
      </c>
      <c r="F7654" s="151"/>
      <c r="G7654" s="151">
        <v>1</v>
      </c>
      <c r="H7654" s="184">
        <v>44</v>
      </c>
      <c r="I7654" s="194">
        <v>0.25</v>
      </c>
      <c r="J7654" s="187">
        <f t="shared" si="239"/>
        <v>33</v>
      </c>
    </row>
    <row r="7655" spans="1:10" ht="15.75">
      <c r="A7655" s="53">
        <f t="shared" si="238"/>
        <v>7651</v>
      </c>
      <c r="B7655" s="151" t="s">
        <v>206</v>
      </c>
      <c r="C7655" s="170" t="s">
        <v>13237</v>
      </c>
      <c r="D7655" s="151" t="s">
        <v>13238</v>
      </c>
      <c r="E7655" s="151" t="s">
        <v>211</v>
      </c>
      <c r="F7655" s="151"/>
      <c r="G7655" s="151">
        <v>1</v>
      </c>
      <c r="H7655" s="184">
        <v>108</v>
      </c>
      <c r="I7655" s="194">
        <v>0.25</v>
      </c>
      <c r="J7655" s="187">
        <f t="shared" si="239"/>
        <v>81</v>
      </c>
    </row>
    <row r="7656" spans="1:10" ht="15.75">
      <c r="A7656" s="53">
        <f t="shared" si="238"/>
        <v>7652</v>
      </c>
      <c r="B7656" s="151" t="s">
        <v>206</v>
      </c>
      <c r="C7656" s="170" t="s">
        <v>13239</v>
      </c>
      <c r="D7656" s="151" t="s">
        <v>13240</v>
      </c>
      <c r="E7656" s="151" t="s">
        <v>211</v>
      </c>
      <c r="F7656" s="151"/>
      <c r="G7656" s="151">
        <v>1</v>
      </c>
      <c r="H7656" s="184">
        <v>156</v>
      </c>
      <c r="I7656" s="194">
        <v>0.25</v>
      </c>
      <c r="J7656" s="187">
        <f t="shared" si="239"/>
        <v>117</v>
      </c>
    </row>
    <row r="7657" spans="1:10" ht="15.75">
      <c r="A7657" s="53">
        <f t="shared" si="238"/>
        <v>7653</v>
      </c>
      <c r="B7657" s="151" t="s">
        <v>206</v>
      </c>
      <c r="C7657" s="170" t="s">
        <v>13241</v>
      </c>
      <c r="D7657" s="151" t="s">
        <v>13242</v>
      </c>
      <c r="E7657" s="151" t="s">
        <v>211</v>
      </c>
      <c r="F7657" s="151"/>
      <c r="G7657" s="151">
        <v>1</v>
      </c>
      <c r="H7657" s="184">
        <v>52</v>
      </c>
      <c r="I7657" s="194">
        <v>0.25</v>
      </c>
      <c r="J7657" s="187">
        <f t="shared" si="239"/>
        <v>39</v>
      </c>
    </row>
    <row r="7658" spans="1:10" ht="15.75">
      <c r="A7658" s="53">
        <f t="shared" si="238"/>
        <v>7654</v>
      </c>
      <c r="B7658" s="151" t="s">
        <v>206</v>
      </c>
      <c r="C7658" s="170" t="s">
        <v>13243</v>
      </c>
      <c r="D7658" s="151" t="s">
        <v>13244</v>
      </c>
      <c r="E7658" s="151" t="s">
        <v>211</v>
      </c>
      <c r="F7658" s="151"/>
      <c r="G7658" s="151">
        <v>1</v>
      </c>
      <c r="H7658" s="184">
        <v>243</v>
      </c>
      <c r="I7658" s="194">
        <v>0.25</v>
      </c>
      <c r="J7658" s="187">
        <f t="shared" si="239"/>
        <v>182.25</v>
      </c>
    </row>
    <row r="7659" spans="1:10" ht="15.75">
      <c r="A7659" s="53">
        <f t="shared" si="238"/>
        <v>7655</v>
      </c>
      <c r="B7659" s="151" t="s">
        <v>206</v>
      </c>
      <c r="C7659" s="170" t="s">
        <v>13245</v>
      </c>
      <c r="D7659" s="151" t="s">
        <v>13246</v>
      </c>
      <c r="E7659" s="151" t="s">
        <v>211</v>
      </c>
      <c r="F7659" s="151"/>
      <c r="G7659" s="151">
        <v>1</v>
      </c>
      <c r="H7659" s="184">
        <v>243</v>
      </c>
      <c r="I7659" s="194">
        <v>0.25</v>
      </c>
      <c r="J7659" s="187">
        <f t="shared" si="239"/>
        <v>182.25</v>
      </c>
    </row>
    <row r="7660" spans="1:10" ht="15.75">
      <c r="A7660" s="53">
        <f t="shared" si="238"/>
        <v>7656</v>
      </c>
      <c r="B7660" s="151" t="s">
        <v>206</v>
      </c>
      <c r="C7660" s="170" t="s">
        <v>13247</v>
      </c>
      <c r="D7660" s="151" t="s">
        <v>13248</v>
      </c>
      <c r="E7660" s="151" t="s">
        <v>211</v>
      </c>
      <c r="F7660" s="151"/>
      <c r="G7660" s="151">
        <v>1</v>
      </c>
      <c r="H7660" s="184">
        <v>140</v>
      </c>
      <c r="I7660" s="194">
        <v>0.25</v>
      </c>
      <c r="J7660" s="187">
        <f t="shared" si="239"/>
        <v>105</v>
      </c>
    </row>
    <row r="7661" spans="1:10" ht="15.75">
      <c r="A7661" s="53">
        <f t="shared" si="238"/>
        <v>7657</v>
      </c>
      <c r="B7661" s="151" t="s">
        <v>206</v>
      </c>
      <c r="C7661" s="170" t="s">
        <v>13249</v>
      </c>
      <c r="D7661" s="151" t="s">
        <v>13250</v>
      </c>
      <c r="E7661" s="151" t="s">
        <v>211</v>
      </c>
      <c r="F7661" s="151"/>
      <c r="G7661" s="151">
        <v>1</v>
      </c>
      <c r="H7661" s="184">
        <v>140</v>
      </c>
      <c r="I7661" s="194">
        <v>0.25</v>
      </c>
      <c r="J7661" s="187">
        <f t="shared" si="239"/>
        <v>105</v>
      </c>
    </row>
    <row r="7662" spans="1:10" ht="15.75">
      <c r="A7662" s="53">
        <f t="shared" si="238"/>
        <v>7658</v>
      </c>
      <c r="B7662" s="151" t="s">
        <v>206</v>
      </c>
      <c r="C7662" s="170" t="s">
        <v>13251</v>
      </c>
      <c r="D7662" s="151" t="s">
        <v>13252</v>
      </c>
      <c r="E7662" s="151" t="s">
        <v>211</v>
      </c>
      <c r="F7662" s="151"/>
      <c r="G7662" s="151">
        <v>1</v>
      </c>
      <c r="H7662" s="184">
        <v>140</v>
      </c>
      <c r="I7662" s="194">
        <v>0.25</v>
      </c>
      <c r="J7662" s="187">
        <f t="shared" si="239"/>
        <v>105</v>
      </c>
    </row>
    <row r="7663" spans="1:10" ht="15.75">
      <c r="A7663" s="53">
        <f t="shared" si="238"/>
        <v>7659</v>
      </c>
      <c r="B7663" s="151" t="s">
        <v>206</v>
      </c>
      <c r="C7663" s="170" t="s">
        <v>13253</v>
      </c>
      <c r="D7663" s="151" t="s">
        <v>13254</v>
      </c>
      <c r="E7663" s="151" t="s">
        <v>211</v>
      </c>
      <c r="F7663" s="151"/>
      <c r="G7663" s="151">
        <v>1</v>
      </c>
      <c r="H7663" s="184">
        <v>140</v>
      </c>
      <c r="I7663" s="194">
        <v>0.25</v>
      </c>
      <c r="J7663" s="187">
        <f t="shared" si="239"/>
        <v>105</v>
      </c>
    </row>
    <row r="7664" spans="1:10" ht="15.75">
      <c r="A7664" s="53">
        <f t="shared" si="238"/>
        <v>7660</v>
      </c>
      <c r="B7664" s="151" t="s">
        <v>206</v>
      </c>
      <c r="C7664" s="170" t="s">
        <v>13255</v>
      </c>
      <c r="D7664" s="151" t="s">
        <v>13256</v>
      </c>
      <c r="E7664" s="151" t="s">
        <v>211</v>
      </c>
      <c r="F7664" s="151"/>
      <c r="G7664" s="151">
        <v>1</v>
      </c>
      <c r="H7664" s="184">
        <v>171</v>
      </c>
      <c r="I7664" s="194">
        <v>0.25</v>
      </c>
      <c r="J7664" s="187">
        <f t="shared" si="239"/>
        <v>128.25</v>
      </c>
    </row>
    <row r="7665" spans="1:10" ht="15.75">
      <c r="A7665" s="53">
        <f t="shared" si="238"/>
        <v>7661</v>
      </c>
      <c r="B7665" s="151" t="s">
        <v>206</v>
      </c>
      <c r="C7665" s="170" t="s">
        <v>13257</v>
      </c>
      <c r="D7665" s="151" t="s">
        <v>13258</v>
      </c>
      <c r="E7665" s="151" t="s">
        <v>211</v>
      </c>
      <c r="F7665" s="151"/>
      <c r="G7665" s="151">
        <v>1</v>
      </c>
      <c r="H7665" s="184">
        <v>21</v>
      </c>
      <c r="I7665" s="194">
        <v>0.25</v>
      </c>
      <c r="J7665" s="187">
        <f t="shared" si="239"/>
        <v>15.75</v>
      </c>
    </row>
    <row r="7666" spans="1:10" ht="15.75">
      <c r="A7666" s="53">
        <f t="shared" si="238"/>
        <v>7662</v>
      </c>
      <c r="B7666" s="151" t="s">
        <v>206</v>
      </c>
      <c r="C7666" s="170" t="s">
        <v>13259</v>
      </c>
      <c r="D7666" s="151" t="s">
        <v>13260</v>
      </c>
      <c r="E7666" s="151" t="s">
        <v>211</v>
      </c>
      <c r="F7666" s="151"/>
      <c r="G7666" s="151">
        <v>1</v>
      </c>
      <c r="H7666" s="184">
        <v>49</v>
      </c>
      <c r="I7666" s="194">
        <v>0.25</v>
      </c>
      <c r="J7666" s="187">
        <f t="shared" si="239"/>
        <v>36.75</v>
      </c>
    </row>
    <row r="7667" spans="1:10" ht="15.75">
      <c r="A7667" s="53">
        <f t="shared" si="238"/>
        <v>7663</v>
      </c>
      <c r="B7667" s="151" t="s">
        <v>206</v>
      </c>
      <c r="C7667" s="170" t="s">
        <v>13261</v>
      </c>
      <c r="D7667" s="151" t="s">
        <v>13262</v>
      </c>
      <c r="E7667" s="151" t="s">
        <v>211</v>
      </c>
      <c r="F7667" s="151"/>
      <c r="G7667" s="151">
        <v>1</v>
      </c>
      <c r="H7667" s="184">
        <v>209</v>
      </c>
      <c r="I7667" s="194">
        <v>0.25</v>
      </c>
      <c r="J7667" s="187">
        <f t="shared" si="239"/>
        <v>156.75</v>
      </c>
    </row>
    <row r="7668" spans="1:10" ht="15.75">
      <c r="A7668" s="53">
        <f t="shared" si="238"/>
        <v>7664</v>
      </c>
      <c r="B7668" s="151" t="s">
        <v>206</v>
      </c>
      <c r="C7668" s="170" t="s">
        <v>13263</v>
      </c>
      <c r="D7668" s="151" t="s">
        <v>13264</v>
      </c>
      <c r="E7668" s="151" t="s">
        <v>211</v>
      </c>
      <c r="F7668" s="151"/>
      <c r="G7668" s="151">
        <v>1</v>
      </c>
      <c r="H7668" s="184">
        <v>188</v>
      </c>
      <c r="I7668" s="194">
        <v>0.25</v>
      </c>
      <c r="J7668" s="187">
        <f t="shared" si="239"/>
        <v>141</v>
      </c>
    </row>
    <row r="7669" spans="1:10" ht="15.75">
      <c r="A7669" s="53">
        <f t="shared" si="238"/>
        <v>7665</v>
      </c>
      <c r="B7669" s="151" t="s">
        <v>206</v>
      </c>
      <c r="C7669" s="170" t="s">
        <v>13265</v>
      </c>
      <c r="D7669" s="151" t="s">
        <v>13266</v>
      </c>
      <c r="E7669" s="151" t="s">
        <v>211</v>
      </c>
      <c r="F7669" s="151"/>
      <c r="G7669" s="151">
        <v>1</v>
      </c>
      <c r="H7669" s="184">
        <v>450</v>
      </c>
      <c r="I7669" s="194">
        <v>0.25</v>
      </c>
      <c r="J7669" s="187">
        <f t="shared" si="239"/>
        <v>337.5</v>
      </c>
    </row>
    <row r="7670" spans="1:10" ht="15.75">
      <c r="A7670" s="53">
        <f t="shared" si="238"/>
        <v>7666</v>
      </c>
      <c r="B7670" s="151" t="s">
        <v>206</v>
      </c>
      <c r="C7670" s="170" t="s">
        <v>13267</v>
      </c>
      <c r="D7670" s="151" t="s">
        <v>13268</v>
      </c>
      <c r="E7670" s="151" t="s">
        <v>211</v>
      </c>
      <c r="F7670" s="151"/>
      <c r="G7670" s="151">
        <v>1</v>
      </c>
      <c r="H7670" s="184">
        <v>161</v>
      </c>
      <c r="I7670" s="194">
        <v>0.25</v>
      </c>
      <c r="J7670" s="187">
        <f t="shared" si="239"/>
        <v>120.75</v>
      </c>
    </row>
    <row r="7671" spans="1:10" ht="15.75">
      <c r="A7671" s="53">
        <f t="shared" si="238"/>
        <v>7667</v>
      </c>
      <c r="B7671" s="151" t="s">
        <v>206</v>
      </c>
      <c r="C7671" s="170" t="s">
        <v>13269</v>
      </c>
      <c r="D7671" s="151" t="s">
        <v>13270</v>
      </c>
      <c r="E7671" s="151" t="s">
        <v>211</v>
      </c>
      <c r="F7671" s="151"/>
      <c r="G7671" s="151">
        <v>1</v>
      </c>
      <c r="H7671" s="184">
        <v>214</v>
      </c>
      <c r="I7671" s="194">
        <v>0.25</v>
      </c>
      <c r="J7671" s="187">
        <f t="shared" si="239"/>
        <v>160.5</v>
      </c>
    </row>
    <row r="7672" spans="1:10" ht="15.75">
      <c r="A7672" s="53">
        <f t="shared" si="238"/>
        <v>7668</v>
      </c>
      <c r="B7672" s="151" t="s">
        <v>206</v>
      </c>
      <c r="C7672" s="170" t="s">
        <v>13271</v>
      </c>
      <c r="D7672" s="151" t="s">
        <v>13272</v>
      </c>
      <c r="E7672" s="151" t="s">
        <v>211</v>
      </c>
      <c r="F7672" s="151"/>
      <c r="G7672" s="151">
        <v>1</v>
      </c>
      <c r="H7672" s="184">
        <v>383</v>
      </c>
      <c r="I7672" s="194">
        <v>0.25</v>
      </c>
      <c r="J7672" s="187">
        <f t="shared" si="239"/>
        <v>287.25</v>
      </c>
    </row>
    <row r="7673" spans="1:10" ht="15.75">
      <c r="A7673" s="53">
        <f t="shared" si="238"/>
        <v>7669</v>
      </c>
      <c r="B7673" s="151" t="s">
        <v>206</v>
      </c>
      <c r="C7673" s="170" t="s">
        <v>13273</v>
      </c>
      <c r="D7673" s="151" t="s">
        <v>13274</v>
      </c>
      <c r="E7673" s="151" t="s">
        <v>211</v>
      </c>
      <c r="F7673" s="151"/>
      <c r="G7673" s="151">
        <v>1</v>
      </c>
      <c r="H7673" s="184">
        <v>383</v>
      </c>
      <c r="I7673" s="194">
        <v>0.25</v>
      </c>
      <c r="J7673" s="187">
        <f t="shared" si="239"/>
        <v>287.25</v>
      </c>
    </row>
    <row r="7674" spans="1:10" ht="15.75">
      <c r="A7674" s="53">
        <f t="shared" si="238"/>
        <v>7670</v>
      </c>
      <c r="B7674" s="151" t="s">
        <v>206</v>
      </c>
      <c r="C7674" s="170" t="s">
        <v>13275</v>
      </c>
      <c r="D7674" s="151" t="s">
        <v>13276</v>
      </c>
      <c r="E7674" s="151" t="s">
        <v>211</v>
      </c>
      <c r="F7674" s="151"/>
      <c r="G7674" s="151">
        <v>1</v>
      </c>
      <c r="H7674" s="184">
        <v>168</v>
      </c>
      <c r="I7674" s="194">
        <v>0.25</v>
      </c>
      <c r="J7674" s="187">
        <f t="shared" ref="J7674:J7733" si="240">H7674*(1-I7674)</f>
        <v>126</v>
      </c>
    </row>
    <row r="7675" spans="1:10" ht="15.75">
      <c r="A7675" s="53">
        <f t="shared" si="238"/>
        <v>7671</v>
      </c>
      <c r="B7675" s="151" t="s">
        <v>206</v>
      </c>
      <c r="C7675" s="170" t="s">
        <v>13277</v>
      </c>
      <c r="D7675" s="151" t="s">
        <v>13278</v>
      </c>
      <c r="E7675" s="151" t="s">
        <v>211</v>
      </c>
      <c r="F7675" s="151"/>
      <c r="G7675" s="151">
        <v>1</v>
      </c>
      <c r="H7675" s="184">
        <v>136</v>
      </c>
      <c r="I7675" s="194">
        <v>0.25</v>
      </c>
      <c r="J7675" s="187">
        <f t="shared" si="240"/>
        <v>102</v>
      </c>
    </row>
    <row r="7676" spans="1:10" ht="15.75">
      <c r="A7676" s="53">
        <f t="shared" si="238"/>
        <v>7672</v>
      </c>
      <c r="B7676" s="151" t="s">
        <v>206</v>
      </c>
      <c r="C7676" s="170" t="s">
        <v>13279</v>
      </c>
      <c r="D7676" s="151" t="s">
        <v>13280</v>
      </c>
      <c r="E7676" s="151" t="s">
        <v>211</v>
      </c>
      <c r="F7676" s="151"/>
      <c r="G7676" s="151">
        <v>1</v>
      </c>
      <c r="H7676" s="184">
        <v>30</v>
      </c>
      <c r="I7676" s="194">
        <v>0.25</v>
      </c>
      <c r="J7676" s="187">
        <f t="shared" si="240"/>
        <v>22.5</v>
      </c>
    </row>
    <row r="7677" spans="1:10" ht="15.75">
      <c r="A7677" s="53">
        <f t="shared" si="238"/>
        <v>7673</v>
      </c>
      <c r="B7677" s="151" t="s">
        <v>206</v>
      </c>
      <c r="C7677" s="170" t="s">
        <v>13281</v>
      </c>
      <c r="D7677" s="151" t="s">
        <v>13282</v>
      </c>
      <c r="E7677" s="151" t="s">
        <v>211</v>
      </c>
      <c r="F7677" s="151"/>
      <c r="G7677" s="151">
        <v>1</v>
      </c>
      <c r="H7677" s="184">
        <v>65</v>
      </c>
      <c r="I7677" s="194">
        <v>0.25</v>
      </c>
      <c r="J7677" s="187">
        <f t="shared" si="240"/>
        <v>48.75</v>
      </c>
    </row>
    <row r="7678" spans="1:10" ht="15.75">
      <c r="A7678" s="53">
        <f t="shared" si="238"/>
        <v>7674</v>
      </c>
      <c r="B7678" s="151" t="s">
        <v>206</v>
      </c>
      <c r="C7678" s="170" t="s">
        <v>13283</v>
      </c>
      <c r="D7678" s="151" t="s">
        <v>13280</v>
      </c>
      <c r="E7678" s="151" t="s">
        <v>211</v>
      </c>
      <c r="F7678" s="151"/>
      <c r="G7678" s="151">
        <v>1</v>
      </c>
      <c r="H7678" s="184">
        <v>65</v>
      </c>
      <c r="I7678" s="194">
        <v>0.25</v>
      </c>
      <c r="J7678" s="187">
        <f t="shared" si="240"/>
        <v>48.75</v>
      </c>
    </row>
    <row r="7679" spans="1:10" ht="15.75">
      <c r="A7679" s="53">
        <f t="shared" si="238"/>
        <v>7675</v>
      </c>
      <c r="B7679" s="151" t="s">
        <v>206</v>
      </c>
      <c r="C7679" s="170" t="s">
        <v>13284</v>
      </c>
      <c r="D7679" s="151" t="s">
        <v>13285</v>
      </c>
      <c r="E7679" s="151" t="s">
        <v>211</v>
      </c>
      <c r="F7679" s="151"/>
      <c r="G7679" s="151">
        <v>1</v>
      </c>
      <c r="H7679" s="184">
        <v>34</v>
      </c>
      <c r="I7679" s="194">
        <v>0.25</v>
      </c>
      <c r="J7679" s="187">
        <f t="shared" si="240"/>
        <v>25.5</v>
      </c>
    </row>
    <row r="7680" spans="1:10" ht="15.75">
      <c r="A7680" s="53">
        <f t="shared" si="238"/>
        <v>7676</v>
      </c>
      <c r="B7680" s="151" t="s">
        <v>206</v>
      </c>
      <c r="C7680" s="170" t="s">
        <v>13286</v>
      </c>
      <c r="D7680" s="151" t="s">
        <v>13287</v>
      </c>
      <c r="E7680" s="151" t="s">
        <v>211</v>
      </c>
      <c r="F7680" s="151"/>
      <c r="G7680" s="151">
        <v>1</v>
      </c>
      <c r="H7680" s="184">
        <v>80</v>
      </c>
      <c r="I7680" s="194">
        <v>0.25</v>
      </c>
      <c r="J7680" s="187">
        <f t="shared" si="240"/>
        <v>60</v>
      </c>
    </row>
    <row r="7681" spans="1:10" ht="15.75">
      <c r="A7681" s="53">
        <f t="shared" si="238"/>
        <v>7677</v>
      </c>
      <c r="B7681" s="151" t="s">
        <v>206</v>
      </c>
      <c r="C7681" s="170" t="s">
        <v>13288</v>
      </c>
      <c r="D7681" s="151" t="s">
        <v>13289</v>
      </c>
      <c r="E7681" s="151" t="s">
        <v>211</v>
      </c>
      <c r="F7681" s="151"/>
      <c r="G7681" s="151">
        <v>1</v>
      </c>
      <c r="H7681" s="184">
        <v>88</v>
      </c>
      <c r="I7681" s="194">
        <v>0.25</v>
      </c>
      <c r="J7681" s="187">
        <f t="shared" si="240"/>
        <v>66</v>
      </c>
    </row>
    <row r="7682" spans="1:10" ht="15.75">
      <c r="A7682" s="53">
        <f t="shared" si="238"/>
        <v>7678</v>
      </c>
      <c r="B7682" s="151" t="s">
        <v>206</v>
      </c>
      <c r="C7682" s="170" t="s">
        <v>13290</v>
      </c>
      <c r="D7682" s="151" t="s">
        <v>13291</v>
      </c>
      <c r="E7682" s="151" t="s">
        <v>211</v>
      </c>
      <c r="F7682" s="151"/>
      <c r="G7682" s="151">
        <v>1</v>
      </c>
      <c r="H7682" s="184">
        <v>417</v>
      </c>
      <c r="I7682" s="194">
        <v>0.25</v>
      </c>
      <c r="J7682" s="187">
        <f t="shared" si="240"/>
        <v>312.75</v>
      </c>
    </row>
    <row r="7683" spans="1:10" ht="15.75">
      <c r="A7683" s="53">
        <f t="shared" si="238"/>
        <v>7679</v>
      </c>
      <c r="B7683" s="151" t="s">
        <v>206</v>
      </c>
      <c r="C7683" s="170" t="s">
        <v>13292</v>
      </c>
      <c r="D7683" s="151" t="s">
        <v>13287</v>
      </c>
      <c r="E7683" s="151" t="s">
        <v>211</v>
      </c>
      <c r="F7683" s="151"/>
      <c r="G7683" s="151">
        <v>1</v>
      </c>
      <c r="H7683" s="184">
        <v>80</v>
      </c>
      <c r="I7683" s="194">
        <v>0.25</v>
      </c>
      <c r="J7683" s="187">
        <f t="shared" si="240"/>
        <v>60</v>
      </c>
    </row>
    <row r="7684" spans="1:10" ht="15.75">
      <c r="A7684" s="53">
        <f t="shared" si="238"/>
        <v>7680</v>
      </c>
      <c r="B7684" s="151" t="s">
        <v>206</v>
      </c>
      <c r="C7684" s="170" t="s">
        <v>13293</v>
      </c>
      <c r="D7684" s="151" t="s">
        <v>13294</v>
      </c>
      <c r="E7684" s="151" t="s">
        <v>211</v>
      </c>
      <c r="F7684" s="151"/>
      <c r="G7684" s="151">
        <v>1</v>
      </c>
      <c r="H7684" s="184">
        <v>88</v>
      </c>
      <c r="I7684" s="194">
        <v>0.25</v>
      </c>
      <c r="J7684" s="187">
        <f t="shared" si="240"/>
        <v>66</v>
      </c>
    </row>
    <row r="7685" spans="1:10" ht="15.75">
      <c r="A7685" s="53">
        <f t="shared" si="238"/>
        <v>7681</v>
      </c>
      <c r="B7685" s="151" t="s">
        <v>206</v>
      </c>
      <c r="C7685" s="170" t="s">
        <v>13295</v>
      </c>
      <c r="D7685" s="151" t="s">
        <v>13296</v>
      </c>
      <c r="E7685" s="151" t="s">
        <v>211</v>
      </c>
      <c r="F7685" s="151"/>
      <c r="G7685" s="151">
        <v>1</v>
      </c>
      <c r="H7685" s="184">
        <v>417</v>
      </c>
      <c r="I7685" s="194">
        <v>0.25</v>
      </c>
      <c r="J7685" s="187">
        <f t="shared" si="240"/>
        <v>312.75</v>
      </c>
    </row>
    <row r="7686" spans="1:10" ht="15.75">
      <c r="A7686" s="53">
        <f t="shared" si="238"/>
        <v>7682</v>
      </c>
      <c r="B7686" s="151" t="s">
        <v>206</v>
      </c>
      <c r="C7686" s="170" t="s">
        <v>13297</v>
      </c>
      <c r="D7686" s="151" t="s">
        <v>13298</v>
      </c>
      <c r="E7686" s="151" t="s">
        <v>211</v>
      </c>
      <c r="F7686" s="151"/>
      <c r="G7686" s="151">
        <v>1</v>
      </c>
      <c r="H7686" s="184">
        <v>417</v>
      </c>
      <c r="I7686" s="194">
        <v>0.25</v>
      </c>
      <c r="J7686" s="187">
        <f t="shared" si="240"/>
        <v>312.75</v>
      </c>
    </row>
    <row r="7687" spans="1:10" ht="15.75">
      <c r="A7687" s="53">
        <f t="shared" ref="A7687:A7742" si="241">A7686+1</f>
        <v>7683</v>
      </c>
      <c r="B7687" s="151" t="s">
        <v>206</v>
      </c>
      <c r="C7687" s="170" t="s">
        <v>13299</v>
      </c>
      <c r="D7687" s="151" t="s">
        <v>13300</v>
      </c>
      <c r="E7687" s="151" t="s">
        <v>211</v>
      </c>
      <c r="F7687" s="151"/>
      <c r="G7687" s="151">
        <v>1</v>
      </c>
      <c r="H7687" s="184">
        <v>417</v>
      </c>
      <c r="I7687" s="194">
        <v>0.25</v>
      </c>
      <c r="J7687" s="187">
        <f t="shared" si="240"/>
        <v>312.75</v>
      </c>
    </row>
    <row r="7688" spans="1:10" ht="15.75">
      <c r="A7688" s="53">
        <f t="shared" si="241"/>
        <v>7684</v>
      </c>
      <c r="B7688" s="151" t="s">
        <v>206</v>
      </c>
      <c r="C7688" s="170" t="s">
        <v>13301</v>
      </c>
      <c r="D7688" s="151" t="s">
        <v>13302</v>
      </c>
      <c r="E7688" s="151" t="s">
        <v>211</v>
      </c>
      <c r="F7688" s="151"/>
      <c r="G7688" s="151">
        <v>1</v>
      </c>
      <c r="H7688" s="184">
        <v>650</v>
      </c>
      <c r="I7688" s="194">
        <v>0.25</v>
      </c>
      <c r="J7688" s="187">
        <f t="shared" si="240"/>
        <v>487.5</v>
      </c>
    </row>
    <row r="7689" spans="1:10" ht="15.75">
      <c r="A7689" s="53">
        <f t="shared" si="241"/>
        <v>7685</v>
      </c>
      <c r="B7689" s="151" t="s">
        <v>206</v>
      </c>
      <c r="C7689" s="170" t="s">
        <v>13303</v>
      </c>
      <c r="D7689" s="151" t="s">
        <v>13304</v>
      </c>
      <c r="E7689" s="151" t="s">
        <v>211</v>
      </c>
      <c r="F7689" s="151"/>
      <c r="G7689" s="151">
        <v>1</v>
      </c>
      <c r="H7689" s="184">
        <v>650</v>
      </c>
      <c r="I7689" s="194">
        <v>0.25</v>
      </c>
      <c r="J7689" s="187">
        <f t="shared" si="240"/>
        <v>487.5</v>
      </c>
    </row>
    <row r="7690" spans="1:10" ht="15.75">
      <c r="A7690" s="53">
        <f t="shared" si="241"/>
        <v>7686</v>
      </c>
      <c r="B7690" s="151" t="s">
        <v>206</v>
      </c>
      <c r="C7690" s="170" t="s">
        <v>13305</v>
      </c>
      <c r="D7690" s="151" t="s">
        <v>13306</v>
      </c>
      <c r="E7690" s="151" t="s">
        <v>211</v>
      </c>
      <c r="F7690" s="151"/>
      <c r="G7690" s="151">
        <v>1</v>
      </c>
      <c r="H7690" s="184">
        <v>650</v>
      </c>
      <c r="I7690" s="194">
        <v>0.25</v>
      </c>
      <c r="J7690" s="187">
        <f t="shared" si="240"/>
        <v>487.5</v>
      </c>
    </row>
    <row r="7691" spans="1:10" ht="15.75">
      <c r="A7691" s="53">
        <f t="shared" si="241"/>
        <v>7687</v>
      </c>
      <c r="B7691" s="151" t="s">
        <v>206</v>
      </c>
      <c r="C7691" s="170" t="s">
        <v>13307</v>
      </c>
      <c r="D7691" s="151" t="s">
        <v>13308</v>
      </c>
      <c r="E7691" s="151" t="s">
        <v>211</v>
      </c>
      <c r="F7691" s="151"/>
      <c r="G7691" s="151">
        <v>1</v>
      </c>
      <c r="H7691" s="184">
        <v>650</v>
      </c>
      <c r="I7691" s="194">
        <v>0.25</v>
      </c>
      <c r="J7691" s="187">
        <f t="shared" si="240"/>
        <v>487.5</v>
      </c>
    </row>
    <row r="7692" spans="1:10" ht="15.75">
      <c r="A7692" s="53">
        <f t="shared" si="241"/>
        <v>7688</v>
      </c>
      <c r="B7692" s="151" t="s">
        <v>206</v>
      </c>
      <c r="C7692" s="170" t="s">
        <v>13309</v>
      </c>
      <c r="D7692" s="151" t="s">
        <v>13310</v>
      </c>
      <c r="E7692" s="151" t="s">
        <v>211</v>
      </c>
      <c r="F7692" s="151"/>
      <c r="G7692" s="151">
        <v>1</v>
      </c>
      <c r="H7692" s="184">
        <v>650</v>
      </c>
      <c r="I7692" s="194">
        <v>0.25</v>
      </c>
      <c r="J7692" s="187">
        <f t="shared" si="240"/>
        <v>487.5</v>
      </c>
    </row>
    <row r="7693" spans="1:10" ht="15.75">
      <c r="A7693" s="53">
        <f t="shared" si="241"/>
        <v>7689</v>
      </c>
      <c r="B7693" s="151" t="s">
        <v>206</v>
      </c>
      <c r="C7693" s="170" t="s">
        <v>13311</v>
      </c>
      <c r="D7693" s="151" t="s">
        <v>13312</v>
      </c>
      <c r="E7693" s="151" t="s">
        <v>211</v>
      </c>
      <c r="F7693" s="151"/>
      <c r="G7693" s="151">
        <v>1</v>
      </c>
      <c r="H7693" s="184">
        <v>650</v>
      </c>
      <c r="I7693" s="194">
        <v>0.25</v>
      </c>
      <c r="J7693" s="187">
        <f t="shared" si="240"/>
        <v>487.5</v>
      </c>
    </row>
    <row r="7694" spans="1:10" ht="15.75">
      <c r="A7694" s="53">
        <f t="shared" si="241"/>
        <v>7690</v>
      </c>
      <c r="B7694" s="151" t="s">
        <v>206</v>
      </c>
      <c r="C7694" s="170" t="s">
        <v>13313</v>
      </c>
      <c r="D7694" s="151" t="s">
        <v>13314</v>
      </c>
      <c r="E7694" s="151" t="s">
        <v>211</v>
      </c>
      <c r="F7694" s="151"/>
      <c r="G7694" s="151">
        <v>1</v>
      </c>
      <c r="H7694" s="184">
        <v>650</v>
      </c>
      <c r="I7694" s="194">
        <v>0.25</v>
      </c>
      <c r="J7694" s="187">
        <f t="shared" si="240"/>
        <v>487.5</v>
      </c>
    </row>
    <row r="7695" spans="1:10" ht="15.75">
      <c r="A7695" s="53">
        <f t="shared" si="241"/>
        <v>7691</v>
      </c>
      <c r="B7695" s="151" t="s">
        <v>206</v>
      </c>
      <c r="C7695" s="170" t="s">
        <v>13315</v>
      </c>
      <c r="D7695" s="151" t="s">
        <v>13316</v>
      </c>
      <c r="E7695" s="151" t="s">
        <v>211</v>
      </c>
      <c r="F7695" s="151"/>
      <c r="G7695" s="151">
        <v>1</v>
      </c>
      <c r="H7695" s="184">
        <v>650</v>
      </c>
      <c r="I7695" s="194">
        <v>0.25</v>
      </c>
      <c r="J7695" s="187">
        <f t="shared" si="240"/>
        <v>487.5</v>
      </c>
    </row>
    <row r="7696" spans="1:10" ht="15.75">
      <c r="A7696" s="53">
        <f t="shared" si="241"/>
        <v>7692</v>
      </c>
      <c r="B7696" s="151" t="s">
        <v>206</v>
      </c>
      <c r="C7696" s="170" t="s">
        <v>13317</v>
      </c>
      <c r="D7696" s="151" t="s">
        <v>13318</v>
      </c>
      <c r="E7696" s="151" t="s">
        <v>211</v>
      </c>
      <c r="F7696" s="151"/>
      <c r="G7696" s="151">
        <v>1</v>
      </c>
      <c r="H7696" s="184">
        <v>650</v>
      </c>
      <c r="I7696" s="194">
        <v>0.25</v>
      </c>
      <c r="J7696" s="187">
        <f t="shared" si="240"/>
        <v>487.5</v>
      </c>
    </row>
    <row r="7697" spans="1:10" ht="15.75">
      <c r="A7697" s="53">
        <f t="shared" si="241"/>
        <v>7693</v>
      </c>
      <c r="B7697" s="151" t="s">
        <v>206</v>
      </c>
      <c r="C7697" s="170" t="s">
        <v>13319</v>
      </c>
      <c r="D7697" s="151" t="s">
        <v>13320</v>
      </c>
      <c r="E7697" s="151" t="s">
        <v>211</v>
      </c>
      <c r="F7697" s="151"/>
      <c r="G7697" s="151">
        <v>1</v>
      </c>
      <c r="H7697" s="184">
        <v>650</v>
      </c>
      <c r="I7697" s="194">
        <v>0.25</v>
      </c>
      <c r="J7697" s="187">
        <f t="shared" si="240"/>
        <v>487.5</v>
      </c>
    </row>
    <row r="7698" spans="1:10" ht="15.75">
      <c r="A7698" s="53">
        <f t="shared" si="241"/>
        <v>7694</v>
      </c>
      <c r="B7698" s="151" t="s">
        <v>206</v>
      </c>
      <c r="C7698" s="170" t="s">
        <v>13321</v>
      </c>
      <c r="D7698" s="151" t="s">
        <v>13322</v>
      </c>
      <c r="E7698" s="151" t="s">
        <v>211</v>
      </c>
      <c r="F7698" s="151"/>
      <c r="G7698" s="151">
        <v>1</v>
      </c>
      <c r="H7698" s="184">
        <v>650</v>
      </c>
      <c r="I7698" s="194">
        <v>0.25</v>
      </c>
      <c r="J7698" s="187">
        <f t="shared" si="240"/>
        <v>487.5</v>
      </c>
    </row>
    <row r="7699" spans="1:10" ht="15.75">
      <c r="A7699" s="53">
        <f t="shared" si="241"/>
        <v>7695</v>
      </c>
      <c r="B7699" s="151" t="s">
        <v>206</v>
      </c>
      <c r="C7699" s="170" t="s">
        <v>13323</v>
      </c>
      <c r="D7699" s="151" t="s">
        <v>13324</v>
      </c>
      <c r="E7699" s="151" t="s">
        <v>211</v>
      </c>
      <c r="F7699" s="151"/>
      <c r="G7699" s="151">
        <v>1</v>
      </c>
      <c r="H7699" s="184">
        <v>650</v>
      </c>
      <c r="I7699" s="194">
        <v>0.25</v>
      </c>
      <c r="J7699" s="187">
        <f t="shared" si="240"/>
        <v>487.5</v>
      </c>
    </row>
    <row r="7700" spans="1:10" ht="15.75">
      <c r="A7700" s="53">
        <f t="shared" si="241"/>
        <v>7696</v>
      </c>
      <c r="B7700" s="151" t="s">
        <v>206</v>
      </c>
      <c r="C7700" s="170" t="s">
        <v>13325</v>
      </c>
      <c r="D7700" s="151" t="s">
        <v>13326</v>
      </c>
      <c r="E7700" s="151" t="s">
        <v>211</v>
      </c>
      <c r="F7700" s="151"/>
      <c r="G7700" s="151">
        <v>1</v>
      </c>
      <c r="H7700" s="184">
        <v>702</v>
      </c>
      <c r="I7700" s="194">
        <v>0.25</v>
      </c>
      <c r="J7700" s="187">
        <f t="shared" si="240"/>
        <v>526.5</v>
      </c>
    </row>
    <row r="7701" spans="1:10" ht="15.75">
      <c r="A7701" s="53">
        <f t="shared" si="241"/>
        <v>7697</v>
      </c>
      <c r="B7701" s="151" t="s">
        <v>206</v>
      </c>
      <c r="C7701" s="170" t="s">
        <v>13327</v>
      </c>
      <c r="D7701" s="151" t="s">
        <v>13328</v>
      </c>
      <c r="E7701" s="151" t="s">
        <v>211</v>
      </c>
      <c r="F7701" s="151"/>
      <c r="G7701" s="151">
        <v>1</v>
      </c>
      <c r="H7701" s="184">
        <v>650</v>
      </c>
      <c r="I7701" s="194">
        <v>0.25</v>
      </c>
      <c r="J7701" s="187">
        <f t="shared" si="240"/>
        <v>487.5</v>
      </c>
    </row>
    <row r="7702" spans="1:10" ht="15.75">
      <c r="A7702" s="53">
        <f t="shared" si="241"/>
        <v>7698</v>
      </c>
      <c r="B7702" s="144" t="s">
        <v>208</v>
      </c>
      <c r="C7702" s="144" t="s">
        <v>13345</v>
      </c>
      <c r="D7702" s="144" t="s">
        <v>13347</v>
      </c>
      <c r="E7702" s="144" t="s">
        <v>211</v>
      </c>
      <c r="F7702" s="144"/>
      <c r="G7702" s="144">
        <v>1</v>
      </c>
      <c r="H7702" s="185">
        <v>1500</v>
      </c>
      <c r="I7702" s="195">
        <v>0.25</v>
      </c>
      <c r="J7702" s="187">
        <f t="shared" si="240"/>
        <v>1125</v>
      </c>
    </row>
    <row r="7703" spans="1:10" ht="15.75">
      <c r="A7703" s="53">
        <f t="shared" si="241"/>
        <v>7699</v>
      </c>
      <c r="B7703" s="144" t="s">
        <v>208</v>
      </c>
      <c r="C7703" s="144" t="s">
        <v>13346</v>
      </c>
      <c r="D7703" s="144" t="s">
        <v>13347</v>
      </c>
      <c r="E7703" s="144" t="s">
        <v>211</v>
      </c>
      <c r="F7703" s="144"/>
      <c r="G7703" s="144">
        <v>1</v>
      </c>
      <c r="H7703" s="185">
        <v>2400</v>
      </c>
      <c r="I7703" s="195">
        <v>0.25</v>
      </c>
      <c r="J7703" s="187">
        <f t="shared" si="240"/>
        <v>1800</v>
      </c>
    </row>
    <row r="7704" spans="1:10" ht="15.75">
      <c r="A7704" s="53">
        <f t="shared" si="241"/>
        <v>7700</v>
      </c>
      <c r="B7704" s="144" t="s">
        <v>208</v>
      </c>
      <c r="C7704" s="144" t="s">
        <v>13348</v>
      </c>
      <c r="D7704" s="144" t="s">
        <v>13347</v>
      </c>
      <c r="E7704" s="144" t="s">
        <v>211</v>
      </c>
      <c r="F7704" s="144"/>
      <c r="G7704" s="144">
        <v>1</v>
      </c>
      <c r="H7704" s="185">
        <v>4200</v>
      </c>
      <c r="I7704" s="195">
        <v>0.25</v>
      </c>
      <c r="J7704" s="187">
        <f t="shared" si="240"/>
        <v>3150</v>
      </c>
    </row>
    <row r="7705" spans="1:10" ht="15.75">
      <c r="A7705" s="53">
        <f t="shared" si="241"/>
        <v>7701</v>
      </c>
      <c r="B7705" s="144" t="s">
        <v>208</v>
      </c>
      <c r="C7705" s="144" t="s">
        <v>13349</v>
      </c>
      <c r="D7705" s="144" t="s">
        <v>13347</v>
      </c>
      <c r="E7705" s="144" t="s">
        <v>211</v>
      </c>
      <c r="F7705" s="144"/>
      <c r="G7705" s="144">
        <v>1</v>
      </c>
      <c r="H7705" s="185">
        <v>6900</v>
      </c>
      <c r="I7705" s="195">
        <v>0.25</v>
      </c>
      <c r="J7705" s="187">
        <f t="shared" si="240"/>
        <v>5175</v>
      </c>
    </row>
    <row r="7706" spans="1:10" ht="15.75">
      <c r="A7706" s="53">
        <f t="shared" si="241"/>
        <v>7702</v>
      </c>
      <c r="B7706" s="144" t="s">
        <v>208</v>
      </c>
      <c r="C7706" s="144" t="s">
        <v>13350</v>
      </c>
      <c r="D7706" s="144" t="s">
        <v>13347</v>
      </c>
      <c r="E7706" s="144" t="s">
        <v>211</v>
      </c>
      <c r="F7706" s="144"/>
      <c r="G7706" s="144">
        <v>1</v>
      </c>
      <c r="H7706" s="185">
        <v>9600</v>
      </c>
      <c r="I7706" s="195">
        <v>0.25</v>
      </c>
      <c r="J7706" s="187">
        <f t="shared" si="240"/>
        <v>7200</v>
      </c>
    </row>
    <row r="7707" spans="1:10" ht="15.75">
      <c r="A7707" s="53">
        <f t="shared" si="241"/>
        <v>7703</v>
      </c>
      <c r="B7707" s="144" t="s">
        <v>208</v>
      </c>
      <c r="C7707" s="144" t="s">
        <v>13351</v>
      </c>
      <c r="D7707" s="144" t="s">
        <v>13347</v>
      </c>
      <c r="E7707" s="144" t="s">
        <v>211</v>
      </c>
      <c r="F7707" s="144"/>
      <c r="G7707" s="144">
        <v>1</v>
      </c>
      <c r="H7707" s="185">
        <v>16500</v>
      </c>
      <c r="I7707" s="195">
        <v>0.25</v>
      </c>
      <c r="J7707" s="187">
        <f t="shared" si="240"/>
        <v>12375</v>
      </c>
    </row>
    <row r="7708" spans="1:10" ht="15.75">
      <c r="A7708" s="53">
        <f t="shared" si="241"/>
        <v>7704</v>
      </c>
      <c r="B7708" s="144" t="s">
        <v>208</v>
      </c>
      <c r="C7708" s="144" t="s">
        <v>13352</v>
      </c>
      <c r="D7708" s="144" t="s">
        <v>13347</v>
      </c>
      <c r="E7708" s="144" t="s">
        <v>211</v>
      </c>
      <c r="F7708" s="144"/>
      <c r="G7708" s="144">
        <v>1</v>
      </c>
      <c r="H7708" s="185">
        <v>27000</v>
      </c>
      <c r="I7708" s="195">
        <v>0.25</v>
      </c>
      <c r="J7708" s="187">
        <f t="shared" si="240"/>
        <v>20250</v>
      </c>
    </row>
    <row r="7709" spans="1:10" ht="15.75">
      <c r="A7709" s="53">
        <f t="shared" si="241"/>
        <v>7705</v>
      </c>
      <c r="B7709" s="144" t="s">
        <v>208</v>
      </c>
      <c r="C7709" s="144" t="s">
        <v>13353</v>
      </c>
      <c r="D7709" s="144" t="s">
        <v>13347</v>
      </c>
      <c r="E7709" s="144" t="s">
        <v>211</v>
      </c>
      <c r="F7709" s="144"/>
      <c r="G7709" s="144">
        <v>1</v>
      </c>
      <c r="H7709" s="185">
        <v>36000</v>
      </c>
      <c r="I7709" s="195">
        <v>0.25</v>
      </c>
      <c r="J7709" s="187">
        <f t="shared" si="240"/>
        <v>27000</v>
      </c>
    </row>
    <row r="7710" spans="1:10" ht="15.75">
      <c r="A7710" s="53">
        <f t="shared" si="241"/>
        <v>7706</v>
      </c>
      <c r="B7710" s="144" t="s">
        <v>208</v>
      </c>
      <c r="C7710" s="144" t="s">
        <v>13354</v>
      </c>
      <c r="D7710" s="144" t="s">
        <v>13347</v>
      </c>
      <c r="E7710" s="144" t="s">
        <v>211</v>
      </c>
      <c r="F7710" s="144"/>
      <c r="G7710" s="144">
        <v>1</v>
      </c>
      <c r="H7710" s="185">
        <v>42000</v>
      </c>
      <c r="I7710" s="195">
        <v>0.25</v>
      </c>
      <c r="J7710" s="187">
        <f t="shared" si="240"/>
        <v>31500</v>
      </c>
    </row>
    <row r="7711" spans="1:10" ht="15.75">
      <c r="A7711" s="53">
        <f t="shared" si="241"/>
        <v>7707</v>
      </c>
      <c r="B7711" s="144" t="s">
        <v>208</v>
      </c>
      <c r="C7711" s="144" t="s">
        <v>13355</v>
      </c>
      <c r="D7711" s="144" t="s">
        <v>13347</v>
      </c>
      <c r="E7711" s="144" t="s">
        <v>211</v>
      </c>
      <c r="F7711" s="144"/>
      <c r="G7711" s="144">
        <v>1</v>
      </c>
      <c r="H7711" s="185">
        <v>2500</v>
      </c>
      <c r="I7711" s="195">
        <v>0.25</v>
      </c>
      <c r="J7711" s="187">
        <f t="shared" si="240"/>
        <v>1875</v>
      </c>
    </row>
    <row r="7712" spans="1:10" ht="15.75">
      <c r="A7712" s="53">
        <f t="shared" si="241"/>
        <v>7708</v>
      </c>
      <c r="B7712" s="144" t="s">
        <v>208</v>
      </c>
      <c r="C7712" s="144" t="s">
        <v>13356</v>
      </c>
      <c r="D7712" s="144" t="s">
        <v>13347</v>
      </c>
      <c r="E7712" s="144" t="s">
        <v>211</v>
      </c>
      <c r="F7712" s="144"/>
      <c r="G7712" s="144">
        <v>1</v>
      </c>
      <c r="H7712" s="185">
        <v>4000</v>
      </c>
      <c r="I7712" s="195">
        <v>0.25</v>
      </c>
      <c r="J7712" s="187">
        <f t="shared" si="240"/>
        <v>3000</v>
      </c>
    </row>
    <row r="7713" spans="1:10" ht="15.75">
      <c r="A7713" s="53">
        <f t="shared" si="241"/>
        <v>7709</v>
      </c>
      <c r="B7713" s="144" t="s">
        <v>208</v>
      </c>
      <c r="C7713" s="144" t="s">
        <v>13357</v>
      </c>
      <c r="D7713" s="144" t="s">
        <v>13347</v>
      </c>
      <c r="E7713" s="144" t="s">
        <v>211</v>
      </c>
      <c r="F7713" s="144"/>
      <c r="G7713" s="144">
        <v>1</v>
      </c>
      <c r="H7713" s="185">
        <v>7000</v>
      </c>
      <c r="I7713" s="195">
        <v>0.25</v>
      </c>
      <c r="J7713" s="187">
        <f t="shared" si="240"/>
        <v>5250</v>
      </c>
    </row>
    <row r="7714" spans="1:10" ht="15.75">
      <c r="A7714" s="53">
        <f t="shared" si="241"/>
        <v>7710</v>
      </c>
      <c r="B7714" s="144" t="s">
        <v>208</v>
      </c>
      <c r="C7714" s="144" t="s">
        <v>13358</v>
      </c>
      <c r="D7714" s="144" t="s">
        <v>13347</v>
      </c>
      <c r="E7714" s="144" t="s">
        <v>211</v>
      </c>
      <c r="F7714" s="144"/>
      <c r="G7714" s="144">
        <v>1</v>
      </c>
      <c r="H7714" s="185">
        <v>11500</v>
      </c>
      <c r="I7714" s="196">
        <v>0.25</v>
      </c>
      <c r="J7714" s="187">
        <f t="shared" si="240"/>
        <v>8625</v>
      </c>
    </row>
    <row r="7715" spans="1:10" ht="15.75">
      <c r="A7715" s="53">
        <f t="shared" si="241"/>
        <v>7711</v>
      </c>
      <c r="B7715" s="144" t="s">
        <v>208</v>
      </c>
      <c r="C7715" s="171" t="s">
        <v>13359</v>
      </c>
      <c r="D7715" s="171" t="s">
        <v>13347</v>
      </c>
      <c r="E7715" s="171" t="s">
        <v>211</v>
      </c>
      <c r="F7715" s="144"/>
      <c r="G7715" s="144">
        <v>1</v>
      </c>
      <c r="H7715" s="185">
        <v>16000</v>
      </c>
      <c r="I7715" s="195">
        <v>0.25</v>
      </c>
      <c r="J7715" s="187">
        <f t="shared" si="240"/>
        <v>12000</v>
      </c>
    </row>
    <row r="7716" spans="1:10" ht="15.75">
      <c r="A7716" s="53">
        <f t="shared" si="241"/>
        <v>7712</v>
      </c>
      <c r="B7716" s="144" t="s">
        <v>208</v>
      </c>
      <c r="C7716" s="171" t="s">
        <v>13360</v>
      </c>
      <c r="D7716" s="171" t="s">
        <v>13347</v>
      </c>
      <c r="E7716" s="171" t="s">
        <v>211</v>
      </c>
      <c r="F7716" s="144"/>
      <c r="G7716" s="144">
        <v>1</v>
      </c>
      <c r="H7716" s="185">
        <v>27500</v>
      </c>
      <c r="I7716" s="195">
        <v>0.25</v>
      </c>
      <c r="J7716" s="187">
        <f t="shared" si="240"/>
        <v>20625</v>
      </c>
    </row>
    <row r="7717" spans="1:10" ht="15.75">
      <c r="A7717" s="53">
        <f t="shared" si="241"/>
        <v>7713</v>
      </c>
      <c r="B7717" s="144" t="s">
        <v>208</v>
      </c>
      <c r="C7717" s="171" t="s">
        <v>13361</v>
      </c>
      <c r="D7717" s="171" t="s">
        <v>13347</v>
      </c>
      <c r="E7717" s="171" t="s">
        <v>211</v>
      </c>
      <c r="F7717" s="144"/>
      <c r="G7717" s="144">
        <v>1</v>
      </c>
      <c r="H7717" s="185">
        <v>45000</v>
      </c>
      <c r="I7717" s="195">
        <v>0.25</v>
      </c>
      <c r="J7717" s="187">
        <f t="shared" si="240"/>
        <v>33750</v>
      </c>
    </row>
    <row r="7718" spans="1:10" ht="15.75">
      <c r="A7718" s="53">
        <f t="shared" si="241"/>
        <v>7714</v>
      </c>
      <c r="B7718" s="144" t="s">
        <v>208</v>
      </c>
      <c r="C7718" s="171" t="s">
        <v>13362</v>
      </c>
      <c r="D7718" s="171" t="s">
        <v>13347</v>
      </c>
      <c r="E7718" s="171" t="s">
        <v>211</v>
      </c>
      <c r="F7718" s="144"/>
      <c r="G7718" s="144">
        <v>1</v>
      </c>
      <c r="H7718" s="185">
        <v>60000</v>
      </c>
      <c r="I7718" s="195">
        <v>0.25</v>
      </c>
      <c r="J7718" s="187">
        <f t="shared" si="240"/>
        <v>45000</v>
      </c>
    </row>
    <row r="7719" spans="1:10" ht="15.75">
      <c r="A7719" s="53">
        <f t="shared" si="241"/>
        <v>7715</v>
      </c>
      <c r="B7719" s="144" t="s">
        <v>208</v>
      </c>
      <c r="C7719" s="171" t="s">
        <v>13362</v>
      </c>
      <c r="D7719" s="171" t="s">
        <v>13347</v>
      </c>
      <c r="E7719" s="171" t="s">
        <v>211</v>
      </c>
      <c r="F7719" s="144"/>
      <c r="G7719" s="144">
        <v>1</v>
      </c>
      <c r="H7719" s="185">
        <v>70000</v>
      </c>
      <c r="I7719" s="195">
        <v>0.25</v>
      </c>
      <c r="J7719" s="187">
        <f t="shared" si="240"/>
        <v>52500</v>
      </c>
    </row>
    <row r="7720" spans="1:10" ht="15.75">
      <c r="A7720" s="53">
        <f t="shared" si="241"/>
        <v>7716</v>
      </c>
      <c r="B7720" s="171" t="s">
        <v>208</v>
      </c>
      <c r="C7720" s="171" t="s">
        <v>13363</v>
      </c>
      <c r="D7720" s="171" t="s">
        <v>13364</v>
      </c>
      <c r="E7720" s="171" t="s">
        <v>211</v>
      </c>
      <c r="F7720" s="144"/>
      <c r="G7720" s="144">
        <v>1</v>
      </c>
      <c r="H7720" s="185">
        <v>2799</v>
      </c>
      <c r="I7720" s="195">
        <v>0.25</v>
      </c>
      <c r="J7720" s="187">
        <f t="shared" si="240"/>
        <v>2099.25</v>
      </c>
    </row>
    <row r="7721" spans="1:10" ht="26.25">
      <c r="A7721" s="53">
        <f t="shared" si="241"/>
        <v>7717</v>
      </c>
      <c r="B7721" s="171" t="s">
        <v>208</v>
      </c>
      <c r="C7721" s="171" t="s">
        <v>13365</v>
      </c>
      <c r="D7721" s="171" t="s">
        <v>13366</v>
      </c>
      <c r="E7721" s="171" t="s">
        <v>211</v>
      </c>
      <c r="F7721" s="144"/>
      <c r="G7721" s="144">
        <v>1</v>
      </c>
      <c r="H7721" s="185">
        <v>2360</v>
      </c>
      <c r="I7721" s="195">
        <v>0.25</v>
      </c>
      <c r="J7721" s="187">
        <f t="shared" si="240"/>
        <v>1770</v>
      </c>
    </row>
    <row r="7722" spans="1:10" ht="26.25">
      <c r="A7722" s="53">
        <f t="shared" si="241"/>
        <v>7718</v>
      </c>
      <c r="B7722" s="171" t="s">
        <v>208</v>
      </c>
      <c r="C7722" s="171" t="s">
        <v>13367</v>
      </c>
      <c r="D7722" s="171" t="s">
        <v>13368</v>
      </c>
      <c r="E7722" s="171" t="s">
        <v>211</v>
      </c>
      <c r="F7722" s="144"/>
      <c r="G7722" s="144">
        <v>1</v>
      </c>
      <c r="H7722" s="185">
        <v>365</v>
      </c>
      <c r="I7722" s="195">
        <v>0.25</v>
      </c>
      <c r="J7722" s="187">
        <f t="shared" si="240"/>
        <v>273.75</v>
      </c>
    </row>
    <row r="7723" spans="1:10" ht="15.75">
      <c r="A7723" s="53">
        <f t="shared" si="241"/>
        <v>7719</v>
      </c>
      <c r="B7723" s="171" t="s">
        <v>208</v>
      </c>
      <c r="C7723" s="171" t="s">
        <v>13369</v>
      </c>
      <c r="D7723" s="171" t="s">
        <v>13370</v>
      </c>
      <c r="E7723" s="171" t="s">
        <v>211</v>
      </c>
      <c r="F7723" s="144"/>
      <c r="G7723" s="144">
        <v>1</v>
      </c>
      <c r="H7723" s="185">
        <v>1120</v>
      </c>
      <c r="I7723" s="195">
        <v>0.25</v>
      </c>
      <c r="J7723" s="187">
        <f t="shared" si="240"/>
        <v>840</v>
      </c>
    </row>
    <row r="7724" spans="1:10" ht="15.75">
      <c r="A7724" s="53">
        <f t="shared" si="241"/>
        <v>7720</v>
      </c>
      <c r="B7724" s="171" t="s">
        <v>208</v>
      </c>
      <c r="C7724" s="171" t="s">
        <v>13371</v>
      </c>
      <c r="D7724" s="171" t="s">
        <v>13370</v>
      </c>
      <c r="E7724" s="171" t="s">
        <v>211</v>
      </c>
      <c r="F7724" s="144"/>
      <c r="G7724" s="144">
        <v>1</v>
      </c>
      <c r="H7724" s="185">
        <v>1975</v>
      </c>
      <c r="I7724" s="195">
        <v>0.25</v>
      </c>
      <c r="J7724" s="187">
        <f t="shared" si="240"/>
        <v>1481.25</v>
      </c>
    </row>
    <row r="7725" spans="1:10" ht="15.75">
      <c r="A7725" s="53">
        <f t="shared" si="241"/>
        <v>7721</v>
      </c>
      <c r="B7725" s="171" t="s">
        <v>208</v>
      </c>
      <c r="C7725" s="171" t="s">
        <v>13372</v>
      </c>
      <c r="D7725" s="171" t="s">
        <v>13373</v>
      </c>
      <c r="E7725" s="171" t="s">
        <v>211</v>
      </c>
      <c r="F7725" s="144"/>
      <c r="G7725" s="144">
        <v>1</v>
      </c>
      <c r="H7725" s="185">
        <v>649</v>
      </c>
      <c r="I7725" s="195">
        <v>0.25</v>
      </c>
      <c r="J7725" s="187">
        <f t="shared" si="240"/>
        <v>486.75</v>
      </c>
    </row>
    <row r="7726" spans="1:10" ht="15.75">
      <c r="A7726" s="53">
        <f t="shared" si="241"/>
        <v>7722</v>
      </c>
      <c r="B7726" s="171" t="s">
        <v>208</v>
      </c>
      <c r="C7726" s="171" t="s">
        <v>13374</v>
      </c>
      <c r="D7726" s="171" t="s">
        <v>13373</v>
      </c>
      <c r="E7726" s="171" t="s">
        <v>211</v>
      </c>
      <c r="F7726" s="144"/>
      <c r="G7726" s="144">
        <v>1</v>
      </c>
      <c r="H7726" s="185">
        <v>2535</v>
      </c>
      <c r="I7726" s="195">
        <v>0.25</v>
      </c>
      <c r="J7726" s="187">
        <f t="shared" si="240"/>
        <v>1901.25</v>
      </c>
    </row>
    <row r="7727" spans="1:10" ht="15.75">
      <c r="A7727" s="53">
        <f t="shared" si="241"/>
        <v>7723</v>
      </c>
      <c r="B7727" s="171" t="s">
        <v>208</v>
      </c>
      <c r="C7727" s="171" t="s">
        <v>13375</v>
      </c>
      <c r="D7727" s="171" t="s">
        <v>13373</v>
      </c>
      <c r="E7727" s="171" t="s">
        <v>211</v>
      </c>
      <c r="F7727" s="144"/>
      <c r="G7727" s="144">
        <v>1</v>
      </c>
      <c r="H7727" s="185">
        <v>5525</v>
      </c>
      <c r="I7727" s="195">
        <v>0.25</v>
      </c>
      <c r="J7727" s="187">
        <f t="shared" si="240"/>
        <v>4143.75</v>
      </c>
    </row>
    <row r="7728" spans="1:10" ht="15.75">
      <c r="A7728" s="53">
        <f t="shared" si="241"/>
        <v>7724</v>
      </c>
      <c r="B7728" s="171" t="s">
        <v>208</v>
      </c>
      <c r="C7728" s="171" t="s">
        <v>13376</v>
      </c>
      <c r="D7728" s="171" t="s">
        <v>13373</v>
      </c>
      <c r="E7728" s="171" t="s">
        <v>211</v>
      </c>
      <c r="F7728" s="144"/>
      <c r="G7728" s="144">
        <v>1</v>
      </c>
      <c r="H7728" s="185">
        <v>10075</v>
      </c>
      <c r="I7728" s="195">
        <v>0.25</v>
      </c>
      <c r="J7728" s="187">
        <f t="shared" si="240"/>
        <v>7556.25</v>
      </c>
    </row>
    <row r="7729" spans="1:10" ht="15.75">
      <c r="A7729" s="53">
        <f t="shared" si="241"/>
        <v>7725</v>
      </c>
      <c r="B7729" s="171" t="s">
        <v>208</v>
      </c>
      <c r="C7729" s="171" t="s">
        <v>13377</v>
      </c>
      <c r="D7729" s="171" t="s">
        <v>13373</v>
      </c>
      <c r="E7729" s="171" t="s">
        <v>211</v>
      </c>
      <c r="F7729" s="144"/>
      <c r="G7729" s="144">
        <v>1</v>
      </c>
      <c r="H7729" s="185">
        <v>12675</v>
      </c>
      <c r="I7729" s="195">
        <v>0.25</v>
      </c>
      <c r="J7729" s="187">
        <f t="shared" si="240"/>
        <v>9506.25</v>
      </c>
    </row>
    <row r="7730" spans="1:10" ht="15.75">
      <c r="A7730" s="53">
        <f t="shared" si="241"/>
        <v>7726</v>
      </c>
      <c r="B7730" s="171" t="s">
        <v>208</v>
      </c>
      <c r="C7730" s="171" t="s">
        <v>13378</v>
      </c>
      <c r="D7730" s="171" t="s">
        <v>13373</v>
      </c>
      <c r="E7730" s="171" t="s">
        <v>211</v>
      </c>
      <c r="F7730" s="144"/>
      <c r="G7730" s="144">
        <v>1</v>
      </c>
      <c r="H7730" s="185">
        <v>19500</v>
      </c>
      <c r="I7730" s="195">
        <v>0.25</v>
      </c>
      <c r="J7730" s="187">
        <f t="shared" si="240"/>
        <v>14625</v>
      </c>
    </row>
    <row r="7731" spans="1:10" ht="15.75">
      <c r="A7731" s="53">
        <f t="shared" si="241"/>
        <v>7727</v>
      </c>
      <c r="B7731" s="171" t="s">
        <v>208</v>
      </c>
      <c r="C7731" s="171" t="s">
        <v>13379</v>
      </c>
      <c r="D7731" s="171" t="s">
        <v>13373</v>
      </c>
      <c r="E7731" s="171" t="s">
        <v>211</v>
      </c>
      <c r="F7731" s="144"/>
      <c r="G7731" s="144">
        <v>1</v>
      </c>
      <c r="H7731" s="185">
        <v>35750</v>
      </c>
      <c r="I7731" s="195">
        <v>0.25</v>
      </c>
      <c r="J7731" s="187">
        <f t="shared" si="240"/>
        <v>26812.5</v>
      </c>
    </row>
    <row r="7732" spans="1:10" ht="15.75">
      <c r="A7732" s="53">
        <f t="shared" si="241"/>
        <v>7728</v>
      </c>
      <c r="B7732" s="171" t="s">
        <v>208</v>
      </c>
      <c r="C7732" s="171" t="s">
        <v>13380</v>
      </c>
      <c r="D7732" s="171" t="s">
        <v>13373</v>
      </c>
      <c r="E7732" s="171" t="s">
        <v>211</v>
      </c>
      <c r="F7732" s="144"/>
      <c r="G7732" s="144">
        <v>1</v>
      </c>
      <c r="H7732" s="185">
        <v>48750</v>
      </c>
      <c r="I7732" s="195">
        <v>0.25</v>
      </c>
      <c r="J7732" s="187">
        <f t="shared" si="240"/>
        <v>36562.5</v>
      </c>
    </row>
    <row r="7733" spans="1:10" ht="15.75">
      <c r="A7733" s="53">
        <f t="shared" si="241"/>
        <v>7729</v>
      </c>
      <c r="B7733" s="171" t="s">
        <v>208</v>
      </c>
      <c r="C7733" s="171" t="s">
        <v>13381</v>
      </c>
      <c r="D7733" s="171" t="s">
        <v>13373</v>
      </c>
      <c r="E7733" s="171" t="s">
        <v>211</v>
      </c>
      <c r="F7733" s="144"/>
      <c r="G7733" s="144">
        <v>1</v>
      </c>
      <c r="H7733" s="185">
        <v>58600</v>
      </c>
      <c r="I7733" s="195">
        <v>0.25</v>
      </c>
      <c r="J7733" s="187">
        <f t="shared" si="240"/>
        <v>43950</v>
      </c>
    </row>
    <row r="7734" spans="1:10" ht="15.75">
      <c r="A7734" s="53">
        <f t="shared" si="241"/>
        <v>7730</v>
      </c>
      <c r="B7734" s="171" t="s">
        <v>208</v>
      </c>
      <c r="C7734" s="171" t="s">
        <v>13382</v>
      </c>
      <c r="D7734" s="171" t="s">
        <v>13373</v>
      </c>
      <c r="E7734" s="171" t="s">
        <v>211</v>
      </c>
      <c r="F7734" s="144"/>
      <c r="G7734" s="144">
        <v>1</v>
      </c>
      <c r="H7734" s="185">
        <v>1049</v>
      </c>
      <c r="I7734" s="195">
        <v>0.25</v>
      </c>
      <c r="J7734" s="187">
        <f t="shared" ref="J7734:J7741" si="242">H7734*(1-I7734)</f>
        <v>786.75</v>
      </c>
    </row>
    <row r="7735" spans="1:10" ht="15.75">
      <c r="A7735" s="53">
        <f t="shared" si="241"/>
        <v>7731</v>
      </c>
      <c r="B7735" s="171" t="s">
        <v>208</v>
      </c>
      <c r="C7735" s="171" t="s">
        <v>13383</v>
      </c>
      <c r="D7735" s="171" t="s">
        <v>13373</v>
      </c>
      <c r="E7735" s="171" t="s">
        <v>211</v>
      </c>
      <c r="F7735" s="144"/>
      <c r="G7735" s="144">
        <v>1</v>
      </c>
      <c r="H7735" s="185">
        <v>4093</v>
      </c>
      <c r="I7735" s="195">
        <v>0.25</v>
      </c>
      <c r="J7735" s="187">
        <f t="shared" si="242"/>
        <v>3069.75</v>
      </c>
    </row>
    <row r="7736" spans="1:10" ht="15.75">
      <c r="A7736" s="53">
        <f t="shared" si="241"/>
        <v>7732</v>
      </c>
      <c r="B7736" s="171" t="s">
        <v>208</v>
      </c>
      <c r="C7736" s="171" t="s">
        <v>13384</v>
      </c>
      <c r="D7736" s="171" t="s">
        <v>13373</v>
      </c>
      <c r="E7736" s="171" t="s">
        <v>211</v>
      </c>
      <c r="F7736" s="144"/>
      <c r="G7736" s="144">
        <v>1</v>
      </c>
      <c r="H7736" s="185">
        <v>8921</v>
      </c>
      <c r="I7736" s="195">
        <v>0.25</v>
      </c>
      <c r="J7736" s="187">
        <f t="shared" si="242"/>
        <v>6690.75</v>
      </c>
    </row>
    <row r="7737" spans="1:10" ht="15.75">
      <c r="A7737" s="53">
        <f t="shared" si="241"/>
        <v>7733</v>
      </c>
      <c r="B7737" s="171" t="s">
        <v>208</v>
      </c>
      <c r="C7737" s="171" t="s">
        <v>13385</v>
      </c>
      <c r="D7737" s="171" t="s">
        <v>13373</v>
      </c>
      <c r="E7737" s="171" t="s">
        <v>211</v>
      </c>
      <c r="F7737" s="144"/>
      <c r="G7737" s="144">
        <v>1</v>
      </c>
      <c r="H7737" s="185">
        <v>16297</v>
      </c>
      <c r="I7737" s="195">
        <v>0.25</v>
      </c>
      <c r="J7737" s="187">
        <f t="shared" si="242"/>
        <v>12222.75</v>
      </c>
    </row>
    <row r="7738" spans="1:10" ht="15.75">
      <c r="A7738" s="53">
        <f t="shared" si="241"/>
        <v>7734</v>
      </c>
      <c r="B7738" s="171" t="s">
        <v>208</v>
      </c>
      <c r="C7738" s="171" t="s">
        <v>13386</v>
      </c>
      <c r="D7738" s="171" t="s">
        <v>13373</v>
      </c>
      <c r="E7738" s="171" t="s">
        <v>211</v>
      </c>
      <c r="F7738" s="144"/>
      <c r="G7738" s="144">
        <v>1</v>
      </c>
      <c r="H7738" s="185">
        <v>20465</v>
      </c>
      <c r="I7738" s="195">
        <v>0.25</v>
      </c>
      <c r="J7738" s="187">
        <f t="shared" si="242"/>
        <v>15348.75</v>
      </c>
    </row>
    <row r="7739" spans="1:10" ht="15.75">
      <c r="A7739" s="53">
        <f t="shared" si="241"/>
        <v>7735</v>
      </c>
      <c r="B7739" s="171" t="s">
        <v>208</v>
      </c>
      <c r="C7739" s="171" t="s">
        <v>13387</v>
      </c>
      <c r="D7739" s="171" t="s">
        <v>13373</v>
      </c>
      <c r="E7739" s="171" t="s">
        <v>211</v>
      </c>
      <c r="F7739" s="144"/>
      <c r="G7739" s="144">
        <v>1</v>
      </c>
      <c r="H7739" s="185">
        <v>31485</v>
      </c>
      <c r="I7739" s="195">
        <v>0.25</v>
      </c>
      <c r="J7739" s="187">
        <f t="shared" si="242"/>
        <v>23613.75</v>
      </c>
    </row>
    <row r="7740" spans="1:10" ht="15.75">
      <c r="A7740" s="53">
        <f t="shared" si="241"/>
        <v>7736</v>
      </c>
      <c r="B7740" s="171" t="s">
        <v>208</v>
      </c>
      <c r="C7740" s="171" t="s">
        <v>13388</v>
      </c>
      <c r="D7740" s="171" t="s">
        <v>13373</v>
      </c>
      <c r="E7740" s="171" t="s">
        <v>211</v>
      </c>
      <c r="F7740" s="144"/>
      <c r="G7740" s="144">
        <v>1</v>
      </c>
      <c r="H7740" s="185">
        <v>57723</v>
      </c>
      <c r="I7740" s="195">
        <v>0.25</v>
      </c>
      <c r="J7740" s="187">
        <f t="shared" si="242"/>
        <v>43292.25</v>
      </c>
    </row>
    <row r="7741" spans="1:10" ht="15.75">
      <c r="A7741" s="53">
        <f t="shared" si="241"/>
        <v>7737</v>
      </c>
      <c r="B7741" s="171" t="s">
        <v>208</v>
      </c>
      <c r="C7741" s="171" t="s">
        <v>13389</v>
      </c>
      <c r="D7741" s="171" t="s">
        <v>13373</v>
      </c>
      <c r="E7741" s="171" t="s">
        <v>211</v>
      </c>
      <c r="F7741" s="144"/>
      <c r="G7741" s="144">
        <v>1</v>
      </c>
      <c r="H7741" s="185">
        <v>78713</v>
      </c>
      <c r="I7741" s="195">
        <v>0.25</v>
      </c>
      <c r="J7741" s="187">
        <f t="shared" si="242"/>
        <v>59034.75</v>
      </c>
    </row>
    <row r="7742" spans="1:10" ht="15.75">
      <c r="A7742" s="53">
        <f t="shared" si="241"/>
        <v>7738</v>
      </c>
      <c r="B7742" s="171" t="s">
        <v>208</v>
      </c>
      <c r="C7742" s="171" t="s">
        <v>13390</v>
      </c>
      <c r="D7742" s="171" t="s">
        <v>13373</v>
      </c>
      <c r="E7742" s="171" t="s">
        <v>211</v>
      </c>
      <c r="F7742" s="144"/>
      <c r="G7742" s="144">
        <v>1</v>
      </c>
      <c r="H7742" s="185">
        <v>94455</v>
      </c>
      <c r="I7742" s="195">
        <v>0.25</v>
      </c>
      <c r="J7742" s="187">
        <f t="shared" ref="J7742" si="243">H7742*(1-I7742)</f>
        <v>70841.25</v>
      </c>
    </row>
  </sheetData>
  <sheetProtection sort="0" autoFilter="0"/>
  <autoFilter ref="A4:J7742" xr:uid="{16604105-0A21-4B48-AC77-545F33D3091F}"/>
  <printOptions horizontalCentered="1"/>
  <pageMargins left="0.75" right="0.75" top="1" bottom="1" header="0.5" footer="0.5"/>
  <pageSetup paperSize="3" scale="68" fitToHeight="0" orientation="landscape" r:id="rId1"/>
  <headerFooter alignWithMargins="0">
    <oddHeader>&amp;LGROUP 77201, AWARD 23150
INTELLIGENT FACILITY AND SECURITY SYSTEMS &amp;&amp; SOLUTIONS &amp;RGREAT LAKES BUILDING SYSTEMS INC
CONTRACT NO.: PT68804
JULY 2023</oddHeader>
    <oddFooter>&amp;L&amp;F
&amp;A</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369AE-E6C8-4C0D-9902-10361CF838DF}">
  <sheetPr codeName="Sheet4">
    <pageSetUpPr fitToPage="1"/>
  </sheetPr>
  <dimension ref="A1:G9"/>
  <sheetViews>
    <sheetView zoomScaleNormal="100" workbookViewId="0">
      <pane ySplit="4" topLeftCell="A5" activePane="bottomLeft" state="frozen"/>
      <selection sqref="A1:J1"/>
      <selection pane="bottomLeft" sqref="A1:J1"/>
    </sheetView>
  </sheetViews>
  <sheetFormatPr defaultColWidth="9.140625" defaultRowHeight="15"/>
  <cols>
    <col min="1" max="1" width="11.5703125" style="60" bestFit="1" customWidth="1"/>
    <col min="2" max="2" width="34.7109375" style="60" bestFit="1" customWidth="1"/>
    <col min="3" max="3" width="31.42578125" style="60" bestFit="1" customWidth="1"/>
    <col min="4" max="4" width="43.85546875" style="60" bestFit="1" customWidth="1"/>
    <col min="5" max="5" width="19.140625" style="60" bestFit="1" customWidth="1"/>
    <col min="6" max="6" width="29.7109375" style="60" bestFit="1" customWidth="1"/>
    <col min="7" max="7" width="19.7109375" style="198" bestFit="1" customWidth="1"/>
    <col min="8" max="16384" width="9.140625" style="60"/>
  </cols>
  <sheetData>
    <row r="1" spans="1:7" ht="15.75">
      <c r="B1" s="114" t="s">
        <v>194</v>
      </c>
    </row>
    <row r="2" spans="1:7" ht="15.75">
      <c r="B2" s="115" t="s">
        <v>13400</v>
      </c>
      <c r="C2" s="60">
        <f>'Cover Page'!B3:D3</f>
        <v>0</v>
      </c>
    </row>
    <row r="3" spans="1:7" ht="15.75">
      <c r="B3" s="115"/>
    </row>
    <row r="4" spans="1:7" ht="63">
      <c r="A4" s="45" t="s">
        <v>24</v>
      </c>
      <c r="B4" s="46" t="s">
        <v>195</v>
      </c>
      <c r="C4" s="46" t="s">
        <v>197</v>
      </c>
      <c r="D4" s="47" t="s">
        <v>196</v>
      </c>
      <c r="E4" s="46" t="s">
        <v>3</v>
      </c>
      <c r="F4" s="46" t="s">
        <v>26</v>
      </c>
      <c r="G4" s="199" t="s">
        <v>1</v>
      </c>
    </row>
    <row r="5" spans="1:7" ht="15.75">
      <c r="A5" s="55">
        <v>1</v>
      </c>
      <c r="B5" s="116" t="s">
        <v>13331</v>
      </c>
      <c r="C5" s="116" t="s">
        <v>13336</v>
      </c>
      <c r="D5" s="116" t="s">
        <v>13342</v>
      </c>
      <c r="E5" s="116" t="s">
        <v>13334</v>
      </c>
      <c r="F5" s="116" t="s">
        <v>13335</v>
      </c>
      <c r="G5" s="200">
        <v>285</v>
      </c>
    </row>
    <row r="6" spans="1:7" ht="15.75">
      <c r="A6" s="55">
        <v>2</v>
      </c>
      <c r="B6" s="116" t="s">
        <v>13332</v>
      </c>
      <c r="C6" s="116" t="s">
        <v>13329</v>
      </c>
      <c r="D6" s="116" t="s">
        <v>13343</v>
      </c>
      <c r="E6" s="116" t="s">
        <v>13334</v>
      </c>
      <c r="F6" s="116" t="s">
        <v>13335</v>
      </c>
      <c r="G6" s="200">
        <v>285</v>
      </c>
    </row>
    <row r="7" spans="1:7" ht="15.75">
      <c r="A7" s="55">
        <v>3</v>
      </c>
      <c r="B7" s="116" t="s">
        <v>13333</v>
      </c>
      <c r="C7" s="116" t="s">
        <v>13330</v>
      </c>
      <c r="D7" s="116" t="s">
        <v>13344</v>
      </c>
      <c r="E7" s="116" t="s">
        <v>13334</v>
      </c>
      <c r="F7" s="116" t="s">
        <v>13335</v>
      </c>
      <c r="G7" s="200">
        <v>425</v>
      </c>
    </row>
    <row r="8" spans="1:7" ht="15.75">
      <c r="A8" s="55">
        <v>4</v>
      </c>
      <c r="B8" s="116" t="s">
        <v>13338</v>
      </c>
      <c r="C8" s="116" t="s">
        <v>13337</v>
      </c>
      <c r="D8" s="116" t="s">
        <v>13339</v>
      </c>
      <c r="E8" s="116" t="s">
        <v>13334</v>
      </c>
      <c r="F8" s="116" t="s">
        <v>13335</v>
      </c>
      <c r="G8" s="200">
        <v>285</v>
      </c>
    </row>
    <row r="9" spans="1:7" ht="15.75">
      <c r="A9" s="55">
        <v>5</v>
      </c>
      <c r="B9" s="116" t="s">
        <v>13340</v>
      </c>
      <c r="C9" s="116" t="s">
        <v>13341</v>
      </c>
      <c r="D9" s="116" t="s">
        <v>13340</v>
      </c>
      <c r="E9" s="116" t="s">
        <v>13334</v>
      </c>
      <c r="F9" s="116" t="s">
        <v>13335</v>
      </c>
      <c r="G9" s="200">
        <v>285</v>
      </c>
    </row>
  </sheetData>
  <sheetProtection algorithmName="SHA-512" hashValue="wZ2VCpdpYZbHLA3G/t5jPrelCHx3uvHfOsvKOL0i4Q5FpVKh0mmNB0Wgd4lLxK866abkfWJygee3pv5mw9I65Q==" saltValue="QjWxVmy11y1S6Qu2OUZbfw==" spinCount="100000" sheet="1" autoFilter="0"/>
  <autoFilter ref="A4:G4" xr:uid="{FBCA0D40-B1AD-49F8-A390-817E2184BF27}"/>
  <printOptions horizontalCentered="1"/>
  <pageMargins left="0.75" right="0.75" top="1" bottom="1" header="0.5" footer="0.5"/>
  <pageSetup paperSize="3" fitToHeight="0" orientation="landscape" r:id="rId1"/>
  <headerFooter alignWithMargins="0">
    <oddHeader>&amp;LGROUP 77201, AWARD 23150
INTELLIGENT FACILITY AND SECURITY SYSTEMS &amp;&amp; SOLUTIONS &amp;RGREAT LAKES BUILDING SYSTEMS INC
CONTRACT NO.: PT68804
JUNE 2023</oddHeader>
    <oddFooter>&amp;L&amp;F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S36"/>
  <sheetViews>
    <sheetView zoomScale="80" zoomScaleNormal="80" workbookViewId="0">
      <selection sqref="A1:J1"/>
    </sheetView>
  </sheetViews>
  <sheetFormatPr defaultColWidth="9.28515625" defaultRowHeight="15"/>
  <cols>
    <col min="1" max="1" width="48.140625" style="93" bestFit="1" customWidth="1"/>
    <col min="2" max="2" width="60.28515625" style="106" bestFit="1" customWidth="1"/>
    <col min="3" max="3" width="53.5703125" style="93" bestFit="1" customWidth="1"/>
    <col min="4" max="4" width="20.5703125" style="92" bestFit="1" customWidth="1"/>
    <col min="5" max="5" width="18.5703125" style="92" bestFit="1" customWidth="1"/>
    <col min="6" max="6" width="11.7109375" style="91" bestFit="1" customWidth="1"/>
    <col min="7" max="7" width="16.42578125" style="92" bestFit="1" customWidth="1"/>
    <col min="8" max="8" width="17.28515625" style="92" bestFit="1" customWidth="1"/>
    <col min="9" max="9" width="18.5703125" style="92" bestFit="1" customWidth="1"/>
    <col min="10" max="10" width="19.28515625" style="92" bestFit="1" customWidth="1"/>
    <col min="11" max="11" width="20.28515625" style="92" bestFit="1" customWidth="1"/>
    <col min="12" max="12" width="19.28515625" style="92" bestFit="1" customWidth="1"/>
    <col min="13" max="13" width="16.42578125" style="92" bestFit="1" customWidth="1"/>
    <col min="14" max="14" width="20.5703125" style="92" bestFit="1" customWidth="1"/>
    <col min="15" max="15" width="20.140625" style="92" bestFit="1" customWidth="1"/>
    <col min="16" max="16" width="7.85546875" style="93" hidden="1" customWidth="1"/>
    <col min="17" max="17" width="7.7109375" style="93" hidden="1" customWidth="1"/>
    <col min="18" max="18" width="6.5703125" style="93" hidden="1" customWidth="1"/>
    <col min="19" max="19" width="9.28515625" style="93" hidden="1" customWidth="1"/>
    <col min="20" max="16384" width="9.28515625" style="93"/>
  </cols>
  <sheetData>
    <row r="1" spans="1:18" ht="18.75">
      <c r="A1" s="282" t="s">
        <v>49</v>
      </c>
      <c r="B1" s="283"/>
      <c r="C1" s="283"/>
      <c r="D1" s="283"/>
      <c r="E1" s="283"/>
    </row>
    <row r="2" spans="1:18" ht="18.75">
      <c r="A2" s="94"/>
      <c r="B2" s="70" t="s">
        <v>13402</v>
      </c>
      <c r="C2" s="95">
        <f>'Cover Page'!B3:D3</f>
        <v>0</v>
      </c>
      <c r="D2" s="201"/>
      <c r="E2" s="201"/>
    </row>
    <row r="3" spans="1:18" ht="45">
      <c r="A3" s="96" t="s">
        <v>27</v>
      </c>
      <c r="B3" s="97" t="s">
        <v>28</v>
      </c>
      <c r="C3" s="74" t="s">
        <v>57</v>
      </c>
      <c r="D3" s="99" t="s">
        <v>29</v>
      </c>
      <c r="E3" s="99" t="s">
        <v>30</v>
      </c>
      <c r="F3" s="98" t="s">
        <v>31</v>
      </c>
      <c r="G3" s="99" t="s">
        <v>40</v>
      </c>
      <c r="H3" s="99" t="s">
        <v>39</v>
      </c>
      <c r="I3" s="99" t="s">
        <v>38</v>
      </c>
      <c r="J3" s="99" t="s">
        <v>32</v>
      </c>
      <c r="K3" s="202" t="s">
        <v>53</v>
      </c>
      <c r="L3" s="99" t="s">
        <v>34</v>
      </c>
      <c r="M3" s="99" t="s">
        <v>35</v>
      </c>
      <c r="N3" s="100" t="s">
        <v>37</v>
      </c>
      <c r="O3" s="99" t="s">
        <v>36</v>
      </c>
      <c r="P3" s="59"/>
      <c r="Q3" s="59"/>
      <c r="R3" s="59"/>
    </row>
    <row r="4" spans="1:18" ht="210">
      <c r="A4" s="82" t="s">
        <v>60</v>
      </c>
      <c r="B4" s="77" t="s">
        <v>184</v>
      </c>
      <c r="C4" s="82" t="s">
        <v>64</v>
      </c>
      <c r="D4" s="88">
        <v>42</v>
      </c>
      <c r="E4" s="88">
        <f>SUM((D4*Q4)+P4)</f>
        <v>25.544999999999998</v>
      </c>
      <c r="F4" s="101">
        <v>1.5</v>
      </c>
      <c r="G4" s="103">
        <f t="shared" ref="G4:G8" si="0">SUM(D4:E4)*(1+F4)</f>
        <v>168.86250000000001</v>
      </c>
      <c r="H4" s="103">
        <f t="shared" ref="H4:H15" si="1">SUM(D4*1.5)</f>
        <v>63</v>
      </c>
      <c r="I4" s="103">
        <f>SUM((H4+(H4*Q4+P4))*(1+F4))</f>
        <v>224.38124999999999</v>
      </c>
      <c r="J4" s="103">
        <f t="shared" ref="J4:J15" si="2">SUM(D4*1.5)</f>
        <v>63</v>
      </c>
      <c r="K4" s="103">
        <f>SUM((J4+(J4*Q4+P4))*(1+F4))</f>
        <v>224.38124999999999</v>
      </c>
      <c r="L4" s="103">
        <f t="shared" ref="L4:L15" si="3">SUM(D4*1.5)</f>
        <v>63</v>
      </c>
      <c r="M4" s="103">
        <f>SUM((L4+(L4*Q4+P4))*(1+F4))</f>
        <v>224.38124999999999</v>
      </c>
      <c r="N4" s="103">
        <f t="shared" ref="N4:N15" si="4">SUM(D4*2)</f>
        <v>84</v>
      </c>
      <c r="O4" s="103">
        <f>SUM((N4+(N4*Q4+P4))*(1+F4))</f>
        <v>279.90000000000003</v>
      </c>
      <c r="P4" s="92">
        <v>23.13</v>
      </c>
      <c r="Q4" s="58">
        <v>5.7500000000000002E-2</v>
      </c>
      <c r="R4" s="59"/>
    </row>
    <row r="5" spans="1:18" ht="210">
      <c r="A5" s="107" t="s">
        <v>61</v>
      </c>
      <c r="B5" s="77" t="s">
        <v>184</v>
      </c>
      <c r="C5" s="83" t="s">
        <v>141</v>
      </c>
      <c r="D5" s="88">
        <v>42.75</v>
      </c>
      <c r="E5" s="88">
        <f>SUM((D5*Q5)+P5)</f>
        <v>30.0825</v>
      </c>
      <c r="F5" s="101">
        <v>1.5</v>
      </c>
      <c r="G5" s="103">
        <f t="shared" si="0"/>
        <v>182.08124999999998</v>
      </c>
      <c r="H5" s="103">
        <f t="shared" si="1"/>
        <v>64.125</v>
      </c>
      <c r="I5" s="103">
        <f>SUM((H5+(H5*Q5+P5))*(1+F5))</f>
        <v>237.12187499999999</v>
      </c>
      <c r="J5" s="103">
        <f t="shared" si="2"/>
        <v>64.125</v>
      </c>
      <c r="K5" s="103">
        <f>SUM((J5+(J5*Q5+P5))*(1+F5))</f>
        <v>237.12187499999999</v>
      </c>
      <c r="L5" s="103">
        <f t="shared" si="3"/>
        <v>64.125</v>
      </c>
      <c r="M5" s="103">
        <f>SUM((L5+(L5*Q5+P5))*(1+F5))</f>
        <v>237.12187499999999</v>
      </c>
      <c r="N5" s="103">
        <f t="shared" si="4"/>
        <v>85.5</v>
      </c>
      <c r="O5" s="103">
        <f>SUM((N5+(N5*Q5+P5))*(1+F5))</f>
        <v>292.16250000000002</v>
      </c>
      <c r="P5" s="108">
        <v>28.8</v>
      </c>
      <c r="Q5" s="58">
        <v>0.03</v>
      </c>
      <c r="R5" s="59"/>
    </row>
    <row r="6" spans="1:18" ht="210">
      <c r="A6" s="107" t="s">
        <v>62</v>
      </c>
      <c r="B6" s="77" t="s">
        <v>184</v>
      </c>
      <c r="C6" s="83" t="s">
        <v>142</v>
      </c>
      <c r="D6" s="88">
        <v>43.5</v>
      </c>
      <c r="E6" s="88">
        <f>SUM((P6+(D6*Q6)))</f>
        <v>26.574999999999999</v>
      </c>
      <c r="F6" s="101">
        <v>1.5</v>
      </c>
      <c r="G6" s="103">
        <f t="shared" si="0"/>
        <v>175.1875</v>
      </c>
      <c r="H6" s="103">
        <f t="shared" si="1"/>
        <v>65.25</v>
      </c>
      <c r="I6" s="103">
        <f>SUM((H6+E6)*(1+F6))</f>
        <v>229.5625</v>
      </c>
      <c r="J6" s="103">
        <f t="shared" si="2"/>
        <v>65.25</v>
      </c>
      <c r="K6" s="103">
        <f>SUM((J6+E6)*(1+F6))</f>
        <v>229.5625</v>
      </c>
      <c r="L6" s="103">
        <f t="shared" si="3"/>
        <v>65.25</v>
      </c>
      <c r="M6" s="103">
        <f>SUM(E6+L6)*(1+F6)</f>
        <v>229.5625</v>
      </c>
      <c r="N6" s="103">
        <f t="shared" si="4"/>
        <v>87</v>
      </c>
      <c r="O6" s="103">
        <f>SUM((N6+E6)*(1+F6))</f>
        <v>283.9375</v>
      </c>
      <c r="P6" s="109">
        <v>25.27</v>
      </c>
      <c r="Q6" s="58">
        <v>0.03</v>
      </c>
      <c r="R6" s="59"/>
    </row>
    <row r="7" spans="1:18" ht="210">
      <c r="A7" s="107" t="s">
        <v>63</v>
      </c>
      <c r="B7" s="77" t="s">
        <v>184</v>
      </c>
      <c r="C7" s="82" t="s">
        <v>65</v>
      </c>
      <c r="D7" s="88">
        <v>44</v>
      </c>
      <c r="E7" s="88">
        <f>SUM((P7+(D7*Q7)))</f>
        <v>31.490000000000002</v>
      </c>
      <c r="F7" s="101">
        <v>1.5</v>
      </c>
      <c r="G7" s="103">
        <f t="shared" si="0"/>
        <v>188.72500000000002</v>
      </c>
      <c r="H7" s="103">
        <f t="shared" si="1"/>
        <v>66</v>
      </c>
      <c r="I7" s="103">
        <f>SUM((H7+(H7*Q7+P7))*(1+F7))</f>
        <v>245.375</v>
      </c>
      <c r="J7" s="103">
        <f t="shared" si="2"/>
        <v>66</v>
      </c>
      <c r="K7" s="103">
        <f>SUM((J7+(J7*Q7+P7))*(1+F7))</f>
        <v>245.375</v>
      </c>
      <c r="L7" s="103">
        <f t="shared" si="3"/>
        <v>66</v>
      </c>
      <c r="M7" s="103">
        <f>SUM((L7+(L7*Q7+P7))*(1+F7))</f>
        <v>245.375</v>
      </c>
      <c r="N7" s="103">
        <f t="shared" si="4"/>
        <v>88</v>
      </c>
      <c r="O7" s="103">
        <f>SUM((N7+(N7*Q7+P7))*(1+F7))</f>
        <v>302.02499999999998</v>
      </c>
      <c r="P7" s="109">
        <v>30.17</v>
      </c>
      <c r="Q7" s="58">
        <v>0.03</v>
      </c>
      <c r="R7" s="59"/>
    </row>
    <row r="8" spans="1:18" ht="180">
      <c r="A8" s="82" t="s">
        <v>68</v>
      </c>
      <c r="B8" s="77" t="s">
        <v>169</v>
      </c>
      <c r="C8" s="82" t="s">
        <v>66</v>
      </c>
      <c r="D8" s="102">
        <v>61.41</v>
      </c>
      <c r="E8" s="102">
        <f>SUM(P8+(D8*Q8))</f>
        <v>33.545175</v>
      </c>
      <c r="F8" s="101">
        <v>1.5</v>
      </c>
      <c r="G8" s="103">
        <f t="shared" si="0"/>
        <v>237.38793749999999</v>
      </c>
      <c r="H8" s="103">
        <f t="shared" si="1"/>
        <v>92.114999999999995</v>
      </c>
      <c r="I8" s="103">
        <f>SUM((H8+(H8*Q8+P8))*(1+F8))</f>
        <v>319.33190624999997</v>
      </c>
      <c r="J8" s="103">
        <f t="shared" si="2"/>
        <v>92.114999999999995</v>
      </c>
      <c r="K8" s="103">
        <f>SUM((J8+(J8*Q8+P8))*(1+F8))</f>
        <v>319.33190624999997</v>
      </c>
      <c r="L8" s="110">
        <f t="shared" si="3"/>
        <v>92.114999999999995</v>
      </c>
      <c r="M8" s="103">
        <f>SUM((L8+(L8*Q8+P8))*(1+F8))</f>
        <v>319.33190624999997</v>
      </c>
      <c r="N8" s="110">
        <f t="shared" si="4"/>
        <v>122.82</v>
      </c>
      <c r="O8" s="103">
        <f>SUM((N8+(N8*Q8+P8))*(1+F8))</f>
        <v>401.27587499999998</v>
      </c>
      <c r="P8" s="103">
        <v>29.4</v>
      </c>
      <c r="Q8" s="58">
        <v>6.7500000000000004E-2</v>
      </c>
      <c r="R8" s="59"/>
    </row>
    <row r="9" spans="1:18" ht="120">
      <c r="A9" s="81" t="s">
        <v>162</v>
      </c>
      <c r="B9" s="77" t="s">
        <v>182</v>
      </c>
      <c r="C9" s="82" t="s">
        <v>64</v>
      </c>
      <c r="D9" s="88">
        <v>42</v>
      </c>
      <c r="E9" s="88">
        <f>SUM((D9*Q9)+P9)</f>
        <v>25.544999999999998</v>
      </c>
      <c r="F9" s="101">
        <v>1.5</v>
      </c>
      <c r="G9" s="103">
        <f t="shared" ref="G9:G28" si="5">SUM(D9:E9)*(1+F9)</f>
        <v>168.86250000000001</v>
      </c>
      <c r="H9" s="103">
        <f t="shared" si="1"/>
        <v>63</v>
      </c>
      <c r="I9" s="103">
        <f>SUM((H9+(H9*Q9+P9))*(1+F9))</f>
        <v>224.38124999999999</v>
      </c>
      <c r="J9" s="103">
        <f t="shared" si="2"/>
        <v>63</v>
      </c>
      <c r="K9" s="103">
        <f>SUM((J9+(J9*Q9+P9))*(1+F9))</f>
        <v>224.38124999999999</v>
      </c>
      <c r="L9" s="103">
        <f t="shared" si="3"/>
        <v>63</v>
      </c>
      <c r="M9" s="103">
        <f>SUM((L9+(L9*Q9+P9))*(1+F9))</f>
        <v>224.38124999999999</v>
      </c>
      <c r="N9" s="103">
        <f t="shared" si="4"/>
        <v>84</v>
      </c>
      <c r="O9" s="103">
        <f>SUM((N9+(N9*Q9+P9))*(1+F9))</f>
        <v>279.90000000000003</v>
      </c>
      <c r="P9" s="92">
        <v>23.13</v>
      </c>
      <c r="Q9" s="58">
        <v>5.7500000000000002E-2</v>
      </c>
      <c r="R9" s="59"/>
    </row>
    <row r="10" spans="1:18" ht="120">
      <c r="A10" s="107" t="s">
        <v>163</v>
      </c>
      <c r="B10" s="77" t="s">
        <v>182</v>
      </c>
      <c r="C10" s="83" t="s">
        <v>141</v>
      </c>
      <c r="D10" s="88">
        <v>42.75</v>
      </c>
      <c r="E10" s="88">
        <f>SUM((D10*Q10)+P10)</f>
        <v>30.0825</v>
      </c>
      <c r="F10" s="101">
        <v>1.5</v>
      </c>
      <c r="G10" s="103">
        <f t="shared" si="5"/>
        <v>182.08124999999998</v>
      </c>
      <c r="H10" s="103">
        <f t="shared" si="1"/>
        <v>64.125</v>
      </c>
      <c r="I10" s="103">
        <f>SUM((H10+(H10*Q10+P10))*(1+F10))</f>
        <v>237.12187499999999</v>
      </c>
      <c r="J10" s="103">
        <f t="shared" si="2"/>
        <v>64.125</v>
      </c>
      <c r="K10" s="103">
        <f>SUM((J10+(J10*Q10+P10))*(1+F10))</f>
        <v>237.12187499999999</v>
      </c>
      <c r="L10" s="103">
        <f t="shared" si="3"/>
        <v>64.125</v>
      </c>
      <c r="M10" s="103">
        <f>SUM((L10+(L10*Q10+P10))*(1+F10))</f>
        <v>237.12187499999999</v>
      </c>
      <c r="N10" s="103">
        <f t="shared" si="4"/>
        <v>85.5</v>
      </c>
      <c r="O10" s="103">
        <f>SUM((N10+(N10*Q10+P10))*(1+F10))</f>
        <v>292.16250000000002</v>
      </c>
      <c r="P10" s="111">
        <v>28.8</v>
      </c>
      <c r="Q10" s="58">
        <v>0.03</v>
      </c>
      <c r="R10" s="59"/>
    </row>
    <row r="11" spans="1:18" ht="135">
      <c r="A11" s="107" t="s">
        <v>164</v>
      </c>
      <c r="B11" s="77" t="s">
        <v>182</v>
      </c>
      <c r="C11" s="83" t="s">
        <v>142</v>
      </c>
      <c r="D11" s="88">
        <v>43.5</v>
      </c>
      <c r="E11" s="88">
        <f>SUM((P11+(D11*Q11)))</f>
        <v>26.574999999999999</v>
      </c>
      <c r="F11" s="101">
        <v>1.5</v>
      </c>
      <c r="G11" s="103">
        <f t="shared" si="5"/>
        <v>175.1875</v>
      </c>
      <c r="H11" s="103">
        <f t="shared" si="1"/>
        <v>65.25</v>
      </c>
      <c r="I11" s="103">
        <f>SUM((H11+E11)*(1+F11))</f>
        <v>229.5625</v>
      </c>
      <c r="J11" s="103">
        <f t="shared" si="2"/>
        <v>65.25</v>
      </c>
      <c r="K11" s="103">
        <f>SUM((J11+E11)*(1+F11))</f>
        <v>229.5625</v>
      </c>
      <c r="L11" s="103">
        <f t="shared" si="3"/>
        <v>65.25</v>
      </c>
      <c r="M11" s="103">
        <f>SUM(E11+L11)*(1+F11)</f>
        <v>229.5625</v>
      </c>
      <c r="N11" s="103">
        <f t="shared" si="4"/>
        <v>87</v>
      </c>
      <c r="O11" s="103">
        <f>SUM((N11+E11)*(1+F11))</f>
        <v>283.9375</v>
      </c>
      <c r="P11" s="109">
        <v>25.27</v>
      </c>
      <c r="Q11" s="58">
        <v>0.03</v>
      </c>
      <c r="R11" s="59"/>
    </row>
    <row r="12" spans="1:18" ht="195">
      <c r="A12" s="107" t="s">
        <v>165</v>
      </c>
      <c r="B12" s="77" t="s">
        <v>182</v>
      </c>
      <c r="C12" s="82" t="s">
        <v>65</v>
      </c>
      <c r="D12" s="88">
        <v>44</v>
      </c>
      <c r="E12" s="88">
        <f>SUM((P12+(D12*Q12)))</f>
        <v>31.490000000000002</v>
      </c>
      <c r="F12" s="101">
        <v>1.5</v>
      </c>
      <c r="G12" s="103">
        <f t="shared" si="5"/>
        <v>188.72500000000002</v>
      </c>
      <c r="H12" s="103">
        <f t="shared" si="1"/>
        <v>66</v>
      </c>
      <c r="I12" s="103">
        <f>SUM((H12+(H12*Q12+P12))*(1+F12))</f>
        <v>245.375</v>
      </c>
      <c r="J12" s="103">
        <f t="shared" si="2"/>
        <v>66</v>
      </c>
      <c r="K12" s="103">
        <f>SUM((J12+(J12*Q12+P12))*(1+F12))</f>
        <v>245.375</v>
      </c>
      <c r="L12" s="103">
        <f t="shared" si="3"/>
        <v>66</v>
      </c>
      <c r="M12" s="103">
        <f>SUM(L12+(L12*Q12+P12))*(1+F12)</f>
        <v>245.375</v>
      </c>
      <c r="N12" s="103">
        <f t="shared" si="4"/>
        <v>88</v>
      </c>
      <c r="O12" s="103">
        <f>SUM((N12+(N12*Q12+P12))*(1+F12))</f>
        <v>302.02499999999998</v>
      </c>
      <c r="P12" s="109">
        <v>30.17</v>
      </c>
      <c r="Q12" s="58">
        <v>0.03</v>
      </c>
      <c r="R12" s="59"/>
    </row>
    <row r="13" spans="1:18" ht="90">
      <c r="A13" s="82" t="s">
        <v>70</v>
      </c>
      <c r="B13" s="77" t="s">
        <v>152</v>
      </c>
      <c r="C13" s="82" t="s">
        <v>64</v>
      </c>
      <c r="D13" s="88">
        <v>42</v>
      </c>
      <c r="E13" s="88">
        <f>SUM((D13*Q13)+P13)</f>
        <v>25.544999999999998</v>
      </c>
      <c r="F13" s="101">
        <v>1.5</v>
      </c>
      <c r="G13" s="103">
        <f t="shared" si="5"/>
        <v>168.86250000000001</v>
      </c>
      <c r="H13" s="103">
        <f t="shared" si="1"/>
        <v>63</v>
      </c>
      <c r="I13" s="103">
        <f>SUM((H13+(H13*Q13+P13))*(1+F13))</f>
        <v>224.38124999999999</v>
      </c>
      <c r="J13" s="103">
        <f t="shared" si="2"/>
        <v>63</v>
      </c>
      <c r="K13" s="103">
        <f>SUM((J13+(J13*Q13+P13))*(1+F13))</f>
        <v>224.38124999999999</v>
      </c>
      <c r="L13" s="103">
        <f t="shared" si="3"/>
        <v>63</v>
      </c>
      <c r="M13" s="103">
        <f>SUM(L13+(L13*Q13+P13))*(1+F13)</f>
        <v>224.38124999999999</v>
      </c>
      <c r="N13" s="103">
        <f t="shared" si="4"/>
        <v>84</v>
      </c>
      <c r="O13" s="103">
        <f>SUM((N13+(N13*Q13+P13))*(1+F13))</f>
        <v>279.90000000000003</v>
      </c>
      <c r="P13" s="92">
        <v>23.13</v>
      </c>
      <c r="Q13" s="58">
        <v>5.7500000000000002E-2</v>
      </c>
      <c r="R13" s="59"/>
    </row>
    <row r="14" spans="1:18" ht="90">
      <c r="A14" s="107" t="s">
        <v>71</v>
      </c>
      <c r="B14" s="77" t="s">
        <v>185</v>
      </c>
      <c r="C14" s="83" t="s">
        <v>141</v>
      </c>
      <c r="D14" s="88">
        <v>42.75</v>
      </c>
      <c r="E14" s="88">
        <f>SUM((D14*Q14)+P14)</f>
        <v>30.0825</v>
      </c>
      <c r="F14" s="101">
        <v>1.5</v>
      </c>
      <c r="G14" s="103">
        <f t="shared" si="5"/>
        <v>182.08124999999998</v>
      </c>
      <c r="H14" s="103">
        <f t="shared" si="1"/>
        <v>64.125</v>
      </c>
      <c r="I14" s="103">
        <f>SUM((H14+(H14*Q14+P14))*(1+F14))</f>
        <v>237.12187499999999</v>
      </c>
      <c r="J14" s="103">
        <f t="shared" si="2"/>
        <v>64.125</v>
      </c>
      <c r="K14" s="103">
        <f>SUM((J14+(J14*Q14+P14))*(1+F14))</f>
        <v>237.12187499999999</v>
      </c>
      <c r="L14" s="103">
        <f t="shared" si="3"/>
        <v>64.125</v>
      </c>
      <c r="M14" s="103">
        <f>SUM(L14+(L14*Q14+P14))*(1+F14)</f>
        <v>237.12187499999999</v>
      </c>
      <c r="N14" s="103">
        <f t="shared" si="4"/>
        <v>85.5</v>
      </c>
      <c r="O14" s="103">
        <f>SUM((N14+(N14*Q14+P14))*(1+F14))</f>
        <v>292.16250000000002</v>
      </c>
      <c r="P14" s="111">
        <v>28.8</v>
      </c>
      <c r="Q14" s="58">
        <v>0.03</v>
      </c>
      <c r="R14" s="59"/>
    </row>
    <row r="15" spans="1:18" ht="135">
      <c r="A15" s="107" t="s">
        <v>72</v>
      </c>
      <c r="B15" s="77" t="s">
        <v>185</v>
      </c>
      <c r="C15" s="83" t="s">
        <v>142</v>
      </c>
      <c r="D15" s="88">
        <v>43.5</v>
      </c>
      <c r="E15" s="88">
        <f>SUM((P15+(D15*Q15)))</f>
        <v>26.574999999999999</v>
      </c>
      <c r="F15" s="101">
        <v>1.5</v>
      </c>
      <c r="G15" s="103">
        <f t="shared" si="5"/>
        <v>175.1875</v>
      </c>
      <c r="H15" s="103">
        <f t="shared" si="1"/>
        <v>65.25</v>
      </c>
      <c r="I15" s="103">
        <f>SUM((H15+E15)*(1+F15))</f>
        <v>229.5625</v>
      </c>
      <c r="J15" s="103">
        <f t="shared" si="2"/>
        <v>65.25</v>
      </c>
      <c r="K15" s="103">
        <f>SUM((J15+E15)*(1+F15))</f>
        <v>229.5625</v>
      </c>
      <c r="L15" s="103">
        <f t="shared" si="3"/>
        <v>65.25</v>
      </c>
      <c r="M15" s="103">
        <f>SUM(E15+L15)*(1+F15)</f>
        <v>229.5625</v>
      </c>
      <c r="N15" s="103">
        <f t="shared" si="4"/>
        <v>87</v>
      </c>
      <c r="O15" s="103">
        <f>SUM((N15+E15)*(1+F15))</f>
        <v>283.9375</v>
      </c>
      <c r="P15" s="109">
        <v>25.27</v>
      </c>
      <c r="Q15" s="58">
        <v>0.03</v>
      </c>
      <c r="R15" s="59"/>
    </row>
    <row r="16" spans="1:18" ht="195">
      <c r="A16" s="107" t="s">
        <v>166</v>
      </c>
      <c r="B16" s="77" t="s">
        <v>185</v>
      </c>
      <c r="C16" s="82" t="s">
        <v>65</v>
      </c>
      <c r="D16" s="88">
        <v>44</v>
      </c>
      <c r="E16" s="88">
        <f>SUM((P16+(D16*Q16)))</f>
        <v>31.490000000000002</v>
      </c>
      <c r="F16" s="101">
        <v>1.5</v>
      </c>
      <c r="G16" s="103">
        <f t="shared" si="5"/>
        <v>188.72500000000002</v>
      </c>
      <c r="H16" s="103">
        <f t="shared" ref="H16:H36" si="6">SUM(D16*1.5)</f>
        <v>66</v>
      </c>
      <c r="I16" s="103">
        <f>SUM((H16+(H16*Q16+P16))*(1+F16))</f>
        <v>245.375</v>
      </c>
      <c r="J16" s="103">
        <f t="shared" ref="J16:J36" si="7">SUM(D16*1.5)</f>
        <v>66</v>
      </c>
      <c r="K16" s="103">
        <f>SUM((J16+(J16*Q16+P16))*(1+F16))</f>
        <v>245.375</v>
      </c>
      <c r="L16" s="103">
        <f t="shared" ref="L16:L29" si="8">SUM(D16*1.5)</f>
        <v>66</v>
      </c>
      <c r="M16" s="103">
        <f>SUM(L16+(L16*Q16+P16))*(1+F16)</f>
        <v>245.375</v>
      </c>
      <c r="N16" s="103">
        <f t="shared" ref="N16:N36" si="9">SUM(D16*2)</f>
        <v>88</v>
      </c>
      <c r="O16" s="103">
        <f>SUM((N16+(N16*Q16+P16))*(1+F16))</f>
        <v>302.02499999999998</v>
      </c>
      <c r="P16" s="109">
        <v>30.17</v>
      </c>
      <c r="Q16" s="58">
        <v>0.03</v>
      </c>
      <c r="R16" s="59"/>
    </row>
    <row r="17" spans="1:18" ht="90">
      <c r="A17" s="82" t="s">
        <v>73</v>
      </c>
      <c r="B17" s="77" t="s">
        <v>186</v>
      </c>
      <c r="C17" s="82" t="s">
        <v>64</v>
      </c>
      <c r="D17" s="88">
        <v>42</v>
      </c>
      <c r="E17" s="88">
        <f>SUM((D17*Q17)+P17)</f>
        <v>25.544999999999998</v>
      </c>
      <c r="F17" s="101">
        <v>1.5</v>
      </c>
      <c r="G17" s="103">
        <f t="shared" si="5"/>
        <v>168.86250000000001</v>
      </c>
      <c r="H17" s="103">
        <f t="shared" si="6"/>
        <v>63</v>
      </c>
      <c r="I17" s="103">
        <f>SUM((H17+(H17*Q17+P17))*(1+F17))</f>
        <v>224.38124999999999</v>
      </c>
      <c r="J17" s="103">
        <f t="shared" si="7"/>
        <v>63</v>
      </c>
      <c r="K17" s="103">
        <f>SUM((J17+(J17*Q17+P17))*(1+F17))</f>
        <v>224.38124999999999</v>
      </c>
      <c r="L17" s="103">
        <f t="shared" si="8"/>
        <v>63</v>
      </c>
      <c r="M17" s="103">
        <f>SUM(L17+(L17*Q17+P17))*(1+F17)</f>
        <v>224.38124999999999</v>
      </c>
      <c r="N17" s="103">
        <f t="shared" si="9"/>
        <v>84</v>
      </c>
      <c r="O17" s="103">
        <f>SUM((N17+(N17*Q17+P17))*(1+F17))</f>
        <v>279.90000000000003</v>
      </c>
      <c r="P17" s="92">
        <v>23.13</v>
      </c>
      <c r="Q17" s="58">
        <v>5.7500000000000002E-2</v>
      </c>
      <c r="R17" s="59"/>
    </row>
    <row r="18" spans="1:18" ht="90">
      <c r="A18" s="107" t="s">
        <v>74</v>
      </c>
      <c r="B18" s="77" t="s">
        <v>186</v>
      </c>
      <c r="C18" s="83" t="s">
        <v>143</v>
      </c>
      <c r="D18" s="88">
        <v>42.75</v>
      </c>
      <c r="E18" s="88">
        <f>SUM((D18*Q18)+P18)</f>
        <v>30.0825</v>
      </c>
      <c r="F18" s="101">
        <v>1.5</v>
      </c>
      <c r="G18" s="103">
        <f t="shared" si="5"/>
        <v>182.08124999999998</v>
      </c>
      <c r="H18" s="103">
        <f t="shared" si="6"/>
        <v>64.125</v>
      </c>
      <c r="I18" s="103">
        <f>SUM((H18+(H18*Q18+P18))*(1+F18))</f>
        <v>237.12187499999999</v>
      </c>
      <c r="J18" s="103">
        <f t="shared" si="7"/>
        <v>64.125</v>
      </c>
      <c r="K18" s="103">
        <f>SUM((J18+(J18*Q18+P18))*(1+F18))</f>
        <v>237.12187499999999</v>
      </c>
      <c r="L18" s="103">
        <f t="shared" si="8"/>
        <v>64.125</v>
      </c>
      <c r="M18" s="103">
        <f>SUM(L18+(L18*Q18+P18))*(1+F18)</f>
        <v>237.12187499999999</v>
      </c>
      <c r="N18" s="103">
        <f t="shared" si="9"/>
        <v>85.5</v>
      </c>
      <c r="O18" s="103">
        <f>SUM((N18+(N18*Q18+P18))*(1+F18))</f>
        <v>292.16250000000002</v>
      </c>
      <c r="P18" s="111">
        <v>28.8</v>
      </c>
      <c r="Q18" s="58">
        <v>0.03</v>
      </c>
      <c r="R18" s="59"/>
    </row>
    <row r="19" spans="1:18" ht="135">
      <c r="A19" s="107" t="s">
        <v>75</v>
      </c>
      <c r="B19" s="77" t="s">
        <v>186</v>
      </c>
      <c r="C19" s="83" t="s">
        <v>142</v>
      </c>
      <c r="D19" s="88">
        <v>43.5</v>
      </c>
      <c r="E19" s="88">
        <f>SUM((P19+(D19*Q19)))</f>
        <v>26.574999999999999</v>
      </c>
      <c r="F19" s="101">
        <v>1.5</v>
      </c>
      <c r="G19" s="103">
        <f t="shared" si="5"/>
        <v>175.1875</v>
      </c>
      <c r="H19" s="103">
        <f t="shared" si="6"/>
        <v>65.25</v>
      </c>
      <c r="I19" s="103">
        <f>SUM((H19+E19)*(1+F19))</f>
        <v>229.5625</v>
      </c>
      <c r="J19" s="103">
        <f t="shared" si="7"/>
        <v>65.25</v>
      </c>
      <c r="K19" s="103">
        <f>SUM((J19+E19)*(1+F19))</f>
        <v>229.5625</v>
      </c>
      <c r="L19" s="103">
        <f t="shared" si="8"/>
        <v>65.25</v>
      </c>
      <c r="M19" s="103">
        <f>SUM(E19+L19)*(1+F19)</f>
        <v>229.5625</v>
      </c>
      <c r="N19" s="103">
        <f t="shared" si="9"/>
        <v>87</v>
      </c>
      <c r="O19" s="103">
        <f>SUM((N19+E19)*(1+F19))</f>
        <v>283.9375</v>
      </c>
      <c r="P19" s="109">
        <v>25.27</v>
      </c>
      <c r="Q19" s="58">
        <v>0.03</v>
      </c>
      <c r="R19" s="59"/>
    </row>
    <row r="20" spans="1:18" ht="195">
      <c r="A20" s="107" t="s">
        <v>76</v>
      </c>
      <c r="B20" s="77" t="s">
        <v>186</v>
      </c>
      <c r="C20" s="82" t="s">
        <v>65</v>
      </c>
      <c r="D20" s="88">
        <v>44</v>
      </c>
      <c r="E20" s="88">
        <f>SUM((P20+(D20*Q20)))</f>
        <v>31.490000000000002</v>
      </c>
      <c r="F20" s="101">
        <v>1.5</v>
      </c>
      <c r="G20" s="103">
        <f t="shared" si="5"/>
        <v>188.72500000000002</v>
      </c>
      <c r="H20" s="103">
        <f t="shared" si="6"/>
        <v>66</v>
      </c>
      <c r="I20" s="103">
        <f>SUM((H20+(H20*Q20+P20))*(1+F20))</f>
        <v>245.375</v>
      </c>
      <c r="J20" s="103">
        <f t="shared" si="7"/>
        <v>66</v>
      </c>
      <c r="K20" s="103">
        <f>SUM((J20+(J20*Q20+P20))*(1+F20))</f>
        <v>245.375</v>
      </c>
      <c r="L20" s="103">
        <f t="shared" si="8"/>
        <v>66</v>
      </c>
      <c r="M20" s="103">
        <f>SUM(L20+(L20*Q20+P20))*(1+F20)</f>
        <v>245.375</v>
      </c>
      <c r="N20" s="103">
        <f t="shared" si="9"/>
        <v>88</v>
      </c>
      <c r="O20" s="103">
        <f>SUM((N20+(N20*Q20+P20))*(1+F20))</f>
        <v>302.02499999999998</v>
      </c>
      <c r="P20" s="109">
        <v>30.17</v>
      </c>
      <c r="Q20" s="58">
        <v>0.03</v>
      </c>
      <c r="R20" s="59"/>
    </row>
    <row r="21" spans="1:18" ht="105">
      <c r="A21" s="107" t="s">
        <v>13405</v>
      </c>
      <c r="B21" s="77" t="s">
        <v>187</v>
      </c>
      <c r="C21" s="82" t="s">
        <v>64</v>
      </c>
      <c r="D21" s="88">
        <v>42</v>
      </c>
      <c r="E21" s="88">
        <f>SUM((D21*Q21)+P21)</f>
        <v>25.544999999999998</v>
      </c>
      <c r="F21" s="101">
        <v>1.5</v>
      </c>
      <c r="G21" s="103">
        <f t="shared" si="5"/>
        <v>168.86250000000001</v>
      </c>
      <c r="H21" s="103">
        <f t="shared" si="6"/>
        <v>63</v>
      </c>
      <c r="I21" s="103">
        <f>SUM((H21+(H21*Q21+P21))*(1+F21))</f>
        <v>224.38124999999999</v>
      </c>
      <c r="J21" s="103">
        <f t="shared" si="7"/>
        <v>63</v>
      </c>
      <c r="K21" s="103">
        <f>SUM((J21+(J21*Q21+P21))*(1+F21))</f>
        <v>224.38124999999999</v>
      </c>
      <c r="L21" s="103">
        <f t="shared" si="8"/>
        <v>63</v>
      </c>
      <c r="M21" s="103">
        <f>SUM(L21+(L21*Q21+P21))*(1+F21)</f>
        <v>224.38124999999999</v>
      </c>
      <c r="N21" s="103">
        <f t="shared" si="9"/>
        <v>84</v>
      </c>
      <c r="O21" s="103">
        <f>SUM((N21+(N21*Q21+P21))*(1+F21))</f>
        <v>279.90000000000003</v>
      </c>
      <c r="P21" s="92">
        <v>23.13</v>
      </c>
      <c r="Q21" s="58">
        <v>5.7500000000000002E-2</v>
      </c>
      <c r="R21" s="59"/>
    </row>
    <row r="22" spans="1:18" ht="105">
      <c r="A22" s="107" t="s">
        <v>13406</v>
      </c>
      <c r="B22" s="77" t="s">
        <v>187</v>
      </c>
      <c r="C22" s="83" t="s">
        <v>143</v>
      </c>
      <c r="D22" s="88">
        <v>42.75</v>
      </c>
      <c r="E22" s="88">
        <f>SUM((D22*Q22)+P22)</f>
        <v>30.0825</v>
      </c>
      <c r="F22" s="101">
        <v>1.5</v>
      </c>
      <c r="G22" s="103">
        <f t="shared" si="5"/>
        <v>182.08124999999998</v>
      </c>
      <c r="H22" s="103">
        <f t="shared" si="6"/>
        <v>64.125</v>
      </c>
      <c r="I22" s="103">
        <f>SUM((H22+(H22*Q22+P22))*(1+F22))</f>
        <v>237.12187499999999</v>
      </c>
      <c r="J22" s="103">
        <f t="shared" si="7"/>
        <v>64.125</v>
      </c>
      <c r="K22" s="103">
        <f>SUM((J22+(J22*Q22+P22))*(1+F22))</f>
        <v>237.12187499999999</v>
      </c>
      <c r="L22" s="103">
        <f t="shared" si="8"/>
        <v>64.125</v>
      </c>
      <c r="M22" s="103">
        <f>SUM(L22+(L22*Q22+P22))*(1+F22)</f>
        <v>237.12187499999999</v>
      </c>
      <c r="N22" s="103">
        <f t="shared" si="9"/>
        <v>85.5</v>
      </c>
      <c r="O22" s="103">
        <f>SUM((N22+(N22*Q22+P22))*(1+F22))</f>
        <v>292.16250000000002</v>
      </c>
      <c r="P22" s="111">
        <v>28.8</v>
      </c>
      <c r="Q22" s="58">
        <v>0.03</v>
      </c>
      <c r="R22" s="59"/>
    </row>
    <row r="23" spans="1:18" ht="135">
      <c r="A23" s="107" t="s">
        <v>13407</v>
      </c>
      <c r="B23" s="77" t="s">
        <v>187</v>
      </c>
      <c r="C23" s="83" t="s">
        <v>142</v>
      </c>
      <c r="D23" s="88">
        <v>43.5</v>
      </c>
      <c r="E23" s="88">
        <f>SUM((P23+(D23*Q23)))</f>
        <v>26.574999999999999</v>
      </c>
      <c r="F23" s="101">
        <v>1.5</v>
      </c>
      <c r="G23" s="103">
        <f t="shared" si="5"/>
        <v>175.1875</v>
      </c>
      <c r="H23" s="103">
        <f t="shared" si="6"/>
        <v>65.25</v>
      </c>
      <c r="I23" s="103">
        <f>SUM((H23+E23)*(1+F23))</f>
        <v>229.5625</v>
      </c>
      <c r="J23" s="103">
        <f t="shared" si="7"/>
        <v>65.25</v>
      </c>
      <c r="K23" s="103">
        <f>SUM((J23+E23)*(1+F23))</f>
        <v>229.5625</v>
      </c>
      <c r="L23" s="103">
        <f t="shared" si="8"/>
        <v>65.25</v>
      </c>
      <c r="M23" s="103">
        <f>SUM(E23+L23)*(1+F23)</f>
        <v>229.5625</v>
      </c>
      <c r="N23" s="103">
        <f t="shared" si="9"/>
        <v>87</v>
      </c>
      <c r="O23" s="103">
        <f>SUM((N23+E23)*(1+F23))</f>
        <v>283.9375</v>
      </c>
      <c r="P23" s="109">
        <v>25.27</v>
      </c>
      <c r="Q23" s="58">
        <v>0.03</v>
      </c>
      <c r="R23" s="59"/>
    </row>
    <row r="24" spans="1:18" ht="195">
      <c r="A24" s="107" t="s">
        <v>13408</v>
      </c>
      <c r="B24" s="77" t="s">
        <v>187</v>
      </c>
      <c r="C24" s="82" t="s">
        <v>65</v>
      </c>
      <c r="D24" s="88">
        <v>44</v>
      </c>
      <c r="E24" s="88">
        <f>SUM((P24+(D24*Q24)))</f>
        <v>31.490000000000002</v>
      </c>
      <c r="F24" s="101">
        <v>1.5</v>
      </c>
      <c r="G24" s="103">
        <f t="shared" si="5"/>
        <v>188.72500000000002</v>
      </c>
      <c r="H24" s="103">
        <f t="shared" si="6"/>
        <v>66</v>
      </c>
      <c r="I24" s="103">
        <f>SUM((H24+(H24*Q24+P24))*(1+F24))</f>
        <v>245.375</v>
      </c>
      <c r="J24" s="103">
        <f t="shared" si="7"/>
        <v>66</v>
      </c>
      <c r="K24" s="103">
        <f>SUM((J24+(J24*Q24+P24))*(1+F24))</f>
        <v>245.375</v>
      </c>
      <c r="L24" s="103">
        <f t="shared" si="8"/>
        <v>66</v>
      </c>
      <c r="M24" s="103">
        <f>SUM(L24+(L24*Q24+P24))*(1+F24)</f>
        <v>245.375</v>
      </c>
      <c r="N24" s="103">
        <f t="shared" si="9"/>
        <v>88</v>
      </c>
      <c r="O24" s="103">
        <f>SUM((N24+(N24*Q24+P24))*(1+F24))</f>
        <v>302.02499999999998</v>
      </c>
      <c r="P24" s="109">
        <v>30.17</v>
      </c>
      <c r="Q24" s="58">
        <v>0.03</v>
      </c>
      <c r="R24" s="59"/>
    </row>
    <row r="25" spans="1:18" ht="90">
      <c r="A25" s="84" t="s">
        <v>161</v>
      </c>
      <c r="B25" s="77" t="s">
        <v>188</v>
      </c>
      <c r="C25" s="82" t="s">
        <v>64</v>
      </c>
      <c r="D25" s="88">
        <v>42</v>
      </c>
      <c r="E25" s="88">
        <f>SUM((D25*Q25)+P25)</f>
        <v>25.544999999999998</v>
      </c>
      <c r="F25" s="101">
        <v>1.5</v>
      </c>
      <c r="G25" s="103">
        <f t="shared" si="5"/>
        <v>168.86250000000001</v>
      </c>
      <c r="H25" s="103">
        <f t="shared" si="6"/>
        <v>63</v>
      </c>
      <c r="I25" s="103">
        <f>SUM((H25+(H25*Q25+P25))*(1+F25))</f>
        <v>224.38124999999999</v>
      </c>
      <c r="J25" s="103">
        <f t="shared" si="7"/>
        <v>63</v>
      </c>
      <c r="K25" s="103">
        <f>SUM((J25+(J25*Q25+P25))*(1+F25))</f>
        <v>224.38124999999999</v>
      </c>
      <c r="L25" s="103">
        <f t="shared" si="8"/>
        <v>63</v>
      </c>
      <c r="M25" s="103">
        <f>SUM(L25+(L25*Q25+P25))*(1+F25)</f>
        <v>224.38124999999999</v>
      </c>
      <c r="N25" s="103">
        <f t="shared" si="9"/>
        <v>84</v>
      </c>
      <c r="O25" s="103">
        <f>SUM((N25+(N25*Q25+P25))*(1+F25))</f>
        <v>279.90000000000003</v>
      </c>
      <c r="P25" s="92">
        <v>23.13</v>
      </c>
      <c r="Q25" s="58">
        <v>5.7500000000000002E-2</v>
      </c>
      <c r="R25" s="59"/>
    </row>
    <row r="26" spans="1:18" ht="90">
      <c r="A26" s="107" t="s">
        <v>160</v>
      </c>
      <c r="B26" s="77" t="s">
        <v>188</v>
      </c>
      <c r="C26" s="83" t="s">
        <v>143</v>
      </c>
      <c r="D26" s="88">
        <v>42.75</v>
      </c>
      <c r="E26" s="88">
        <f>SUM((D26*Q26)+P26)</f>
        <v>30.0825</v>
      </c>
      <c r="F26" s="101">
        <v>1.5</v>
      </c>
      <c r="G26" s="103">
        <f t="shared" si="5"/>
        <v>182.08124999999998</v>
      </c>
      <c r="H26" s="103">
        <f t="shared" si="6"/>
        <v>64.125</v>
      </c>
      <c r="I26" s="103">
        <f>SUM((H26+(H26*Q26+P26))*(1+F26))</f>
        <v>237.12187499999999</v>
      </c>
      <c r="J26" s="103">
        <f t="shared" si="7"/>
        <v>64.125</v>
      </c>
      <c r="K26" s="103">
        <f>SUM((J26+(J26*Q26+P26))*(1+F26))</f>
        <v>237.12187499999999</v>
      </c>
      <c r="L26" s="103">
        <f t="shared" si="8"/>
        <v>64.125</v>
      </c>
      <c r="M26" s="103">
        <f>SUM(L26+(L26*Q26+P26))*(1+F26)</f>
        <v>237.12187499999999</v>
      </c>
      <c r="N26" s="103">
        <f t="shared" si="9"/>
        <v>85.5</v>
      </c>
      <c r="O26" s="103">
        <f>SUM((N26+(N26*Q26+P26))*(1+F26))</f>
        <v>292.16250000000002</v>
      </c>
      <c r="P26" s="111">
        <v>28.8</v>
      </c>
      <c r="Q26" s="58">
        <v>0.03</v>
      </c>
      <c r="R26" s="59"/>
    </row>
    <row r="27" spans="1:18" ht="135">
      <c r="A27" s="107" t="s">
        <v>159</v>
      </c>
      <c r="B27" s="77" t="s">
        <v>188</v>
      </c>
      <c r="C27" s="83" t="s">
        <v>142</v>
      </c>
      <c r="D27" s="88">
        <v>43.5</v>
      </c>
      <c r="E27" s="88">
        <f>SUM((P27+(D27*Q27)))</f>
        <v>26.574999999999999</v>
      </c>
      <c r="F27" s="101">
        <v>1.5</v>
      </c>
      <c r="G27" s="103">
        <f t="shared" si="5"/>
        <v>175.1875</v>
      </c>
      <c r="H27" s="103">
        <f t="shared" si="6"/>
        <v>65.25</v>
      </c>
      <c r="I27" s="103">
        <f>SUM((H27+E27)*(1+F27))</f>
        <v>229.5625</v>
      </c>
      <c r="J27" s="103">
        <f t="shared" si="7"/>
        <v>65.25</v>
      </c>
      <c r="K27" s="103">
        <f>SUM((J27+E27)*(1+F27))</f>
        <v>229.5625</v>
      </c>
      <c r="L27" s="103">
        <f t="shared" si="8"/>
        <v>65.25</v>
      </c>
      <c r="M27" s="103">
        <f>SUM(E27+L27)*(1+F27)</f>
        <v>229.5625</v>
      </c>
      <c r="N27" s="103">
        <f t="shared" si="9"/>
        <v>87</v>
      </c>
      <c r="O27" s="103">
        <f>SUM((N27+E27)*(1+F27))</f>
        <v>283.9375</v>
      </c>
      <c r="P27" s="109">
        <v>25.27</v>
      </c>
      <c r="Q27" s="58">
        <v>0.03</v>
      </c>
      <c r="R27" s="59"/>
    </row>
    <row r="28" spans="1:18" ht="195">
      <c r="A28" s="107" t="s">
        <v>158</v>
      </c>
      <c r="B28" s="77" t="s">
        <v>188</v>
      </c>
      <c r="C28" s="82" t="s">
        <v>65</v>
      </c>
      <c r="D28" s="88">
        <v>44</v>
      </c>
      <c r="E28" s="88">
        <f>SUM((P28+(D28*Q28)))</f>
        <v>31.490000000000002</v>
      </c>
      <c r="F28" s="101">
        <v>1.5</v>
      </c>
      <c r="G28" s="103">
        <f t="shared" si="5"/>
        <v>188.72500000000002</v>
      </c>
      <c r="H28" s="103">
        <f t="shared" si="6"/>
        <v>66</v>
      </c>
      <c r="I28" s="103">
        <f>SUM((H28+(H28*Q28+P28))*(1+F28))</f>
        <v>245.375</v>
      </c>
      <c r="J28" s="103">
        <f t="shared" si="7"/>
        <v>66</v>
      </c>
      <c r="K28" s="103">
        <f>SUM((J28+(J28*Q28+P28))*(1+F28))</f>
        <v>245.375</v>
      </c>
      <c r="L28" s="103">
        <f t="shared" si="8"/>
        <v>66</v>
      </c>
      <c r="M28" s="103">
        <f>SUM(L28+(L28*Q28+P28))*(1+F28)</f>
        <v>245.375</v>
      </c>
      <c r="N28" s="103">
        <f t="shared" si="9"/>
        <v>88</v>
      </c>
      <c r="O28" s="103">
        <f>SUM((N28+(N28*Q28+P28))*(1+F28))</f>
        <v>302.02499999999998</v>
      </c>
      <c r="P28" s="109">
        <v>30.17</v>
      </c>
      <c r="Q28" s="58">
        <v>0.03</v>
      </c>
      <c r="R28" s="59"/>
    </row>
    <row r="29" spans="1:18" ht="165">
      <c r="A29" s="85" t="s">
        <v>110</v>
      </c>
      <c r="B29" s="77" t="s">
        <v>147</v>
      </c>
      <c r="C29" s="80" t="s">
        <v>66</v>
      </c>
      <c r="D29" s="102">
        <v>61.41</v>
      </c>
      <c r="E29" s="102">
        <f>SUM(P29+(D29*Q29))</f>
        <v>33.545175</v>
      </c>
      <c r="F29" s="101">
        <v>1.5</v>
      </c>
      <c r="G29" s="103">
        <f t="shared" ref="G29:G36" si="10">SUM(D29:E29)*(1+F29)</f>
        <v>237.38793749999999</v>
      </c>
      <c r="H29" s="103">
        <f t="shared" si="6"/>
        <v>92.114999999999995</v>
      </c>
      <c r="I29" s="103">
        <f>SUM((H29+(H29*Q29+P29))*(1+F29))</f>
        <v>319.33190624999997</v>
      </c>
      <c r="J29" s="103">
        <f t="shared" si="7"/>
        <v>92.114999999999995</v>
      </c>
      <c r="K29" s="103">
        <f>SUM((J29+(J29*Q29+P29))*(1+F29))</f>
        <v>319.33190624999997</v>
      </c>
      <c r="L29" s="110">
        <f t="shared" si="8"/>
        <v>92.114999999999995</v>
      </c>
      <c r="M29" s="103">
        <f>SUM(L29+(L29*Q29+P29))*(1+F29)</f>
        <v>319.33190624999997</v>
      </c>
      <c r="N29" s="110">
        <f t="shared" si="9"/>
        <v>122.82</v>
      </c>
      <c r="O29" s="103">
        <f>SUM((N29+(N29*Q29+P29))*(1+F29))</f>
        <v>401.27587499999998</v>
      </c>
      <c r="P29" s="59">
        <v>29.4</v>
      </c>
      <c r="Q29" s="58">
        <v>6.7500000000000004E-2</v>
      </c>
      <c r="R29" s="59"/>
    </row>
    <row r="30" spans="1:18" ht="180">
      <c r="A30" s="86" t="s">
        <v>77</v>
      </c>
      <c r="B30" s="87" t="s">
        <v>189</v>
      </c>
      <c r="C30" s="112" t="s">
        <v>78</v>
      </c>
      <c r="D30" s="88">
        <v>36.51</v>
      </c>
      <c r="E30" s="102">
        <v>26.37</v>
      </c>
      <c r="F30" s="101">
        <v>1.5</v>
      </c>
      <c r="G30" s="103">
        <f t="shared" si="10"/>
        <v>157.19999999999999</v>
      </c>
      <c r="H30" s="103">
        <f t="shared" si="6"/>
        <v>54.765000000000001</v>
      </c>
      <c r="I30" s="103">
        <f>SUM((H30+E30)*(1+F30))</f>
        <v>202.83750000000001</v>
      </c>
      <c r="J30" s="103">
        <f t="shared" si="7"/>
        <v>54.765000000000001</v>
      </c>
      <c r="K30" s="103">
        <f>SUM((J30+E30)*(1+F30))</f>
        <v>202.83750000000001</v>
      </c>
      <c r="L30" s="103">
        <f t="shared" ref="L30:L36" si="11">SUM(D30*1.5)</f>
        <v>54.765000000000001</v>
      </c>
      <c r="M30" s="103">
        <f>SUM(E30+L30)*(1+F30)</f>
        <v>202.83750000000001</v>
      </c>
      <c r="N30" s="103">
        <f t="shared" si="9"/>
        <v>73.02</v>
      </c>
      <c r="O30" s="103">
        <f>SUM((N30+E30)*(1+F30))</f>
        <v>248.47499999999999</v>
      </c>
      <c r="P30" s="59"/>
      <c r="Q30" s="58"/>
      <c r="R30" s="59"/>
    </row>
    <row r="31" spans="1:18" ht="225">
      <c r="A31" s="86" t="s">
        <v>80</v>
      </c>
      <c r="B31" s="87" t="s">
        <v>190</v>
      </c>
      <c r="C31" s="113" t="s">
        <v>94</v>
      </c>
      <c r="D31" s="88">
        <v>34.700000000000003</v>
      </c>
      <c r="E31" s="88">
        <v>24.61</v>
      </c>
      <c r="F31" s="101">
        <v>1.5</v>
      </c>
      <c r="G31" s="103">
        <f t="shared" si="10"/>
        <v>148.27500000000001</v>
      </c>
      <c r="H31" s="103">
        <f t="shared" ref="H31" si="12">SUM(D31*1.5)</f>
        <v>52.050000000000004</v>
      </c>
      <c r="I31" s="103">
        <f>SUM((H31+(P31+(Q31*1.5)))*(1+F31))</f>
        <v>210.66250000000002</v>
      </c>
      <c r="J31" s="103">
        <f t="shared" ref="J31" si="13">SUM(D31*1.5)</f>
        <v>52.050000000000004</v>
      </c>
      <c r="K31" s="103">
        <f>SUM((J31+(P31+(Q31*1.5)))*(1+F31))</f>
        <v>210.66250000000002</v>
      </c>
      <c r="L31" s="103">
        <f t="shared" ref="L31" si="14">SUM(D31*1.5)</f>
        <v>52.050000000000004</v>
      </c>
      <c r="M31" s="103">
        <f>SUM(L31+(P31+(Q31*1.5)))*(1+F31)</f>
        <v>210.66250000000002</v>
      </c>
      <c r="N31" s="103">
        <f t="shared" ref="N31" si="15">SUM(D31*2)</f>
        <v>69.400000000000006</v>
      </c>
      <c r="O31" s="103">
        <f>SUM((N31+(P31+(Q31*2)))*(1+F31))</f>
        <v>273.05</v>
      </c>
      <c r="P31" s="109">
        <f>E31-Q31</f>
        <v>9.3999999999999986</v>
      </c>
      <c r="Q31" s="58">
        <v>15.21</v>
      </c>
      <c r="R31" s="59"/>
    </row>
    <row r="32" spans="1:18" ht="225">
      <c r="A32" s="86" t="s">
        <v>79</v>
      </c>
      <c r="B32" s="87" t="s">
        <v>190</v>
      </c>
      <c r="C32" s="112" t="s">
        <v>81</v>
      </c>
      <c r="D32" s="88">
        <v>36.979999999999997</v>
      </c>
      <c r="E32" s="88">
        <v>29.69</v>
      </c>
      <c r="F32" s="101">
        <v>1.5</v>
      </c>
      <c r="G32" s="103">
        <f t="shared" si="10"/>
        <v>166.67500000000001</v>
      </c>
      <c r="H32" s="103">
        <f t="shared" si="6"/>
        <v>55.47</v>
      </c>
      <c r="I32" s="103">
        <f>SUM((H32+E32)*(1+F32))</f>
        <v>212.89999999999998</v>
      </c>
      <c r="J32" s="103">
        <f t="shared" si="7"/>
        <v>55.47</v>
      </c>
      <c r="K32" s="103">
        <f>SUM((J32+E32)*(1+F32))</f>
        <v>212.89999999999998</v>
      </c>
      <c r="L32" s="103">
        <f t="shared" si="11"/>
        <v>55.47</v>
      </c>
      <c r="M32" s="103">
        <f>SUM(E32+L32)*(1+F32)</f>
        <v>212.89999999999998</v>
      </c>
      <c r="N32" s="103">
        <f t="shared" si="9"/>
        <v>73.959999999999994</v>
      </c>
      <c r="O32" s="103">
        <f>SUM((N32+E32)*(1+F32))</f>
        <v>259.125</v>
      </c>
      <c r="P32" s="59"/>
      <c r="Q32" s="58"/>
      <c r="R32" s="59"/>
    </row>
    <row r="33" spans="1:18" ht="225">
      <c r="A33" s="86" t="s">
        <v>82</v>
      </c>
      <c r="B33" s="87" t="s">
        <v>190</v>
      </c>
      <c r="C33" s="112" t="s">
        <v>83</v>
      </c>
      <c r="D33" s="102">
        <v>42</v>
      </c>
      <c r="E33" s="102">
        <v>30.15</v>
      </c>
      <c r="F33" s="101">
        <v>1.5</v>
      </c>
      <c r="G33" s="103">
        <f t="shared" si="10"/>
        <v>180.375</v>
      </c>
      <c r="H33" s="103">
        <f t="shared" si="6"/>
        <v>63</v>
      </c>
      <c r="I33" s="103">
        <f>SUM((H33+E33)*(1+F33))</f>
        <v>232.875</v>
      </c>
      <c r="J33" s="103">
        <f t="shared" si="7"/>
        <v>63</v>
      </c>
      <c r="K33" s="103">
        <f>SUM((J33+E33)*(1+F33))</f>
        <v>232.875</v>
      </c>
      <c r="L33" s="103">
        <f t="shared" si="11"/>
        <v>63</v>
      </c>
      <c r="M33" s="103">
        <f>SUM(E33+L33)*(1+F33)</f>
        <v>232.875</v>
      </c>
      <c r="N33" s="103">
        <f t="shared" si="9"/>
        <v>84</v>
      </c>
      <c r="O33" s="103">
        <f>SUM((N33+E33)*(1+F33))</f>
        <v>285.375</v>
      </c>
      <c r="P33" s="59"/>
      <c r="Q33" s="58"/>
      <c r="R33" s="59"/>
    </row>
    <row r="34" spans="1:18" ht="225">
      <c r="A34" s="82" t="s">
        <v>84</v>
      </c>
      <c r="B34" s="87" t="s">
        <v>190</v>
      </c>
      <c r="C34" s="112" t="s">
        <v>58</v>
      </c>
      <c r="D34" s="102">
        <v>33.97</v>
      </c>
      <c r="E34" s="102">
        <v>24.61</v>
      </c>
      <c r="F34" s="101">
        <v>1.5</v>
      </c>
      <c r="G34" s="103">
        <f t="shared" si="10"/>
        <v>146.44999999999999</v>
      </c>
      <c r="H34" s="103">
        <f t="shared" si="6"/>
        <v>50.954999999999998</v>
      </c>
      <c r="I34" s="103">
        <f>SUM((H34+(P34+(Q34*1.5)))*(1+F34))</f>
        <v>207.92500000000001</v>
      </c>
      <c r="J34" s="103">
        <f t="shared" si="7"/>
        <v>50.954999999999998</v>
      </c>
      <c r="K34" s="103">
        <f>SUM((J34+(P34+(Q34*1.5)))*(1+F34))</f>
        <v>207.92500000000001</v>
      </c>
      <c r="L34" s="103">
        <f t="shared" si="11"/>
        <v>50.954999999999998</v>
      </c>
      <c r="M34" s="103">
        <f>SUM(L34+(P34+(Q34*1.5)))*(1+F34)</f>
        <v>207.92500000000001</v>
      </c>
      <c r="N34" s="103">
        <f t="shared" si="9"/>
        <v>67.94</v>
      </c>
      <c r="O34" s="103">
        <f>SUM((N34+(P34+(Q34*2)))*(1+F34))</f>
        <v>269.39999999999998</v>
      </c>
      <c r="P34" s="109">
        <f>E34-Q34</f>
        <v>9.3999999999999986</v>
      </c>
      <c r="Q34" s="58">
        <v>15.21</v>
      </c>
      <c r="R34" s="59"/>
    </row>
    <row r="35" spans="1:18" ht="240">
      <c r="A35" s="204" t="s">
        <v>14545</v>
      </c>
      <c r="B35" s="205" t="s">
        <v>191</v>
      </c>
      <c r="C35" s="205" t="s">
        <v>85</v>
      </c>
      <c r="D35" s="206">
        <v>27.94</v>
      </c>
      <c r="E35" s="206">
        <v>24.61</v>
      </c>
      <c r="F35" s="207">
        <v>1.5</v>
      </c>
      <c r="G35" s="206">
        <f t="shared" si="10"/>
        <v>131.375</v>
      </c>
      <c r="H35" s="206">
        <f t="shared" si="6"/>
        <v>41.910000000000004</v>
      </c>
      <c r="I35" s="206">
        <f>SUM((H35+(P35+(Q35*1.5)))*(1+F35))</f>
        <v>185.3125</v>
      </c>
      <c r="J35" s="206">
        <f t="shared" si="7"/>
        <v>41.910000000000004</v>
      </c>
      <c r="K35" s="206">
        <f>SUM((J35+(P35+(Q35*1.5)))*(1+F35))</f>
        <v>185.3125</v>
      </c>
      <c r="L35" s="206">
        <f t="shared" si="11"/>
        <v>41.910000000000004</v>
      </c>
      <c r="M35" s="206">
        <f>SUM(L35+(P35+(Q35*1.5)))*(1+F35)</f>
        <v>185.3125</v>
      </c>
      <c r="N35" s="206">
        <f t="shared" si="9"/>
        <v>55.88</v>
      </c>
      <c r="O35" s="206">
        <f>SUM((N35+(P35+(Q35*2)))*(1+F35))</f>
        <v>239.25</v>
      </c>
      <c r="P35" s="109">
        <f>E35-Q35</f>
        <v>9.3999999999999986</v>
      </c>
      <c r="Q35" s="58">
        <v>15.21</v>
      </c>
      <c r="R35" s="59"/>
    </row>
    <row r="36" spans="1:18" ht="210">
      <c r="A36" s="205" t="s">
        <v>14546</v>
      </c>
      <c r="B36" s="205" t="s">
        <v>14547</v>
      </c>
      <c r="C36" s="205" t="s">
        <v>59</v>
      </c>
      <c r="D36" s="206">
        <v>40.04</v>
      </c>
      <c r="E36" s="208">
        <v>28.24</v>
      </c>
      <c r="F36" s="207">
        <v>1.5</v>
      </c>
      <c r="G36" s="206">
        <f t="shared" si="10"/>
        <v>170.7</v>
      </c>
      <c r="H36" s="206">
        <f t="shared" si="6"/>
        <v>60.06</v>
      </c>
      <c r="I36" s="206">
        <f>SUM((H36+E36)*(1+F36))</f>
        <v>220.75</v>
      </c>
      <c r="J36" s="206">
        <f t="shared" si="7"/>
        <v>60.06</v>
      </c>
      <c r="K36" s="206">
        <f>SUM((J36+E36)*(1+F36))</f>
        <v>220.75</v>
      </c>
      <c r="L36" s="206">
        <f t="shared" si="11"/>
        <v>60.06</v>
      </c>
      <c r="M36" s="206">
        <f>SUM(E36+L36)*(1+F36)</f>
        <v>220.75</v>
      </c>
      <c r="N36" s="206">
        <f t="shared" si="9"/>
        <v>80.08</v>
      </c>
      <c r="O36" s="206">
        <f>SUM((N36+E36)*(1+F36))</f>
        <v>270.79999999999995</v>
      </c>
      <c r="P36" s="59"/>
      <c r="Q36" s="58"/>
      <c r="R36" s="59"/>
    </row>
  </sheetData>
  <sheetProtection algorithmName="SHA-512" hashValue="W7F6R7vUXpyJhJf5EweUhRhEL+sdNgmHcDCfhUPdlw4MtZ9TnJ+MOuMWmd1rNtPc5CP0DyYDe2GZ2GRR1QvIVA==" saltValue="WhyRRlykJkRHm7Yi+j9GJg==" spinCount="100000" sheet="1" sort="0" autoFilter="0"/>
  <autoFilter ref="A3:O36" xr:uid="{75FDDDEA-DAD1-4E76-B110-F7D84BACAD04}"/>
  <mergeCells count="1">
    <mergeCell ref="A1:E1"/>
  </mergeCells>
  <printOptions horizontalCentered="1"/>
  <pageMargins left="0.75" right="0.75" top="1" bottom="1" header="0.5" footer="0.5"/>
  <pageSetup paperSize="3" scale="52" fitToHeight="0" orientation="landscape" r:id="rId1"/>
  <headerFooter alignWithMargins="0">
    <oddHeader>&amp;LGROUP 77201, AWARD 23150
INTELLIGENT FACILITY AND SECURITY SYSTEMS &amp;&amp; SOLUTIONS &amp;RGREAT LAKES BUILDING SYSTEMS INC
CONTRACT NO.: PT68804
JULY 2023</oddHeader>
    <oddFooter>&amp;L&amp;F
&amp;A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S46"/>
  <sheetViews>
    <sheetView topLeftCell="A42" zoomScale="80" zoomScaleNormal="80" workbookViewId="0">
      <selection sqref="A1:J1"/>
    </sheetView>
  </sheetViews>
  <sheetFormatPr defaultColWidth="9.28515625" defaultRowHeight="15"/>
  <cols>
    <col min="1" max="1" width="64.5703125" style="93" bestFit="1" customWidth="1"/>
    <col min="2" max="2" width="69.42578125" style="106" bestFit="1" customWidth="1"/>
    <col min="3" max="3" width="59.42578125" style="93" bestFit="1" customWidth="1"/>
    <col min="4" max="4" width="20.5703125" style="92" bestFit="1" customWidth="1"/>
    <col min="5" max="5" width="18.5703125" style="92" bestFit="1" customWidth="1"/>
    <col min="6" max="6" width="11.7109375" style="91" bestFit="1" customWidth="1"/>
    <col min="7" max="7" width="16.42578125" style="92" bestFit="1" customWidth="1"/>
    <col min="8" max="8" width="17.28515625" style="92" bestFit="1" customWidth="1"/>
    <col min="9" max="9" width="21" style="92" bestFit="1" customWidth="1"/>
    <col min="10" max="10" width="19.28515625" style="92" bestFit="1" customWidth="1"/>
    <col min="11" max="11" width="25.28515625" style="92" bestFit="1" customWidth="1"/>
    <col min="12" max="12" width="20" style="92" bestFit="1" customWidth="1"/>
    <col min="13" max="13" width="18.7109375" style="92" bestFit="1" customWidth="1"/>
    <col min="14" max="14" width="20.5703125" style="92" bestFit="1" customWidth="1"/>
    <col min="15" max="15" width="21.85546875" style="92" bestFit="1" customWidth="1"/>
    <col min="16" max="16" width="7.140625" style="93" hidden="1" customWidth="1"/>
    <col min="17" max="17" width="7.7109375" style="93" hidden="1" customWidth="1"/>
    <col min="18" max="18" width="5.5703125" style="93" hidden="1" customWidth="1"/>
    <col min="19" max="19" width="9.28515625" style="93" hidden="1" customWidth="1"/>
    <col min="20" max="16384" width="9.28515625" style="93"/>
  </cols>
  <sheetData>
    <row r="1" spans="1:18" ht="18.75">
      <c r="A1" s="282" t="s">
        <v>48</v>
      </c>
      <c r="B1" s="283"/>
      <c r="C1" s="283"/>
      <c r="D1" s="283"/>
      <c r="E1" s="283"/>
    </row>
    <row r="2" spans="1:18" ht="18.75">
      <c r="A2" s="94"/>
      <c r="B2" s="70" t="s">
        <v>13402</v>
      </c>
      <c r="C2" s="95">
        <f>'Cover Page'!B3:D3</f>
        <v>0</v>
      </c>
      <c r="D2" s="201"/>
      <c r="E2" s="201"/>
    </row>
    <row r="3" spans="1:18" ht="45">
      <c r="A3" s="96" t="s">
        <v>27</v>
      </c>
      <c r="B3" s="97" t="s">
        <v>28</v>
      </c>
      <c r="C3" s="74" t="s">
        <v>57</v>
      </c>
      <c r="D3" s="99" t="s">
        <v>29</v>
      </c>
      <c r="E3" s="99" t="s">
        <v>42</v>
      </c>
      <c r="F3" s="98" t="s">
        <v>31</v>
      </c>
      <c r="G3" s="99" t="s">
        <v>40</v>
      </c>
      <c r="H3" s="99" t="s">
        <v>39</v>
      </c>
      <c r="I3" s="99" t="s">
        <v>41</v>
      </c>
      <c r="J3" s="99" t="s">
        <v>32</v>
      </c>
      <c r="K3" s="99" t="s">
        <v>33</v>
      </c>
      <c r="L3" s="99" t="s">
        <v>34</v>
      </c>
      <c r="M3" s="99" t="s">
        <v>35</v>
      </c>
      <c r="N3" s="100" t="s">
        <v>37</v>
      </c>
      <c r="O3" s="99" t="s">
        <v>36</v>
      </c>
      <c r="P3" s="59"/>
      <c r="Q3" s="59"/>
      <c r="R3" s="59"/>
    </row>
    <row r="4" spans="1:18" ht="180">
      <c r="A4" s="204" t="s">
        <v>14548</v>
      </c>
      <c r="B4" s="204" t="s">
        <v>172</v>
      </c>
      <c r="C4" s="204" t="s">
        <v>65</v>
      </c>
      <c r="D4" s="208">
        <v>39.75</v>
      </c>
      <c r="E4" s="208">
        <f>SUM((P4+(D4*Q4)))</f>
        <v>31.362500000000001</v>
      </c>
      <c r="F4" s="207">
        <v>1.5</v>
      </c>
      <c r="G4" s="206">
        <f t="shared" ref="G4:G10" si="0">SUM(D4:E4)*(1+F4)</f>
        <v>177.78125</v>
      </c>
      <c r="H4" s="206">
        <f t="shared" ref="H4:H10" si="1">SUM(D4*1.5)</f>
        <v>59.625</v>
      </c>
      <c r="I4" s="206">
        <f>SUM((H4+(H4*Q4+P4))*(1+F4))</f>
        <v>228.95937500000002</v>
      </c>
      <c r="J4" s="206">
        <f t="shared" ref="J4:J10" si="2">SUM(D4*1.5)</f>
        <v>59.625</v>
      </c>
      <c r="K4" s="206">
        <f>SUM((J4+(J4*Q4+P4))*(1+F4))</f>
        <v>228.95937500000002</v>
      </c>
      <c r="L4" s="206">
        <f t="shared" ref="L4:L10" si="3">SUM(D4*1.5)</f>
        <v>59.625</v>
      </c>
      <c r="M4" s="206">
        <f>SUM(L4+(L4*Q4+P4))*(1+F4)</f>
        <v>228.95937500000002</v>
      </c>
      <c r="N4" s="206">
        <f t="shared" ref="N4:N10" si="4">SUM(D4*2)</f>
        <v>79.5</v>
      </c>
      <c r="O4" s="206">
        <f>SUM((N4+(N4*Q4+P4))*(1+F4))</f>
        <v>280.13750000000005</v>
      </c>
      <c r="P4" s="103">
        <v>30.17</v>
      </c>
      <c r="Q4" s="58">
        <v>0.03</v>
      </c>
      <c r="R4" s="58"/>
    </row>
    <row r="5" spans="1:18" ht="180">
      <c r="A5" s="204" t="s">
        <v>14549</v>
      </c>
      <c r="B5" s="204" t="s">
        <v>172</v>
      </c>
      <c r="C5" s="204" t="s">
        <v>67</v>
      </c>
      <c r="D5" s="208">
        <v>43.5</v>
      </c>
      <c r="E5" s="208">
        <f>SUM((P5+(D5*Q5)))</f>
        <v>26.574999999999999</v>
      </c>
      <c r="F5" s="207">
        <v>1.5</v>
      </c>
      <c r="G5" s="206">
        <f t="shared" si="0"/>
        <v>175.1875</v>
      </c>
      <c r="H5" s="206">
        <f t="shared" si="1"/>
        <v>65.25</v>
      </c>
      <c r="I5" s="206">
        <f>SUM((H5+E5)*(1+F5))</f>
        <v>229.5625</v>
      </c>
      <c r="J5" s="206">
        <f t="shared" si="2"/>
        <v>65.25</v>
      </c>
      <c r="K5" s="206">
        <f>SUM((J5+E5)*(1+F5))</f>
        <v>229.5625</v>
      </c>
      <c r="L5" s="206">
        <f t="shared" si="3"/>
        <v>65.25</v>
      </c>
      <c r="M5" s="206">
        <f>SUM(E5+L5)*(1+F5)</f>
        <v>229.5625</v>
      </c>
      <c r="N5" s="206">
        <f t="shared" si="4"/>
        <v>87</v>
      </c>
      <c r="O5" s="206">
        <f>SUM((N5+E5)*(1+F5))</f>
        <v>283.9375</v>
      </c>
      <c r="P5" s="103">
        <v>25.27</v>
      </c>
      <c r="Q5" s="58">
        <v>0.03</v>
      </c>
      <c r="R5" s="58"/>
    </row>
    <row r="6" spans="1:18" ht="180">
      <c r="A6" s="204" t="s">
        <v>14550</v>
      </c>
      <c r="B6" s="204" t="s">
        <v>172</v>
      </c>
      <c r="C6" s="204" t="s">
        <v>69</v>
      </c>
      <c r="D6" s="208">
        <v>42.75</v>
      </c>
      <c r="E6" s="208">
        <f>SUM((D6*Q6)+P6)</f>
        <v>30.0825</v>
      </c>
      <c r="F6" s="207">
        <v>1.5</v>
      </c>
      <c r="G6" s="206">
        <f t="shared" si="0"/>
        <v>182.08124999999998</v>
      </c>
      <c r="H6" s="206">
        <f t="shared" si="1"/>
        <v>64.125</v>
      </c>
      <c r="I6" s="206">
        <f>SUM((H6+(H6*Q6+P6))*(1+F6))</f>
        <v>237.12187499999999</v>
      </c>
      <c r="J6" s="206">
        <f t="shared" si="2"/>
        <v>64.125</v>
      </c>
      <c r="K6" s="206">
        <f>SUM((J6+(J6*Q6+P6))*(1+F6))</f>
        <v>237.12187499999999</v>
      </c>
      <c r="L6" s="206">
        <f t="shared" si="3"/>
        <v>64.125</v>
      </c>
      <c r="M6" s="206">
        <f>SUM(L6+(L6*Q6+P6))*(1+F6)</f>
        <v>237.12187499999999</v>
      </c>
      <c r="N6" s="206">
        <f t="shared" si="4"/>
        <v>85.5</v>
      </c>
      <c r="O6" s="206">
        <f>SUM((N6+(N6*Q6+P6))*(1+F6))</f>
        <v>292.16250000000002</v>
      </c>
      <c r="P6" s="104">
        <v>28.8</v>
      </c>
      <c r="Q6" s="58">
        <v>0.03</v>
      </c>
      <c r="R6" s="58"/>
    </row>
    <row r="7" spans="1:18" ht="225">
      <c r="A7" s="204" t="s">
        <v>14551</v>
      </c>
      <c r="B7" s="204" t="s">
        <v>172</v>
      </c>
      <c r="C7" s="204" t="s">
        <v>86</v>
      </c>
      <c r="D7" s="209">
        <v>41.3</v>
      </c>
      <c r="E7" s="209">
        <f>SUM((D7*Q7)+P7)</f>
        <v>28.178250000000002</v>
      </c>
      <c r="F7" s="207">
        <v>1.5</v>
      </c>
      <c r="G7" s="206">
        <f t="shared" si="0"/>
        <v>173.69562500000001</v>
      </c>
      <c r="H7" s="206">
        <f t="shared" si="1"/>
        <v>61.949999999999996</v>
      </c>
      <c r="I7" s="210">
        <f>SUM((H7+E7)*(1+F7))</f>
        <v>225.32062499999998</v>
      </c>
      <c r="J7" s="206">
        <f t="shared" si="2"/>
        <v>61.949999999999996</v>
      </c>
      <c r="K7" s="210">
        <f>SUM((J7+E7)*(1+F7))</f>
        <v>225.32062499999998</v>
      </c>
      <c r="L7" s="210">
        <f t="shared" si="3"/>
        <v>61.949999999999996</v>
      </c>
      <c r="M7" s="210">
        <f>SUM(E7+L7)*(1+F7)</f>
        <v>225.32062499999998</v>
      </c>
      <c r="N7" s="210">
        <f t="shared" si="4"/>
        <v>82.6</v>
      </c>
      <c r="O7" s="210">
        <f>SUM((N7+E7)*(1+F7))</f>
        <v>276.94562500000001</v>
      </c>
      <c r="P7" s="105">
        <v>26.01</v>
      </c>
      <c r="Q7" s="79">
        <v>5.2499999999999998E-2</v>
      </c>
      <c r="R7" s="58"/>
    </row>
    <row r="8" spans="1:18" ht="180">
      <c r="A8" s="204" t="s">
        <v>14552</v>
      </c>
      <c r="B8" s="204" t="s">
        <v>172</v>
      </c>
      <c r="C8" s="204" t="s">
        <v>87</v>
      </c>
      <c r="D8" s="206">
        <v>40.68</v>
      </c>
      <c r="E8" s="206">
        <f>SUM(P8+(D8*Q8))</f>
        <v>30.500400000000003</v>
      </c>
      <c r="F8" s="207">
        <v>1.5</v>
      </c>
      <c r="G8" s="206">
        <f t="shared" si="0"/>
        <v>177.95100000000002</v>
      </c>
      <c r="H8" s="206">
        <f t="shared" si="1"/>
        <v>61.019999999999996</v>
      </c>
      <c r="I8" s="206">
        <f>SUM((H8+(P8+H8*Q8))*(1+F8))</f>
        <v>230.32650000000001</v>
      </c>
      <c r="J8" s="206">
        <f t="shared" si="2"/>
        <v>61.019999999999996</v>
      </c>
      <c r="K8" s="206">
        <f>SUM((J8+(P8+J8*Q8))*(1+F8))</f>
        <v>230.32650000000001</v>
      </c>
      <c r="L8" s="206">
        <f t="shared" si="3"/>
        <v>61.019999999999996</v>
      </c>
      <c r="M8" s="206">
        <f>SUM(L8+(P8+L8*Q8))*(1+F8)</f>
        <v>230.32650000000001</v>
      </c>
      <c r="N8" s="206">
        <f t="shared" si="4"/>
        <v>81.36</v>
      </c>
      <c r="O8" s="206">
        <f>SUM((N8+(P8+N8*Q8))*(1+F8))</f>
        <v>282.702</v>
      </c>
      <c r="P8" s="103">
        <v>29.28</v>
      </c>
      <c r="Q8" s="58">
        <v>0.03</v>
      </c>
      <c r="R8" s="58"/>
    </row>
    <row r="9" spans="1:18" ht="180">
      <c r="A9" s="204" t="s">
        <v>14553</v>
      </c>
      <c r="B9" s="204" t="s">
        <v>172</v>
      </c>
      <c r="C9" s="204" t="s">
        <v>88</v>
      </c>
      <c r="D9" s="209">
        <v>43.09</v>
      </c>
      <c r="E9" s="209">
        <f>SUM((D9*R9)+P9)+Q9</f>
        <v>29.192700000000002</v>
      </c>
      <c r="F9" s="207">
        <v>1.5</v>
      </c>
      <c r="G9" s="206">
        <f t="shared" si="0"/>
        <v>180.70675</v>
      </c>
      <c r="H9" s="206">
        <f t="shared" si="1"/>
        <v>64.635000000000005</v>
      </c>
      <c r="I9" s="210">
        <f>SUM((H9+(E9+(Q9*1.5)))*(1+F9))</f>
        <v>262.13175000000001</v>
      </c>
      <c r="J9" s="206">
        <f t="shared" si="2"/>
        <v>64.635000000000005</v>
      </c>
      <c r="K9" s="210">
        <f>SUM((J9+(E9+(Q9*1.5)))*(1+F9))</f>
        <v>262.13175000000001</v>
      </c>
      <c r="L9" s="210">
        <f t="shared" si="3"/>
        <v>64.635000000000005</v>
      </c>
      <c r="M9" s="210">
        <f>SUM((L9+(E9+(Q9*1.5)))*(1+F9))</f>
        <v>262.13175000000001</v>
      </c>
      <c r="N9" s="210">
        <f t="shared" si="4"/>
        <v>86.18</v>
      </c>
      <c r="O9" s="210">
        <f>SUM((N9+(E9+(Q9*2)))*(1+F9))</f>
        <v>325.18174999999997</v>
      </c>
      <c r="P9" s="105">
        <v>20.55</v>
      </c>
      <c r="Q9" s="79">
        <v>7.35</v>
      </c>
      <c r="R9" s="79">
        <v>0.03</v>
      </c>
    </row>
    <row r="10" spans="1:18" ht="150">
      <c r="A10" s="204" t="s">
        <v>14554</v>
      </c>
      <c r="B10" s="204" t="s">
        <v>169</v>
      </c>
      <c r="C10" s="204" t="s">
        <v>116</v>
      </c>
      <c r="D10" s="206">
        <v>61.41</v>
      </c>
      <c r="E10" s="206">
        <f>SUM(P10+(D10*Q10))</f>
        <v>33.698700000000002</v>
      </c>
      <c r="F10" s="207">
        <v>1.5</v>
      </c>
      <c r="G10" s="206">
        <f t="shared" si="0"/>
        <v>237.77175</v>
      </c>
      <c r="H10" s="206">
        <f t="shared" si="1"/>
        <v>92.114999999999995</v>
      </c>
      <c r="I10" s="206">
        <f>SUM((H10+(P10+(H10*Q10)))*(1+F10))</f>
        <v>319.907625</v>
      </c>
      <c r="J10" s="206">
        <f t="shared" si="2"/>
        <v>92.114999999999995</v>
      </c>
      <c r="K10" s="210">
        <f>SUM((J10+(P10+(J10*Q10)))*(1+F10))</f>
        <v>319.907625</v>
      </c>
      <c r="L10" s="210">
        <f t="shared" si="3"/>
        <v>92.114999999999995</v>
      </c>
      <c r="M10" s="210">
        <f>SUM(L10+(P10+(L10*Q10)))*(1+F10)</f>
        <v>319.907625</v>
      </c>
      <c r="N10" s="210">
        <f t="shared" si="4"/>
        <v>122.82</v>
      </c>
      <c r="O10" s="210">
        <f>SUM((N10+(P10+(N10*Q10)))*(1+F10))</f>
        <v>402.04349999999999</v>
      </c>
      <c r="P10" s="103">
        <v>29.4</v>
      </c>
      <c r="Q10" s="58">
        <v>7.0000000000000007E-2</v>
      </c>
      <c r="R10" s="58"/>
    </row>
    <row r="11" spans="1:18" ht="150">
      <c r="A11" s="204" t="s">
        <v>14555</v>
      </c>
      <c r="B11" s="204" t="s">
        <v>193</v>
      </c>
      <c r="C11" s="204" t="s">
        <v>91</v>
      </c>
      <c r="D11" s="208">
        <v>39.75</v>
      </c>
      <c r="E11" s="208">
        <f>SUM((P11+(D11*Q11)))</f>
        <v>31.362500000000001</v>
      </c>
      <c r="F11" s="207">
        <v>1.5</v>
      </c>
      <c r="G11" s="206">
        <f t="shared" ref="G11:G37" si="5">SUM(D11:E11)*(1+F11)</f>
        <v>177.78125</v>
      </c>
      <c r="H11" s="206">
        <f t="shared" ref="H11:H31" si="6">SUM(D11*1.5)</f>
        <v>59.625</v>
      </c>
      <c r="I11" s="206">
        <f>SUM((H11+(H11*Q11+P11))*(1+F11))</f>
        <v>228.95937500000002</v>
      </c>
      <c r="J11" s="206">
        <f t="shared" ref="J11:J31" si="7">SUM(D11*1.5)</f>
        <v>59.625</v>
      </c>
      <c r="K11" s="206">
        <f>SUM((J11+(J11*Q11+P11))*(1+F11))</f>
        <v>228.95937500000002</v>
      </c>
      <c r="L11" s="206">
        <f t="shared" ref="L11:L31" si="8">SUM(D11*1.5)</f>
        <v>59.625</v>
      </c>
      <c r="M11" s="206">
        <f>SUM((L11+(L11*Q11+P11))*(1+F11))</f>
        <v>228.95937500000002</v>
      </c>
      <c r="N11" s="206">
        <f t="shared" ref="N11:N31" si="9">SUM(D11*2)</f>
        <v>79.5</v>
      </c>
      <c r="O11" s="206">
        <f>SUM((N11+(N11*Q11+P11))*(1+F11))</f>
        <v>280.13750000000005</v>
      </c>
      <c r="P11" s="103">
        <v>30.17</v>
      </c>
      <c r="Q11" s="58">
        <v>0.03</v>
      </c>
      <c r="R11" s="58"/>
    </row>
    <row r="12" spans="1:18" ht="165">
      <c r="A12" s="204" t="s">
        <v>14556</v>
      </c>
      <c r="B12" s="204" t="s">
        <v>193</v>
      </c>
      <c r="C12" s="204" t="s">
        <v>67</v>
      </c>
      <c r="D12" s="208">
        <v>43.5</v>
      </c>
      <c r="E12" s="208">
        <f>SUM((P12+(D12*Q12)))</f>
        <v>26.574999999999999</v>
      </c>
      <c r="F12" s="207">
        <v>1.5</v>
      </c>
      <c r="G12" s="206">
        <f t="shared" si="5"/>
        <v>175.1875</v>
      </c>
      <c r="H12" s="206">
        <f t="shared" si="6"/>
        <v>65.25</v>
      </c>
      <c r="I12" s="206">
        <f>SUM((H12+E12)*(1+F12))</f>
        <v>229.5625</v>
      </c>
      <c r="J12" s="206">
        <f t="shared" si="7"/>
        <v>65.25</v>
      </c>
      <c r="K12" s="206">
        <f>SUM((J12+E12)*(1+F12))</f>
        <v>229.5625</v>
      </c>
      <c r="L12" s="206">
        <f t="shared" si="8"/>
        <v>65.25</v>
      </c>
      <c r="M12" s="206">
        <f>SUM(E12+L12)*(1+F12)</f>
        <v>229.5625</v>
      </c>
      <c r="N12" s="206">
        <f t="shared" si="9"/>
        <v>87</v>
      </c>
      <c r="O12" s="206">
        <f>SUM((N12+E12)*(1+F12))</f>
        <v>283.9375</v>
      </c>
      <c r="P12" s="103">
        <v>25.27</v>
      </c>
      <c r="Q12" s="58">
        <v>0.03</v>
      </c>
      <c r="R12" s="58"/>
    </row>
    <row r="13" spans="1:18" ht="135">
      <c r="A13" s="204" t="s">
        <v>14557</v>
      </c>
      <c r="B13" s="204" t="s">
        <v>193</v>
      </c>
      <c r="C13" s="204" t="s">
        <v>69</v>
      </c>
      <c r="D13" s="208">
        <v>42.75</v>
      </c>
      <c r="E13" s="208">
        <f>SUM((D13*Q13)+P13)</f>
        <v>30.0825</v>
      </c>
      <c r="F13" s="207">
        <v>1.5</v>
      </c>
      <c r="G13" s="206">
        <f t="shared" si="5"/>
        <v>182.08124999999998</v>
      </c>
      <c r="H13" s="206">
        <f t="shared" si="6"/>
        <v>64.125</v>
      </c>
      <c r="I13" s="206">
        <f>SUM((H13+(H13*Q13+P13))*(1+F13))</f>
        <v>237.12187499999999</v>
      </c>
      <c r="J13" s="206">
        <f t="shared" si="7"/>
        <v>64.125</v>
      </c>
      <c r="K13" s="206">
        <f>SUM((J13+(J13*Q13+P13))*(1+F13))</f>
        <v>237.12187499999999</v>
      </c>
      <c r="L13" s="206">
        <f t="shared" si="8"/>
        <v>64.125</v>
      </c>
      <c r="M13" s="206">
        <f>SUM((L13+(L13*Q13+P13))*(1+F13))</f>
        <v>237.12187499999999</v>
      </c>
      <c r="N13" s="206">
        <f t="shared" si="9"/>
        <v>85.5</v>
      </c>
      <c r="O13" s="206">
        <f>SUM((N13+(N13*Q13+P13))*(1+F13))</f>
        <v>292.16250000000002</v>
      </c>
      <c r="P13" s="104">
        <v>28.8</v>
      </c>
      <c r="Q13" s="58">
        <v>0.03</v>
      </c>
      <c r="R13" s="58"/>
    </row>
    <row r="14" spans="1:18" ht="165">
      <c r="A14" s="204" t="s">
        <v>14558</v>
      </c>
      <c r="B14" s="204" t="s">
        <v>193</v>
      </c>
      <c r="C14" s="204" t="s">
        <v>67</v>
      </c>
      <c r="D14" s="209">
        <v>41.3</v>
      </c>
      <c r="E14" s="208">
        <f>SUM((D14*Q14)+P14)</f>
        <v>28.178250000000002</v>
      </c>
      <c r="F14" s="207">
        <v>1.5</v>
      </c>
      <c r="G14" s="206">
        <f t="shared" si="5"/>
        <v>173.69562500000001</v>
      </c>
      <c r="H14" s="206">
        <f t="shared" si="6"/>
        <v>61.949999999999996</v>
      </c>
      <c r="I14" s="206">
        <f>SUM((H14+E14)*(1+F14))</f>
        <v>225.32062499999998</v>
      </c>
      <c r="J14" s="206">
        <f t="shared" si="7"/>
        <v>61.949999999999996</v>
      </c>
      <c r="K14" s="206">
        <f>SUM((J14+E14)*(1+F14))</f>
        <v>225.32062499999998</v>
      </c>
      <c r="L14" s="206">
        <f t="shared" si="8"/>
        <v>61.949999999999996</v>
      </c>
      <c r="M14" s="206">
        <f>SUM(E14+L14)*(1+F14)</f>
        <v>225.32062499999998</v>
      </c>
      <c r="N14" s="206">
        <f t="shared" si="9"/>
        <v>82.6</v>
      </c>
      <c r="O14" s="206">
        <f>SUM((N14+E14)*(1+F14))</f>
        <v>276.94562500000001</v>
      </c>
      <c r="P14" s="103">
        <v>26.01</v>
      </c>
      <c r="Q14" s="58">
        <v>5.2499999999999998E-2</v>
      </c>
      <c r="R14" s="58"/>
    </row>
    <row r="15" spans="1:18" ht="150">
      <c r="A15" s="204" t="s">
        <v>14559</v>
      </c>
      <c r="B15" s="204" t="s">
        <v>193</v>
      </c>
      <c r="C15" s="204" t="s">
        <v>90</v>
      </c>
      <c r="D15" s="206">
        <v>40.68</v>
      </c>
      <c r="E15" s="206">
        <f>SUM(P15+(D15*Q15))</f>
        <v>30.500400000000003</v>
      </c>
      <c r="F15" s="207">
        <v>1.5</v>
      </c>
      <c r="G15" s="206">
        <f t="shared" si="5"/>
        <v>177.95100000000002</v>
      </c>
      <c r="H15" s="206">
        <f t="shared" si="6"/>
        <v>61.019999999999996</v>
      </c>
      <c r="I15" s="206">
        <f>SUM((H15+(P15+H15*Q15))*(1+F15))</f>
        <v>230.32650000000001</v>
      </c>
      <c r="J15" s="206">
        <f t="shared" si="7"/>
        <v>61.019999999999996</v>
      </c>
      <c r="K15" s="206">
        <f>SUM((J15+(P15+J15*Q15))*(1+F15))</f>
        <v>230.32650000000001</v>
      </c>
      <c r="L15" s="206">
        <f t="shared" si="8"/>
        <v>61.019999999999996</v>
      </c>
      <c r="M15" s="206">
        <f>SUM((L15+(P15+L15*Q15))*(1+F15))</f>
        <v>230.32650000000001</v>
      </c>
      <c r="N15" s="206">
        <f t="shared" si="9"/>
        <v>81.36</v>
      </c>
      <c r="O15" s="206">
        <f>SUM((N15+(P15+N15*Q15))*(1+F15))</f>
        <v>282.702</v>
      </c>
      <c r="P15" s="103">
        <v>29.28</v>
      </c>
      <c r="Q15" s="58">
        <v>0.03</v>
      </c>
      <c r="R15" s="58"/>
    </row>
    <row r="16" spans="1:18" ht="120">
      <c r="A16" s="204" t="s">
        <v>14560</v>
      </c>
      <c r="B16" s="204" t="s">
        <v>193</v>
      </c>
      <c r="C16" s="204" t="s">
        <v>89</v>
      </c>
      <c r="D16" s="209">
        <v>43.09</v>
      </c>
      <c r="E16" s="209">
        <f>SUM((D16*R16)+P16)+Q16</f>
        <v>29.192700000000002</v>
      </c>
      <c r="F16" s="207">
        <v>1.5</v>
      </c>
      <c r="G16" s="206">
        <f t="shared" si="5"/>
        <v>180.70675</v>
      </c>
      <c r="H16" s="206">
        <f t="shared" si="6"/>
        <v>64.635000000000005</v>
      </c>
      <c r="I16" s="210">
        <f>SUM((H16+(E16+(Q16*1.5)))*(1+F16))</f>
        <v>262.13175000000001</v>
      </c>
      <c r="J16" s="206">
        <f t="shared" si="7"/>
        <v>64.635000000000005</v>
      </c>
      <c r="K16" s="210">
        <f>SUM((J16+(E16+(Q16*1.5)))*(1+F16))</f>
        <v>262.13175000000001</v>
      </c>
      <c r="L16" s="210">
        <f t="shared" si="8"/>
        <v>64.635000000000005</v>
      </c>
      <c r="M16" s="210">
        <f>SUM(L16+(E16+(Q16*1.5)))*(1+F16)</f>
        <v>262.13175000000001</v>
      </c>
      <c r="N16" s="210">
        <f t="shared" si="9"/>
        <v>86.18</v>
      </c>
      <c r="O16" s="210">
        <f>SUM((N16+(E16+(Q16*2)))*(1+F16))</f>
        <v>325.18174999999997</v>
      </c>
      <c r="P16" s="105">
        <v>20.55</v>
      </c>
      <c r="Q16" s="79">
        <v>7.35</v>
      </c>
      <c r="R16" s="79">
        <v>0.03</v>
      </c>
    </row>
    <row r="17" spans="1:18" ht="150">
      <c r="A17" s="204" t="s">
        <v>14561</v>
      </c>
      <c r="B17" s="204" t="s">
        <v>174</v>
      </c>
      <c r="C17" s="204" t="s">
        <v>91</v>
      </c>
      <c r="D17" s="208">
        <v>39.75</v>
      </c>
      <c r="E17" s="208">
        <f>SUM((P17+(D17*Q17)))</f>
        <v>31.362500000000001</v>
      </c>
      <c r="F17" s="207">
        <v>1.5</v>
      </c>
      <c r="G17" s="206">
        <f t="shared" si="5"/>
        <v>177.78125</v>
      </c>
      <c r="H17" s="206">
        <f t="shared" si="6"/>
        <v>59.625</v>
      </c>
      <c r="I17" s="206">
        <f>SUM((H17+(H17*Q17+P17))*(1+F17))</f>
        <v>228.95937500000002</v>
      </c>
      <c r="J17" s="206">
        <f t="shared" si="7"/>
        <v>59.625</v>
      </c>
      <c r="K17" s="206">
        <f>SUM((J17+(J17*Q17+P17))*(1+F17))</f>
        <v>228.95937500000002</v>
      </c>
      <c r="L17" s="206">
        <f t="shared" si="8"/>
        <v>59.625</v>
      </c>
      <c r="M17" s="206">
        <f>SUM(L17+(L17*Q17+P17))*(1+F17)</f>
        <v>228.95937500000002</v>
      </c>
      <c r="N17" s="206">
        <f t="shared" si="9"/>
        <v>79.5</v>
      </c>
      <c r="O17" s="206">
        <f>SUM((N17+(N17*Q17+P17))*(1+F17))</f>
        <v>280.13750000000005</v>
      </c>
      <c r="P17" s="103">
        <v>30.17</v>
      </c>
      <c r="Q17" s="58">
        <v>0.03</v>
      </c>
      <c r="R17" s="58"/>
    </row>
    <row r="18" spans="1:18" ht="135">
      <c r="A18" s="204" t="s">
        <v>14562</v>
      </c>
      <c r="B18" s="204" t="s">
        <v>174</v>
      </c>
      <c r="C18" s="204" t="s">
        <v>67</v>
      </c>
      <c r="D18" s="208">
        <v>43.5</v>
      </c>
      <c r="E18" s="208">
        <f>SUM((P18+(D18*Q18)))</f>
        <v>26.574999999999999</v>
      </c>
      <c r="F18" s="207">
        <v>1.5</v>
      </c>
      <c r="G18" s="206">
        <f t="shared" si="5"/>
        <v>175.1875</v>
      </c>
      <c r="H18" s="206">
        <f t="shared" si="6"/>
        <v>65.25</v>
      </c>
      <c r="I18" s="206">
        <f>SUM((H18+E18)*(1+F18))</f>
        <v>229.5625</v>
      </c>
      <c r="J18" s="206">
        <f t="shared" si="7"/>
        <v>65.25</v>
      </c>
      <c r="K18" s="206">
        <f>SUM((J18+E18)*(1+F18))</f>
        <v>229.5625</v>
      </c>
      <c r="L18" s="206">
        <f t="shared" si="8"/>
        <v>65.25</v>
      </c>
      <c r="M18" s="206">
        <f>SUM(E18+L18)*(1+F18)</f>
        <v>229.5625</v>
      </c>
      <c r="N18" s="206">
        <f t="shared" si="9"/>
        <v>87</v>
      </c>
      <c r="O18" s="206">
        <f>SUM((N18+E18)*(1+F18))</f>
        <v>283.9375</v>
      </c>
      <c r="P18" s="103">
        <v>25.27</v>
      </c>
      <c r="Q18" s="58">
        <v>0.03</v>
      </c>
      <c r="R18" s="58"/>
    </row>
    <row r="19" spans="1:18" ht="105">
      <c r="A19" s="204" t="s">
        <v>14563</v>
      </c>
      <c r="B19" s="204" t="s">
        <v>174</v>
      </c>
      <c r="C19" s="204" t="s">
        <v>69</v>
      </c>
      <c r="D19" s="208">
        <v>42.75</v>
      </c>
      <c r="E19" s="208">
        <f>SUM((D19*Q19)+P19)</f>
        <v>30.0825</v>
      </c>
      <c r="F19" s="207">
        <v>1.5</v>
      </c>
      <c r="G19" s="206">
        <f t="shared" si="5"/>
        <v>182.08124999999998</v>
      </c>
      <c r="H19" s="206">
        <f t="shared" si="6"/>
        <v>64.125</v>
      </c>
      <c r="I19" s="206">
        <f>SUM((H19+(H19*Q19+P19))*(1+F19))</f>
        <v>237.12187499999999</v>
      </c>
      <c r="J19" s="206">
        <f t="shared" si="7"/>
        <v>64.125</v>
      </c>
      <c r="K19" s="206">
        <f>SUM((J19+(J19*Q19+P19))*(1+F19))</f>
        <v>237.12187499999999</v>
      </c>
      <c r="L19" s="206">
        <f t="shared" si="8"/>
        <v>64.125</v>
      </c>
      <c r="M19" s="206">
        <f>SUM((L19+(L19*Q19+P19))*(1+F19))</f>
        <v>237.12187499999999</v>
      </c>
      <c r="N19" s="206">
        <f t="shared" si="9"/>
        <v>85.5</v>
      </c>
      <c r="O19" s="206">
        <f>SUM((N19+(N19*Q19+P19))*(1+F19))</f>
        <v>292.16250000000002</v>
      </c>
      <c r="P19" s="104">
        <v>28.8</v>
      </c>
      <c r="Q19" s="58">
        <v>0.03</v>
      </c>
      <c r="R19" s="58"/>
    </row>
    <row r="20" spans="1:18" ht="135">
      <c r="A20" s="204" t="s">
        <v>14564</v>
      </c>
      <c r="B20" s="204" t="s">
        <v>174</v>
      </c>
      <c r="C20" s="204" t="s">
        <v>67</v>
      </c>
      <c r="D20" s="209">
        <v>41.3</v>
      </c>
      <c r="E20" s="208">
        <f>SUM((D20*Q20)+P20)</f>
        <v>28.178250000000002</v>
      </c>
      <c r="F20" s="207">
        <v>1.5</v>
      </c>
      <c r="G20" s="206">
        <f t="shared" si="5"/>
        <v>173.69562500000001</v>
      </c>
      <c r="H20" s="206">
        <f t="shared" si="6"/>
        <v>61.949999999999996</v>
      </c>
      <c r="I20" s="206">
        <f>SUM((H20+E20)*(1+F20))</f>
        <v>225.32062499999998</v>
      </c>
      <c r="J20" s="206">
        <f t="shared" si="7"/>
        <v>61.949999999999996</v>
      </c>
      <c r="K20" s="206">
        <f>SUM((J20+E20)*(1+F20))</f>
        <v>225.32062499999998</v>
      </c>
      <c r="L20" s="206">
        <f t="shared" si="8"/>
        <v>61.949999999999996</v>
      </c>
      <c r="M20" s="206">
        <f>SUM(E20+L20)*(1+F20)</f>
        <v>225.32062499999998</v>
      </c>
      <c r="N20" s="206">
        <f t="shared" si="9"/>
        <v>82.6</v>
      </c>
      <c r="O20" s="206">
        <f>SUM((N20+E20)*(1+F20))</f>
        <v>276.94562500000001</v>
      </c>
      <c r="P20" s="103">
        <v>26.01</v>
      </c>
      <c r="Q20" s="58">
        <v>5.2499999999999998E-2</v>
      </c>
      <c r="R20" s="58"/>
    </row>
    <row r="21" spans="1:18" ht="150">
      <c r="A21" s="204" t="s">
        <v>14565</v>
      </c>
      <c r="B21" s="204" t="s">
        <v>174</v>
      </c>
      <c r="C21" s="204" t="s">
        <v>90</v>
      </c>
      <c r="D21" s="206">
        <v>40.68</v>
      </c>
      <c r="E21" s="206">
        <f>SUM(P21+(D21*Q21))</f>
        <v>30.500400000000003</v>
      </c>
      <c r="F21" s="207">
        <v>1.5</v>
      </c>
      <c r="G21" s="206">
        <f t="shared" si="5"/>
        <v>177.95100000000002</v>
      </c>
      <c r="H21" s="206">
        <f t="shared" si="6"/>
        <v>61.019999999999996</v>
      </c>
      <c r="I21" s="206">
        <f>SUM((H21+(P21+H21*Q21))*(1+F21))</f>
        <v>230.32650000000001</v>
      </c>
      <c r="J21" s="206">
        <f t="shared" si="7"/>
        <v>61.019999999999996</v>
      </c>
      <c r="K21" s="206">
        <f>SUM((J21+(P21+J21*Q21))*(1+F21))</f>
        <v>230.32650000000001</v>
      </c>
      <c r="L21" s="206">
        <f t="shared" si="8"/>
        <v>61.019999999999996</v>
      </c>
      <c r="M21" s="206">
        <f>SUM((L21+(P21+L21*Q21))*(1+F21))</f>
        <v>230.32650000000001</v>
      </c>
      <c r="N21" s="206">
        <f t="shared" si="9"/>
        <v>81.36</v>
      </c>
      <c r="O21" s="206">
        <f>SUM((N21+(P21+N21*Q21))*(1+F21))</f>
        <v>282.702</v>
      </c>
      <c r="P21" s="103">
        <v>29.28</v>
      </c>
      <c r="Q21" s="58">
        <v>0.03</v>
      </c>
      <c r="R21" s="58"/>
    </row>
    <row r="22" spans="1:18" ht="120">
      <c r="A22" s="204" t="s">
        <v>14566</v>
      </c>
      <c r="B22" s="204" t="s">
        <v>174</v>
      </c>
      <c r="C22" s="204" t="s">
        <v>89</v>
      </c>
      <c r="D22" s="209">
        <v>43.09</v>
      </c>
      <c r="E22" s="209">
        <f>SUM((D22*R22)+P22)+Q22</f>
        <v>29.192700000000002</v>
      </c>
      <c r="F22" s="207">
        <v>1.5</v>
      </c>
      <c r="G22" s="206">
        <f t="shared" si="5"/>
        <v>180.70675</v>
      </c>
      <c r="H22" s="206">
        <f t="shared" si="6"/>
        <v>64.635000000000005</v>
      </c>
      <c r="I22" s="210">
        <f>SUM((H22+(E22+(Q22*1.5)))*(1+F22))</f>
        <v>262.13175000000001</v>
      </c>
      <c r="J22" s="206">
        <f t="shared" si="7"/>
        <v>64.635000000000005</v>
      </c>
      <c r="K22" s="210">
        <f>SUM((J22+(E22+(Q22*1.5)))*(1+F22))</f>
        <v>262.13175000000001</v>
      </c>
      <c r="L22" s="210">
        <f t="shared" si="8"/>
        <v>64.635000000000005</v>
      </c>
      <c r="M22" s="210">
        <f>SUM(L22+(E22+(Q22*1.5)))*(1+F22)</f>
        <v>262.13175000000001</v>
      </c>
      <c r="N22" s="210">
        <f t="shared" si="9"/>
        <v>86.18</v>
      </c>
      <c r="O22" s="210">
        <f>SUM((N22+(E22+(Q22*2)))*(1+F22))</f>
        <v>325.18174999999997</v>
      </c>
      <c r="P22" s="105">
        <v>20.55</v>
      </c>
      <c r="Q22" s="79">
        <v>7.35</v>
      </c>
      <c r="R22" s="79">
        <v>0.03</v>
      </c>
    </row>
    <row r="23" spans="1:18" ht="150">
      <c r="A23" s="204" t="s">
        <v>14567</v>
      </c>
      <c r="B23" s="204" t="s">
        <v>170</v>
      </c>
      <c r="C23" s="204" t="s">
        <v>91</v>
      </c>
      <c r="D23" s="208">
        <v>39.75</v>
      </c>
      <c r="E23" s="208">
        <f>SUM((P23+(D23*Q23)))</f>
        <v>31.362500000000001</v>
      </c>
      <c r="F23" s="207">
        <v>1.5</v>
      </c>
      <c r="G23" s="206">
        <f t="shared" si="5"/>
        <v>177.78125</v>
      </c>
      <c r="H23" s="206">
        <f t="shared" si="6"/>
        <v>59.625</v>
      </c>
      <c r="I23" s="206">
        <f>SUM((H23+(H23*Q23+P23))*(1+F23))</f>
        <v>228.95937500000002</v>
      </c>
      <c r="J23" s="206">
        <f t="shared" si="7"/>
        <v>59.625</v>
      </c>
      <c r="K23" s="206">
        <f>SUM((J23+(J23*Q23+P23))*(1+F23))</f>
        <v>228.95937500000002</v>
      </c>
      <c r="L23" s="206">
        <f t="shared" si="8"/>
        <v>59.625</v>
      </c>
      <c r="M23" s="206">
        <f>SUM((L23+(L23*Q23+P23))*(1+F23))</f>
        <v>228.95937500000002</v>
      </c>
      <c r="N23" s="206">
        <f t="shared" si="9"/>
        <v>79.5</v>
      </c>
      <c r="O23" s="206">
        <f>SUM((N23+(N23*Q23+P23))*(1+F23))</f>
        <v>280.13750000000005</v>
      </c>
      <c r="P23" s="103">
        <v>30.17</v>
      </c>
      <c r="Q23" s="58">
        <v>0.03</v>
      </c>
      <c r="R23" s="58"/>
    </row>
    <row r="24" spans="1:18" ht="150">
      <c r="A24" s="204" t="s">
        <v>14568</v>
      </c>
      <c r="B24" s="204" t="s">
        <v>170</v>
      </c>
      <c r="C24" s="204" t="s">
        <v>67</v>
      </c>
      <c r="D24" s="208">
        <v>43.5</v>
      </c>
      <c r="E24" s="208">
        <f>SUM((P24+(D24*Q24)))</f>
        <v>26.574999999999999</v>
      </c>
      <c r="F24" s="207">
        <v>1.5</v>
      </c>
      <c r="G24" s="206">
        <f t="shared" si="5"/>
        <v>175.1875</v>
      </c>
      <c r="H24" s="206">
        <f t="shared" si="6"/>
        <v>65.25</v>
      </c>
      <c r="I24" s="206">
        <f>SUM((H24+E24)*(1+F24))</f>
        <v>229.5625</v>
      </c>
      <c r="J24" s="206">
        <f t="shared" si="7"/>
        <v>65.25</v>
      </c>
      <c r="K24" s="206">
        <f>SUM((J24+E24)*(1+F24))</f>
        <v>229.5625</v>
      </c>
      <c r="L24" s="206">
        <f t="shared" si="8"/>
        <v>65.25</v>
      </c>
      <c r="M24" s="206">
        <f>SUM(E24+L24)*(1+F24)</f>
        <v>229.5625</v>
      </c>
      <c r="N24" s="206">
        <f t="shared" si="9"/>
        <v>87</v>
      </c>
      <c r="O24" s="206">
        <f>SUM((N24+E24)*(1+F24))</f>
        <v>283.9375</v>
      </c>
      <c r="P24" s="103">
        <v>25.27</v>
      </c>
      <c r="Q24" s="58">
        <v>0.03</v>
      </c>
      <c r="R24" s="58"/>
    </row>
    <row r="25" spans="1:18" ht="120">
      <c r="A25" s="204" t="s">
        <v>14569</v>
      </c>
      <c r="B25" s="204" t="s">
        <v>170</v>
      </c>
      <c r="C25" s="204" t="s">
        <v>69</v>
      </c>
      <c r="D25" s="208">
        <v>42.75</v>
      </c>
      <c r="E25" s="208">
        <f>SUM((D25*Q25)+P25)</f>
        <v>30.0825</v>
      </c>
      <c r="F25" s="207">
        <v>1.5</v>
      </c>
      <c r="G25" s="206">
        <f t="shared" si="5"/>
        <v>182.08124999999998</v>
      </c>
      <c r="H25" s="206">
        <f t="shared" si="6"/>
        <v>64.125</v>
      </c>
      <c r="I25" s="206">
        <f>SUM((H25+(H25*Q25+P25))*(1+F25))</f>
        <v>237.12187499999999</v>
      </c>
      <c r="J25" s="206">
        <f t="shared" si="7"/>
        <v>64.125</v>
      </c>
      <c r="K25" s="206">
        <f>SUM((J25+(J25*Q25+P25))*(1+F25))</f>
        <v>237.12187499999999</v>
      </c>
      <c r="L25" s="206">
        <f t="shared" si="8"/>
        <v>64.125</v>
      </c>
      <c r="M25" s="206">
        <f>SUM((L25+(L25*Q25+P25))*(1+F25))</f>
        <v>237.12187499999999</v>
      </c>
      <c r="N25" s="206">
        <f t="shared" si="9"/>
        <v>85.5</v>
      </c>
      <c r="O25" s="206">
        <f>SUM((N25+(N25*Q25+P25))*(1+F25))</f>
        <v>292.16250000000002</v>
      </c>
      <c r="P25" s="104">
        <v>28.8</v>
      </c>
      <c r="Q25" s="58">
        <v>0.03</v>
      </c>
      <c r="R25" s="58"/>
    </row>
    <row r="26" spans="1:18" ht="150">
      <c r="A26" s="204" t="s">
        <v>14570</v>
      </c>
      <c r="B26" s="204" t="s">
        <v>170</v>
      </c>
      <c r="C26" s="204" t="s">
        <v>67</v>
      </c>
      <c r="D26" s="209">
        <v>41.3</v>
      </c>
      <c r="E26" s="208">
        <f>SUM((D26*Q26)+P26)</f>
        <v>28.178250000000002</v>
      </c>
      <c r="F26" s="207">
        <v>1.5</v>
      </c>
      <c r="G26" s="206">
        <f t="shared" si="5"/>
        <v>173.69562500000001</v>
      </c>
      <c r="H26" s="206">
        <f t="shared" si="6"/>
        <v>61.949999999999996</v>
      </c>
      <c r="I26" s="206">
        <f>SUM((H26+E26)*(1+F26))</f>
        <v>225.32062499999998</v>
      </c>
      <c r="J26" s="206">
        <f t="shared" si="7"/>
        <v>61.949999999999996</v>
      </c>
      <c r="K26" s="206">
        <f>SUM((J26+E26)*(1+F26))</f>
        <v>225.32062499999998</v>
      </c>
      <c r="L26" s="206">
        <f t="shared" si="8"/>
        <v>61.949999999999996</v>
      </c>
      <c r="M26" s="206">
        <f>SUM(E26+L26)*(1+F26)</f>
        <v>225.32062499999998</v>
      </c>
      <c r="N26" s="206">
        <f t="shared" si="9"/>
        <v>82.6</v>
      </c>
      <c r="O26" s="206">
        <f>SUM((N26+E26)*(1+F26))</f>
        <v>276.94562500000001</v>
      </c>
      <c r="P26" s="103">
        <v>26.01</v>
      </c>
      <c r="Q26" s="58">
        <v>5.2499999999999998E-2</v>
      </c>
      <c r="R26" s="58"/>
    </row>
    <row r="27" spans="1:18" ht="150">
      <c r="A27" s="204" t="s">
        <v>14571</v>
      </c>
      <c r="B27" s="204" t="s">
        <v>170</v>
      </c>
      <c r="C27" s="204" t="s">
        <v>90</v>
      </c>
      <c r="D27" s="206">
        <v>40.68</v>
      </c>
      <c r="E27" s="206">
        <f>SUM(P27+(D27*Q27))</f>
        <v>30.500400000000003</v>
      </c>
      <c r="F27" s="207">
        <v>1.5</v>
      </c>
      <c r="G27" s="206">
        <f t="shared" si="5"/>
        <v>177.95100000000002</v>
      </c>
      <c r="H27" s="206">
        <f t="shared" si="6"/>
        <v>61.019999999999996</v>
      </c>
      <c r="I27" s="206">
        <f>SUM((H27+(P27+H27*Q27))*(1+F27))</f>
        <v>230.32650000000001</v>
      </c>
      <c r="J27" s="206">
        <f t="shared" si="7"/>
        <v>61.019999999999996</v>
      </c>
      <c r="K27" s="206">
        <f>SUM((J27+(P27+J27*Q27))*(1+F27))</f>
        <v>230.32650000000001</v>
      </c>
      <c r="L27" s="206">
        <f t="shared" si="8"/>
        <v>61.019999999999996</v>
      </c>
      <c r="M27" s="206">
        <f>SUM((L27+(L27*Q27+P27))*(1+F27))</f>
        <v>230.32650000000001</v>
      </c>
      <c r="N27" s="206">
        <f t="shared" si="9"/>
        <v>81.36</v>
      </c>
      <c r="O27" s="206">
        <f>SUM((N27+(P27+N27*Q27))*(1+F27))</f>
        <v>282.702</v>
      </c>
      <c r="P27" s="103">
        <v>29.28</v>
      </c>
      <c r="Q27" s="58">
        <v>0.03</v>
      </c>
      <c r="R27" s="58"/>
    </row>
    <row r="28" spans="1:18" ht="120">
      <c r="A28" s="204" t="s">
        <v>14572</v>
      </c>
      <c r="B28" s="204" t="s">
        <v>170</v>
      </c>
      <c r="C28" s="204" t="s">
        <v>89</v>
      </c>
      <c r="D28" s="209">
        <v>43.09</v>
      </c>
      <c r="E28" s="209">
        <f>SUM((D28*R28)+P28)+Q28</f>
        <v>29.192700000000002</v>
      </c>
      <c r="F28" s="207">
        <v>1.5</v>
      </c>
      <c r="G28" s="206">
        <f t="shared" si="5"/>
        <v>180.70675</v>
      </c>
      <c r="H28" s="206">
        <f t="shared" si="6"/>
        <v>64.635000000000005</v>
      </c>
      <c r="I28" s="210">
        <f>SUM((H28+(E28+(Q28*1.5)))*(1+F28))</f>
        <v>262.13175000000001</v>
      </c>
      <c r="J28" s="206">
        <f t="shared" si="7"/>
        <v>64.635000000000005</v>
      </c>
      <c r="K28" s="210">
        <f>SUM((J28+(E28+(Q28*1.5)))*(1+F28))</f>
        <v>262.13175000000001</v>
      </c>
      <c r="L28" s="210">
        <f t="shared" si="8"/>
        <v>64.635000000000005</v>
      </c>
      <c r="M28" s="210">
        <f>SUM((L28+(E28+(Q28*1.5)))*(1+F28))</f>
        <v>262.13175000000001</v>
      </c>
      <c r="N28" s="210">
        <f t="shared" si="9"/>
        <v>86.18</v>
      </c>
      <c r="O28" s="210">
        <f>SUM((N28+(E28+(Q28*2)))*(1+F28))</f>
        <v>325.18174999999997</v>
      </c>
      <c r="P28" s="105">
        <v>20.55</v>
      </c>
      <c r="Q28" s="79">
        <v>7.35</v>
      </c>
      <c r="R28" s="79">
        <v>0.03</v>
      </c>
    </row>
    <row r="29" spans="1:18" ht="150">
      <c r="A29" s="204" t="s">
        <v>14573</v>
      </c>
      <c r="B29" s="204" t="s">
        <v>183</v>
      </c>
      <c r="C29" s="204" t="s">
        <v>91</v>
      </c>
      <c r="D29" s="208">
        <v>39.75</v>
      </c>
      <c r="E29" s="208">
        <f>SUM((P29+(D29*Q29)))</f>
        <v>31.362500000000001</v>
      </c>
      <c r="F29" s="207">
        <v>1.5</v>
      </c>
      <c r="G29" s="206">
        <f t="shared" si="5"/>
        <v>177.78125</v>
      </c>
      <c r="H29" s="206">
        <f t="shared" si="6"/>
        <v>59.625</v>
      </c>
      <c r="I29" s="206">
        <f>SUM((H29+(H29*Q29+P29))*(1+F29))</f>
        <v>228.95937500000002</v>
      </c>
      <c r="J29" s="206">
        <f t="shared" si="7"/>
        <v>59.625</v>
      </c>
      <c r="K29" s="206">
        <f>SUM((J29+(J29*Q29+P29))*(1+F29))</f>
        <v>228.95937500000002</v>
      </c>
      <c r="L29" s="206">
        <f t="shared" si="8"/>
        <v>59.625</v>
      </c>
      <c r="M29" s="206">
        <f>SUM((L29+(L29*Q29+P29))*(1+F29))</f>
        <v>228.95937500000002</v>
      </c>
      <c r="N29" s="206">
        <f t="shared" si="9"/>
        <v>79.5</v>
      </c>
      <c r="O29" s="206">
        <f>SUM((N29+(N29*Q29+P29))*(1+F29))</f>
        <v>280.13750000000005</v>
      </c>
      <c r="P29" s="103">
        <v>30.17</v>
      </c>
      <c r="Q29" s="58">
        <v>0.03</v>
      </c>
      <c r="R29" s="58"/>
    </row>
    <row r="30" spans="1:18" ht="150">
      <c r="A30" s="204" t="s">
        <v>14574</v>
      </c>
      <c r="B30" s="204" t="s">
        <v>183</v>
      </c>
      <c r="C30" s="204" t="s">
        <v>67</v>
      </c>
      <c r="D30" s="208">
        <v>43.5</v>
      </c>
      <c r="E30" s="208">
        <f>SUM((P30+(D30*Q30)))</f>
        <v>26.574999999999999</v>
      </c>
      <c r="F30" s="207">
        <v>1.5</v>
      </c>
      <c r="G30" s="206">
        <f t="shared" si="5"/>
        <v>175.1875</v>
      </c>
      <c r="H30" s="206">
        <f t="shared" si="6"/>
        <v>65.25</v>
      </c>
      <c r="I30" s="206">
        <f>SUM((H30+E30)*(1+F30))</f>
        <v>229.5625</v>
      </c>
      <c r="J30" s="206">
        <f t="shared" si="7"/>
        <v>65.25</v>
      </c>
      <c r="K30" s="206">
        <f>SUM((J30+E30)*(1+F30))</f>
        <v>229.5625</v>
      </c>
      <c r="L30" s="206">
        <f t="shared" si="8"/>
        <v>65.25</v>
      </c>
      <c r="M30" s="206">
        <f>SUM(E30+L30)*(1+F30)</f>
        <v>229.5625</v>
      </c>
      <c r="N30" s="206">
        <f t="shared" si="9"/>
        <v>87</v>
      </c>
      <c r="O30" s="206">
        <f>SUM((N30+E30)*(1+F30))</f>
        <v>283.9375</v>
      </c>
      <c r="P30" s="103">
        <v>25.27</v>
      </c>
      <c r="Q30" s="58">
        <v>0.03</v>
      </c>
      <c r="R30" s="58"/>
    </row>
    <row r="31" spans="1:18" ht="120">
      <c r="A31" s="204" t="s">
        <v>14575</v>
      </c>
      <c r="B31" s="204" t="s">
        <v>183</v>
      </c>
      <c r="C31" s="204" t="s">
        <v>69</v>
      </c>
      <c r="D31" s="208">
        <v>42.75</v>
      </c>
      <c r="E31" s="208">
        <f>SUM((D31*Q31)+P31)</f>
        <v>30.0825</v>
      </c>
      <c r="F31" s="207">
        <v>1.5</v>
      </c>
      <c r="G31" s="206">
        <f t="shared" si="5"/>
        <v>182.08124999999998</v>
      </c>
      <c r="H31" s="206">
        <f t="shared" si="6"/>
        <v>64.125</v>
      </c>
      <c r="I31" s="206">
        <f>SUM((H31+(H31*Q31+P31))*(1+F31))</f>
        <v>237.12187499999999</v>
      </c>
      <c r="J31" s="206">
        <f t="shared" si="7"/>
        <v>64.125</v>
      </c>
      <c r="K31" s="206">
        <f>SUM((J31+(J31*Q31+P31))*(1+F31))</f>
        <v>237.12187499999999</v>
      </c>
      <c r="L31" s="206">
        <f t="shared" si="8"/>
        <v>64.125</v>
      </c>
      <c r="M31" s="206">
        <f>SUM((L31+(L31*Q31+P31))*(1+F31))</f>
        <v>237.12187499999999</v>
      </c>
      <c r="N31" s="206">
        <f t="shared" si="9"/>
        <v>85.5</v>
      </c>
      <c r="O31" s="206">
        <f>SUM((N31+(N31*Q31+P31))*(1+F31))</f>
        <v>292.16250000000002</v>
      </c>
      <c r="P31" s="104">
        <v>28.8</v>
      </c>
      <c r="Q31" s="58">
        <v>0.03</v>
      </c>
      <c r="R31" s="58"/>
    </row>
    <row r="32" spans="1:18" ht="150">
      <c r="A32" s="204" t="s">
        <v>14576</v>
      </c>
      <c r="B32" s="204" t="s">
        <v>183</v>
      </c>
      <c r="C32" s="204" t="s">
        <v>67</v>
      </c>
      <c r="D32" s="209">
        <v>41.3</v>
      </c>
      <c r="E32" s="208">
        <f>SUM((D32*Q32)+P32)</f>
        <v>28.178250000000002</v>
      </c>
      <c r="F32" s="207">
        <v>1.5</v>
      </c>
      <c r="G32" s="206">
        <f t="shared" si="5"/>
        <v>173.69562500000001</v>
      </c>
      <c r="H32" s="206">
        <f t="shared" ref="H32:H40" si="10">SUM(D32*1.5)</f>
        <v>61.949999999999996</v>
      </c>
      <c r="I32" s="206">
        <f>SUM((H32+E32)*(1+F32))</f>
        <v>225.32062499999998</v>
      </c>
      <c r="J32" s="206">
        <f t="shared" ref="J32:J37" si="11">SUM(D32*1.5)</f>
        <v>61.949999999999996</v>
      </c>
      <c r="K32" s="206">
        <f>SUM((J32+E32)*(1+F32))</f>
        <v>225.32062499999998</v>
      </c>
      <c r="L32" s="206">
        <f t="shared" ref="L32:L37" si="12">SUM(D32*1.5)</f>
        <v>61.949999999999996</v>
      </c>
      <c r="M32" s="206">
        <f>SUM(E32+L32)*(1+F32)</f>
        <v>225.32062499999998</v>
      </c>
      <c r="N32" s="206">
        <f t="shared" ref="N32:N37" si="13">SUM(D32*2)</f>
        <v>82.6</v>
      </c>
      <c r="O32" s="206">
        <f>SUM((N32+E32)*(1+F32))</f>
        <v>276.94562500000001</v>
      </c>
      <c r="P32" s="103">
        <v>26.01</v>
      </c>
      <c r="Q32" s="58">
        <v>5.2499999999999998E-2</v>
      </c>
      <c r="R32" s="58"/>
    </row>
    <row r="33" spans="1:18" ht="150">
      <c r="A33" s="204" t="s">
        <v>14577</v>
      </c>
      <c r="B33" s="204" t="s">
        <v>183</v>
      </c>
      <c r="C33" s="204" t="s">
        <v>90</v>
      </c>
      <c r="D33" s="206">
        <v>40.68</v>
      </c>
      <c r="E33" s="206">
        <f>SUM(P33+(D33*Q33))</f>
        <v>30.500400000000003</v>
      </c>
      <c r="F33" s="207">
        <v>1.5</v>
      </c>
      <c r="G33" s="206">
        <f t="shared" si="5"/>
        <v>177.95100000000002</v>
      </c>
      <c r="H33" s="206">
        <f t="shared" si="10"/>
        <v>61.019999999999996</v>
      </c>
      <c r="I33" s="206">
        <f>SUM((H33+(P33+H33*Q33))*(1+F33))</f>
        <v>230.32650000000001</v>
      </c>
      <c r="J33" s="206">
        <f t="shared" si="11"/>
        <v>61.019999999999996</v>
      </c>
      <c r="K33" s="206">
        <f>SUM((J33+(P33+J33*Q33))*(1+F33))</f>
        <v>230.32650000000001</v>
      </c>
      <c r="L33" s="206">
        <f t="shared" si="12"/>
        <v>61.019999999999996</v>
      </c>
      <c r="M33" s="206">
        <f>SUM((P33+L33*Q33)+L33)*(1+F33)</f>
        <v>230.32650000000001</v>
      </c>
      <c r="N33" s="206">
        <f t="shared" si="13"/>
        <v>81.36</v>
      </c>
      <c r="O33" s="206">
        <f>SUM((N33+(P33+N33*Q33))*(1+F33))</f>
        <v>282.702</v>
      </c>
      <c r="P33" s="103">
        <v>29.28</v>
      </c>
      <c r="Q33" s="58">
        <v>0.03</v>
      </c>
      <c r="R33" s="58"/>
    </row>
    <row r="34" spans="1:18" ht="120">
      <c r="A34" s="204" t="s">
        <v>14578</v>
      </c>
      <c r="B34" s="204" t="s">
        <v>183</v>
      </c>
      <c r="C34" s="204" t="s">
        <v>89</v>
      </c>
      <c r="D34" s="209">
        <v>43.09</v>
      </c>
      <c r="E34" s="209">
        <f>SUM((D34*R34)+P34)+Q34</f>
        <v>29.192700000000002</v>
      </c>
      <c r="F34" s="207">
        <v>1.5</v>
      </c>
      <c r="G34" s="206">
        <f t="shared" si="5"/>
        <v>180.70675</v>
      </c>
      <c r="H34" s="206">
        <f t="shared" si="10"/>
        <v>64.635000000000005</v>
      </c>
      <c r="I34" s="210">
        <f>SUM((H34+(E34+(Q34*1.5)))*(1+F34))</f>
        <v>262.13175000000001</v>
      </c>
      <c r="J34" s="206">
        <f t="shared" si="11"/>
        <v>64.635000000000005</v>
      </c>
      <c r="K34" s="210">
        <f>SUM((J34+(E34+(Q34*1.5)))*(1+F34))</f>
        <v>262.13175000000001</v>
      </c>
      <c r="L34" s="210">
        <f t="shared" si="12"/>
        <v>64.635000000000005</v>
      </c>
      <c r="M34" s="210">
        <f>SUM(L34+(E34+(Q34*1.5)))*(1+F34)</f>
        <v>262.13175000000001</v>
      </c>
      <c r="N34" s="210">
        <f t="shared" si="13"/>
        <v>86.18</v>
      </c>
      <c r="O34" s="210">
        <f>SUM((N34+(E34+(Q34*2)))*(1+F34))</f>
        <v>325.18174999999997</v>
      </c>
      <c r="P34" s="105">
        <v>20.55</v>
      </c>
      <c r="Q34" s="79">
        <v>7.35</v>
      </c>
      <c r="R34" s="79">
        <v>0.03</v>
      </c>
    </row>
    <row r="35" spans="1:18" ht="150">
      <c r="A35" s="204" t="s">
        <v>14579</v>
      </c>
      <c r="B35" s="204" t="s">
        <v>192</v>
      </c>
      <c r="C35" s="204" t="s">
        <v>91</v>
      </c>
      <c r="D35" s="208">
        <v>39.75</v>
      </c>
      <c r="E35" s="208">
        <f>SUM((P35+(D35*Q35)))</f>
        <v>31.362500000000001</v>
      </c>
      <c r="F35" s="207">
        <v>1.5</v>
      </c>
      <c r="G35" s="206">
        <f t="shared" si="5"/>
        <v>177.78125</v>
      </c>
      <c r="H35" s="206">
        <f t="shared" si="10"/>
        <v>59.625</v>
      </c>
      <c r="I35" s="206">
        <f>SUM((H35+(H35*Q35+P35))*(1+F35))</f>
        <v>228.95937500000002</v>
      </c>
      <c r="J35" s="206">
        <f t="shared" si="11"/>
        <v>59.625</v>
      </c>
      <c r="K35" s="206">
        <f>SUM((J35+(J35*Q35+P35))*(1+F35))</f>
        <v>228.95937500000002</v>
      </c>
      <c r="L35" s="206">
        <f t="shared" si="12"/>
        <v>59.625</v>
      </c>
      <c r="M35" s="206">
        <f>SUM(L35+(L35*Q35+P35))*(1+F35)</f>
        <v>228.95937500000002</v>
      </c>
      <c r="N35" s="206">
        <f t="shared" si="13"/>
        <v>79.5</v>
      </c>
      <c r="O35" s="206">
        <f>SUM((N35+(N35*Q35+P35))*(1+F35))</f>
        <v>280.13750000000005</v>
      </c>
      <c r="P35" s="103">
        <v>30.17</v>
      </c>
      <c r="Q35" s="58">
        <v>0.03</v>
      </c>
      <c r="R35" s="58"/>
    </row>
    <row r="36" spans="1:18" ht="135">
      <c r="A36" s="204" t="s">
        <v>14580</v>
      </c>
      <c r="B36" s="204" t="s">
        <v>192</v>
      </c>
      <c r="C36" s="204" t="s">
        <v>67</v>
      </c>
      <c r="D36" s="208">
        <v>43.5</v>
      </c>
      <c r="E36" s="208">
        <f>SUM((P36+(D36*Q36)))</f>
        <v>26.574999999999999</v>
      </c>
      <c r="F36" s="207">
        <v>1.5</v>
      </c>
      <c r="G36" s="206">
        <f t="shared" si="5"/>
        <v>175.1875</v>
      </c>
      <c r="H36" s="206">
        <f t="shared" si="10"/>
        <v>65.25</v>
      </c>
      <c r="I36" s="206">
        <f>SUM((H36+E36)*(1+F36))</f>
        <v>229.5625</v>
      </c>
      <c r="J36" s="206">
        <f t="shared" si="11"/>
        <v>65.25</v>
      </c>
      <c r="K36" s="206">
        <f>SUM((J36+E36)*(1+F36))</f>
        <v>229.5625</v>
      </c>
      <c r="L36" s="206">
        <f t="shared" si="12"/>
        <v>65.25</v>
      </c>
      <c r="M36" s="206">
        <f>SUM(E36+L36)*(1+F36)</f>
        <v>229.5625</v>
      </c>
      <c r="N36" s="206">
        <f t="shared" si="13"/>
        <v>87</v>
      </c>
      <c r="O36" s="206">
        <f>SUM((N36+E36)*(1+F36))</f>
        <v>283.9375</v>
      </c>
      <c r="P36" s="103">
        <v>25.27</v>
      </c>
      <c r="Q36" s="58">
        <v>0.03</v>
      </c>
      <c r="R36" s="58"/>
    </row>
    <row r="37" spans="1:18" ht="105">
      <c r="A37" s="204" t="s">
        <v>14581</v>
      </c>
      <c r="B37" s="204" t="s">
        <v>192</v>
      </c>
      <c r="C37" s="204" t="s">
        <v>69</v>
      </c>
      <c r="D37" s="208">
        <v>42.75</v>
      </c>
      <c r="E37" s="208">
        <f>SUM((D37*Q37)+P37)</f>
        <v>30.0825</v>
      </c>
      <c r="F37" s="207">
        <v>1.5</v>
      </c>
      <c r="G37" s="206">
        <f t="shared" si="5"/>
        <v>182.08124999999998</v>
      </c>
      <c r="H37" s="206">
        <f t="shared" si="10"/>
        <v>64.125</v>
      </c>
      <c r="I37" s="206">
        <f>SUM((H37+(H37*Q37+P37))*(1+F37))</f>
        <v>237.12187499999999</v>
      </c>
      <c r="J37" s="206">
        <f t="shared" si="11"/>
        <v>64.125</v>
      </c>
      <c r="K37" s="206">
        <f>SUM((J37+(J37*Q37+P37))*(1+F37))</f>
        <v>237.12187499999999</v>
      </c>
      <c r="L37" s="206">
        <f t="shared" si="12"/>
        <v>64.125</v>
      </c>
      <c r="M37" s="206">
        <f>SUM((L37+(L37*Q37+P37))*(1+F37))</f>
        <v>237.12187499999999</v>
      </c>
      <c r="N37" s="206">
        <f t="shared" si="13"/>
        <v>85.5</v>
      </c>
      <c r="O37" s="206">
        <f>SUM((N37+(N37*Q37+P37))*(1+F37))</f>
        <v>292.16250000000002</v>
      </c>
      <c r="P37" s="104">
        <v>28.8</v>
      </c>
      <c r="Q37" s="58">
        <v>0.03</v>
      </c>
      <c r="R37" s="58"/>
    </row>
    <row r="38" spans="1:18" ht="135">
      <c r="A38" s="204" t="s">
        <v>14582</v>
      </c>
      <c r="B38" s="204" t="s">
        <v>192</v>
      </c>
      <c r="C38" s="204" t="s">
        <v>67</v>
      </c>
      <c r="D38" s="209">
        <v>41.3</v>
      </c>
      <c r="E38" s="208">
        <f>SUM((D38*Q38)+P38)</f>
        <v>28.178250000000002</v>
      </c>
      <c r="F38" s="207">
        <v>1.5</v>
      </c>
      <c r="G38" s="206">
        <f t="shared" ref="G38:G46" si="14">SUM(D38:E38)*(1+F38)</f>
        <v>173.69562500000001</v>
      </c>
      <c r="H38" s="206">
        <f t="shared" si="10"/>
        <v>61.949999999999996</v>
      </c>
      <c r="I38" s="206">
        <f>SUM((H38+E38)*(1+F38))</f>
        <v>225.32062499999998</v>
      </c>
      <c r="J38" s="206">
        <f t="shared" ref="J38:J44" si="15">SUM(D38*1.5)</f>
        <v>61.949999999999996</v>
      </c>
      <c r="K38" s="206">
        <f>SUM((J38+E38)*(1+F38))</f>
        <v>225.32062499999998</v>
      </c>
      <c r="L38" s="206">
        <f t="shared" ref="L38:L39" si="16">SUM(D38*1.5)</f>
        <v>61.949999999999996</v>
      </c>
      <c r="M38" s="206">
        <f>SUM(E38+L38)*(1+F38)</f>
        <v>225.32062499999998</v>
      </c>
      <c r="N38" s="206">
        <f t="shared" ref="N38:N44" si="17">SUM(D38*2)</f>
        <v>82.6</v>
      </c>
      <c r="O38" s="206">
        <f>SUM((N38+E38)*(1+F38))</f>
        <v>276.94562500000001</v>
      </c>
      <c r="P38" s="103">
        <v>26.01</v>
      </c>
      <c r="Q38" s="58">
        <v>5.2499999999999998E-2</v>
      </c>
      <c r="R38" s="58"/>
    </row>
    <row r="39" spans="1:18" ht="150">
      <c r="A39" s="204" t="s">
        <v>14583</v>
      </c>
      <c r="B39" s="204" t="s">
        <v>192</v>
      </c>
      <c r="C39" s="204" t="s">
        <v>90</v>
      </c>
      <c r="D39" s="206">
        <v>40.68</v>
      </c>
      <c r="E39" s="206">
        <f>SUM(P39+(D39*Q39))</f>
        <v>30.500400000000003</v>
      </c>
      <c r="F39" s="207">
        <v>1.5</v>
      </c>
      <c r="G39" s="206">
        <f t="shared" si="14"/>
        <v>177.95100000000002</v>
      </c>
      <c r="H39" s="206">
        <f t="shared" si="10"/>
        <v>61.019999999999996</v>
      </c>
      <c r="I39" s="206">
        <f>SUM((H39+(P39+H39*Q39))*(1+F39))</f>
        <v>230.32650000000001</v>
      </c>
      <c r="J39" s="206">
        <f t="shared" si="15"/>
        <v>61.019999999999996</v>
      </c>
      <c r="K39" s="206">
        <f>SUM((J39+(P39+J39*Q39))*(1+F39))</f>
        <v>230.32650000000001</v>
      </c>
      <c r="L39" s="206">
        <f t="shared" si="16"/>
        <v>61.019999999999996</v>
      </c>
      <c r="M39" s="206">
        <f>SUM(((P39+L39*Q39)+L39)*(1+F39))</f>
        <v>230.32650000000001</v>
      </c>
      <c r="N39" s="206">
        <f t="shared" si="17"/>
        <v>81.36</v>
      </c>
      <c r="O39" s="206">
        <f>SUM((N39+(P39+N39*Q39))*(1+F39))</f>
        <v>282.702</v>
      </c>
      <c r="P39" s="103">
        <v>29.28</v>
      </c>
      <c r="Q39" s="58">
        <v>0.03</v>
      </c>
      <c r="R39" s="58"/>
    </row>
    <row r="40" spans="1:18" ht="120">
      <c r="A40" s="204" t="s">
        <v>14584</v>
      </c>
      <c r="B40" s="204" t="s">
        <v>192</v>
      </c>
      <c r="C40" s="204" t="s">
        <v>89</v>
      </c>
      <c r="D40" s="209">
        <v>43.09</v>
      </c>
      <c r="E40" s="209">
        <f>SUM((D40*R40)+P40)+Q40</f>
        <v>29.192700000000002</v>
      </c>
      <c r="F40" s="207">
        <v>1.5</v>
      </c>
      <c r="G40" s="206">
        <f t="shared" si="14"/>
        <v>180.70675</v>
      </c>
      <c r="H40" s="206">
        <f t="shared" si="10"/>
        <v>64.635000000000005</v>
      </c>
      <c r="I40" s="210">
        <f>SUM((H40+(E40+(Q40*1.5)))*(1+F40))</f>
        <v>262.13175000000001</v>
      </c>
      <c r="J40" s="206">
        <f t="shared" si="15"/>
        <v>64.635000000000005</v>
      </c>
      <c r="K40" s="210">
        <f>SUM((J40+(E40+(Q40*1.5)))*(1+F40))</f>
        <v>262.13175000000001</v>
      </c>
      <c r="L40" s="210">
        <f>SUM(D40*1.5)</f>
        <v>64.635000000000005</v>
      </c>
      <c r="M40" s="210">
        <f>SUM((L40+(E40+(Q40*1.5)))*(1+F40))</f>
        <v>262.13175000000001</v>
      </c>
      <c r="N40" s="210">
        <f t="shared" si="17"/>
        <v>86.18</v>
      </c>
      <c r="O40" s="210">
        <f>SUM((N40+(E40+(Q40*2)))*(1+F40))</f>
        <v>325.18174999999997</v>
      </c>
      <c r="P40" s="105">
        <v>20.55</v>
      </c>
      <c r="Q40" s="79">
        <v>7.35</v>
      </c>
      <c r="R40" s="79">
        <v>0.03</v>
      </c>
    </row>
    <row r="41" spans="1:18" ht="135">
      <c r="A41" s="204" t="s">
        <v>111</v>
      </c>
      <c r="B41" s="204" t="s">
        <v>171</v>
      </c>
      <c r="C41" s="204" t="s">
        <v>66</v>
      </c>
      <c r="D41" s="206">
        <v>61.41</v>
      </c>
      <c r="E41" s="206">
        <f>SUM(P41+(D41*Q41))</f>
        <v>33.698700000000002</v>
      </c>
      <c r="F41" s="207">
        <v>1.5</v>
      </c>
      <c r="G41" s="206">
        <f t="shared" si="14"/>
        <v>237.77175</v>
      </c>
      <c r="H41" s="206">
        <f t="shared" ref="H41:H44" si="18">SUM(D41*1.5)</f>
        <v>92.114999999999995</v>
      </c>
      <c r="I41" s="206">
        <f>SUM((H41+(P41+(H41*Q41)))*(1+F41))</f>
        <v>319.907625</v>
      </c>
      <c r="J41" s="206">
        <f t="shared" si="15"/>
        <v>92.114999999999995</v>
      </c>
      <c r="K41" s="210">
        <f>SUM((J41+(P41+(J41*Q41)))*(1+F41))</f>
        <v>319.907625</v>
      </c>
      <c r="L41" s="210">
        <f t="shared" ref="L41:L44" si="19">SUM(D41*1.5)</f>
        <v>92.114999999999995</v>
      </c>
      <c r="M41" s="210">
        <f>SUM((L41+(P41+(L41*Q41)))*(1+F41))</f>
        <v>319.907625</v>
      </c>
      <c r="N41" s="210">
        <f t="shared" si="17"/>
        <v>122.82</v>
      </c>
      <c r="O41" s="210">
        <f>SUM((N41+(P41+(N41*Q41)))*(1+F41))</f>
        <v>402.04349999999999</v>
      </c>
      <c r="P41" s="103">
        <v>29.4</v>
      </c>
      <c r="Q41" s="58">
        <v>7.0000000000000007E-2</v>
      </c>
      <c r="R41" s="58"/>
    </row>
    <row r="42" spans="1:18" ht="255">
      <c r="A42" s="204" t="s">
        <v>14585</v>
      </c>
      <c r="B42" s="205" t="s">
        <v>190</v>
      </c>
      <c r="C42" s="205" t="s">
        <v>93</v>
      </c>
      <c r="D42" s="208">
        <v>35.380000000000003</v>
      </c>
      <c r="E42" s="208">
        <v>25.03</v>
      </c>
      <c r="F42" s="207">
        <v>1.5</v>
      </c>
      <c r="G42" s="206">
        <f>SUM(D42:E42)*(1+F42)</f>
        <v>151.02500000000001</v>
      </c>
      <c r="H42" s="206">
        <f t="shared" si="18"/>
        <v>53.070000000000007</v>
      </c>
      <c r="I42" s="210">
        <f>SUM((H42+(E42)+(Q42*1.5)))*(1+F42)</f>
        <v>210.25000000000003</v>
      </c>
      <c r="J42" s="206">
        <f>SUM(D42*1.5)</f>
        <v>53.070000000000007</v>
      </c>
      <c r="K42" s="210">
        <f>SUM((J42+(P42+(Q42*1.5)))*(1+F42))</f>
        <v>209.375</v>
      </c>
      <c r="L42" s="210">
        <f>SUM(D42*1.5)</f>
        <v>53.070000000000007</v>
      </c>
      <c r="M42" s="210">
        <f>SUM((L42+(P42+(Q42*1.5)))*(1+F42))</f>
        <v>209.375</v>
      </c>
      <c r="N42" s="210">
        <f>SUM(D42*2)</f>
        <v>70.760000000000005</v>
      </c>
      <c r="O42" s="210">
        <f>SUM((N42+(P42+(Q42*2)))*(1+F42))</f>
        <v>258.60000000000002</v>
      </c>
      <c r="P42" s="105">
        <v>24.68</v>
      </c>
      <c r="Q42" s="79">
        <v>4</v>
      </c>
      <c r="R42" s="58"/>
    </row>
    <row r="43" spans="1:18" ht="180">
      <c r="A43" s="211" t="s">
        <v>14586</v>
      </c>
      <c r="B43" s="205" t="s">
        <v>190</v>
      </c>
      <c r="C43" s="205" t="s">
        <v>78</v>
      </c>
      <c r="D43" s="208">
        <v>36.51</v>
      </c>
      <c r="E43" s="206">
        <v>26.37</v>
      </c>
      <c r="F43" s="207">
        <v>1.5</v>
      </c>
      <c r="G43" s="206">
        <f t="shared" si="14"/>
        <v>157.19999999999999</v>
      </c>
      <c r="H43" s="206">
        <f t="shared" si="18"/>
        <v>54.765000000000001</v>
      </c>
      <c r="I43" s="206">
        <f>SUM((H43+E43)*(1+F43))</f>
        <v>202.83750000000001</v>
      </c>
      <c r="J43" s="206">
        <f t="shared" si="15"/>
        <v>54.765000000000001</v>
      </c>
      <c r="K43" s="206">
        <f>SUM((J43+E43)*(1+F43))</f>
        <v>202.83750000000001</v>
      </c>
      <c r="L43" s="206">
        <f t="shared" si="19"/>
        <v>54.765000000000001</v>
      </c>
      <c r="M43" s="206">
        <f>SUM(E43+L43)*(1+F43)</f>
        <v>202.83750000000001</v>
      </c>
      <c r="N43" s="206">
        <f t="shared" si="17"/>
        <v>73.02</v>
      </c>
      <c r="O43" s="206">
        <f>SUM((N43+E43)*(1+F43))</f>
        <v>248.47499999999999</v>
      </c>
      <c r="P43" s="103"/>
      <c r="Q43" s="58"/>
      <c r="R43" s="58"/>
    </row>
    <row r="44" spans="1:18" ht="180">
      <c r="A44" s="211" t="s">
        <v>14587</v>
      </c>
      <c r="B44" s="205" t="s">
        <v>190</v>
      </c>
      <c r="C44" s="205" t="s">
        <v>81</v>
      </c>
      <c r="D44" s="208">
        <v>36.979999999999997</v>
      </c>
      <c r="E44" s="208">
        <v>29.69</v>
      </c>
      <c r="F44" s="207">
        <v>1.5</v>
      </c>
      <c r="G44" s="206">
        <f t="shared" si="14"/>
        <v>166.67500000000001</v>
      </c>
      <c r="H44" s="206">
        <f t="shared" si="18"/>
        <v>55.47</v>
      </c>
      <c r="I44" s="206">
        <f>SUM((H44+E44)*(1+F44))</f>
        <v>212.89999999999998</v>
      </c>
      <c r="J44" s="206">
        <f t="shared" si="15"/>
        <v>55.47</v>
      </c>
      <c r="K44" s="206">
        <f>SUM((J44+E44)*(1+F44))</f>
        <v>212.89999999999998</v>
      </c>
      <c r="L44" s="206">
        <f t="shared" si="19"/>
        <v>55.47</v>
      </c>
      <c r="M44" s="206">
        <f>SUM(E44+L44)*(1+F44)</f>
        <v>212.89999999999998</v>
      </c>
      <c r="N44" s="206">
        <f t="shared" si="17"/>
        <v>73.959999999999994</v>
      </c>
      <c r="O44" s="206">
        <f>SUM((N44+E44)*(1+F44))</f>
        <v>259.125</v>
      </c>
      <c r="P44" s="103"/>
      <c r="Q44" s="58"/>
      <c r="R44" s="58"/>
    </row>
    <row r="45" spans="1:18" ht="180">
      <c r="A45" s="211" t="s">
        <v>14588</v>
      </c>
      <c r="B45" s="205" t="s">
        <v>190</v>
      </c>
      <c r="C45" s="205" t="s">
        <v>94</v>
      </c>
      <c r="D45" s="208">
        <v>35.380000000000003</v>
      </c>
      <c r="E45" s="208">
        <v>24.61</v>
      </c>
      <c r="F45" s="207">
        <v>1.5</v>
      </c>
      <c r="G45" s="206">
        <f t="shared" si="14"/>
        <v>149.97499999999999</v>
      </c>
      <c r="H45" s="206">
        <f t="shared" ref="H45:H46" si="20">SUM(D45*1.5)</f>
        <v>53.070000000000007</v>
      </c>
      <c r="I45" s="206">
        <f>SUM((H45+(P45+(Q45*1.5)))*(1+F45))</f>
        <v>213.21250000000003</v>
      </c>
      <c r="J45" s="206">
        <f t="shared" ref="J45:J46" si="21">SUM(D45*1.5)</f>
        <v>53.070000000000007</v>
      </c>
      <c r="K45" s="206">
        <f>SUM((J45+(P45+(Q45*1.5)))*(1+F45))</f>
        <v>213.21250000000003</v>
      </c>
      <c r="L45" s="210">
        <f t="shared" ref="L45:L46" si="22">SUM(D45*1.5)</f>
        <v>53.070000000000007</v>
      </c>
      <c r="M45" s="206">
        <f>SUM(L45+(P45+(Q45*1.5)))*(1+F45)</f>
        <v>213.21250000000003</v>
      </c>
      <c r="N45" s="210">
        <f t="shared" ref="N45:N46" si="23">SUM(D45*2)</f>
        <v>70.760000000000005</v>
      </c>
      <c r="O45" s="210">
        <f>SUM((N45+(P45+(Q45*2)))*(1+F45))</f>
        <v>276.45000000000005</v>
      </c>
      <c r="P45" s="103">
        <f>E45-Q45</f>
        <v>9.3999999999999986</v>
      </c>
      <c r="Q45" s="58">
        <v>15.21</v>
      </c>
      <c r="R45" s="58"/>
    </row>
    <row r="46" spans="1:18" ht="180">
      <c r="A46" s="205" t="s">
        <v>92</v>
      </c>
      <c r="B46" s="205" t="s">
        <v>14589</v>
      </c>
      <c r="C46" s="205" t="s">
        <v>59</v>
      </c>
      <c r="D46" s="206">
        <v>40.04</v>
      </c>
      <c r="E46" s="208">
        <v>28.24</v>
      </c>
      <c r="F46" s="207">
        <v>1.5</v>
      </c>
      <c r="G46" s="206">
        <f t="shared" si="14"/>
        <v>170.7</v>
      </c>
      <c r="H46" s="206">
        <f t="shared" si="20"/>
        <v>60.06</v>
      </c>
      <c r="I46" s="206">
        <f>SUM((H46+(P46+(Q46*1.5)))*(1+F46))</f>
        <v>150.15</v>
      </c>
      <c r="J46" s="206">
        <f t="shared" si="21"/>
        <v>60.06</v>
      </c>
      <c r="K46" s="206">
        <f>SUM((J46+(P46+(Q46*1.5)))*(1+F46))</f>
        <v>150.15</v>
      </c>
      <c r="L46" s="206">
        <f t="shared" si="22"/>
        <v>60.06</v>
      </c>
      <c r="M46" s="206">
        <f>SUM(L46+(P46+(Q46*1.5)))*(1+F46)</f>
        <v>150.15</v>
      </c>
      <c r="N46" s="206">
        <f t="shared" si="23"/>
        <v>80.08</v>
      </c>
      <c r="O46" s="206">
        <f>SUM((N46+(P46+(Q46*2)))*(1+F46))</f>
        <v>200.2</v>
      </c>
      <c r="P46" s="103"/>
      <c r="Q46" s="58"/>
      <c r="R46" s="58"/>
    </row>
  </sheetData>
  <sheetProtection algorithmName="SHA-512" hashValue="Uiq97aIUmq+ME7jEY7745iH+tJiV685GVHd538EtB5zSw9X4RFoDYMkoCyEKtx92M1QV6OgwAlI1gk7T0guAZA==" saltValue="n3EFNShXzLcdWs9J12KZ2g==" spinCount="100000" sheet="1" sort="0" autoFilter="0"/>
  <autoFilter ref="A3:O46" xr:uid="{F218824D-53A5-41AA-AA45-FDFDF6CC08A7}"/>
  <mergeCells count="1">
    <mergeCell ref="A1:E1"/>
  </mergeCells>
  <printOptions horizontalCentered="1"/>
  <pageMargins left="0.75" right="0.75" top="1" bottom="1" header="0.5" footer="0.5"/>
  <pageSetup paperSize="3" scale="47" fitToHeight="0" orientation="landscape" r:id="rId1"/>
  <headerFooter alignWithMargins="0">
    <oddHeader>&amp;LGROUP 77201, AWARD 23150
INTELLIGENT FACILITY AND SECURITY SYSTEMS &amp;&amp; SOLUTIONS &amp;RGREAT LAKES BUILDING SYSTEMS INC
CONTRACT NO.: PT68804
JULY 2023</oddHeader>
    <oddFooter>&amp;L&amp;F
&amp;A</oddFooter>
  </headerFooter>
  <rowBreaks count="1" manualBreakCount="1">
    <brk id="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S39"/>
  <sheetViews>
    <sheetView topLeftCell="A4" zoomScale="80" zoomScaleNormal="80" zoomScaleSheetLayoutView="175" workbookViewId="0">
      <selection sqref="A1:J1"/>
    </sheetView>
  </sheetViews>
  <sheetFormatPr defaultColWidth="8.7109375" defaultRowHeight="15"/>
  <cols>
    <col min="1" max="1" width="63.7109375" style="65" bestFit="1" customWidth="1"/>
    <col min="2" max="2" width="73.85546875" style="89" bestFit="1" customWidth="1"/>
    <col min="3" max="3" width="66" style="90" bestFit="1" customWidth="1"/>
    <col min="4" max="4" width="18.5703125" style="67" bestFit="1" customWidth="1"/>
    <col min="5" max="5" width="16" style="67" bestFit="1" customWidth="1"/>
    <col min="6" max="6" width="16.5703125" style="66" bestFit="1" customWidth="1"/>
    <col min="7" max="7" width="16.42578125" style="67" bestFit="1" customWidth="1"/>
    <col min="8" max="8" width="18" style="67" bestFit="1" customWidth="1"/>
    <col min="9" max="9" width="18.85546875" style="67" bestFit="1" customWidth="1"/>
    <col min="10" max="10" width="18" style="67" bestFit="1" customWidth="1"/>
    <col min="11" max="11" width="21.7109375" style="67" bestFit="1" customWidth="1"/>
    <col min="12" max="12" width="17" style="67" bestFit="1" customWidth="1"/>
    <col min="13" max="13" width="16" style="67" bestFit="1" customWidth="1"/>
    <col min="14" max="14" width="19.5703125" style="67" bestFit="1" customWidth="1"/>
    <col min="15" max="15" width="20.7109375" style="67" bestFit="1" customWidth="1"/>
    <col min="16" max="16" width="7.85546875" style="68" hidden="1" customWidth="1"/>
    <col min="17" max="17" width="7.7109375" style="68" hidden="1" customWidth="1"/>
    <col min="18" max="18" width="6.7109375" style="68" hidden="1" customWidth="1"/>
    <col min="19" max="19" width="8.7109375" style="68" hidden="1" customWidth="1"/>
    <col min="20" max="16384" width="8.7109375" style="68"/>
  </cols>
  <sheetData>
    <row r="1" spans="1:18" ht="18.75">
      <c r="A1" s="284" t="s">
        <v>47</v>
      </c>
      <c r="B1" s="284"/>
      <c r="C1" s="284"/>
    </row>
    <row r="2" spans="1:18" ht="18.75">
      <c r="A2" s="69"/>
      <c r="B2" s="70" t="s">
        <v>13402</v>
      </c>
      <c r="C2" s="71">
        <f>'Cover Page'!B3:D3</f>
        <v>0</v>
      </c>
    </row>
    <row r="3" spans="1:18" ht="39">
      <c r="A3" s="72" t="s">
        <v>27</v>
      </c>
      <c r="B3" s="73" t="s">
        <v>28</v>
      </c>
      <c r="C3" s="74" t="s">
        <v>57</v>
      </c>
      <c r="D3" s="76" t="s">
        <v>29</v>
      </c>
      <c r="E3" s="76" t="s">
        <v>30</v>
      </c>
      <c r="F3" s="75" t="s">
        <v>31</v>
      </c>
      <c r="G3" s="203" t="s">
        <v>40</v>
      </c>
      <c r="H3" s="76" t="s">
        <v>39</v>
      </c>
      <c r="I3" s="76" t="s">
        <v>38</v>
      </c>
      <c r="J3" s="76" t="s">
        <v>32</v>
      </c>
      <c r="K3" s="76" t="s">
        <v>33</v>
      </c>
      <c r="L3" s="76" t="s">
        <v>34</v>
      </c>
      <c r="M3" s="76" t="s">
        <v>35</v>
      </c>
      <c r="N3" s="76" t="s">
        <v>37</v>
      </c>
      <c r="O3" s="76" t="s">
        <v>36</v>
      </c>
      <c r="P3" s="57"/>
      <c r="Q3" s="57"/>
      <c r="R3" s="57"/>
    </row>
    <row r="4" spans="1:18" ht="195">
      <c r="A4" s="204" t="s">
        <v>14590</v>
      </c>
      <c r="B4" s="204" t="s">
        <v>172</v>
      </c>
      <c r="C4" s="204" t="s">
        <v>95</v>
      </c>
      <c r="D4" s="209">
        <v>41.3</v>
      </c>
      <c r="E4" s="209">
        <f>SUM((D4*Q4)+P4)</f>
        <v>28.178250000000002</v>
      </c>
      <c r="F4" s="212">
        <v>1.5</v>
      </c>
      <c r="G4" s="206">
        <f t="shared" ref="G4:G27" si="0">SUM(D4:E4)*(1+F4)</f>
        <v>173.69562500000001</v>
      </c>
      <c r="H4" s="206">
        <f t="shared" ref="H4:H10" si="1">SUM(D4*1.5)</f>
        <v>61.949999999999996</v>
      </c>
      <c r="I4" s="210">
        <f>SUM((H4+(P4+(H4*Q4)))*(1+F4))</f>
        <v>228.03093749999999</v>
      </c>
      <c r="J4" s="206">
        <f t="shared" ref="J4:J10" si="2">SUM(D4*1.5)</f>
        <v>61.949999999999996</v>
      </c>
      <c r="K4" s="210">
        <f>SUM((J4+(P4+(J4*Q4)))*(1+F4))</f>
        <v>228.03093749999999</v>
      </c>
      <c r="L4" s="210">
        <f t="shared" ref="L4:L10" si="3">SUM(D4*1.5)</f>
        <v>61.949999999999996</v>
      </c>
      <c r="M4" s="210">
        <f>SUM((L4+(P4+(L4*Q4)))*(1+F4))</f>
        <v>228.03093749999999</v>
      </c>
      <c r="N4" s="210">
        <f t="shared" ref="N4:N10" si="4">SUM(D4*2)</f>
        <v>82.6</v>
      </c>
      <c r="O4" s="210">
        <f>SUM((N4+(P4+(N4*Q4)))*(1+F4))</f>
        <v>282.36624999999998</v>
      </c>
      <c r="P4" s="78">
        <v>26.01</v>
      </c>
      <c r="Q4" s="79">
        <v>5.2499999999999998E-2</v>
      </c>
      <c r="R4" s="57"/>
    </row>
    <row r="5" spans="1:18" ht="195">
      <c r="A5" s="204" t="s">
        <v>14591</v>
      </c>
      <c r="B5" s="204" t="s">
        <v>172</v>
      </c>
      <c r="C5" s="204" t="s">
        <v>96</v>
      </c>
      <c r="D5" s="209">
        <v>40</v>
      </c>
      <c r="E5" s="209">
        <f>SUM((D5*Q5)+P5)</f>
        <v>26.52</v>
      </c>
      <c r="F5" s="212">
        <v>1.5</v>
      </c>
      <c r="G5" s="206">
        <f t="shared" si="0"/>
        <v>166.29999999999998</v>
      </c>
      <c r="H5" s="206">
        <f t="shared" si="1"/>
        <v>60</v>
      </c>
      <c r="I5" s="210">
        <f>SUM((H5+(R5*(1+Q5)+((P5-R5)*1.5*(1+Q5))))*(1+F5))</f>
        <v>232.78625</v>
      </c>
      <c r="J5" s="206">
        <f t="shared" si="2"/>
        <v>60</v>
      </c>
      <c r="K5" s="210">
        <f>SUM((J5+(R5*(1+Q5)+((P5-R5)*1.5*(1+Q5))))*(1+F5))</f>
        <v>232.78625</v>
      </c>
      <c r="L5" s="210">
        <f t="shared" si="3"/>
        <v>60</v>
      </c>
      <c r="M5" s="210">
        <f>SUM((L5+(R5*(1+Q5)+((P5-R5)*1.5*(1+Q5))))*(1+F5))</f>
        <v>232.78625</v>
      </c>
      <c r="N5" s="210">
        <f t="shared" si="4"/>
        <v>80</v>
      </c>
      <c r="O5" s="210">
        <f>SUM((N5+(R5*(1+Q5)+((P5-R5)*2*(1+Q5))))*(1+F5))</f>
        <v>300.37349999999998</v>
      </c>
      <c r="P5" s="78">
        <v>25.32</v>
      </c>
      <c r="Q5" s="57">
        <v>0.03</v>
      </c>
      <c r="R5" s="57">
        <v>11.66</v>
      </c>
    </row>
    <row r="6" spans="1:18" ht="225">
      <c r="A6" s="204" t="s">
        <v>14592</v>
      </c>
      <c r="B6" s="204" t="s">
        <v>172</v>
      </c>
      <c r="C6" s="204" t="s">
        <v>97</v>
      </c>
      <c r="D6" s="209">
        <v>39.99</v>
      </c>
      <c r="E6" s="209">
        <f>SUM((D6*Q6)+P6)</f>
        <v>32.749700000000004</v>
      </c>
      <c r="F6" s="212">
        <v>1.5</v>
      </c>
      <c r="G6" s="206">
        <f t="shared" si="0"/>
        <v>181.84924999999998</v>
      </c>
      <c r="H6" s="206">
        <f t="shared" si="1"/>
        <v>59.984999999999999</v>
      </c>
      <c r="I6" s="210">
        <f>SUM((H6+(H6*Q6+P6))*(1+F6))</f>
        <v>233.33637500000003</v>
      </c>
      <c r="J6" s="206">
        <f t="shared" si="2"/>
        <v>59.984999999999999</v>
      </c>
      <c r="K6" s="210">
        <f>SUM((J6+(J6*Q6+P6))*(1+F6))</f>
        <v>233.33637500000003</v>
      </c>
      <c r="L6" s="210">
        <f t="shared" si="3"/>
        <v>59.984999999999999</v>
      </c>
      <c r="M6" s="210">
        <f>SUM((L6+(P6+(L6*Q6)))*(1+F6))</f>
        <v>233.33637500000003</v>
      </c>
      <c r="N6" s="210">
        <f t="shared" si="4"/>
        <v>79.98</v>
      </c>
      <c r="O6" s="210">
        <f>SUM((N6+(N6*Q6+P6))*(1+F6))</f>
        <v>284.82350000000002</v>
      </c>
      <c r="P6" s="78">
        <v>31.55</v>
      </c>
      <c r="Q6" s="57">
        <v>0.03</v>
      </c>
      <c r="R6" s="57"/>
    </row>
    <row r="7" spans="1:18" ht="180">
      <c r="A7" s="204" t="s">
        <v>14593</v>
      </c>
      <c r="B7" s="204" t="s">
        <v>172</v>
      </c>
      <c r="C7" s="204" t="s">
        <v>98</v>
      </c>
      <c r="D7" s="209">
        <v>40.6</v>
      </c>
      <c r="E7" s="209">
        <f>SUM((D7*Q7)+P7)</f>
        <v>31.998000000000001</v>
      </c>
      <c r="F7" s="212">
        <v>1.5</v>
      </c>
      <c r="G7" s="206">
        <f t="shared" si="0"/>
        <v>181.495</v>
      </c>
      <c r="H7" s="206">
        <f t="shared" si="1"/>
        <v>60.900000000000006</v>
      </c>
      <c r="I7" s="210">
        <f>SUM((H7+(H7*Q7+P7))*(1+F7))</f>
        <v>233.76750000000001</v>
      </c>
      <c r="J7" s="206">
        <f t="shared" si="2"/>
        <v>60.900000000000006</v>
      </c>
      <c r="K7" s="210">
        <f>SUM((J7+(J7*Q7+P7))*(1+F7))</f>
        <v>233.76750000000001</v>
      </c>
      <c r="L7" s="210">
        <f t="shared" si="3"/>
        <v>60.900000000000006</v>
      </c>
      <c r="M7" s="210">
        <f>SUM((L7+(P7+(L7*Q7)))*(1+F7))</f>
        <v>233.76750000000001</v>
      </c>
      <c r="N7" s="210">
        <f t="shared" si="4"/>
        <v>81.2</v>
      </c>
      <c r="O7" s="210">
        <f>SUM((N7+(N7*Q7+P7))*(1+F7))</f>
        <v>286.03999999999996</v>
      </c>
      <c r="P7" s="78">
        <v>30.78</v>
      </c>
      <c r="Q7" s="57">
        <v>0.03</v>
      </c>
      <c r="R7" s="57"/>
    </row>
    <row r="8" spans="1:18" ht="180">
      <c r="A8" s="204" t="s">
        <v>14594</v>
      </c>
      <c r="B8" s="204" t="s">
        <v>172</v>
      </c>
      <c r="C8" s="204" t="s">
        <v>99</v>
      </c>
      <c r="D8" s="209">
        <v>43.09</v>
      </c>
      <c r="E8" s="209">
        <f>SUM((D8*R8)+P8)+Q8</f>
        <v>29.192700000000002</v>
      </c>
      <c r="F8" s="212">
        <v>1.5</v>
      </c>
      <c r="G8" s="206">
        <f t="shared" si="0"/>
        <v>180.70675</v>
      </c>
      <c r="H8" s="206">
        <f t="shared" si="1"/>
        <v>64.635000000000005</v>
      </c>
      <c r="I8" s="210">
        <f>SUM((H8+((H8*R8)+(Q8*1.5)+P8))*(1+F8))</f>
        <v>245.372625</v>
      </c>
      <c r="J8" s="206">
        <f t="shared" si="2"/>
        <v>64.635000000000005</v>
      </c>
      <c r="K8" s="210">
        <f>SUM((J8+((J8*R8)+(Q8*1.5)+P8))*(1+F8))</f>
        <v>245.372625</v>
      </c>
      <c r="L8" s="210">
        <f t="shared" si="3"/>
        <v>64.635000000000005</v>
      </c>
      <c r="M8" s="210">
        <f>SUM((L8+((L8*R8)+(Q8*1.5)+P8))*(1+F8))</f>
        <v>245.372625</v>
      </c>
      <c r="N8" s="210">
        <f t="shared" si="4"/>
        <v>86.18</v>
      </c>
      <c r="O8" s="210">
        <f>SUM((N8+((N8*R8)+(Q8*2)+P8))*(1+F8))</f>
        <v>310.0385</v>
      </c>
      <c r="P8" s="78">
        <v>20.55</v>
      </c>
      <c r="Q8" s="78">
        <v>7.35</v>
      </c>
      <c r="R8" s="79">
        <v>0.03</v>
      </c>
    </row>
    <row r="9" spans="1:18" ht="150">
      <c r="A9" s="204" t="s">
        <v>103</v>
      </c>
      <c r="B9" s="204" t="s">
        <v>169</v>
      </c>
      <c r="C9" s="204" t="s">
        <v>66</v>
      </c>
      <c r="D9" s="206">
        <v>61.41</v>
      </c>
      <c r="E9" s="206">
        <f>SUM(P9+(D9*Q9))</f>
        <v>33.698700000000002</v>
      </c>
      <c r="F9" s="212">
        <v>1.5</v>
      </c>
      <c r="G9" s="206">
        <f t="shared" si="0"/>
        <v>237.77175</v>
      </c>
      <c r="H9" s="206">
        <f t="shared" si="1"/>
        <v>92.114999999999995</v>
      </c>
      <c r="I9" s="210">
        <f>SUM((H9+(H9*Q9+P9))*(1+F9))</f>
        <v>319.907625</v>
      </c>
      <c r="J9" s="206">
        <f t="shared" si="2"/>
        <v>92.114999999999995</v>
      </c>
      <c r="K9" s="210">
        <f>SUM((J9+(J9*Q9+P9))*(1+F9))</f>
        <v>319.907625</v>
      </c>
      <c r="L9" s="210">
        <f t="shared" si="3"/>
        <v>92.114999999999995</v>
      </c>
      <c r="M9" s="210">
        <f>SUM((L9+(P9+(L9*Q9)))*(1+F9))</f>
        <v>319.907625</v>
      </c>
      <c r="N9" s="210">
        <f t="shared" si="4"/>
        <v>122.82</v>
      </c>
      <c r="O9" s="210">
        <f>SUM((N9+(N9*Q9+P9))*(1+F9))</f>
        <v>402.04349999999999</v>
      </c>
      <c r="P9" s="59">
        <v>29.4</v>
      </c>
      <c r="Q9" s="59">
        <v>7.0000000000000007E-2</v>
      </c>
      <c r="R9" s="57"/>
    </row>
    <row r="10" spans="1:18" ht="210">
      <c r="A10" s="204" t="s">
        <v>14595</v>
      </c>
      <c r="B10" s="204" t="s">
        <v>173</v>
      </c>
      <c r="C10" s="204" t="s">
        <v>86</v>
      </c>
      <c r="D10" s="209">
        <v>41.3</v>
      </c>
      <c r="E10" s="209">
        <f>SUM((D10*Q10)+P10)</f>
        <v>28.178250000000002</v>
      </c>
      <c r="F10" s="212">
        <v>1.5</v>
      </c>
      <c r="G10" s="206">
        <f t="shared" si="0"/>
        <v>173.69562500000001</v>
      </c>
      <c r="H10" s="206">
        <f t="shared" si="1"/>
        <v>61.949999999999996</v>
      </c>
      <c r="I10" s="210">
        <f>SUM((H10+(P10+(H10*Q10)))*(1+F10))</f>
        <v>228.03093749999999</v>
      </c>
      <c r="J10" s="206">
        <f t="shared" si="2"/>
        <v>61.949999999999996</v>
      </c>
      <c r="K10" s="210">
        <f>SUM((J10+(P10+(J10*Q10)))*(1+F10))</f>
        <v>228.03093749999999</v>
      </c>
      <c r="L10" s="210">
        <f t="shared" si="3"/>
        <v>61.949999999999996</v>
      </c>
      <c r="M10" s="210">
        <f>SUM((L10+(P10+(L10*Q10)))*(1+F10))</f>
        <v>228.03093749999999</v>
      </c>
      <c r="N10" s="210">
        <f t="shared" si="4"/>
        <v>82.6</v>
      </c>
      <c r="O10" s="210">
        <f>SUM((N10+(P10+(N10*Q10)))*(1+F10))</f>
        <v>282.36624999999998</v>
      </c>
      <c r="P10" s="78">
        <v>26.01</v>
      </c>
      <c r="Q10" s="79">
        <v>5.2499999999999998E-2</v>
      </c>
      <c r="R10" s="57"/>
    </row>
    <row r="11" spans="1:18" ht="195">
      <c r="A11" s="204" t="s">
        <v>14596</v>
      </c>
      <c r="B11" s="204" t="s">
        <v>173</v>
      </c>
      <c r="C11" s="204" t="s">
        <v>100</v>
      </c>
      <c r="D11" s="209">
        <v>40</v>
      </c>
      <c r="E11" s="209">
        <f>SUM((D11*Q11)+P11)</f>
        <v>26.52</v>
      </c>
      <c r="F11" s="212">
        <v>1.5</v>
      </c>
      <c r="G11" s="206">
        <f t="shared" si="0"/>
        <v>166.29999999999998</v>
      </c>
      <c r="H11" s="206">
        <f t="shared" ref="H11:H34" si="5">SUM(D11*1.5)</f>
        <v>60</v>
      </c>
      <c r="I11" s="210">
        <f>SUM((H11+(R11*(1+Q11)+((P11-R11)*1.5*(1+Q11))))*(1+F11))</f>
        <v>232.78625</v>
      </c>
      <c r="J11" s="206">
        <f t="shared" ref="J11:J34" si="6">SUM(D11*1.5)</f>
        <v>60</v>
      </c>
      <c r="K11" s="210">
        <f>SUM((J11+(R11*(1+Q11)+((P11-R11)*1.5*(1+Q11))))*(1+F11))</f>
        <v>232.78625</v>
      </c>
      <c r="L11" s="210">
        <f t="shared" ref="L11:L34" si="7">SUM(D11*1.5)</f>
        <v>60</v>
      </c>
      <c r="M11" s="210">
        <f>SUM((L11+(R11*(1+Q11)+((P11-R11)*1.5*(1+Q11))))*(1+F11))</f>
        <v>232.78625</v>
      </c>
      <c r="N11" s="210">
        <f t="shared" ref="N11:N34" si="8">SUM(D11*2)</f>
        <v>80</v>
      </c>
      <c r="O11" s="210">
        <f>SUM((N11+(R11*(1+Q11)+((P11-R11)*2*(1+Q11))))*(1+F11))</f>
        <v>300.37349999999998</v>
      </c>
      <c r="P11" s="78">
        <v>25.32</v>
      </c>
      <c r="Q11" s="57">
        <v>0.03</v>
      </c>
      <c r="R11" s="57">
        <v>11.66</v>
      </c>
    </row>
    <row r="12" spans="1:18" ht="255">
      <c r="A12" s="204" t="s">
        <v>14597</v>
      </c>
      <c r="B12" s="204" t="s">
        <v>173</v>
      </c>
      <c r="C12" s="204" t="s">
        <v>97</v>
      </c>
      <c r="D12" s="209">
        <v>39.99</v>
      </c>
      <c r="E12" s="209">
        <f>SUM((D12*Q12)+P12)</f>
        <v>32.749700000000004</v>
      </c>
      <c r="F12" s="212">
        <v>1.5</v>
      </c>
      <c r="G12" s="206">
        <f t="shared" si="0"/>
        <v>181.84924999999998</v>
      </c>
      <c r="H12" s="206">
        <f t="shared" si="5"/>
        <v>59.984999999999999</v>
      </c>
      <c r="I12" s="210">
        <f>SUM((H12+(H12*Q12+P12))*(1+F12))</f>
        <v>233.33637500000003</v>
      </c>
      <c r="J12" s="206">
        <f t="shared" si="6"/>
        <v>59.984999999999999</v>
      </c>
      <c r="K12" s="210">
        <f>SUM((J12+(J12*Q12+P12))*(1+F12))</f>
        <v>233.33637500000003</v>
      </c>
      <c r="L12" s="210">
        <f t="shared" si="7"/>
        <v>59.984999999999999</v>
      </c>
      <c r="M12" s="210">
        <f>SUM((L12+(P12+(L12*Q12)))*(1+F12))</f>
        <v>233.33637500000003</v>
      </c>
      <c r="N12" s="210">
        <f t="shared" si="8"/>
        <v>79.98</v>
      </c>
      <c r="O12" s="210">
        <f>SUM((N12+(N12*Q12+P12))*(1+F12))</f>
        <v>284.82350000000002</v>
      </c>
      <c r="P12" s="78">
        <v>31.55</v>
      </c>
      <c r="Q12" s="57">
        <v>0.03</v>
      </c>
      <c r="R12" s="57"/>
    </row>
    <row r="13" spans="1:18" ht="105">
      <c r="A13" s="204" t="s">
        <v>14598</v>
      </c>
      <c r="B13" s="204" t="s">
        <v>173</v>
      </c>
      <c r="C13" s="204" t="s">
        <v>98</v>
      </c>
      <c r="D13" s="209">
        <v>40.6</v>
      </c>
      <c r="E13" s="209">
        <f>SUM((D13*Q13)+P13)</f>
        <v>31.998000000000001</v>
      </c>
      <c r="F13" s="212">
        <v>1.5</v>
      </c>
      <c r="G13" s="206">
        <f t="shared" si="0"/>
        <v>181.495</v>
      </c>
      <c r="H13" s="206">
        <f t="shared" si="5"/>
        <v>60.900000000000006</v>
      </c>
      <c r="I13" s="210">
        <f>SUM((H13+(H13*Q13+P13))*(1+F13))</f>
        <v>233.76750000000001</v>
      </c>
      <c r="J13" s="206">
        <f t="shared" si="6"/>
        <v>60.900000000000006</v>
      </c>
      <c r="K13" s="210">
        <f>SUM((J13+(J13*Q13+P13))*(1+F13))</f>
        <v>233.76750000000001</v>
      </c>
      <c r="L13" s="210">
        <f t="shared" si="7"/>
        <v>60.900000000000006</v>
      </c>
      <c r="M13" s="210">
        <f>SUM((L13+(P13+(L13*Q13)))*(1+F13))</f>
        <v>233.76750000000001</v>
      </c>
      <c r="N13" s="210">
        <f t="shared" si="8"/>
        <v>81.2</v>
      </c>
      <c r="O13" s="210">
        <f>SUM((N13+(N13*Q13+P13))*(1+F13))</f>
        <v>286.03999999999996</v>
      </c>
      <c r="P13" s="78">
        <v>30.78</v>
      </c>
      <c r="Q13" s="57">
        <v>0.03</v>
      </c>
      <c r="R13" s="57"/>
    </row>
    <row r="14" spans="1:18" ht="135">
      <c r="A14" s="204" t="s">
        <v>14599</v>
      </c>
      <c r="B14" s="204" t="s">
        <v>173</v>
      </c>
      <c r="C14" s="204" t="s">
        <v>98</v>
      </c>
      <c r="D14" s="209">
        <v>43.09</v>
      </c>
      <c r="E14" s="209">
        <f>SUM((D14*R14)+P14)+Q14</f>
        <v>29.192700000000002</v>
      </c>
      <c r="F14" s="212">
        <v>1.5</v>
      </c>
      <c r="G14" s="206">
        <f t="shared" si="0"/>
        <v>180.70675</v>
      </c>
      <c r="H14" s="206">
        <f t="shared" si="5"/>
        <v>64.635000000000005</v>
      </c>
      <c r="I14" s="210">
        <f>SUM((H14+((H14*R14)+(Q14*1.5)+P14))*(1+F14))</f>
        <v>245.372625</v>
      </c>
      <c r="J14" s="206">
        <f t="shared" si="6"/>
        <v>64.635000000000005</v>
      </c>
      <c r="K14" s="210">
        <f>SUM((J14+((J14*R14)+(Q14*1.5)+P14))*(1+F14))</f>
        <v>245.372625</v>
      </c>
      <c r="L14" s="210">
        <f t="shared" si="7"/>
        <v>64.635000000000005</v>
      </c>
      <c r="M14" s="210">
        <f>SUM((L14+((L14*R14)+(Q14*1.5)+P14))*(1+F14))</f>
        <v>245.372625</v>
      </c>
      <c r="N14" s="210">
        <f t="shared" si="8"/>
        <v>86.18</v>
      </c>
      <c r="O14" s="210">
        <f>SUM((N14+((N14*R14)+(Q14*2)+P14))*(1+F14))</f>
        <v>310.0385</v>
      </c>
      <c r="P14" s="78">
        <v>20.55</v>
      </c>
      <c r="Q14" s="78">
        <v>7.35</v>
      </c>
      <c r="R14" s="79">
        <v>0.03</v>
      </c>
    </row>
    <row r="15" spans="1:18" ht="210">
      <c r="A15" s="204" t="s">
        <v>14600</v>
      </c>
      <c r="B15" s="204" t="s">
        <v>168</v>
      </c>
      <c r="C15" s="204" t="s">
        <v>86</v>
      </c>
      <c r="D15" s="209">
        <v>41.3</v>
      </c>
      <c r="E15" s="209">
        <f>SUM((D15*Q15)+P15)</f>
        <v>28.178250000000002</v>
      </c>
      <c r="F15" s="212">
        <v>1.5</v>
      </c>
      <c r="G15" s="206">
        <f t="shared" si="0"/>
        <v>173.69562500000001</v>
      </c>
      <c r="H15" s="206">
        <f t="shared" si="5"/>
        <v>61.949999999999996</v>
      </c>
      <c r="I15" s="210">
        <f>SUM((H15+(P15+(H15*Q15)))*(1+F15))</f>
        <v>228.03093749999999</v>
      </c>
      <c r="J15" s="206">
        <f t="shared" si="6"/>
        <v>61.949999999999996</v>
      </c>
      <c r="K15" s="210">
        <f>SUM((J15+(P15+(J15*Q15)))*(1+F15))</f>
        <v>228.03093749999999</v>
      </c>
      <c r="L15" s="210">
        <f t="shared" si="7"/>
        <v>61.949999999999996</v>
      </c>
      <c r="M15" s="210">
        <f>SUM((L15+(P15+(L15*Q15)))*(1+F15))</f>
        <v>228.03093749999999</v>
      </c>
      <c r="N15" s="210">
        <f t="shared" si="8"/>
        <v>82.6</v>
      </c>
      <c r="O15" s="210">
        <f>SUM((N15+(P15+(N15*Q15)))*(1+F15))</f>
        <v>282.36624999999998</v>
      </c>
      <c r="P15" s="78">
        <v>26.01</v>
      </c>
      <c r="Q15" s="79">
        <v>5.2499999999999998E-2</v>
      </c>
      <c r="R15" s="57"/>
    </row>
    <row r="16" spans="1:18" ht="165">
      <c r="A16" s="204" t="s">
        <v>14601</v>
      </c>
      <c r="B16" s="204" t="s">
        <v>174</v>
      </c>
      <c r="C16" s="204" t="s">
        <v>100</v>
      </c>
      <c r="D16" s="209">
        <v>40</v>
      </c>
      <c r="E16" s="209">
        <f>SUM((D16*Q16)+P16)</f>
        <v>26.52</v>
      </c>
      <c r="F16" s="212">
        <v>1.5</v>
      </c>
      <c r="G16" s="206">
        <f t="shared" si="0"/>
        <v>166.29999999999998</v>
      </c>
      <c r="H16" s="206">
        <f t="shared" si="5"/>
        <v>60</v>
      </c>
      <c r="I16" s="210">
        <f>SUM((H16+(R16*(1+Q16)+((P16-R16)*1.5*(1+Q16))))*(1+F16))</f>
        <v>232.78625</v>
      </c>
      <c r="J16" s="206">
        <f t="shared" si="6"/>
        <v>60</v>
      </c>
      <c r="K16" s="210">
        <f>SUM((J16+(R16*(1+Q16)+((P16-R16)*1.5*(1+Q16))))*(1+F16))</f>
        <v>232.78625</v>
      </c>
      <c r="L16" s="210">
        <f t="shared" si="7"/>
        <v>60</v>
      </c>
      <c r="M16" s="210">
        <f>SUM((L16+(R16*(1+Q16)+((P16-R16)*1.5*(1+Q16))))*(1+F16))</f>
        <v>232.78625</v>
      </c>
      <c r="N16" s="210">
        <f t="shared" si="8"/>
        <v>80</v>
      </c>
      <c r="O16" s="210">
        <f>SUM((N16+(R16*(1+Q16)+((P16-R16)*2*(1+Q16))))*(1+F16))</f>
        <v>300.37349999999998</v>
      </c>
      <c r="P16" s="78">
        <v>25.32</v>
      </c>
      <c r="Q16" s="57">
        <v>0.03</v>
      </c>
      <c r="R16" s="57">
        <v>11.66</v>
      </c>
    </row>
    <row r="17" spans="1:18" ht="225">
      <c r="A17" s="204" t="s">
        <v>14602</v>
      </c>
      <c r="B17" s="204" t="s">
        <v>174</v>
      </c>
      <c r="C17" s="204" t="s">
        <v>97</v>
      </c>
      <c r="D17" s="209">
        <v>39.99</v>
      </c>
      <c r="E17" s="209">
        <f>SUM((D17*Q17)+P17)</f>
        <v>32.749700000000004</v>
      </c>
      <c r="F17" s="212">
        <v>1.5</v>
      </c>
      <c r="G17" s="206">
        <f t="shared" si="0"/>
        <v>181.84924999999998</v>
      </c>
      <c r="H17" s="206">
        <f t="shared" si="5"/>
        <v>59.984999999999999</v>
      </c>
      <c r="I17" s="210">
        <f>SUM((H17+(H17*Q17+P17))*(1+F17))</f>
        <v>233.33637500000003</v>
      </c>
      <c r="J17" s="206">
        <f t="shared" si="6"/>
        <v>59.984999999999999</v>
      </c>
      <c r="K17" s="210">
        <f>SUM((J17+(J17*Q17+P17))*(1+F17))</f>
        <v>233.33637500000003</v>
      </c>
      <c r="L17" s="210">
        <f t="shared" si="7"/>
        <v>59.984999999999999</v>
      </c>
      <c r="M17" s="210">
        <f>SUM((L17+(P17+(L17*Q17)))*(1+F17))</f>
        <v>233.33637500000003</v>
      </c>
      <c r="N17" s="210">
        <f t="shared" si="8"/>
        <v>79.98</v>
      </c>
      <c r="O17" s="210">
        <f>SUM((N17+(N17*Q17+P17))*(1+F17))</f>
        <v>284.82350000000002</v>
      </c>
      <c r="P17" s="78">
        <v>31.55</v>
      </c>
      <c r="Q17" s="57">
        <v>0.03</v>
      </c>
      <c r="R17" s="57"/>
    </row>
    <row r="18" spans="1:18" ht="75">
      <c r="A18" s="204" t="s">
        <v>14603</v>
      </c>
      <c r="B18" s="204" t="s">
        <v>174</v>
      </c>
      <c r="C18" s="204" t="s">
        <v>98</v>
      </c>
      <c r="D18" s="209">
        <v>40.6</v>
      </c>
      <c r="E18" s="209">
        <f>SUM((D18*Q18)+P18)</f>
        <v>31.998000000000001</v>
      </c>
      <c r="F18" s="212">
        <v>1.5</v>
      </c>
      <c r="G18" s="206">
        <f t="shared" si="0"/>
        <v>181.495</v>
      </c>
      <c r="H18" s="206">
        <f t="shared" si="5"/>
        <v>60.900000000000006</v>
      </c>
      <c r="I18" s="210">
        <f>SUM((H18+(H18*Q18+P18))*(1+F18))</f>
        <v>233.76750000000001</v>
      </c>
      <c r="J18" s="206">
        <f t="shared" si="6"/>
        <v>60.900000000000006</v>
      </c>
      <c r="K18" s="210">
        <f>SUM((J18+(J18*Q18+P18))*(1+F18))</f>
        <v>233.76750000000001</v>
      </c>
      <c r="L18" s="210">
        <f t="shared" si="7"/>
        <v>60.900000000000006</v>
      </c>
      <c r="M18" s="210">
        <f>SUM((L18+(P18+(L18*Q18)))*(1+F18))</f>
        <v>233.76750000000001</v>
      </c>
      <c r="N18" s="210">
        <f t="shared" si="8"/>
        <v>81.2</v>
      </c>
      <c r="O18" s="210">
        <f>SUM((N18+(N18*Q18+P18))*(1+F18))</f>
        <v>286.03999999999996</v>
      </c>
      <c r="P18" s="78">
        <v>30.78</v>
      </c>
      <c r="Q18" s="57">
        <v>0.03</v>
      </c>
      <c r="R18" s="57"/>
    </row>
    <row r="19" spans="1:18" ht="105">
      <c r="A19" s="204" t="s">
        <v>14604</v>
      </c>
      <c r="B19" s="204" t="s">
        <v>174</v>
      </c>
      <c r="C19" s="204" t="s">
        <v>98</v>
      </c>
      <c r="D19" s="209">
        <v>43.09</v>
      </c>
      <c r="E19" s="209">
        <f>SUM((D19*R19)+P19)+Q19</f>
        <v>29.192700000000002</v>
      </c>
      <c r="F19" s="212">
        <v>1.5</v>
      </c>
      <c r="G19" s="206">
        <f t="shared" si="0"/>
        <v>180.70675</v>
      </c>
      <c r="H19" s="206">
        <f t="shared" si="5"/>
        <v>64.635000000000005</v>
      </c>
      <c r="I19" s="210">
        <f>SUM((H19+((H19*R19)+(Q19*1.5)+P19))*(1+F19))</f>
        <v>245.372625</v>
      </c>
      <c r="J19" s="206">
        <f t="shared" si="6"/>
        <v>64.635000000000005</v>
      </c>
      <c r="K19" s="210">
        <f>SUM((J19+((J19*R19)+(Q19*1.5)+P19))*(1+F19))</f>
        <v>245.372625</v>
      </c>
      <c r="L19" s="210">
        <f t="shared" si="7"/>
        <v>64.635000000000005</v>
      </c>
      <c r="M19" s="210">
        <f>SUM((L19+((L19*R19)+(Q19*1.5)+P19))*(1+F19))</f>
        <v>245.372625</v>
      </c>
      <c r="N19" s="210">
        <f t="shared" si="8"/>
        <v>86.18</v>
      </c>
      <c r="O19" s="210">
        <f>SUM((N19+((N19*R19)+(Q19*2)+P19))*(1+F19))</f>
        <v>310.0385</v>
      </c>
      <c r="P19" s="78">
        <v>20.55</v>
      </c>
      <c r="Q19" s="78">
        <v>7.35</v>
      </c>
      <c r="R19" s="79">
        <v>0.03</v>
      </c>
    </row>
    <row r="20" spans="1:18" ht="210">
      <c r="A20" s="204" t="s">
        <v>14605</v>
      </c>
      <c r="B20" s="204" t="s">
        <v>167</v>
      </c>
      <c r="C20" s="204" t="s">
        <v>86</v>
      </c>
      <c r="D20" s="209">
        <v>41.3</v>
      </c>
      <c r="E20" s="209">
        <f>SUM((D20*Q20)+P20)</f>
        <v>28.178250000000002</v>
      </c>
      <c r="F20" s="212">
        <v>1.5</v>
      </c>
      <c r="G20" s="206">
        <f t="shared" si="0"/>
        <v>173.69562500000001</v>
      </c>
      <c r="H20" s="206">
        <f t="shared" si="5"/>
        <v>61.949999999999996</v>
      </c>
      <c r="I20" s="210">
        <f>SUM((H20+(P20+(H20*Q20)))*(1+F20))</f>
        <v>228.03093749999999</v>
      </c>
      <c r="J20" s="206">
        <f t="shared" si="6"/>
        <v>61.949999999999996</v>
      </c>
      <c r="K20" s="210">
        <f>SUM((J20+(P20+(J20*Q20)))*(1+F20))</f>
        <v>228.03093749999999</v>
      </c>
      <c r="L20" s="210">
        <f t="shared" si="7"/>
        <v>61.949999999999996</v>
      </c>
      <c r="M20" s="210">
        <f>SUM((L20+(P20+(L20*Q20)))*(1+F20))</f>
        <v>228.03093749999999</v>
      </c>
      <c r="N20" s="210">
        <f t="shared" si="8"/>
        <v>82.6</v>
      </c>
      <c r="O20" s="210">
        <f>SUM((N20+(P20+(N20*Q20)))*(1+F20))</f>
        <v>282.36624999999998</v>
      </c>
      <c r="P20" s="78">
        <v>26.01</v>
      </c>
      <c r="Q20" s="79">
        <v>5.2499999999999998E-2</v>
      </c>
      <c r="R20" s="57"/>
    </row>
    <row r="21" spans="1:18" ht="180">
      <c r="A21" s="204" t="s">
        <v>14606</v>
      </c>
      <c r="B21" s="204" t="s">
        <v>175</v>
      </c>
      <c r="C21" s="204" t="s">
        <v>100</v>
      </c>
      <c r="D21" s="209">
        <v>40</v>
      </c>
      <c r="E21" s="209">
        <f>SUM((D21*Q21)+P21)</f>
        <v>26.52</v>
      </c>
      <c r="F21" s="212">
        <v>1.5</v>
      </c>
      <c r="G21" s="206">
        <f t="shared" si="0"/>
        <v>166.29999999999998</v>
      </c>
      <c r="H21" s="206">
        <f t="shared" si="5"/>
        <v>60</v>
      </c>
      <c r="I21" s="210">
        <f>SUM((H21+(R21*(1+Q21)+((P21-R21)*1.5*(1+Q21))))*(1+F21))</f>
        <v>232.78625</v>
      </c>
      <c r="J21" s="206">
        <f t="shared" si="6"/>
        <v>60</v>
      </c>
      <c r="K21" s="210">
        <f>SUM((J21+(R21*(1+Q21)+((P21-R21)*1.5*(1+Q21))))*(1+F21))</f>
        <v>232.78625</v>
      </c>
      <c r="L21" s="210">
        <f t="shared" si="7"/>
        <v>60</v>
      </c>
      <c r="M21" s="210">
        <f>SUM((L21+(R21*(1+Q21)+((P21-R21)*1.5*(1+Q21))))*(1+F21))</f>
        <v>232.78625</v>
      </c>
      <c r="N21" s="210">
        <f t="shared" si="8"/>
        <v>80</v>
      </c>
      <c r="O21" s="210">
        <f>SUM((N21+(R21*(1+Q21)+((P21-R21)*2*(1+Q21))))*(1+F21))</f>
        <v>300.37349999999998</v>
      </c>
      <c r="P21" s="78">
        <v>25.32</v>
      </c>
      <c r="Q21" s="57">
        <v>0.03</v>
      </c>
      <c r="R21" s="57">
        <v>11.66</v>
      </c>
    </row>
    <row r="22" spans="1:18" ht="240">
      <c r="A22" s="204" t="s">
        <v>14607</v>
      </c>
      <c r="B22" s="204" t="s">
        <v>175</v>
      </c>
      <c r="C22" s="204" t="s">
        <v>97</v>
      </c>
      <c r="D22" s="209">
        <v>39.99</v>
      </c>
      <c r="E22" s="209">
        <f>SUM((D22*Q22)+P22)</f>
        <v>32.749700000000004</v>
      </c>
      <c r="F22" s="212">
        <v>1.5</v>
      </c>
      <c r="G22" s="206">
        <f t="shared" si="0"/>
        <v>181.84924999999998</v>
      </c>
      <c r="H22" s="206">
        <f t="shared" si="5"/>
        <v>59.984999999999999</v>
      </c>
      <c r="I22" s="210">
        <f>SUM((H22+(H22*Q22+P22))*(1+F22))</f>
        <v>233.33637500000003</v>
      </c>
      <c r="J22" s="206">
        <f t="shared" si="6"/>
        <v>59.984999999999999</v>
      </c>
      <c r="K22" s="210">
        <f>SUM((J22+(J22*Q22+P22))*(1+F22))</f>
        <v>233.33637500000003</v>
      </c>
      <c r="L22" s="210">
        <f t="shared" si="7"/>
        <v>59.984999999999999</v>
      </c>
      <c r="M22" s="210">
        <f>SUM((L22+(P22+(L22*Q22)))*(1+F22))</f>
        <v>233.33637500000003</v>
      </c>
      <c r="N22" s="210">
        <f t="shared" si="8"/>
        <v>79.98</v>
      </c>
      <c r="O22" s="210">
        <f>SUM((N22+(N22*Q22+P22))*(1+F22))</f>
        <v>284.82350000000002</v>
      </c>
      <c r="P22" s="78">
        <v>31.55</v>
      </c>
      <c r="Q22" s="57">
        <v>0.03</v>
      </c>
      <c r="R22" s="57"/>
    </row>
    <row r="23" spans="1:18" ht="90">
      <c r="A23" s="204" t="s">
        <v>14608</v>
      </c>
      <c r="B23" s="204" t="s">
        <v>175</v>
      </c>
      <c r="C23" s="204" t="s">
        <v>98</v>
      </c>
      <c r="D23" s="209">
        <v>40.6</v>
      </c>
      <c r="E23" s="209">
        <f>SUM((D23*Q23)+P23)</f>
        <v>31.998000000000001</v>
      </c>
      <c r="F23" s="212">
        <v>1.5</v>
      </c>
      <c r="G23" s="206">
        <f t="shared" si="0"/>
        <v>181.495</v>
      </c>
      <c r="H23" s="206">
        <f t="shared" si="5"/>
        <v>60.900000000000006</v>
      </c>
      <c r="I23" s="210">
        <f>SUM((H23+(H23*Q23+P23))*(1+F23))</f>
        <v>233.76750000000001</v>
      </c>
      <c r="J23" s="206">
        <f t="shared" si="6"/>
        <v>60.900000000000006</v>
      </c>
      <c r="K23" s="210">
        <f>SUM((J23+(J23*Q23+P23))*(1+F23))</f>
        <v>233.76750000000001</v>
      </c>
      <c r="L23" s="210">
        <f t="shared" si="7"/>
        <v>60.900000000000006</v>
      </c>
      <c r="M23" s="210">
        <f>SUM((L23+(P23+(L23*Q23)))*(1+F23))</f>
        <v>233.76750000000001</v>
      </c>
      <c r="N23" s="210">
        <f t="shared" si="8"/>
        <v>81.2</v>
      </c>
      <c r="O23" s="210">
        <f>SUM((N23+(N23*Q23+P23))*(1+F23))</f>
        <v>286.03999999999996</v>
      </c>
      <c r="P23" s="78">
        <v>30.78</v>
      </c>
      <c r="Q23" s="57">
        <v>0.03</v>
      </c>
      <c r="R23" s="57"/>
    </row>
    <row r="24" spans="1:18" ht="120">
      <c r="A24" s="204" t="s">
        <v>14609</v>
      </c>
      <c r="B24" s="204" t="s">
        <v>175</v>
      </c>
      <c r="C24" s="204" t="s">
        <v>98</v>
      </c>
      <c r="D24" s="209">
        <v>43.09</v>
      </c>
      <c r="E24" s="209">
        <f>SUM((D24*R24)+P24)+Q24</f>
        <v>29.192700000000002</v>
      </c>
      <c r="F24" s="212">
        <v>1.5</v>
      </c>
      <c r="G24" s="206">
        <f t="shared" si="0"/>
        <v>180.70675</v>
      </c>
      <c r="H24" s="206">
        <f t="shared" si="5"/>
        <v>64.635000000000005</v>
      </c>
      <c r="I24" s="210">
        <f>SUM((H24+((H24*R24)+(Q24*1.5)+P24))*(1+F24))</f>
        <v>245.372625</v>
      </c>
      <c r="J24" s="206">
        <f t="shared" si="6"/>
        <v>64.635000000000005</v>
      </c>
      <c r="K24" s="210">
        <f>SUM((J24+((J24*R24)+(Q24*1.5)+P24))*(1+F24))</f>
        <v>245.372625</v>
      </c>
      <c r="L24" s="210">
        <f t="shared" si="7"/>
        <v>64.635000000000005</v>
      </c>
      <c r="M24" s="210">
        <f>SUM((L24+((L24*R24)+(Q24*1.5)+P24))*(1+F24))</f>
        <v>245.372625</v>
      </c>
      <c r="N24" s="210">
        <f t="shared" si="8"/>
        <v>86.18</v>
      </c>
      <c r="O24" s="210">
        <f>SUM((N24+((N24*R24)+(Q24*2)+P24))*(1+F24))</f>
        <v>310.0385</v>
      </c>
      <c r="P24" s="78">
        <v>20.55</v>
      </c>
      <c r="Q24" s="78">
        <v>7.35</v>
      </c>
      <c r="R24" s="79">
        <v>0.03</v>
      </c>
    </row>
    <row r="25" spans="1:18" ht="210">
      <c r="A25" s="204" t="s">
        <v>14610</v>
      </c>
      <c r="B25" s="204" t="s">
        <v>176</v>
      </c>
      <c r="C25" s="204" t="s">
        <v>86</v>
      </c>
      <c r="D25" s="209">
        <v>41.3</v>
      </c>
      <c r="E25" s="209">
        <f>SUM((D25*Q25)+P25)</f>
        <v>28.178250000000002</v>
      </c>
      <c r="F25" s="212">
        <v>1.5</v>
      </c>
      <c r="G25" s="206">
        <f t="shared" si="0"/>
        <v>173.69562500000001</v>
      </c>
      <c r="H25" s="206">
        <f t="shared" si="5"/>
        <v>61.949999999999996</v>
      </c>
      <c r="I25" s="210">
        <f>SUM((H25+(P25+(H25*Q25)))*(1+F25))</f>
        <v>228.03093749999999</v>
      </c>
      <c r="J25" s="206">
        <f t="shared" si="6"/>
        <v>61.949999999999996</v>
      </c>
      <c r="K25" s="210">
        <f>SUM((J25+(P25+(J25*Q25)))*(1+F25))</f>
        <v>228.03093749999999</v>
      </c>
      <c r="L25" s="210">
        <f t="shared" si="7"/>
        <v>61.949999999999996</v>
      </c>
      <c r="M25" s="210">
        <f>SUM((L25+(P25+(L25*Q25)))*(1+F25))</f>
        <v>228.03093749999999</v>
      </c>
      <c r="N25" s="210">
        <f t="shared" si="8"/>
        <v>82.6</v>
      </c>
      <c r="O25" s="210">
        <f>SUM((N25+(P25+(N25*Q25)))*(1+F25))</f>
        <v>282.36624999999998</v>
      </c>
      <c r="P25" s="78">
        <v>26.01</v>
      </c>
      <c r="Q25" s="79">
        <v>5.2499999999999998E-2</v>
      </c>
      <c r="R25" s="57"/>
    </row>
    <row r="26" spans="1:18" ht="180">
      <c r="A26" s="204" t="s">
        <v>14611</v>
      </c>
      <c r="B26" s="204" t="s">
        <v>176</v>
      </c>
      <c r="C26" s="204" t="s">
        <v>100</v>
      </c>
      <c r="D26" s="209">
        <v>40</v>
      </c>
      <c r="E26" s="209">
        <f>SUM((D26*Q26)+P26)</f>
        <v>26.52</v>
      </c>
      <c r="F26" s="212">
        <v>1.5</v>
      </c>
      <c r="G26" s="206">
        <f t="shared" si="0"/>
        <v>166.29999999999998</v>
      </c>
      <c r="H26" s="206">
        <f t="shared" si="5"/>
        <v>60</v>
      </c>
      <c r="I26" s="210">
        <f>SUM((H26+(R26*(1+Q26)+((P26-R26)*1.5*(1+Q26))))*(1+F26))</f>
        <v>232.78625</v>
      </c>
      <c r="J26" s="206">
        <f t="shared" si="6"/>
        <v>60</v>
      </c>
      <c r="K26" s="210">
        <f>SUM((J26+(R26*(1+Q26)+((P26-R26)*1.5*(1+Q26))))*(1+F26))</f>
        <v>232.78625</v>
      </c>
      <c r="L26" s="210">
        <f t="shared" si="7"/>
        <v>60</v>
      </c>
      <c r="M26" s="210">
        <f>SUM((L26+(R26*(1+Q26)+((P26-R26)*1.5*(1+Q26))))*(1+F26))</f>
        <v>232.78625</v>
      </c>
      <c r="N26" s="210">
        <f t="shared" si="8"/>
        <v>80</v>
      </c>
      <c r="O26" s="210">
        <f>SUM((N26+(R26*(1+Q26)+((P26-R26)*2*(1+Q26))))*(1+F26))</f>
        <v>300.37349999999998</v>
      </c>
      <c r="P26" s="78">
        <v>25.32</v>
      </c>
      <c r="Q26" s="57">
        <v>0.03</v>
      </c>
      <c r="R26" s="57">
        <v>11.66</v>
      </c>
    </row>
    <row r="27" spans="1:18" ht="240">
      <c r="A27" s="204" t="s">
        <v>14612</v>
      </c>
      <c r="B27" s="204" t="s">
        <v>176</v>
      </c>
      <c r="C27" s="204" t="s">
        <v>97</v>
      </c>
      <c r="D27" s="209">
        <v>39.99</v>
      </c>
      <c r="E27" s="209">
        <f>SUM((D27*Q27)+P27)</f>
        <v>32.749700000000004</v>
      </c>
      <c r="F27" s="212">
        <v>1.5</v>
      </c>
      <c r="G27" s="206">
        <f t="shared" si="0"/>
        <v>181.84924999999998</v>
      </c>
      <c r="H27" s="206">
        <f t="shared" si="5"/>
        <v>59.984999999999999</v>
      </c>
      <c r="I27" s="210">
        <f>SUM((H27+(H27*Q27+P27))*(1+F27))</f>
        <v>233.33637500000003</v>
      </c>
      <c r="J27" s="206">
        <f t="shared" si="6"/>
        <v>59.984999999999999</v>
      </c>
      <c r="K27" s="210">
        <f>SUM((J27+(J27*Q27+P27))*(1+F27))</f>
        <v>233.33637500000003</v>
      </c>
      <c r="L27" s="210">
        <f t="shared" si="7"/>
        <v>59.984999999999999</v>
      </c>
      <c r="M27" s="210">
        <f>SUM((L27+(P27+(L27*Q27)))*(1+F27))</f>
        <v>233.33637500000003</v>
      </c>
      <c r="N27" s="210">
        <f t="shared" si="8"/>
        <v>79.98</v>
      </c>
      <c r="O27" s="210">
        <f>SUM((N27+(N27*Q27+P27))*(1+F27))</f>
        <v>284.82350000000002</v>
      </c>
      <c r="P27" s="78">
        <v>31.55</v>
      </c>
      <c r="Q27" s="57">
        <v>0.03</v>
      </c>
      <c r="R27" s="57"/>
    </row>
    <row r="28" spans="1:18" ht="90">
      <c r="A28" s="204" t="s">
        <v>14613</v>
      </c>
      <c r="B28" s="204" t="s">
        <v>176</v>
      </c>
      <c r="C28" s="204" t="s">
        <v>98</v>
      </c>
      <c r="D28" s="209">
        <v>40.6</v>
      </c>
      <c r="E28" s="209">
        <f>SUM((D28*Q28)+P28)</f>
        <v>31.998000000000001</v>
      </c>
      <c r="F28" s="212">
        <v>1.5</v>
      </c>
      <c r="G28" s="206">
        <f t="shared" ref="G28:G39" si="9">SUM(D28:E28)*(1+F28)</f>
        <v>181.495</v>
      </c>
      <c r="H28" s="206">
        <f t="shared" si="5"/>
        <v>60.900000000000006</v>
      </c>
      <c r="I28" s="210">
        <f>SUM((H28+(H28*Q28+P28))*(1+F28))</f>
        <v>233.76750000000001</v>
      </c>
      <c r="J28" s="206">
        <f t="shared" si="6"/>
        <v>60.900000000000006</v>
      </c>
      <c r="K28" s="210">
        <f>SUM((J28+(J28*Q28+P28))*(1+F28))</f>
        <v>233.76750000000001</v>
      </c>
      <c r="L28" s="210">
        <f t="shared" si="7"/>
        <v>60.900000000000006</v>
      </c>
      <c r="M28" s="210">
        <f>SUM((L28+(P28+(L28*Q28)))*(1+F28))</f>
        <v>233.76750000000001</v>
      </c>
      <c r="N28" s="210">
        <f t="shared" si="8"/>
        <v>81.2</v>
      </c>
      <c r="O28" s="210">
        <f>SUM((N28+(N28*Q28+P28))*(1+F28))</f>
        <v>286.03999999999996</v>
      </c>
      <c r="P28" s="78">
        <v>30.78</v>
      </c>
      <c r="Q28" s="57">
        <v>0.03</v>
      </c>
      <c r="R28" s="57"/>
    </row>
    <row r="29" spans="1:18" ht="120">
      <c r="A29" s="204" t="s">
        <v>14614</v>
      </c>
      <c r="B29" s="204" t="s">
        <v>176</v>
      </c>
      <c r="C29" s="204" t="s">
        <v>98</v>
      </c>
      <c r="D29" s="209">
        <v>43.09</v>
      </c>
      <c r="E29" s="209">
        <f>SUM((D29*R29)+P29)+Q29</f>
        <v>29.192700000000002</v>
      </c>
      <c r="F29" s="212">
        <v>1.5</v>
      </c>
      <c r="G29" s="206">
        <f t="shared" si="9"/>
        <v>180.70675</v>
      </c>
      <c r="H29" s="206">
        <f t="shared" si="5"/>
        <v>64.635000000000005</v>
      </c>
      <c r="I29" s="210">
        <f>SUM((H29+((H29*R29)+(Q29*1.5)+P29))*(1+F29))</f>
        <v>245.372625</v>
      </c>
      <c r="J29" s="206">
        <f t="shared" si="6"/>
        <v>64.635000000000005</v>
      </c>
      <c r="K29" s="210">
        <f>SUM((J29+((J29*R29)+(Q29*1.5)+P29))*(1+F29))</f>
        <v>245.372625</v>
      </c>
      <c r="L29" s="210">
        <f t="shared" si="7"/>
        <v>64.635000000000005</v>
      </c>
      <c r="M29" s="210">
        <f>SUM((L29+((L29*R29)+(Q29*1.5)+P29))*(1+F29))</f>
        <v>245.372625</v>
      </c>
      <c r="N29" s="210">
        <f t="shared" si="8"/>
        <v>86.18</v>
      </c>
      <c r="O29" s="210">
        <f>SUM((N29+((N29*R29)+(Q29*2)+P29))*(1+F29))</f>
        <v>310.0385</v>
      </c>
      <c r="P29" s="78">
        <v>20.55</v>
      </c>
      <c r="Q29" s="78">
        <v>7.35</v>
      </c>
      <c r="R29" s="79">
        <v>0.03</v>
      </c>
    </row>
    <row r="30" spans="1:18" ht="210">
      <c r="A30" s="204" t="s">
        <v>14615</v>
      </c>
      <c r="B30" s="204" t="s">
        <v>177</v>
      </c>
      <c r="C30" s="204" t="s">
        <v>86</v>
      </c>
      <c r="D30" s="209">
        <v>41.3</v>
      </c>
      <c r="E30" s="209">
        <f>SUM((D30*Q30)+P30)</f>
        <v>28.178250000000002</v>
      </c>
      <c r="F30" s="212">
        <v>1.5</v>
      </c>
      <c r="G30" s="206">
        <f t="shared" si="9"/>
        <v>173.69562500000001</v>
      </c>
      <c r="H30" s="206">
        <f t="shared" si="5"/>
        <v>61.949999999999996</v>
      </c>
      <c r="I30" s="210">
        <f>SUM((H30+(P30+(H30*Q30)))*(1+F30))</f>
        <v>228.03093749999999</v>
      </c>
      <c r="J30" s="206">
        <f t="shared" si="6"/>
        <v>61.949999999999996</v>
      </c>
      <c r="K30" s="210">
        <f>SUM((J30+(P30+(J30*Q30)))*(1+F30))</f>
        <v>228.03093749999999</v>
      </c>
      <c r="L30" s="210">
        <f t="shared" si="7"/>
        <v>61.949999999999996</v>
      </c>
      <c r="M30" s="210">
        <f>SUM((L30+(P30+(L30*Q30)))*(1+F30))</f>
        <v>228.03093749999999</v>
      </c>
      <c r="N30" s="210">
        <f t="shared" si="8"/>
        <v>82.6</v>
      </c>
      <c r="O30" s="210">
        <f>SUM((N30+(P30+(N30*Q30)))*(1+F30))</f>
        <v>282.36624999999998</v>
      </c>
      <c r="P30" s="78">
        <v>26.01</v>
      </c>
      <c r="Q30" s="79">
        <v>5.2499999999999998E-2</v>
      </c>
      <c r="R30" s="57"/>
    </row>
    <row r="31" spans="1:18" ht="165">
      <c r="A31" s="204" t="s">
        <v>14616</v>
      </c>
      <c r="B31" s="204" t="s">
        <v>177</v>
      </c>
      <c r="C31" s="204" t="s">
        <v>100</v>
      </c>
      <c r="D31" s="209">
        <v>40</v>
      </c>
      <c r="E31" s="209">
        <f>SUM((D31*Q31)+P31)</f>
        <v>26.52</v>
      </c>
      <c r="F31" s="212">
        <v>1.5</v>
      </c>
      <c r="G31" s="206">
        <f t="shared" si="9"/>
        <v>166.29999999999998</v>
      </c>
      <c r="H31" s="206">
        <f t="shared" si="5"/>
        <v>60</v>
      </c>
      <c r="I31" s="210">
        <f>SUM((H31+(R31*(1+Q31)+((P31-R31)*1.5*(1+Q31))))*(1+F31))</f>
        <v>232.78625</v>
      </c>
      <c r="J31" s="206">
        <f t="shared" si="6"/>
        <v>60</v>
      </c>
      <c r="K31" s="210">
        <f>SUM((J31+(R31*(1+Q31)+((P31-R31)*1.5*(1+Q31))))*(1+F31))</f>
        <v>232.78625</v>
      </c>
      <c r="L31" s="210">
        <f t="shared" si="7"/>
        <v>60</v>
      </c>
      <c r="M31" s="210">
        <f>SUM((L31+(R31*(1+Q31)+((P31-R31)*1.5*(1+Q31))))*(1+F31))</f>
        <v>232.78625</v>
      </c>
      <c r="N31" s="210">
        <f t="shared" si="8"/>
        <v>80</v>
      </c>
      <c r="O31" s="210">
        <f>SUM((N31+(R31*(1+Q31)+((P31-R31)*2*(1+Q31))))*(1+F31))</f>
        <v>300.37349999999998</v>
      </c>
      <c r="P31" s="78">
        <v>25.32</v>
      </c>
      <c r="Q31" s="57">
        <v>0.03</v>
      </c>
      <c r="R31" s="57">
        <v>11.66</v>
      </c>
    </row>
    <row r="32" spans="1:18" ht="225">
      <c r="A32" s="204" t="s">
        <v>14617</v>
      </c>
      <c r="B32" s="204" t="s">
        <v>177</v>
      </c>
      <c r="C32" s="204" t="s">
        <v>97</v>
      </c>
      <c r="D32" s="209">
        <v>39.99</v>
      </c>
      <c r="E32" s="209">
        <f>SUM((D32*Q32)+P32)</f>
        <v>32.749700000000004</v>
      </c>
      <c r="F32" s="212">
        <v>1.5</v>
      </c>
      <c r="G32" s="206">
        <f t="shared" si="9"/>
        <v>181.84924999999998</v>
      </c>
      <c r="H32" s="206">
        <f t="shared" si="5"/>
        <v>59.984999999999999</v>
      </c>
      <c r="I32" s="210">
        <f>SUM((H32+(H32*Q32+P32))*(1+F32))</f>
        <v>233.33637500000003</v>
      </c>
      <c r="J32" s="206">
        <f t="shared" si="6"/>
        <v>59.984999999999999</v>
      </c>
      <c r="K32" s="210">
        <f>SUM((J32+(J32*Q32+P32))*(1+F32))</f>
        <v>233.33637500000003</v>
      </c>
      <c r="L32" s="210">
        <f t="shared" si="7"/>
        <v>59.984999999999999</v>
      </c>
      <c r="M32" s="210">
        <f>SUM((L32+(P32+(L32*Q32)))*(1+F32))</f>
        <v>233.33637500000003</v>
      </c>
      <c r="N32" s="210">
        <f t="shared" si="8"/>
        <v>79.98</v>
      </c>
      <c r="O32" s="210">
        <f>SUM((N32+(N32*Q32+P32))*(1+F32))</f>
        <v>284.82350000000002</v>
      </c>
      <c r="P32" s="78">
        <v>31.55</v>
      </c>
      <c r="Q32" s="57">
        <v>0.03</v>
      </c>
      <c r="R32" s="57"/>
    </row>
    <row r="33" spans="1:18" ht="75">
      <c r="A33" s="204" t="s">
        <v>14618</v>
      </c>
      <c r="B33" s="204" t="s">
        <v>177</v>
      </c>
      <c r="C33" s="204" t="s">
        <v>98</v>
      </c>
      <c r="D33" s="209">
        <v>40.6</v>
      </c>
      <c r="E33" s="209">
        <f>SUM((D33*Q33)+P33)</f>
        <v>31.998000000000001</v>
      </c>
      <c r="F33" s="212">
        <v>1.5</v>
      </c>
      <c r="G33" s="206">
        <f t="shared" si="9"/>
        <v>181.495</v>
      </c>
      <c r="H33" s="206">
        <f t="shared" si="5"/>
        <v>60.900000000000006</v>
      </c>
      <c r="I33" s="210">
        <f>SUM((H33+(H33*Q33+P33))*(1+F33))</f>
        <v>233.76750000000001</v>
      </c>
      <c r="J33" s="206">
        <f t="shared" si="6"/>
        <v>60.900000000000006</v>
      </c>
      <c r="K33" s="210">
        <f>SUM((J33+(J33*Q33+P33))*(1+F33))</f>
        <v>233.76750000000001</v>
      </c>
      <c r="L33" s="210">
        <f t="shared" si="7"/>
        <v>60.900000000000006</v>
      </c>
      <c r="M33" s="210">
        <f>SUM((L33+(P33+(L33*Q33)))*(1+F33))</f>
        <v>233.76750000000001</v>
      </c>
      <c r="N33" s="210">
        <f t="shared" si="8"/>
        <v>81.2</v>
      </c>
      <c r="O33" s="210">
        <f>SUM((N33+(N33*Q33+P33))*(1+F33))</f>
        <v>286.03999999999996</v>
      </c>
      <c r="P33" s="78">
        <v>30.78</v>
      </c>
      <c r="Q33" s="57">
        <v>0.03</v>
      </c>
      <c r="R33" s="57"/>
    </row>
    <row r="34" spans="1:18" ht="105">
      <c r="A34" s="204" t="s">
        <v>14619</v>
      </c>
      <c r="B34" s="204" t="s">
        <v>177</v>
      </c>
      <c r="C34" s="204" t="s">
        <v>98</v>
      </c>
      <c r="D34" s="209">
        <v>43.09</v>
      </c>
      <c r="E34" s="209">
        <f>SUM((D34*R34)+P34)+Q34</f>
        <v>29.192700000000002</v>
      </c>
      <c r="F34" s="212">
        <v>1.5</v>
      </c>
      <c r="G34" s="206">
        <f t="shared" si="9"/>
        <v>180.70675</v>
      </c>
      <c r="H34" s="206">
        <f t="shared" si="5"/>
        <v>64.635000000000005</v>
      </c>
      <c r="I34" s="210">
        <f>SUM((H34+((H34*R34)+(Q34*1.5)+P34))*(1+F34))</f>
        <v>245.372625</v>
      </c>
      <c r="J34" s="206">
        <f t="shared" si="6"/>
        <v>64.635000000000005</v>
      </c>
      <c r="K34" s="210">
        <f>SUM((J34+((J34*R34)+(Q34*1.5)+P34))*(1+F34))</f>
        <v>245.372625</v>
      </c>
      <c r="L34" s="210">
        <f t="shared" si="7"/>
        <v>64.635000000000005</v>
      </c>
      <c r="M34" s="210">
        <f>SUM((L34+((L34*R34)+(Q34*1.5)+P34))*(1+F34))</f>
        <v>245.372625</v>
      </c>
      <c r="N34" s="210">
        <f t="shared" si="8"/>
        <v>86.18</v>
      </c>
      <c r="O34" s="210">
        <f>SUM((N34+((N34*R34)+(Q34*2)+P34))*(1+F34))</f>
        <v>310.0385</v>
      </c>
      <c r="P34" s="78">
        <v>20.55</v>
      </c>
      <c r="Q34" s="78">
        <v>7.35</v>
      </c>
      <c r="R34" s="79">
        <v>0.03</v>
      </c>
    </row>
    <row r="35" spans="1:18" ht="135">
      <c r="A35" s="204" t="s">
        <v>112</v>
      </c>
      <c r="B35" s="204" t="s">
        <v>178</v>
      </c>
      <c r="C35" s="204" t="s">
        <v>66</v>
      </c>
      <c r="D35" s="206">
        <v>61.41</v>
      </c>
      <c r="E35" s="206">
        <f>SUM(P35+(D35*Q35))</f>
        <v>33.698700000000002</v>
      </c>
      <c r="F35" s="212">
        <v>1.5</v>
      </c>
      <c r="G35" s="206">
        <f t="shared" si="9"/>
        <v>237.77175</v>
      </c>
      <c r="H35" s="206">
        <f t="shared" ref="H35" si="10">SUM(D35*1.5)</f>
        <v>92.114999999999995</v>
      </c>
      <c r="I35" s="210">
        <f>SUM((H35+(H35*Q35+P35))*(1+F35))</f>
        <v>319.907625</v>
      </c>
      <c r="J35" s="206">
        <f t="shared" ref="J35:J39" si="11">SUM(D35*1.5)</f>
        <v>92.114999999999995</v>
      </c>
      <c r="K35" s="210">
        <f>SUM((J35+(J35*Q35+P35))*(1+F35))</f>
        <v>319.907625</v>
      </c>
      <c r="L35" s="210">
        <f t="shared" ref="L35:L39" si="12">SUM(D35*1.5)</f>
        <v>92.114999999999995</v>
      </c>
      <c r="M35" s="210">
        <f>SUM((L35+(P35+(L35*Q35)))*(1+F35))</f>
        <v>319.907625</v>
      </c>
      <c r="N35" s="210">
        <f t="shared" ref="N35" si="13">SUM(D35*2)</f>
        <v>122.82</v>
      </c>
      <c r="O35" s="210">
        <f>SUM((N35+(N35*Q35+P35))*(1+F35))</f>
        <v>402.04349999999999</v>
      </c>
      <c r="P35" s="59">
        <v>29.4</v>
      </c>
      <c r="Q35" s="59">
        <v>7.0000000000000007E-2</v>
      </c>
      <c r="R35" s="57"/>
    </row>
    <row r="36" spans="1:18" ht="225">
      <c r="A36" s="211" t="s">
        <v>14620</v>
      </c>
      <c r="B36" s="205" t="s">
        <v>180</v>
      </c>
      <c r="C36" s="205" t="s">
        <v>101</v>
      </c>
      <c r="D36" s="213">
        <v>37.15</v>
      </c>
      <c r="E36" s="208">
        <f>P36</f>
        <v>27.51</v>
      </c>
      <c r="F36" s="212">
        <v>1.5</v>
      </c>
      <c r="G36" s="206">
        <f t="shared" si="9"/>
        <v>161.64999999999998</v>
      </c>
      <c r="H36" s="206">
        <f t="shared" ref="H36:H39" si="14">SUM(D36*1.5)</f>
        <v>55.724999999999994</v>
      </c>
      <c r="I36" s="206">
        <f>SUM(((H36)+(P36-Q36)+(Q36*1.5))*(1+F36))</f>
        <v>213.56249999999994</v>
      </c>
      <c r="J36" s="206">
        <f t="shared" si="11"/>
        <v>55.724999999999994</v>
      </c>
      <c r="K36" s="206">
        <f>SUM(((J36)+(P36-Q36)+(Q36*1.5))*(1+F36))</f>
        <v>213.56249999999994</v>
      </c>
      <c r="L36" s="206">
        <f t="shared" si="12"/>
        <v>55.724999999999994</v>
      </c>
      <c r="M36" s="206">
        <f>SUM(((L36)+(P36-Q36)+(Q36*1.5))*(1+F36))</f>
        <v>213.56249999999994</v>
      </c>
      <c r="N36" s="206">
        <f>SUM(D36*2)</f>
        <v>74.3</v>
      </c>
      <c r="O36" s="206">
        <f>SUM(((N36)+(P36-Q36)+(Q36*2))*(1+F36))</f>
        <v>265.47500000000002</v>
      </c>
      <c r="P36" s="57">
        <v>27.51</v>
      </c>
      <c r="Q36" s="57">
        <v>4.38</v>
      </c>
      <c r="R36" s="57"/>
    </row>
    <row r="37" spans="1:18" ht="240">
      <c r="A37" s="211" t="s">
        <v>14621</v>
      </c>
      <c r="B37" s="205" t="s">
        <v>179</v>
      </c>
      <c r="C37" s="205" t="s">
        <v>93</v>
      </c>
      <c r="D37" s="208">
        <v>35.380000000000003</v>
      </c>
      <c r="E37" s="208">
        <f t="shared" ref="E37:E38" si="15">P37</f>
        <v>25.03</v>
      </c>
      <c r="F37" s="212">
        <v>1.5</v>
      </c>
      <c r="G37" s="206">
        <f t="shared" si="9"/>
        <v>151.02500000000001</v>
      </c>
      <c r="H37" s="206">
        <f t="shared" ref="H37" si="16">SUM(D37*1.5)</f>
        <v>53.070000000000007</v>
      </c>
      <c r="I37" s="206">
        <f>SUM(((H37)+(P37-Q37)+(Q37*1.5))*(1+F37))</f>
        <v>200.25000000000003</v>
      </c>
      <c r="J37" s="206">
        <f t="shared" si="11"/>
        <v>53.070000000000007</v>
      </c>
      <c r="K37" s="206">
        <f>SUM(((J37)+(P37-Q37)+(Q37*1.5))*(1+F37))</f>
        <v>200.25000000000003</v>
      </c>
      <c r="L37" s="206">
        <f t="shared" si="12"/>
        <v>53.070000000000007</v>
      </c>
      <c r="M37" s="206">
        <f>SUM(((L37)+(P37-Q37)+(Q37*1.5))*(1+F37))</f>
        <v>200.25000000000003</v>
      </c>
      <c r="N37" s="206">
        <f>SUM(D37*2)</f>
        <v>70.760000000000005</v>
      </c>
      <c r="O37" s="206">
        <f>SUM(((N37)+(P37-Q37)+(Q37*2))*(1+F37))</f>
        <v>249.47500000000002</v>
      </c>
      <c r="P37" s="57">
        <v>25.03</v>
      </c>
      <c r="Q37" s="57">
        <v>4</v>
      </c>
      <c r="R37" s="57"/>
    </row>
    <row r="38" spans="1:18" ht="195">
      <c r="A38" s="204" t="s">
        <v>14622</v>
      </c>
      <c r="B38" s="205" t="s">
        <v>181</v>
      </c>
      <c r="C38" s="205" t="s">
        <v>102</v>
      </c>
      <c r="D38" s="208">
        <v>36.619999999999997</v>
      </c>
      <c r="E38" s="208">
        <f t="shared" si="15"/>
        <v>27.51</v>
      </c>
      <c r="F38" s="212">
        <v>1.5</v>
      </c>
      <c r="G38" s="206">
        <f t="shared" si="9"/>
        <v>160.32499999999999</v>
      </c>
      <c r="H38" s="206">
        <f t="shared" ref="H38" si="17">SUM(D38*1.5)</f>
        <v>54.929999999999993</v>
      </c>
      <c r="I38" s="206">
        <f>SUM(((H38)+(P38-Q38)+(Q38*1.5))*(1+F38))</f>
        <v>211.57499999999999</v>
      </c>
      <c r="J38" s="206">
        <f t="shared" si="11"/>
        <v>54.929999999999993</v>
      </c>
      <c r="K38" s="206">
        <f>SUM(((J38)+(P38-Q38)+(Q38*1.5))*(1+F38))</f>
        <v>211.57499999999999</v>
      </c>
      <c r="L38" s="206">
        <f t="shared" si="12"/>
        <v>54.929999999999993</v>
      </c>
      <c r="M38" s="206">
        <f>SUM(((L38)+(P38-Q38)+(Q38*1.5))*(1+F38))</f>
        <v>211.57499999999999</v>
      </c>
      <c r="N38" s="206">
        <f>SUM(D38*2)</f>
        <v>73.239999999999995</v>
      </c>
      <c r="O38" s="206">
        <f>SUM(((N38)+(P38-Q38)+(Q38*2))*(1+F38))</f>
        <v>262.82500000000005</v>
      </c>
      <c r="P38" s="57">
        <v>27.51</v>
      </c>
      <c r="Q38" s="57">
        <v>4.38</v>
      </c>
      <c r="R38" s="57"/>
    </row>
    <row r="39" spans="1:18" ht="180">
      <c r="A39" s="205" t="s">
        <v>43</v>
      </c>
      <c r="B39" s="205" t="s">
        <v>14623</v>
      </c>
      <c r="C39" s="205" t="s">
        <v>59</v>
      </c>
      <c r="D39" s="206">
        <v>40.04</v>
      </c>
      <c r="E39" s="208">
        <v>28.24</v>
      </c>
      <c r="F39" s="212">
        <v>1.5</v>
      </c>
      <c r="G39" s="206">
        <f t="shared" si="9"/>
        <v>170.7</v>
      </c>
      <c r="H39" s="206">
        <f t="shared" si="14"/>
        <v>60.06</v>
      </c>
      <c r="I39" s="210">
        <f>SUM((H39+E39)*(1+F39))</f>
        <v>220.75</v>
      </c>
      <c r="J39" s="206">
        <f t="shared" si="11"/>
        <v>60.06</v>
      </c>
      <c r="K39" s="206">
        <f>SUM((J39+E39)*(1+F39))</f>
        <v>220.75</v>
      </c>
      <c r="L39" s="206">
        <f t="shared" si="12"/>
        <v>60.06</v>
      </c>
      <c r="M39" s="206">
        <f>SUM(E39+L39)*(1+F39)</f>
        <v>220.75</v>
      </c>
      <c r="N39" s="206">
        <f t="shared" ref="N39" si="18">SUM(D39*2)</f>
        <v>80.08</v>
      </c>
      <c r="O39" s="206">
        <f>SUM((N39+E39)*(1+F39))</f>
        <v>270.79999999999995</v>
      </c>
      <c r="P39" s="57"/>
      <c r="Q39" s="57"/>
      <c r="R39" s="57"/>
    </row>
  </sheetData>
  <sheetProtection algorithmName="SHA-512" hashValue="bhHuS93U2Ln57x9RP9xyhf7+1y94M3DKS5ziqG7Y+slQHvjGSfonMwmzVE0FifAMzTA1fhOwRAiOPxhZwaoBGg==" saltValue="it/MYu1+RmgQ3Wyc4tZzWA==" spinCount="100000" sheet="1" sort="0" autoFilter="0"/>
  <autoFilter ref="A3:O39" xr:uid="{B9B96CBD-4D69-4284-B342-160F468802E9}"/>
  <mergeCells count="1">
    <mergeCell ref="A1:C1"/>
  </mergeCells>
  <printOptions horizontalCentered="1"/>
  <pageMargins left="0.75" right="0.75" top="1" bottom="1" header="0.5" footer="0.5"/>
  <pageSetup paperSize="3" scale="47" fitToHeight="0" orientation="landscape" r:id="rId1"/>
  <headerFooter alignWithMargins="0">
    <oddHeader>&amp;LGROUP 77201, AWARD 23150
INTELLIGENT FACILITY AND SECURITY SYSTEMS &amp;&amp; SOLUTIONS &amp;RGREAT LAKES BUILDING SYSTEMS INC
CONTRACT NO.: PT68804
JULY 2023</oddHeader>
    <oddFooter>&amp;L&amp;F
&amp;A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Cover Page</vt:lpstr>
      <vt:lpstr>Equipment Pricing</vt:lpstr>
      <vt:lpstr>Central Station Monitor Pricing</vt:lpstr>
      <vt:lpstr>Region 7 Labor Rates</vt:lpstr>
      <vt:lpstr>Region 8 Labor Rates</vt:lpstr>
      <vt:lpstr>Region 9 Labor Rates</vt:lpstr>
      <vt:lpstr>'Central Station Monitor Pricing'!Print_Titles</vt:lpstr>
      <vt:lpstr>'Equipment Pricing'!Print_Titles</vt:lpstr>
      <vt:lpstr>'Region 7 Labor Rates'!Print_Titles</vt:lpstr>
      <vt:lpstr>'Region 8 Labor Rates'!Print_Titles</vt:lpstr>
      <vt:lpstr>'Region 9 Labor Rates'!Print_Titles</vt:lpstr>
    </vt:vector>
  </TitlesOfParts>
  <Company>New York State - Office of General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betterj</dc:creator>
  <cp:lastModifiedBy>Robistow ,Edwin (OGS)</cp:lastModifiedBy>
  <cp:lastPrinted>2023-08-14T13:32:05Z</cp:lastPrinted>
  <dcterms:created xsi:type="dcterms:W3CDTF">2008-04-30T14:04:58Z</dcterms:created>
  <dcterms:modified xsi:type="dcterms:W3CDTF">2024-06-05T16:33:04Z</dcterms:modified>
</cp:coreProperties>
</file>